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pivotTables/pivotTable2.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ctrlProps/ctrlProp1.xml" ContentType="application/vnd.ms-excel.controlproperties+xml"/>
  <Override PartName="/xl/charts/chart7.xml" ContentType="application/vnd.openxmlformats-officedocument.drawingml.chart+xml"/>
  <Override PartName="/xl/drawings/drawing10.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8.xml" ContentType="application/vnd.openxmlformats-officedocument.drawingml.chart+xml"/>
  <Override PartName="/xl/drawings/drawing11.xml" ContentType="application/vnd.openxmlformats-officedocument.drawing+xml"/>
  <Override PartName="/xl/charts/chart9.xml" ContentType="application/vnd.openxmlformats-officedocument.drawingml.chart+xml"/>
  <Override PartName="/xl/drawings/drawing12.xml" ContentType="application/vnd.openxmlformats-officedocument.drawing+xml"/>
  <Override PartName="/xl/charts/chart10.xml" ContentType="application/vnd.openxmlformats-officedocument.drawingml.chart+xml"/>
  <Override PartName="/xl/drawings/drawing13.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14.xml" ContentType="application/vnd.openxmlformats-officedocument.drawing+xml"/>
  <Override PartName="/xl/charts/chart13.xml" ContentType="application/vnd.openxmlformats-officedocument.drawingml.chart+xml"/>
  <Override PartName="/xl/drawings/drawing15.xml" ContentType="application/vnd.openxmlformats-officedocument.drawing+xml"/>
  <Override PartName="/xl/charts/chart14.xml" ContentType="application/vnd.openxmlformats-officedocument.drawingml.chart+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15.xml" ContentType="application/vnd.openxmlformats-officedocument.drawingml.chart+xml"/>
  <Override PartName="/xl/drawings/drawing21.xml" ContentType="application/vnd.openxmlformats-officedocument.drawing+xml"/>
  <Override PartName="/xl/charts/chart16.xml" ContentType="application/vnd.openxmlformats-officedocument.drawingml.chart+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14.xml" ContentType="application/vnd.ms-office.chartcolorstyle+xml"/>
  <Override PartName="/xl/charts/style14.xml" ContentType="application/vnd.ms-office.chartstyle+xml"/>
  <Override PartName="/xl/charts/colors15.xml" ContentType="application/vnd.ms-office.chartcolorstyle+xml"/>
  <Override PartName="/xl/charts/style15.xml" ContentType="application/vnd.ms-office.chartstyle+xml"/>
  <Override PartName="/xl/charts/colors7.xml" ContentType="application/vnd.ms-office.chartcolorstyle+xml"/>
  <Override PartName="/xl/charts/style7.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05" yWindow="-105" windowWidth="19425" windowHeight="10425" activeTab="6"/>
  </bookViews>
  <sheets>
    <sheet name="Sort &amp; Filter" sheetId="1" r:id="rId1"/>
    <sheet name="Grouping , Ungrouping &amp; Subtota" sheetId="2" r:id="rId2"/>
    <sheet name="Text To Columns" sheetId="3" r:id="rId3"/>
    <sheet name="Removing Duplicates" sheetId="4" r:id="rId4"/>
    <sheet name="Data Validation" sheetId="5" r:id="rId5"/>
    <sheet name="Custom Formatting" sheetId="6" r:id="rId6"/>
    <sheet name="Conditional Formatting" sheetId="7" r:id="rId7"/>
    <sheet name="Logical Functions" sheetId="8" r:id="rId8"/>
    <sheet name="Look Up Functions" sheetId="9" r:id="rId9"/>
    <sheet name="Index , Offset &amp; Match Basic" sheetId="11" r:id="rId10"/>
    <sheet name="Index , Offset &amp; Match" sheetId="10" r:id="rId11"/>
    <sheet name="Statistical Functions" sheetId="12" r:id="rId12"/>
    <sheet name="Pivot Sheet" sheetId="21" r:id="rId13"/>
    <sheet name="Pivot Tables" sheetId="13" r:id="rId14"/>
    <sheet name="Creating A Chart" sheetId="22" r:id="rId15"/>
    <sheet name="Thermometer Chart" sheetId="23" r:id="rId16"/>
    <sheet name="Parerto Chart" sheetId="24" r:id="rId17"/>
    <sheet name="Sheet10" sheetId="31" r:id="rId18"/>
    <sheet name="Pivot Table Chart" sheetId="25" r:id="rId19"/>
    <sheet name="Stacked Column Chart" sheetId="26" r:id="rId20"/>
    <sheet name="Funnel Chart" sheetId="27" r:id="rId21"/>
    <sheet name="Install Developer Tab" sheetId="28" r:id="rId22"/>
    <sheet name="Combobox" sheetId="29" r:id="rId23"/>
    <sheet name="Checkbox" sheetId="30" r:id="rId24"/>
    <sheet name="Line Chart" sheetId="33" r:id="rId25"/>
    <sheet name="Scatter Plot" sheetId="34" r:id="rId26"/>
    <sheet name="Pie Chart" sheetId="36" r:id="rId27"/>
    <sheet name="Histogram" sheetId="35" r:id="rId28"/>
    <sheet name="Histogram Exercise 1" sheetId="39" r:id="rId29"/>
    <sheet name="Install Analysis Toolpak" sheetId="32" r:id="rId30"/>
    <sheet name="What If Analysis - Goal Seek" sheetId="37" r:id="rId31"/>
    <sheet name="Scenario Summary" sheetId="48" r:id="rId32"/>
    <sheet name="What If Analysis - Scenario" sheetId="38" r:id="rId33"/>
    <sheet name="What If Analysis - Data Tables" sheetId="40" r:id="rId34"/>
    <sheet name="Solver Add In" sheetId="41" r:id="rId35"/>
    <sheet name="Descriptive Analytics" sheetId="42" r:id="rId36"/>
    <sheet name="Moving Averages" sheetId="43" r:id="rId37"/>
    <sheet name="Moving Averages Execise" sheetId="44" r:id="rId38"/>
    <sheet name="Correlation" sheetId="45" r:id="rId39"/>
    <sheet name="Covariance" sheetId="46" r:id="rId40"/>
    <sheet name="Normal Distribution" sheetId="47" r:id="rId41"/>
  </sheets>
  <definedNames>
    <definedName name="_xlnm._FilterDatabase" localSheetId="27" hidden="1">Histogram!$A$1:$E$40</definedName>
    <definedName name="_xlnm._FilterDatabase" localSheetId="0" hidden="1">'Sort &amp; Filter'!$A$1:$C$1</definedName>
    <definedName name="_xlchart.v2.0" hidden="1">'Funnel Chart'!$A$2:$A$6</definedName>
    <definedName name="_xlchart.v2.1" hidden="1">'Funnel Chart'!$B$1</definedName>
    <definedName name="_xlchart.v2.2" hidden="1">'Funnel Chart'!$B$2:$B$6</definedName>
    <definedName name="Slicer_Product">#N/A</definedName>
    <definedName name="solver_adj" localSheetId="34" hidden="1">'Solver Add In'!$C$12:$D$12</definedName>
    <definedName name="solver_cvg" localSheetId="34" hidden="1">0.0001</definedName>
    <definedName name="solver_drv" localSheetId="34" hidden="1">2</definedName>
    <definedName name="solver_eng" localSheetId="34" hidden="1">1</definedName>
    <definedName name="solver_est" localSheetId="34" hidden="1">1</definedName>
    <definedName name="solver_itr" localSheetId="34" hidden="1">2147483647</definedName>
    <definedName name="solver_lhs1" localSheetId="34" hidden="1">'Solver Add In'!$C$12</definedName>
    <definedName name="solver_lhs2" localSheetId="34" hidden="1">'Solver Add In'!$D$12</definedName>
    <definedName name="solver_lhs3" localSheetId="34" hidden="1">'Solver Add In'!$F$17</definedName>
    <definedName name="solver_lhs4" localSheetId="34" hidden="1">'Solver Add In'!$F$18</definedName>
    <definedName name="solver_mip" localSheetId="34" hidden="1">2147483647</definedName>
    <definedName name="solver_mni" localSheetId="34" hidden="1">30</definedName>
    <definedName name="solver_mrt" localSheetId="34" hidden="1">0.075</definedName>
    <definedName name="solver_msl" localSheetId="34" hidden="1">2</definedName>
    <definedName name="solver_neg" localSheetId="34" hidden="1">2</definedName>
    <definedName name="solver_nod" localSheetId="34" hidden="1">2147483647</definedName>
    <definedName name="solver_num" localSheetId="34" hidden="1">4</definedName>
    <definedName name="solver_nwt" localSheetId="34" hidden="1">1</definedName>
    <definedName name="solver_opt" localSheetId="34" hidden="1">'Solver Add In'!$F$14</definedName>
    <definedName name="solver_pre" localSheetId="34" hidden="1">0.000001</definedName>
    <definedName name="solver_rbv" localSheetId="34" hidden="1">2</definedName>
    <definedName name="solver_rel1" localSheetId="34" hidden="1">1</definedName>
    <definedName name="solver_rel2" localSheetId="34" hidden="1">1</definedName>
    <definedName name="solver_rel3" localSheetId="34" hidden="1">1</definedName>
    <definedName name="solver_rel4" localSheetId="34" hidden="1">1</definedName>
    <definedName name="solver_rhs1" localSheetId="34" hidden="1">10</definedName>
    <definedName name="solver_rhs2" localSheetId="34" hidden="1">8</definedName>
    <definedName name="solver_rhs3" localSheetId="34" hidden="1">400</definedName>
    <definedName name="solver_rhs4" localSheetId="34" hidden="1">9</definedName>
    <definedName name="solver_rlx" localSheetId="34" hidden="1">2</definedName>
    <definedName name="solver_rsd" localSheetId="34" hidden="1">0</definedName>
    <definedName name="solver_scl" localSheetId="34" hidden="1">2</definedName>
    <definedName name="solver_sho" localSheetId="34" hidden="1">2</definedName>
    <definedName name="solver_ssz" localSheetId="34" hidden="1">100</definedName>
    <definedName name="solver_tim" localSheetId="34" hidden="1">2147483647</definedName>
    <definedName name="solver_tol" localSheetId="34" hidden="1">0.01</definedName>
    <definedName name="solver_typ" localSheetId="34" hidden="1">2</definedName>
    <definedName name="solver_val" localSheetId="34" hidden="1">0</definedName>
    <definedName name="solver_ver" localSheetId="34" hidden="1">3</definedName>
  </definedNames>
  <calcPr calcId="145621"/>
  <pivotCaches>
    <pivotCache cacheId="0" r:id="rId42"/>
    <pivotCache cacheId="1" r:id="rId43"/>
  </pivotCaches>
  <extLst>
    <ext xmlns:x14="http://schemas.microsoft.com/office/spreadsheetml/2009/9/main" uri="{BBE1A952-AA13-448e-AADC-164F8A28A991}">
      <x14:slicerCaches>
        <x14:slicerCache r:id="rId4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44" l="1"/>
  <c r="D7" i="44"/>
  <c r="D8" i="44"/>
  <c r="D9" i="44"/>
  <c r="D10" i="44"/>
  <c r="D11" i="44"/>
  <c r="D12" i="44"/>
  <c r="D13" i="44"/>
  <c r="D14" i="44"/>
  <c r="D15" i="44"/>
  <c r="D16" i="44"/>
  <c r="D17" i="44"/>
  <c r="D18" i="44"/>
  <c r="D19" i="44"/>
  <c r="D20" i="44"/>
  <c r="D21" i="44"/>
  <c r="D22" i="44"/>
  <c r="D23" i="44"/>
  <c r="D24" i="44"/>
  <c r="D25" i="44"/>
  <c r="D26" i="44"/>
  <c r="D27" i="44"/>
  <c r="D28" i="44"/>
  <c r="D29" i="44"/>
  <c r="D30" i="44"/>
  <c r="D31" i="44"/>
  <c r="D11" i="43"/>
  <c r="D12" i="43"/>
  <c r="D13" i="43"/>
  <c r="D14" i="43"/>
  <c r="D15" i="43"/>
  <c r="D16" i="43"/>
  <c r="D17" i="43"/>
  <c r="D18" i="43"/>
  <c r="D19" i="43"/>
  <c r="D20" i="43"/>
  <c r="D21" i="43"/>
  <c r="D22" i="43"/>
  <c r="D23" i="43"/>
  <c r="D24" i="43"/>
  <c r="D25" i="43"/>
  <c r="D26" i="43"/>
  <c r="D27" i="43"/>
  <c r="D28" i="43"/>
  <c r="D29" i="43"/>
  <c r="D30" i="43"/>
  <c r="D31" i="43"/>
  <c r="D32" i="43"/>
  <c r="D33" i="43"/>
  <c r="D34" i="43"/>
  <c r="D35" i="43"/>
  <c r="D36" i="43"/>
  <c r="D37" i="43"/>
  <c r="D38" i="43"/>
  <c r="D39" i="43"/>
  <c r="D40" i="43"/>
  <c r="D41" i="43"/>
  <c r="D42" i="43"/>
  <c r="D43" i="43"/>
  <c r="D44" i="43"/>
  <c r="D45" i="43"/>
  <c r="D46" i="43"/>
  <c r="D47" i="43"/>
  <c r="D48" i="43"/>
  <c r="D49" i="43"/>
  <c r="D50" i="43"/>
  <c r="D51" i="43"/>
  <c r="D52" i="43"/>
  <c r="D53" i="43"/>
  <c r="D54" i="43"/>
  <c r="D55" i="43"/>
  <c r="D56" i="43"/>
  <c r="D57" i="43"/>
  <c r="D58" i="43"/>
  <c r="D59" i="43"/>
  <c r="D60" i="43"/>
  <c r="D61" i="43"/>
  <c r="D62" i="43"/>
  <c r="D63" i="43"/>
  <c r="D64" i="43"/>
  <c r="D65" i="43"/>
  <c r="D66" i="43"/>
  <c r="D67" i="43"/>
  <c r="D68" i="43"/>
  <c r="D69" i="43"/>
  <c r="D70" i="43"/>
  <c r="D71" i="43"/>
  <c r="D72" i="43"/>
  <c r="D73" i="43"/>
  <c r="D74" i="43"/>
  <c r="D75" i="43"/>
  <c r="D76" i="43"/>
  <c r="D77" i="43"/>
  <c r="D78" i="43"/>
  <c r="D79" i="43"/>
  <c r="D80" i="43"/>
  <c r="D81" i="43"/>
  <c r="D82" i="43"/>
  <c r="D83" i="43"/>
  <c r="D84" i="43"/>
  <c r="D85" i="43"/>
  <c r="D86" i="43"/>
  <c r="D87" i="43"/>
  <c r="D88" i="43"/>
  <c r="D89" i="43"/>
  <c r="D90" i="43"/>
  <c r="D91" i="43"/>
  <c r="D92" i="43"/>
  <c r="D93" i="43"/>
  <c r="D94" i="43"/>
  <c r="D95" i="43"/>
  <c r="D96" i="43"/>
  <c r="D97" i="43"/>
  <c r="D98" i="43"/>
  <c r="D99" i="43"/>
  <c r="D100" i="43"/>
  <c r="H6" i="46"/>
  <c r="G5" i="46"/>
  <c r="D16" i="40"/>
  <c r="D14" i="40"/>
  <c r="D14" i="38"/>
  <c r="D16" i="37"/>
  <c r="D14" i="37"/>
  <c r="D15" i="37" s="1"/>
  <c r="D17" i="37" s="1"/>
  <c r="D15" i="40" l="1"/>
  <c r="D17" i="40" s="1"/>
  <c r="D18" i="40" s="1"/>
  <c r="I12" i="40" s="1"/>
  <c r="D15" i="38"/>
  <c r="D18" i="37"/>
  <c r="D16" i="38" l="1"/>
  <c r="D17" i="38" s="1"/>
  <c r="D18" i="38" s="1"/>
  <c r="B10" i="47" l="1"/>
  <c r="B11" i="47" s="1"/>
  <c r="E9" i="47"/>
  <c r="D9" i="47"/>
  <c r="C9" i="47"/>
  <c r="B9" i="47"/>
  <c r="A3" i="44"/>
  <c r="A4" i="44" s="1"/>
  <c r="A5" i="44" s="1"/>
  <c r="A6" i="44" s="1"/>
  <c r="A7" i="44" s="1"/>
  <c r="A8" i="44" s="1"/>
  <c r="A9" i="44" s="1"/>
  <c r="A10" i="44" s="1"/>
  <c r="A11" i="44" s="1"/>
  <c r="A12" i="44" s="1"/>
  <c r="A13" i="44" s="1"/>
  <c r="A14" i="44" s="1"/>
  <c r="A15" i="44" s="1"/>
  <c r="A16" i="44" s="1"/>
  <c r="A17" i="44" s="1"/>
  <c r="A18" i="44" s="1"/>
  <c r="A19" i="44" s="1"/>
  <c r="A20" i="44" s="1"/>
  <c r="A21" i="44" s="1"/>
  <c r="A22" i="44" s="1"/>
  <c r="A23" i="44" s="1"/>
  <c r="A24" i="44" s="1"/>
  <c r="A25" i="44" s="1"/>
  <c r="A26" i="44" s="1"/>
  <c r="A27" i="44" s="1"/>
  <c r="A28" i="44" s="1"/>
  <c r="A29" i="44" s="1"/>
  <c r="A30" i="44" s="1"/>
  <c r="A31" i="44" s="1"/>
  <c r="A32" i="44" s="1"/>
  <c r="B12" i="47" l="1"/>
  <c r="C11" i="47"/>
  <c r="C10" i="47"/>
  <c r="C12" i="47" l="1"/>
  <c r="B13" i="47"/>
  <c r="C13" i="47" l="1"/>
  <c r="B14" i="47"/>
  <c r="B15" i="47" l="1"/>
  <c r="C14" i="47"/>
  <c r="B16" i="47" l="1"/>
  <c r="C15" i="47"/>
  <c r="C16" i="47" l="1"/>
  <c r="B17" i="47"/>
  <c r="C17" i="47" l="1"/>
  <c r="B18" i="47"/>
  <c r="B19" i="47" l="1"/>
  <c r="C18" i="47"/>
  <c r="B20" i="47" l="1"/>
  <c r="C19" i="47"/>
  <c r="C20" i="47" l="1"/>
  <c r="B21" i="47"/>
  <c r="C21" i="47" l="1"/>
  <c r="B22" i="47"/>
  <c r="B23" i="47" l="1"/>
  <c r="C22" i="47"/>
  <c r="B24" i="47" l="1"/>
  <c r="C23" i="47"/>
  <c r="C24" i="47" l="1"/>
  <c r="B25" i="47"/>
  <c r="C25" i="47" l="1"/>
  <c r="B26" i="47"/>
  <c r="B27" i="47" l="1"/>
  <c r="C26" i="47"/>
  <c r="B28" i="47" l="1"/>
  <c r="C27" i="47"/>
  <c r="C28" i="47" l="1"/>
  <c r="B29" i="47"/>
  <c r="C29" i="47" l="1"/>
  <c r="B30" i="47"/>
  <c r="B31" i="47" l="1"/>
  <c r="C30" i="47"/>
  <c r="B32" i="47" l="1"/>
  <c r="C31" i="47"/>
  <c r="C32" i="47" l="1"/>
  <c r="B33" i="47"/>
  <c r="C33" i="47" l="1"/>
  <c r="B34" i="47"/>
  <c r="B35" i="47" l="1"/>
  <c r="C34" i="47"/>
  <c r="B36" i="47" l="1"/>
  <c r="C35" i="47"/>
  <c r="C36" i="47" l="1"/>
  <c r="B37" i="47"/>
  <c r="C37" i="47" l="1"/>
  <c r="B38" i="47"/>
  <c r="B39" i="47" l="1"/>
  <c r="C38" i="47"/>
  <c r="B40" i="47" l="1"/>
  <c r="C39" i="47"/>
  <c r="C40" i="47" l="1"/>
  <c r="B41" i="47"/>
  <c r="C41" i="47" l="1"/>
  <c r="B42" i="47"/>
  <c r="B43" i="47" l="1"/>
  <c r="C42" i="47"/>
  <c r="B44" i="47" l="1"/>
  <c r="C43" i="47"/>
  <c r="C44" i="47" l="1"/>
  <c r="B45" i="47"/>
  <c r="C45" i="47" l="1"/>
  <c r="B46" i="47"/>
  <c r="B47" i="47" l="1"/>
  <c r="C46" i="47"/>
  <c r="B48" i="47" l="1"/>
  <c r="C47" i="47"/>
  <c r="C48" i="47" l="1"/>
  <c r="B49" i="47"/>
  <c r="C49" i="47" l="1"/>
  <c r="B50" i="47"/>
  <c r="B51" i="47" l="1"/>
  <c r="C50" i="47"/>
  <c r="B52" i="47" l="1"/>
  <c r="C51" i="47"/>
  <c r="C52" i="47" l="1"/>
  <c r="B53" i="47"/>
  <c r="C53" i="47" l="1"/>
  <c r="B54" i="47"/>
  <c r="B55" i="47" l="1"/>
  <c r="C54" i="47"/>
  <c r="B56" i="47" l="1"/>
  <c r="C55" i="47"/>
  <c r="C56" i="47" l="1"/>
  <c r="B57" i="47"/>
  <c r="C57" i="47" l="1"/>
  <c r="B58" i="47"/>
  <c r="B59" i="47" l="1"/>
  <c r="C58" i="47"/>
  <c r="B60" i="47" l="1"/>
  <c r="C59" i="47"/>
  <c r="C60" i="47" l="1"/>
  <c r="B61" i="47"/>
  <c r="C61" i="47" l="1"/>
  <c r="B62" i="47"/>
  <c r="B63" i="47" l="1"/>
  <c r="C62" i="47"/>
  <c r="B64" i="47" l="1"/>
  <c r="C63" i="47"/>
  <c r="C64" i="47" l="1"/>
  <c r="B65" i="47"/>
  <c r="C65" i="47" l="1"/>
  <c r="B66" i="47"/>
  <c r="B67" i="47" l="1"/>
  <c r="C66" i="47"/>
  <c r="B68" i="47" l="1"/>
  <c r="C67" i="47"/>
  <c r="C68" i="47" l="1"/>
  <c r="B69" i="47"/>
  <c r="C69" i="47" l="1"/>
  <c r="B70" i="47"/>
  <c r="B71" i="47" l="1"/>
  <c r="C70" i="47"/>
  <c r="B72" i="47" l="1"/>
  <c r="C71" i="47"/>
  <c r="C72" i="47" l="1"/>
  <c r="B73" i="47"/>
  <c r="C73" i="47" l="1"/>
  <c r="B74" i="47"/>
  <c r="B75" i="47" l="1"/>
  <c r="C74" i="47"/>
  <c r="B76" i="47" l="1"/>
  <c r="C75" i="47"/>
  <c r="C76" i="47" l="1"/>
  <c r="B77" i="47"/>
  <c r="C77" i="47" l="1"/>
  <c r="B78" i="47"/>
  <c r="B79" i="47" l="1"/>
  <c r="C78" i="47"/>
  <c r="B80" i="47" l="1"/>
  <c r="C79" i="47"/>
  <c r="C80" i="47" l="1"/>
  <c r="B81" i="47"/>
  <c r="C81" i="47" l="1"/>
  <c r="B82" i="47"/>
  <c r="B83" i="47" l="1"/>
  <c r="C82" i="47"/>
  <c r="B84" i="47" l="1"/>
  <c r="C83" i="47"/>
  <c r="B85" i="47" l="1"/>
  <c r="C84" i="47"/>
  <c r="C85" i="47" l="1"/>
  <c r="B86" i="47"/>
  <c r="B87" i="47" l="1"/>
  <c r="C86" i="47"/>
  <c r="B88" i="47" l="1"/>
  <c r="C87" i="47"/>
  <c r="B89" i="47" l="1"/>
  <c r="C89" i="47" s="1"/>
  <c r="C88" i="47"/>
  <c r="F18" i="41" l="1"/>
  <c r="F17" i="41"/>
  <c r="F14" i="41"/>
  <c r="C35" i="30" l="1"/>
  <c r="D34" i="30"/>
  <c r="E34" i="30"/>
  <c r="F34" i="30"/>
  <c r="G34" i="30"/>
  <c r="H34" i="30"/>
  <c r="I34" i="30"/>
  <c r="J34" i="30"/>
  <c r="K34" i="30"/>
  <c r="L34" i="30"/>
  <c r="M34" i="30"/>
  <c r="N34" i="30"/>
  <c r="C34" i="30"/>
  <c r="C12" i="30"/>
  <c r="G2" i="29"/>
  <c r="C20" i="23"/>
  <c r="C22" i="23" s="1"/>
  <c r="D14" i="30"/>
  <c r="E14" i="30"/>
  <c r="F14" i="30"/>
  <c r="G14" i="30"/>
  <c r="H14" i="30"/>
  <c r="I14" i="30"/>
  <c r="J14" i="30"/>
  <c r="K14" i="30"/>
  <c r="L14" i="30"/>
  <c r="M14" i="30"/>
  <c r="N14" i="30"/>
  <c r="C14" i="30"/>
  <c r="D13" i="30"/>
  <c r="E13" i="30"/>
  <c r="F13" i="30"/>
  <c r="G13" i="30"/>
  <c r="H13" i="30"/>
  <c r="I13" i="30"/>
  <c r="J13" i="30"/>
  <c r="K13" i="30"/>
  <c r="L13" i="30"/>
  <c r="M13" i="30"/>
  <c r="N13" i="30"/>
  <c r="C13" i="30"/>
  <c r="D12" i="30"/>
  <c r="E12" i="30"/>
  <c r="F12" i="30"/>
  <c r="G12" i="30"/>
  <c r="H12" i="30"/>
  <c r="I12" i="30"/>
  <c r="J12" i="30"/>
  <c r="K12" i="30"/>
  <c r="L12" i="30"/>
  <c r="M12" i="30"/>
  <c r="N12" i="30"/>
  <c r="G3" i="29"/>
  <c r="G4" i="29"/>
  <c r="G5" i="29"/>
  <c r="G6" i="29"/>
  <c r="G7" i="29"/>
  <c r="G8" i="29"/>
  <c r="G9" i="29"/>
  <c r="G10" i="29"/>
  <c r="G11" i="29"/>
  <c r="G12" i="29"/>
  <c r="G13" i="29"/>
  <c r="E7" i="24"/>
  <c r="F7" i="24" s="1"/>
  <c r="F6" i="24"/>
  <c r="E6" i="24"/>
  <c r="E8" i="24" l="1"/>
  <c r="E9" i="24" l="1"/>
  <c r="F8" i="24"/>
  <c r="E10" i="24" l="1"/>
  <c r="F9" i="24"/>
  <c r="E11" i="24" l="1"/>
  <c r="F10" i="24"/>
  <c r="F11" i="24" l="1"/>
  <c r="E12" i="24"/>
  <c r="E13" i="24" l="1"/>
  <c r="F12" i="24"/>
  <c r="E14" i="24" l="1"/>
  <c r="F13" i="24"/>
  <c r="F14" i="24" l="1"/>
  <c r="E15" i="24"/>
  <c r="F15" i="24" s="1"/>
  <c r="M14" i="11" l="1"/>
  <c r="J14" i="11"/>
  <c r="J30" i="12"/>
  <c r="J1035" i="12"/>
  <c r="J1092" i="12"/>
  <c r="J34" i="12"/>
  <c r="J1030" i="12"/>
  <c r="J1126" i="12"/>
  <c r="J37" i="12"/>
  <c r="J22" i="12"/>
  <c r="J44" i="12"/>
  <c r="J427" i="12"/>
  <c r="J1057" i="12"/>
  <c r="J688" i="12"/>
  <c r="J4" i="12"/>
  <c r="J404" i="12"/>
  <c r="J719" i="12"/>
  <c r="J476" i="12"/>
  <c r="J1007" i="12"/>
  <c r="J91" i="12"/>
  <c r="J75" i="12"/>
  <c r="J16" i="12"/>
  <c r="J67" i="12"/>
  <c r="J118" i="12"/>
  <c r="J1084" i="12"/>
  <c r="J10" i="12"/>
  <c r="J423" i="12"/>
  <c r="J467" i="12"/>
  <c r="J794" i="12"/>
  <c r="J335" i="12"/>
  <c r="J70" i="12"/>
  <c r="J843" i="12"/>
  <c r="J867" i="12"/>
  <c r="J104" i="12"/>
  <c r="J815" i="12"/>
  <c r="J1024" i="12"/>
  <c r="J685" i="12"/>
  <c r="J102" i="12"/>
  <c r="J494" i="12"/>
  <c r="J1129" i="12"/>
  <c r="J648" i="12"/>
  <c r="J13" i="12"/>
  <c r="J750" i="12"/>
  <c r="J669" i="12"/>
  <c r="J783" i="12"/>
  <c r="J465" i="12"/>
  <c r="J18" i="12"/>
  <c r="J285" i="12"/>
  <c r="J777" i="12"/>
  <c r="J152" i="12"/>
  <c r="J787" i="12"/>
  <c r="J620" i="12"/>
  <c r="J15" i="12"/>
  <c r="J148" i="12"/>
  <c r="J863" i="12"/>
  <c r="J687" i="12"/>
  <c r="J447" i="12"/>
  <c r="J663" i="12"/>
  <c r="J824" i="12"/>
  <c r="J21" i="12"/>
  <c r="J1155" i="12"/>
  <c r="J711" i="12"/>
  <c r="J117" i="12"/>
  <c r="J179" i="12"/>
  <c r="J1145" i="12"/>
  <c r="J134" i="12"/>
  <c r="J592" i="12"/>
  <c r="J593" i="12"/>
  <c r="J1074" i="12"/>
  <c r="J466" i="12"/>
  <c r="J197" i="12"/>
  <c r="J1197" i="12"/>
  <c r="J541" i="12"/>
  <c r="J921" i="12"/>
  <c r="J671" i="12"/>
  <c r="J1058" i="12"/>
  <c r="J693" i="12"/>
  <c r="J1217" i="12"/>
  <c r="J61" i="12"/>
  <c r="J1135" i="12"/>
  <c r="J747" i="12"/>
  <c r="J535" i="12"/>
  <c r="J100" i="12"/>
  <c r="J65" i="12"/>
  <c r="J110" i="12"/>
  <c r="J93" i="12"/>
  <c r="J646" i="12"/>
  <c r="J411" i="12"/>
  <c r="J871" i="12"/>
  <c r="J1139" i="12"/>
  <c r="J556" i="12"/>
  <c r="J189" i="12"/>
  <c r="J101" i="12"/>
  <c r="J904" i="12"/>
  <c r="J872" i="12"/>
  <c r="J87" i="12"/>
  <c r="J372" i="12"/>
  <c r="J788" i="12"/>
  <c r="J926" i="12"/>
  <c r="J281" i="12"/>
  <c r="J140" i="12"/>
  <c r="J199" i="12"/>
  <c r="J627" i="12"/>
  <c r="J582" i="12"/>
  <c r="J159" i="12"/>
  <c r="J160" i="12"/>
  <c r="J650" i="12"/>
  <c r="J597" i="12"/>
  <c r="J198" i="12"/>
  <c r="J1102" i="12"/>
  <c r="J161" i="12"/>
  <c r="J251" i="12"/>
  <c r="J42" i="12"/>
  <c r="J69" i="12"/>
  <c r="J174" i="12"/>
  <c r="J625" i="12"/>
  <c r="J639" i="12"/>
  <c r="J380" i="12"/>
  <c r="J1161" i="12"/>
  <c r="J1146" i="12"/>
  <c r="J451" i="12"/>
  <c r="J854" i="12"/>
  <c r="J572" i="12"/>
  <c r="J243" i="12"/>
  <c r="J439" i="12"/>
  <c r="J647" i="12"/>
  <c r="J121" i="12"/>
  <c r="J1169" i="12"/>
  <c r="J755" i="12"/>
  <c r="J706" i="12"/>
  <c r="J274" i="12"/>
  <c r="J142" i="12"/>
  <c r="J760" i="12"/>
  <c r="J761" i="12"/>
  <c r="J296" i="12"/>
  <c r="J28" i="12"/>
  <c r="J40" i="12"/>
  <c r="J324" i="12"/>
  <c r="J214" i="12"/>
  <c r="J486" i="12"/>
  <c r="J311" i="12"/>
  <c r="J80" i="12"/>
  <c r="J183" i="12"/>
  <c r="J41" i="12"/>
  <c r="J1190" i="12"/>
  <c r="J779" i="12"/>
  <c r="J632" i="12"/>
  <c r="J1125" i="12"/>
  <c r="J64" i="12"/>
  <c r="J353" i="12"/>
  <c r="J50" i="12"/>
  <c r="J850" i="12"/>
  <c r="J71" i="12"/>
  <c r="J392" i="12"/>
  <c r="J695" i="12"/>
  <c r="J114" i="12"/>
  <c r="J533" i="12"/>
  <c r="J450" i="12"/>
  <c r="J55" i="12"/>
  <c r="J304" i="12"/>
  <c r="J185" i="12"/>
  <c r="J192" i="12"/>
  <c r="J701" i="12"/>
  <c r="J1116" i="12"/>
  <c r="J493" i="12"/>
  <c r="J334" i="12"/>
  <c r="J1148" i="12"/>
  <c r="J806" i="12"/>
  <c r="J92" i="12"/>
  <c r="J49" i="12"/>
  <c r="J1196" i="12"/>
  <c r="J1171" i="12"/>
  <c r="J1120" i="12"/>
  <c r="J234" i="12"/>
  <c r="J329" i="12"/>
  <c r="J111" i="12"/>
  <c r="J72" i="12"/>
  <c r="J657" i="12"/>
  <c r="J389" i="12"/>
  <c r="J151" i="12"/>
  <c r="J236" i="12"/>
  <c r="J347" i="12"/>
  <c r="J26" i="12"/>
  <c r="J396" i="12"/>
  <c r="J869" i="12"/>
  <c r="J1122" i="12"/>
  <c r="J264" i="12"/>
  <c r="J180" i="12"/>
  <c r="J1046" i="12"/>
  <c r="J20" i="12"/>
  <c r="J1073" i="12"/>
  <c r="J659" i="12"/>
  <c r="J1163" i="12"/>
  <c r="J591" i="12"/>
  <c r="J528" i="12"/>
  <c r="J744" i="12"/>
  <c r="J105" i="12"/>
  <c r="J536" i="12"/>
  <c r="J43" i="12"/>
  <c r="J1133" i="12"/>
  <c r="J566" i="12"/>
  <c r="J115" i="12"/>
  <c r="J793" i="12"/>
  <c r="J1159" i="12"/>
  <c r="J565" i="12"/>
  <c r="J53" i="12"/>
  <c r="J98" i="12"/>
  <c r="J613" i="12"/>
  <c r="J249" i="12"/>
  <c r="J890" i="12"/>
  <c r="J684" i="12"/>
  <c r="J382" i="12"/>
  <c r="J405" i="12"/>
  <c r="J778" i="12"/>
  <c r="J634" i="12"/>
  <c r="J408" i="12"/>
  <c r="J705" i="12"/>
  <c r="J837" i="12"/>
  <c r="J1127" i="12"/>
  <c r="J1167" i="12"/>
  <c r="J730" i="12"/>
  <c r="J1153" i="12"/>
  <c r="J97" i="12"/>
  <c r="J1261" i="12"/>
  <c r="J619" i="12"/>
  <c r="J336" i="12"/>
  <c r="J1283" i="12"/>
  <c r="J899" i="12"/>
  <c r="J595" i="12"/>
  <c r="J195" i="12"/>
  <c r="J1115" i="12"/>
  <c r="J513" i="12"/>
  <c r="J424" i="12"/>
  <c r="J377" i="12"/>
  <c r="J834" i="12"/>
  <c r="J748" i="12"/>
  <c r="J431" i="12"/>
  <c r="J1233" i="12"/>
  <c r="J141" i="12"/>
  <c r="J944" i="12"/>
  <c r="J913" i="12"/>
  <c r="J395" i="12"/>
  <c r="J969" i="12"/>
  <c r="J454" i="12"/>
  <c r="J672" i="12"/>
  <c r="J1095" i="12"/>
  <c r="J560" i="12"/>
  <c r="J483" i="12"/>
  <c r="J1019" i="12"/>
  <c r="J220" i="12"/>
  <c r="J1130" i="12"/>
  <c r="J561" i="12"/>
  <c r="J878" i="12"/>
  <c r="J786" i="12"/>
  <c r="J25" i="12"/>
  <c r="J1048" i="12"/>
  <c r="J1137" i="12"/>
  <c r="J697" i="12"/>
  <c r="J720" i="12"/>
  <c r="J143" i="12"/>
  <c r="J986" i="12"/>
  <c r="J294" i="12"/>
  <c r="J911" i="12"/>
  <c r="J208" i="12"/>
  <c r="J898" i="12"/>
  <c r="J88" i="12"/>
  <c r="J1222" i="12"/>
  <c r="J617" i="12"/>
  <c r="J865" i="12"/>
  <c r="J1142" i="12"/>
  <c r="J1031" i="12"/>
  <c r="J990" i="12"/>
  <c r="J321" i="12"/>
  <c r="J640" i="12"/>
  <c r="J426" i="12"/>
  <c r="J1185" i="12"/>
  <c r="J845" i="12"/>
  <c r="J469" i="12"/>
  <c r="J1059" i="12"/>
  <c r="J1224" i="12"/>
  <c r="J1223" i="12"/>
  <c r="J966" i="12"/>
  <c r="J354" i="12"/>
  <c r="J1188" i="12"/>
  <c r="J968" i="12"/>
  <c r="J933" i="12"/>
  <c r="J410" i="12"/>
  <c r="J1288" i="12"/>
  <c r="J358" i="12"/>
  <c r="J205" i="12"/>
  <c r="J164" i="12"/>
  <c r="J299" i="12"/>
  <c r="J1285" i="12"/>
  <c r="J527" i="12"/>
  <c r="J1025" i="12"/>
  <c r="J201" i="12"/>
  <c r="J1183" i="12"/>
  <c r="J856" i="12"/>
  <c r="J172" i="12"/>
  <c r="J507" i="12"/>
  <c r="J941" i="12"/>
  <c r="J490" i="12"/>
  <c r="J1225" i="12"/>
  <c r="J124" i="12"/>
  <c r="J1093" i="12"/>
  <c r="J1094" i="12"/>
  <c r="J229" i="12"/>
  <c r="J1219" i="12"/>
  <c r="J1091" i="12"/>
  <c r="J1198" i="12"/>
  <c r="J275" i="12"/>
  <c r="J630" i="12"/>
  <c r="J1029" i="12"/>
  <c r="J1047" i="12"/>
  <c r="J809" i="12"/>
  <c r="J278" i="12"/>
  <c r="J932" i="12"/>
  <c r="J62" i="12"/>
  <c r="J1106" i="12"/>
  <c r="J297" i="12"/>
  <c r="J1314" i="12"/>
  <c r="J549" i="12"/>
  <c r="J1315" i="12"/>
  <c r="J277" i="12"/>
  <c r="J191" i="12"/>
  <c r="J1256" i="12"/>
  <c r="J563" i="12"/>
  <c r="J912" i="12"/>
  <c r="J891" i="12"/>
  <c r="J1154" i="12"/>
  <c r="J554" i="12"/>
  <c r="J306" i="12"/>
  <c r="J1072" i="12"/>
  <c r="J1317" i="12"/>
  <c r="J1138" i="12"/>
  <c r="J1005" i="12"/>
  <c r="J237" i="12"/>
  <c r="J388" i="12"/>
  <c r="J38" i="12"/>
  <c r="J414" i="12"/>
  <c r="J754" i="12"/>
  <c r="J106" i="12"/>
  <c r="J52" i="12"/>
  <c r="J1017" i="12"/>
  <c r="J1237" i="12"/>
  <c r="J9" i="12"/>
  <c r="J123" i="12"/>
  <c r="J508" i="12"/>
  <c r="J946" i="12"/>
  <c r="J157" i="12"/>
  <c r="J1184" i="12"/>
  <c r="J532" i="12"/>
  <c r="J700" i="12"/>
  <c r="J674" i="12"/>
  <c r="J1015" i="12"/>
  <c r="J661" i="12"/>
  <c r="J504" i="12"/>
  <c r="J864" i="12"/>
  <c r="J979" i="12"/>
  <c r="J376" i="12"/>
  <c r="J920" i="12"/>
  <c r="J808" i="12"/>
  <c r="J924" i="12"/>
  <c r="J774" i="12"/>
  <c r="J981" i="12"/>
  <c r="J603" i="12"/>
  <c r="J162" i="12"/>
  <c r="J495" i="12"/>
  <c r="J32" i="12"/>
  <c r="J95" i="12"/>
  <c r="J785" i="12"/>
  <c r="J473" i="12"/>
  <c r="J23" i="12"/>
  <c r="J7" i="12"/>
  <c r="J1042" i="12"/>
  <c r="J402" i="12"/>
  <c r="J1099" i="12"/>
  <c r="J11" i="12"/>
  <c r="J516" i="12"/>
  <c r="J337" i="12"/>
  <c r="J855" i="12"/>
  <c r="J727" i="12"/>
  <c r="J86" i="12"/>
  <c r="J964" i="12"/>
  <c r="J119" i="12"/>
  <c r="J893" i="12"/>
  <c r="J387" i="12"/>
  <c r="J985" i="12"/>
  <c r="J694" i="12"/>
  <c r="J479" i="12"/>
  <c r="J84" i="12"/>
  <c r="J144" i="12"/>
  <c r="J489" i="12"/>
  <c r="J302" i="12"/>
  <c r="J1037" i="12"/>
  <c r="J936" i="12"/>
  <c r="J1004" i="12"/>
  <c r="J585" i="12"/>
  <c r="J1077" i="12"/>
  <c r="J1078" i="12"/>
  <c r="J270" i="12"/>
  <c r="J83" i="12"/>
  <c r="J138" i="12"/>
  <c r="J1066" i="12"/>
  <c r="J1054" i="12"/>
  <c r="J369" i="12"/>
  <c r="J252" i="12"/>
  <c r="J320" i="12"/>
  <c r="J1080" i="12"/>
  <c r="J341" i="12"/>
  <c r="J1295" i="12"/>
  <c r="J268" i="12"/>
  <c r="J914" i="12"/>
  <c r="J798" i="12"/>
  <c r="J244" i="12"/>
  <c r="J146" i="12"/>
  <c r="J352" i="12"/>
  <c r="J318" i="12"/>
  <c r="J736" i="12"/>
  <c r="J326" i="12"/>
  <c r="J800" i="12"/>
  <c r="J510" i="12"/>
  <c r="J594" i="12"/>
  <c r="J1006" i="12"/>
  <c r="J327" i="12"/>
  <c r="J906" i="12"/>
  <c r="J615" i="12"/>
  <c r="J780" i="12"/>
  <c r="J1044" i="12"/>
  <c r="J742" i="12"/>
  <c r="J187" i="12"/>
  <c r="J934" i="12"/>
  <c r="J575" i="12"/>
  <c r="J1301" i="12"/>
  <c r="J660" i="12"/>
  <c r="J862" i="12"/>
  <c r="J1062" i="12"/>
  <c r="J702" i="12"/>
  <c r="J633" i="12"/>
  <c r="J607" i="12"/>
  <c r="J169" i="12"/>
  <c r="J768" i="12"/>
  <c r="J1087" i="12"/>
  <c r="J323" i="12"/>
  <c r="J725" i="12"/>
  <c r="J178" i="12"/>
  <c r="J186" i="12"/>
  <c r="J481" i="12"/>
  <c r="J1013" i="12"/>
  <c r="J176" i="12"/>
  <c r="J1249" i="12"/>
  <c r="J452" i="12"/>
  <c r="J14" i="12"/>
  <c r="J51" i="12"/>
  <c r="J925" i="12"/>
  <c r="J1150" i="12"/>
  <c r="J390" i="12"/>
  <c r="J600" i="12"/>
  <c r="J290" i="12"/>
  <c r="J56" i="12"/>
  <c r="J576" i="12"/>
  <c r="J1068" i="12"/>
  <c r="J821" i="12"/>
  <c r="J1067" i="12"/>
  <c r="J360" i="12"/>
  <c r="J1023" i="12"/>
  <c r="J988" i="12"/>
  <c r="J1274" i="12"/>
  <c r="J468" i="12"/>
  <c r="J432" i="12"/>
  <c r="J1326" i="12"/>
  <c r="J109" i="12"/>
  <c r="J1045" i="12"/>
  <c r="J1032" i="12"/>
  <c r="J641" i="12"/>
  <c r="J77" i="12"/>
  <c r="J1191" i="12"/>
  <c r="J792" i="12"/>
  <c r="J816" i="12"/>
  <c r="J900" i="12"/>
  <c r="J881" i="12"/>
  <c r="J1244" i="12"/>
  <c r="J401" i="12"/>
  <c r="J965" i="12"/>
  <c r="J371" i="12"/>
  <c r="J844" i="12"/>
  <c r="J125" i="12"/>
  <c r="J624" i="12"/>
  <c r="J915" i="12"/>
  <c r="J951" i="12"/>
  <c r="J776" i="12"/>
  <c r="J791" i="12"/>
  <c r="J1297" i="12"/>
  <c r="J1113" i="12"/>
  <c r="J107" i="12"/>
  <c r="J975" i="12"/>
  <c r="J1311" i="12"/>
  <c r="J1234" i="12"/>
  <c r="J689" i="12"/>
  <c r="J57" i="12"/>
  <c r="J665" i="12"/>
  <c r="J120" i="12"/>
  <c r="J428" i="12"/>
  <c r="J919" i="12"/>
  <c r="J668" i="12"/>
  <c r="J1213" i="12"/>
  <c r="J133" i="12"/>
  <c r="J775" i="12"/>
  <c r="J601" i="12"/>
  <c r="J343" i="12"/>
  <c r="J1218" i="12"/>
  <c r="J1022" i="12"/>
  <c r="J66" i="12"/>
  <c r="J860" i="12"/>
  <c r="J155" i="12"/>
  <c r="J462" i="12"/>
  <c r="J1232" i="12"/>
  <c r="J291" i="12"/>
  <c r="J635" i="12"/>
  <c r="J604" i="12"/>
  <c r="J1134" i="12"/>
  <c r="J882" i="12"/>
  <c r="J417" i="12"/>
  <c r="J456" i="12"/>
  <c r="J35" i="12"/>
  <c r="J239" i="12"/>
  <c r="J629" i="12"/>
  <c r="J1200" i="12"/>
  <c r="J242" i="12"/>
  <c r="J1028" i="12"/>
  <c r="J752" i="12"/>
  <c r="J492" i="12"/>
  <c r="J1254" i="12"/>
  <c r="J622" i="12"/>
  <c r="J313" i="12"/>
  <c r="J381" i="12"/>
  <c r="J1286" i="12"/>
  <c r="J664" i="12"/>
  <c r="J257" i="12"/>
  <c r="J258" i="12"/>
  <c r="J248" i="12"/>
  <c r="J770" i="12"/>
  <c r="J385" i="12"/>
  <c r="J916" i="12"/>
  <c r="J1001" i="12"/>
  <c r="J1322" i="12"/>
  <c r="J218" i="12"/>
  <c r="J1251" i="12"/>
  <c r="J501" i="12"/>
  <c r="J678" i="12"/>
  <c r="J196" i="12"/>
  <c r="J416" i="12"/>
  <c r="J1182" i="12"/>
  <c r="J1176" i="12"/>
  <c r="J421" i="12"/>
  <c r="J147" i="12"/>
  <c r="J763" i="12"/>
  <c r="J207" i="12"/>
  <c r="J1210" i="12"/>
  <c r="J873" i="12"/>
  <c r="J1206" i="12"/>
  <c r="J835" i="12"/>
  <c r="J691" i="12"/>
  <c r="J363" i="12"/>
  <c r="J675" i="12"/>
  <c r="J448" i="12"/>
  <c r="J564" i="12"/>
  <c r="J1302" i="12"/>
  <c r="J876" i="12"/>
  <c r="J259" i="12"/>
  <c r="J1294" i="12"/>
  <c r="J1096" i="12"/>
  <c r="J739" i="12"/>
  <c r="J803" i="12"/>
  <c r="J269" i="12"/>
  <c r="J638" i="12"/>
  <c r="J399" i="12"/>
  <c r="J658" i="12"/>
  <c r="J822" i="12"/>
  <c r="J918" i="12"/>
  <c r="J429" i="12"/>
  <c r="J1250" i="12"/>
  <c r="J373" i="12"/>
  <c r="J457" i="12"/>
  <c r="J386" i="12"/>
  <c r="J896" i="12"/>
  <c r="J488" i="12"/>
  <c r="J897" i="12"/>
  <c r="J1205" i="12"/>
  <c r="J902" i="12"/>
  <c r="J444" i="12"/>
  <c r="J543" i="12"/>
  <c r="J857" i="12"/>
  <c r="J136" i="12"/>
  <c r="J425" i="12"/>
  <c r="J841" i="12"/>
  <c r="J1110" i="12"/>
  <c r="J139" i="12"/>
  <c r="J167" i="12"/>
  <c r="J36" i="12"/>
  <c r="J1170" i="12"/>
  <c r="J231" i="12"/>
  <c r="J464" i="12"/>
  <c r="J922" i="12"/>
  <c r="J667" i="12"/>
  <c r="J609" i="12"/>
  <c r="J1141" i="12"/>
  <c r="J435" i="12"/>
  <c r="J927" i="12"/>
  <c r="J722" i="12"/>
  <c r="J1097" i="12"/>
  <c r="J366" i="12"/>
  <c r="J994" i="12"/>
  <c r="J662" i="12"/>
  <c r="J1239" i="12"/>
  <c r="J345" i="12"/>
  <c r="J840" i="12"/>
  <c r="J947" i="12"/>
  <c r="J771" i="12"/>
  <c r="J266" i="12"/>
  <c r="J522" i="12"/>
  <c r="J346" i="12"/>
  <c r="J858" i="12"/>
  <c r="J579" i="12"/>
  <c r="J295" i="12"/>
  <c r="J1038" i="12"/>
  <c r="J1002" i="12"/>
  <c r="J328" i="12"/>
  <c r="J213" i="12"/>
  <c r="J952" i="12"/>
  <c r="J1262" i="12"/>
  <c r="J606" i="12"/>
  <c r="J1121" i="12"/>
  <c r="J113" i="12"/>
  <c r="J905" i="12"/>
  <c r="J1144" i="12"/>
  <c r="J976" i="12"/>
  <c r="J895" i="12"/>
  <c r="J393" i="12"/>
  <c r="J520" i="12"/>
  <c r="J1253" i="12"/>
  <c r="J228" i="12"/>
  <c r="J1278" i="12"/>
  <c r="J1119" i="12"/>
  <c r="J514" i="12"/>
  <c r="J540" i="12"/>
  <c r="J1235" i="12"/>
  <c r="J811" i="12"/>
  <c r="J724" i="12"/>
  <c r="J1186" i="12"/>
  <c r="J1043" i="12"/>
  <c r="J222" i="12"/>
  <c r="J103" i="12"/>
  <c r="J1291" i="12"/>
  <c r="J812" i="12"/>
  <c r="J1117" i="12"/>
  <c r="J400" i="12"/>
  <c r="J307" i="12"/>
  <c r="J937" i="12"/>
  <c r="J681" i="12"/>
  <c r="J728" i="12"/>
  <c r="J1132" i="12"/>
  <c r="J406" i="12"/>
  <c r="J612" i="12"/>
  <c r="J519" i="12"/>
  <c r="J999" i="12"/>
  <c r="J1215" i="12"/>
  <c r="J1008" i="12"/>
  <c r="J993" i="12"/>
  <c r="J1258" i="12"/>
  <c r="J825" i="12"/>
  <c r="J333" i="12"/>
  <c r="J530" i="12"/>
  <c r="J819" i="12"/>
  <c r="J1246" i="12"/>
  <c r="J1238" i="12"/>
  <c r="J950" i="12"/>
  <c r="J580" i="12"/>
  <c r="J581" i="12"/>
  <c r="J171" i="12"/>
  <c r="J959" i="12"/>
  <c r="J1293" i="12"/>
  <c r="J419" i="12"/>
  <c r="J795" i="12"/>
  <c r="J1173" i="12"/>
  <c r="J1299" i="12"/>
  <c r="J945" i="12"/>
  <c r="J515" i="12"/>
  <c r="J1324" i="12"/>
  <c r="J903" i="12"/>
  <c r="J364" i="12"/>
  <c r="J1272" i="12"/>
  <c r="J558" i="12"/>
  <c r="J312" i="12"/>
  <c r="J31" i="12"/>
  <c r="J271" i="12"/>
  <c r="J85" i="12"/>
  <c r="J962" i="12"/>
  <c r="J1003" i="12"/>
  <c r="J470" i="12"/>
  <c r="J746" i="12"/>
  <c r="J202" i="12"/>
  <c r="J524" i="12"/>
  <c r="J538" i="12"/>
  <c r="J59" i="12"/>
  <c r="J1209" i="12"/>
  <c r="J283" i="12"/>
  <c r="J284" i="12"/>
  <c r="J344" i="12"/>
  <c r="J338" i="12"/>
  <c r="J1011" i="12"/>
  <c r="J1275" i="12"/>
  <c r="J128" i="12"/>
  <c r="J303" i="12"/>
  <c r="J310" i="12"/>
  <c r="J1112" i="12"/>
  <c r="J839" i="12"/>
  <c r="J644" i="12"/>
  <c r="J6" i="12"/>
  <c r="J509" i="12"/>
  <c r="J696" i="12"/>
  <c r="J1242" i="12"/>
  <c r="J250" i="12"/>
  <c r="J498" i="12"/>
  <c r="J279" i="12"/>
  <c r="J74" i="12"/>
  <c r="J531" i="12"/>
  <c r="J1174" i="12"/>
  <c r="J842" i="12"/>
  <c r="J584" i="12"/>
  <c r="J166" i="12"/>
  <c r="J1079" i="12"/>
  <c r="J39" i="12"/>
  <c r="J676" i="12"/>
  <c r="J948" i="12"/>
  <c r="J261" i="12"/>
  <c r="J412" i="12"/>
  <c r="J29" i="12"/>
  <c r="J156" i="12"/>
  <c r="J714" i="12"/>
  <c r="J442" i="12"/>
  <c r="J1069" i="12"/>
  <c r="J165" i="12"/>
  <c r="J5" i="12"/>
  <c r="J1304" i="12"/>
  <c r="J682" i="12"/>
  <c r="J96" i="12"/>
  <c r="J1226" i="12"/>
  <c r="J762" i="12"/>
  <c r="J137" i="12"/>
  <c r="J542" i="12"/>
  <c r="J1016" i="12"/>
  <c r="J636" i="12"/>
  <c r="J928" i="12"/>
  <c r="J1160" i="12"/>
  <c r="J929" i="12"/>
  <c r="J206" i="12"/>
  <c r="J1166" i="12"/>
  <c r="J637" i="12"/>
  <c r="J94" i="12"/>
  <c r="J759" i="12"/>
  <c r="J503" i="12"/>
  <c r="J866" i="12"/>
  <c r="J1147" i="12"/>
  <c r="J370" i="12"/>
  <c r="J1230" i="12"/>
  <c r="J1309" i="12"/>
  <c r="J550" i="12"/>
  <c r="J298" i="12"/>
  <c r="J704" i="12"/>
  <c r="J27" i="12"/>
  <c r="J379" i="12"/>
  <c r="J901" i="12"/>
  <c r="J409" i="12"/>
  <c r="J175" i="12"/>
  <c r="J626" i="12"/>
  <c r="J772" i="12"/>
  <c r="J475" i="12"/>
  <c r="J19" i="12"/>
  <c r="J445" i="12"/>
  <c r="J1307" i="12"/>
  <c r="J680" i="12"/>
  <c r="J485" i="12"/>
  <c r="J729" i="12"/>
  <c r="J413" i="12"/>
  <c r="J1039" i="12"/>
  <c r="J308" i="12"/>
  <c r="J253" i="12"/>
  <c r="J1082" i="12"/>
  <c r="J1316" i="12"/>
  <c r="J645" i="12"/>
  <c r="J116" i="12"/>
  <c r="J559" i="12"/>
  <c r="J1052" i="12"/>
  <c r="J654" i="12"/>
  <c r="J1071" i="12"/>
  <c r="J769" i="12"/>
  <c r="J482" i="12"/>
  <c r="J810" i="12"/>
  <c r="J1050" i="12"/>
  <c r="J1318" i="12"/>
  <c r="J708" i="12"/>
  <c r="J460" i="12"/>
  <c r="J1229" i="12"/>
  <c r="J505" i="12"/>
  <c r="J555" i="12"/>
  <c r="J998" i="12"/>
  <c r="J1107" i="12"/>
  <c r="J1243" i="12"/>
  <c r="J260" i="12"/>
  <c r="J1070" i="12"/>
  <c r="J359" i="12"/>
  <c r="J859" i="12"/>
  <c r="J756" i="12"/>
  <c r="J1055" i="12"/>
  <c r="J656" i="12"/>
  <c r="J301" i="12"/>
  <c r="J375" i="12"/>
  <c r="J496" i="12"/>
  <c r="J203" i="12"/>
  <c r="J240" i="12"/>
  <c r="J849" i="12"/>
  <c r="J757" i="12"/>
  <c r="J200" i="12"/>
  <c r="J63" i="12"/>
  <c r="J642" i="12"/>
  <c r="J733" i="12"/>
  <c r="J241" i="12"/>
  <c r="J1319" i="12"/>
  <c r="J884" i="12"/>
  <c r="J1194" i="12"/>
  <c r="J1157" i="12"/>
  <c r="J163" i="12"/>
  <c r="J227" i="12"/>
  <c r="J1086" i="12"/>
  <c r="J368" i="12"/>
  <c r="J449" i="12"/>
  <c r="J150" i="12"/>
  <c r="J610" i="12"/>
  <c r="J802" i="12"/>
  <c r="J170" i="12"/>
  <c r="J254" i="12"/>
  <c r="J797" i="12"/>
  <c r="J551" i="12"/>
  <c r="J1088" i="12"/>
  <c r="J1124" i="12"/>
  <c r="J215" i="12"/>
  <c r="J1303" i="12"/>
  <c r="J1257" i="12"/>
  <c r="J73" i="12"/>
  <c r="J1308" i="12"/>
  <c r="J130" i="12"/>
  <c r="J484" i="12"/>
  <c r="J235" i="12"/>
  <c r="J282" i="12"/>
  <c r="J628" i="12"/>
  <c r="J781" i="12"/>
  <c r="J397" i="12"/>
  <c r="J573" i="12"/>
  <c r="J446" i="12"/>
  <c r="J1060" i="12"/>
  <c r="J325" i="12"/>
  <c r="J394" i="12"/>
  <c r="J587" i="12"/>
  <c r="J588" i="12"/>
  <c r="J568" i="12"/>
  <c r="J204" i="12"/>
  <c r="J1103" i="12"/>
  <c r="J598" i="12"/>
  <c r="J909" i="12"/>
  <c r="J188" i="12"/>
  <c r="J54" i="12"/>
  <c r="J1282" i="12"/>
  <c r="J348" i="12"/>
  <c r="J316" i="12"/>
  <c r="J1267" i="12"/>
  <c r="J1306" i="12"/>
  <c r="J743" i="12"/>
  <c r="J46" i="12"/>
  <c r="J652" i="12"/>
  <c r="J89" i="12"/>
  <c r="J1136" i="12"/>
  <c r="J1180" i="12"/>
  <c r="J574" i="12"/>
  <c r="J707" i="12"/>
  <c r="J741" i="12"/>
  <c r="J631" i="12"/>
  <c r="J441" i="12"/>
  <c r="J847" i="12"/>
  <c r="J256" i="12"/>
  <c r="J1325" i="12"/>
  <c r="J544" i="12"/>
  <c r="J1204" i="12"/>
  <c r="J193" i="12"/>
  <c r="J894" i="12"/>
  <c r="J168" i="12"/>
  <c r="J589" i="12"/>
  <c r="J1177" i="12"/>
  <c r="J838" i="12"/>
  <c r="J1178" i="12"/>
  <c r="J1179" i="12"/>
  <c r="J608" i="12"/>
  <c r="J534" i="12"/>
  <c r="J690" i="12"/>
  <c r="J829" i="12"/>
  <c r="J643" i="12"/>
  <c r="J263" i="12"/>
  <c r="J1104" i="12"/>
  <c r="J961" i="12"/>
  <c r="J1240" i="12"/>
  <c r="J753" i="12"/>
  <c r="J703" i="12"/>
  <c r="J930" i="12"/>
  <c r="J1156" i="12"/>
  <c r="J305" i="12"/>
  <c r="J569" i="12"/>
  <c r="J500" i="12"/>
  <c r="J349" i="12"/>
  <c r="J255" i="12"/>
  <c r="J942" i="12"/>
  <c r="J132" i="12"/>
  <c r="J827" i="12"/>
  <c r="J553" i="12"/>
  <c r="J217" i="12"/>
  <c r="J1128" i="12"/>
  <c r="J599" i="12"/>
  <c r="J126" i="12"/>
  <c r="J391" i="12"/>
  <c r="J1276" i="12"/>
  <c r="J846" i="12"/>
  <c r="J980" i="12"/>
  <c r="J529" i="12"/>
  <c r="J322" i="12"/>
  <c r="J1265" i="12"/>
  <c r="J732" i="12"/>
  <c r="J78" i="12"/>
  <c r="J232" i="12"/>
  <c r="J997" i="12"/>
  <c r="J365" i="12"/>
  <c r="J129" i="12"/>
  <c r="J293" i="12"/>
  <c r="J611" i="12"/>
  <c r="J127" i="12"/>
  <c r="J547" i="12"/>
  <c r="J745" i="12"/>
  <c r="J972" i="12"/>
  <c r="J81" i="12"/>
  <c r="J548" i="12"/>
  <c r="J153" i="12"/>
  <c r="J957" i="12"/>
  <c r="J245" i="12"/>
  <c r="J273" i="12"/>
  <c r="J571" i="12"/>
  <c r="J1193" i="12"/>
  <c r="J319" i="12"/>
  <c r="J883" i="12"/>
  <c r="J1248" i="12"/>
  <c r="J443" i="12"/>
  <c r="J374" i="12"/>
  <c r="J886" i="12"/>
  <c r="J801" i="12"/>
  <c r="J1289" i="12"/>
  <c r="J1216" i="12"/>
  <c r="J1175" i="12"/>
  <c r="J721" i="12"/>
  <c r="J221" i="12"/>
  <c r="J265" i="12"/>
  <c r="J1247" i="12"/>
  <c r="J935" i="12"/>
  <c r="J796" i="12"/>
  <c r="J314" i="12"/>
  <c r="J315" i="12"/>
  <c r="J683" i="12"/>
  <c r="J1211" i="12"/>
  <c r="J276" i="12"/>
  <c r="J562" i="12"/>
  <c r="J888" i="12"/>
  <c r="J977" i="12"/>
  <c r="J1228" i="12"/>
  <c r="J731" i="12"/>
  <c r="J833" i="12"/>
  <c r="J1284" i="12"/>
  <c r="J1245" i="12"/>
  <c r="J1009" i="12"/>
  <c r="J224" i="12"/>
  <c r="J938" i="12"/>
  <c r="J433" i="12"/>
  <c r="J1172" i="12"/>
  <c r="J967" i="12"/>
  <c r="J131" i="12"/>
  <c r="J367" i="12"/>
  <c r="J351" i="12"/>
  <c r="J280" i="12"/>
  <c r="J713" i="12"/>
  <c r="J332" i="12"/>
  <c r="J596" i="12"/>
  <c r="J210" i="12"/>
  <c r="J1207" i="12"/>
  <c r="J1264" i="12"/>
  <c r="J1221" i="12"/>
  <c r="J992" i="12"/>
  <c r="J943" i="12"/>
  <c r="J545" i="12"/>
  <c r="J552" i="12"/>
  <c r="J1220" i="12"/>
  <c r="J1000" i="12"/>
  <c r="J223" i="12"/>
  <c r="J1214" i="12"/>
  <c r="J436" i="12"/>
  <c r="J1305" i="12"/>
  <c r="J518" i="12"/>
  <c r="J851" i="12"/>
  <c r="J453" i="12"/>
  <c r="J1012" i="12"/>
  <c r="J953" i="12"/>
  <c r="J1040" i="12"/>
  <c r="J861" i="12"/>
  <c r="J699" i="12"/>
  <c r="J1300" i="12"/>
  <c r="J726" i="12"/>
  <c r="J286" i="12"/>
  <c r="J955" i="12"/>
  <c r="J995" i="12"/>
  <c r="J963" i="12"/>
  <c r="J403" i="12"/>
  <c r="J1010" i="12"/>
  <c r="J1089" i="12"/>
  <c r="J1290" i="12"/>
  <c r="J1026" i="12"/>
  <c r="J799" i="12"/>
  <c r="J1281" i="12"/>
  <c r="J789" i="12"/>
  <c r="J523" i="12"/>
  <c r="J590" i="12"/>
  <c r="J537" i="12"/>
  <c r="J670" i="12"/>
  <c r="J317" i="12"/>
  <c r="J1327" i="12"/>
  <c r="J836" i="12"/>
  <c r="J908" i="12"/>
  <c r="J1259" i="12"/>
  <c r="J1298" i="12"/>
  <c r="J1279" i="12"/>
  <c r="J1049" i="12"/>
  <c r="J586" i="12"/>
  <c r="J512" i="12"/>
  <c r="J1328" i="12"/>
  <c r="J735" i="12"/>
  <c r="J880" i="12"/>
  <c r="J17" i="12"/>
  <c r="J12" i="12"/>
  <c r="J1034" i="12"/>
  <c r="J1063" i="12"/>
  <c r="J1149" i="12"/>
  <c r="J184" i="12"/>
  <c r="J539" i="12"/>
  <c r="J1020" i="12"/>
  <c r="J1036" i="12"/>
  <c r="J655" i="12"/>
  <c r="J1076" i="12"/>
  <c r="J1041" i="12"/>
  <c r="J407" i="12"/>
  <c r="J398" i="12"/>
  <c r="J289" i="12"/>
  <c r="J472" i="12"/>
  <c r="J1143" i="12"/>
  <c r="J45" i="12"/>
  <c r="J76" i="12"/>
  <c r="J651" i="12"/>
  <c r="J8" i="12"/>
  <c r="J60" i="12"/>
  <c r="J790" i="12"/>
  <c r="J1033" i="12"/>
  <c r="J112" i="12"/>
  <c r="J805" i="12"/>
  <c r="J434" i="12"/>
  <c r="J90" i="12"/>
  <c r="J47" i="12"/>
  <c r="J177" i="12"/>
  <c r="J340" i="12"/>
  <c r="J1065" i="12"/>
  <c r="J287" i="12"/>
  <c r="J506" i="12"/>
  <c r="J1053" i="12"/>
  <c r="J357" i="12"/>
  <c r="J211" i="12"/>
  <c r="J1201" i="12"/>
  <c r="J823" i="12"/>
  <c r="J135" i="12"/>
  <c r="J158" i="12"/>
  <c r="J709" i="12"/>
  <c r="J784" i="12"/>
  <c r="J415" i="12"/>
  <c r="J418" i="12"/>
  <c r="J1051" i="12"/>
  <c r="J718" i="12"/>
  <c r="J666" i="12"/>
  <c r="J216" i="12"/>
  <c r="J497" i="12"/>
  <c r="J461" i="12"/>
  <c r="J1168" i="12"/>
  <c r="J309" i="12"/>
  <c r="J1131" i="12"/>
  <c r="J422" i="12"/>
  <c r="J807" i="12"/>
  <c r="J48" i="12"/>
  <c r="J1158" i="12"/>
  <c r="J1064" i="12"/>
  <c r="J1208" i="12"/>
  <c r="J892" i="12"/>
  <c r="J455" i="12"/>
  <c r="J24" i="12"/>
  <c r="J230" i="12"/>
  <c r="J33" i="12"/>
  <c r="J1111" i="12"/>
  <c r="J181" i="12"/>
  <c r="J1236" i="12"/>
  <c r="J715" i="12"/>
  <c r="J459" i="12"/>
  <c r="J649" i="12"/>
  <c r="J1075" i="12"/>
  <c r="J1101" i="12"/>
  <c r="J458" i="12"/>
  <c r="J212" i="12"/>
  <c r="J292" i="12"/>
  <c r="J879" i="12"/>
  <c r="J1152" i="12"/>
  <c r="J1083" i="12"/>
  <c r="J679" i="12"/>
  <c r="J1105" i="12"/>
  <c r="J384" i="12"/>
  <c r="J1081" i="12"/>
  <c r="J190" i="12"/>
  <c r="J1231" i="12"/>
  <c r="J605" i="12"/>
  <c r="J246" i="12"/>
  <c r="J355" i="12"/>
  <c r="J1085" i="12"/>
  <c r="J1114" i="12"/>
  <c r="J58" i="12"/>
  <c r="J931" i="12"/>
  <c r="J1118" i="12"/>
  <c r="J438" i="12"/>
  <c r="J1227" i="12"/>
  <c r="J583" i="12"/>
  <c r="J477" i="12"/>
  <c r="J182" i="12"/>
  <c r="J767" i="12"/>
  <c r="J765" i="12"/>
  <c r="J1187" i="12"/>
  <c r="J1090" i="12"/>
  <c r="J108" i="12"/>
  <c r="J267" i="12"/>
  <c r="J734" i="12"/>
  <c r="J758" i="12"/>
  <c r="J614" i="12"/>
  <c r="J602" i="12"/>
  <c r="J570" i="12"/>
  <c r="J1108" i="12"/>
  <c r="J440" i="12"/>
  <c r="J1162" i="12"/>
  <c r="J1109" i="12"/>
  <c r="J677" i="12"/>
  <c r="J954" i="12"/>
  <c r="J1098" i="12"/>
  <c r="J480" i="12"/>
  <c r="J491" i="12"/>
  <c r="J219" i="12"/>
  <c r="J79" i="12"/>
  <c r="J194" i="12"/>
  <c r="J820" i="12"/>
  <c r="J764" i="12"/>
  <c r="J437" i="12"/>
  <c r="J226" i="12"/>
  <c r="J870" i="12"/>
  <c r="J233" i="12"/>
  <c r="J971" i="12"/>
  <c r="J1277" i="12"/>
  <c r="J852" i="12"/>
  <c r="J1123" i="12"/>
  <c r="J350" i="12"/>
  <c r="J1100" i="12"/>
  <c r="J723" i="12"/>
  <c r="J478" i="12"/>
  <c r="J238" i="12"/>
  <c r="J331" i="12"/>
  <c r="J853" i="12"/>
  <c r="J82" i="12"/>
  <c r="J272" i="12"/>
  <c r="J751" i="12"/>
  <c r="J225" i="12"/>
  <c r="J521" i="12"/>
  <c r="J68" i="12"/>
  <c r="J471" i="12"/>
  <c r="J1164" i="12"/>
  <c r="J149" i="12"/>
  <c r="J330" i="12"/>
  <c r="J262" i="12"/>
  <c r="J557" i="12"/>
  <c r="J145" i="12"/>
  <c r="J949" i="12"/>
  <c r="J692" i="12"/>
  <c r="J1241" i="12"/>
  <c r="J122" i="12"/>
  <c r="J621" i="12"/>
  <c r="J1165" i="12"/>
  <c r="J300" i="12"/>
  <c r="J1203" i="12"/>
  <c r="J828" i="12"/>
  <c r="J766" i="12"/>
  <c r="J1181" i="12"/>
  <c r="J1189" i="12"/>
  <c r="J499" i="12"/>
  <c r="J1140" i="12"/>
  <c r="J618" i="12"/>
  <c r="J1192" i="12"/>
  <c r="J983" i="12"/>
  <c r="J738" i="12"/>
  <c r="J984" i="12"/>
  <c r="J567" i="12"/>
  <c r="J826" i="12"/>
  <c r="J1271" i="12"/>
  <c r="J1202" i="12"/>
  <c r="J1195" i="12"/>
  <c r="J818" i="12"/>
  <c r="J987" i="12"/>
  <c r="J1212" i="12"/>
  <c r="J973" i="12"/>
  <c r="J356" i="12"/>
  <c r="J831" i="12"/>
  <c r="J970" i="12"/>
  <c r="J832" i="12"/>
  <c r="J991" i="12"/>
  <c r="J209" i="12"/>
  <c r="J1292" i="12"/>
  <c r="J1273" i="12"/>
  <c r="J956" i="12"/>
  <c r="J173" i="12"/>
  <c r="J1151" i="12"/>
  <c r="J887" i="12"/>
  <c r="J525" i="12"/>
  <c r="J526" i="12"/>
  <c r="J653" i="12"/>
  <c r="J910" i="12"/>
  <c r="J868" i="12"/>
  <c r="J848" i="12"/>
  <c r="J1287" i="12"/>
  <c r="J154" i="12"/>
  <c r="J1021" i="12"/>
  <c r="J974" i="12"/>
  <c r="J982" i="12"/>
  <c r="J877" i="12"/>
  <c r="J907" i="12"/>
  <c r="J288" i="12"/>
  <c r="J813" i="12"/>
  <c r="J686" i="12"/>
  <c r="J546" i="12"/>
  <c r="J1310" i="12"/>
  <c r="J577" i="12"/>
  <c r="J1027" i="12"/>
  <c r="J1269" i="12"/>
  <c r="J1270" i="12"/>
  <c r="J1266" i="12"/>
  <c r="J1014" i="12"/>
  <c r="J383" i="12"/>
  <c r="J885" i="12"/>
  <c r="J1199" i="12"/>
  <c r="J430" i="12"/>
  <c r="J939" i="12"/>
  <c r="J716" i="12"/>
  <c r="J717" i="12"/>
  <c r="J830" i="12"/>
  <c r="J517" i="12"/>
  <c r="J782" i="12"/>
  <c r="J1263" i="12"/>
  <c r="J463" i="12"/>
  <c r="J889" i="12"/>
  <c r="J989" i="12"/>
  <c r="J1061" i="12"/>
  <c r="J923" i="12"/>
  <c r="J1255" i="12"/>
  <c r="J698" i="12"/>
  <c r="J1056" i="12"/>
  <c r="J917" i="12"/>
  <c r="J673" i="12"/>
  <c r="J247" i="12"/>
  <c r="J474" i="12"/>
  <c r="J958" i="12"/>
  <c r="J502" i="12"/>
  <c r="J978" i="12"/>
  <c r="J1018" i="12"/>
  <c r="J1312" i="12"/>
  <c r="J1313" i="12"/>
  <c r="J940" i="12"/>
  <c r="J361" i="12"/>
  <c r="J362" i="12"/>
  <c r="J342" i="12"/>
  <c r="J511" i="12"/>
  <c r="J1252" i="12"/>
  <c r="J420" i="12"/>
  <c r="J1296" i="12"/>
  <c r="J616" i="12"/>
  <c r="J874" i="12"/>
  <c r="J875" i="12"/>
  <c r="J487" i="12"/>
  <c r="J339" i="12"/>
  <c r="J737" i="12"/>
  <c r="J712" i="12"/>
  <c r="J740" i="12"/>
  <c r="J1260" i="12"/>
  <c r="J1321" i="12"/>
  <c r="J378" i="12"/>
  <c r="J814" i="12"/>
  <c r="J623" i="12"/>
  <c r="J749" i="12"/>
  <c r="J1268" i="12"/>
  <c r="J578" i="12"/>
  <c r="J773" i="12"/>
  <c r="J1323" i="12"/>
  <c r="J817" i="12"/>
  <c r="J710" i="12"/>
  <c r="J996" i="12"/>
  <c r="J804" i="12"/>
  <c r="J1280" i="12"/>
  <c r="J960" i="12"/>
  <c r="J1320" i="12"/>
  <c r="J99" i="12"/>
  <c r="N19" i="12"/>
  <c r="N16" i="12"/>
  <c r="N15" i="12"/>
  <c r="N14" i="12"/>
  <c r="N5" i="12"/>
  <c r="N13" i="12"/>
  <c r="N4" i="12"/>
  <c r="E14" i="11" a="1"/>
  <c r="E14" i="11" s="1"/>
  <c r="A16" i="11" a="1"/>
  <c r="A16" i="11" s="1"/>
  <c r="A14" i="11" a="1"/>
  <c r="A14" i="11" s="1"/>
  <c r="I2" i="9"/>
  <c r="I4" i="9"/>
  <c r="I18" i="9"/>
  <c r="L5" i="8"/>
  <c r="L6"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634" i="8"/>
  <c r="J635" i="8"/>
  <c r="J636" i="8"/>
  <c r="J637" i="8"/>
  <c r="J638" i="8"/>
  <c r="J639" i="8"/>
  <c r="J640" i="8"/>
  <c r="J641" i="8"/>
  <c r="J642" i="8"/>
  <c r="J643" i="8"/>
  <c r="J644" i="8"/>
  <c r="J645" i="8"/>
  <c r="J646" i="8"/>
  <c r="J647" i="8"/>
  <c r="J648" i="8"/>
  <c r="J649" i="8"/>
  <c r="J650" i="8"/>
  <c r="J651" i="8"/>
  <c r="J652" i="8"/>
  <c r="J653" i="8"/>
  <c r="J654" i="8"/>
  <c r="J655" i="8"/>
  <c r="J656" i="8"/>
  <c r="J657" i="8"/>
  <c r="J658" i="8"/>
  <c r="J659" i="8"/>
  <c r="J660" i="8"/>
  <c r="J661" i="8"/>
  <c r="J662" i="8"/>
  <c r="J663" i="8"/>
  <c r="J664" i="8"/>
  <c r="J665" i="8"/>
  <c r="J666" i="8"/>
  <c r="J667" i="8"/>
  <c r="J668" i="8"/>
  <c r="J669" i="8"/>
  <c r="J670" i="8"/>
  <c r="J671" i="8"/>
  <c r="J672" i="8"/>
  <c r="J673" i="8"/>
  <c r="J674" i="8"/>
  <c r="J675" i="8"/>
  <c r="J676" i="8"/>
  <c r="J677" i="8"/>
  <c r="J678" i="8"/>
  <c r="J679" i="8"/>
  <c r="J680" i="8"/>
  <c r="J681" i="8"/>
  <c r="J682" i="8"/>
  <c r="J683" i="8"/>
  <c r="J684" i="8"/>
  <c r="J685" i="8"/>
  <c r="J686" i="8"/>
  <c r="J687" i="8"/>
  <c r="J688" i="8"/>
  <c r="J689" i="8"/>
  <c r="J690" i="8"/>
  <c r="J691" i="8"/>
  <c r="J692" i="8"/>
  <c r="J693" i="8"/>
  <c r="J694" i="8"/>
  <c r="J695" i="8"/>
  <c r="J696" i="8"/>
  <c r="J697" i="8"/>
  <c r="J698" i="8"/>
  <c r="J699" i="8"/>
  <c r="J700" i="8"/>
  <c r="J701" i="8"/>
  <c r="J702" i="8"/>
  <c r="J703" i="8"/>
  <c r="J704" i="8"/>
  <c r="J705" i="8"/>
  <c r="J706" i="8"/>
  <c r="J707" i="8"/>
  <c r="J708" i="8"/>
  <c r="J709" i="8"/>
  <c r="J710" i="8"/>
  <c r="J711" i="8"/>
  <c r="J712" i="8"/>
  <c r="J713" i="8"/>
  <c r="J714" i="8"/>
  <c r="J715" i="8"/>
  <c r="J716" i="8"/>
  <c r="J717" i="8"/>
  <c r="J718" i="8"/>
  <c r="J719" i="8"/>
  <c r="J720" i="8"/>
  <c r="J721" i="8"/>
  <c r="J722" i="8"/>
  <c r="J723" i="8"/>
  <c r="J724" i="8"/>
  <c r="J725" i="8"/>
  <c r="J726" i="8"/>
  <c r="J727" i="8"/>
  <c r="J728" i="8"/>
  <c r="J729" i="8"/>
  <c r="J730" i="8"/>
  <c r="J731" i="8"/>
  <c r="J732" i="8"/>
  <c r="J733" i="8"/>
  <c r="J734" i="8"/>
  <c r="J735" i="8"/>
  <c r="J736" i="8"/>
  <c r="J737" i="8"/>
  <c r="J738" i="8"/>
  <c r="J739" i="8"/>
  <c r="J740" i="8"/>
  <c r="J741" i="8"/>
  <c r="J742" i="8"/>
  <c r="J743" i="8"/>
  <c r="J744" i="8"/>
  <c r="J745" i="8"/>
  <c r="J746" i="8"/>
  <c r="J747" i="8"/>
  <c r="J748" i="8"/>
  <c r="J749" i="8"/>
  <c r="J750" i="8"/>
  <c r="J751" i="8"/>
  <c r="J752" i="8"/>
  <c r="J753" i="8"/>
  <c r="J754" i="8"/>
  <c r="J755" i="8"/>
  <c r="J756" i="8"/>
  <c r="J757" i="8"/>
  <c r="J758" i="8"/>
  <c r="J759" i="8"/>
  <c r="J760" i="8"/>
  <c r="J761" i="8"/>
  <c r="J762" i="8"/>
  <c r="J763" i="8"/>
  <c r="J764" i="8"/>
  <c r="J765" i="8"/>
  <c r="J766" i="8"/>
  <c r="J767" i="8"/>
  <c r="J768" i="8"/>
  <c r="J769" i="8"/>
  <c r="J770" i="8"/>
  <c r="J771" i="8"/>
  <c r="J772" i="8"/>
  <c r="J773" i="8"/>
  <c r="J774" i="8"/>
  <c r="J775" i="8"/>
  <c r="J776" i="8"/>
  <c r="J777" i="8"/>
  <c r="J778" i="8"/>
  <c r="J779" i="8"/>
  <c r="J780" i="8"/>
  <c r="J781" i="8"/>
  <c r="J782" i="8"/>
  <c r="J783" i="8"/>
  <c r="J784" i="8"/>
  <c r="J785" i="8"/>
  <c r="J786" i="8"/>
  <c r="J787" i="8"/>
  <c r="J788" i="8"/>
  <c r="J789" i="8"/>
  <c r="J790" i="8"/>
  <c r="J791" i="8"/>
  <c r="J792" i="8"/>
  <c r="J793" i="8"/>
  <c r="J794" i="8"/>
  <c r="J795" i="8"/>
  <c r="J796" i="8"/>
  <c r="J797" i="8"/>
  <c r="J798" i="8"/>
  <c r="J799" i="8"/>
  <c r="J800" i="8"/>
  <c r="J801" i="8"/>
  <c r="J802" i="8"/>
  <c r="J803" i="8"/>
  <c r="J804" i="8"/>
  <c r="J805" i="8"/>
  <c r="J806" i="8"/>
  <c r="J807" i="8"/>
  <c r="J808" i="8"/>
  <c r="J809" i="8"/>
  <c r="J810" i="8"/>
  <c r="J811" i="8"/>
  <c r="J812" i="8"/>
  <c r="J813" i="8"/>
  <c r="J814" i="8"/>
  <c r="J815" i="8"/>
  <c r="J816" i="8"/>
  <c r="J817" i="8"/>
  <c r="J818" i="8"/>
  <c r="J819" i="8"/>
  <c r="J820" i="8"/>
  <c r="J821" i="8"/>
  <c r="J822" i="8"/>
  <c r="J823" i="8"/>
  <c r="J824" i="8"/>
  <c r="J825" i="8"/>
  <c r="J826" i="8"/>
  <c r="J827" i="8"/>
  <c r="J828" i="8"/>
  <c r="J829" i="8"/>
  <c r="J830" i="8"/>
  <c r="J831" i="8"/>
  <c r="J832" i="8"/>
  <c r="J833" i="8"/>
  <c r="J834" i="8"/>
  <c r="J835" i="8"/>
  <c r="J836" i="8"/>
  <c r="J837" i="8"/>
  <c r="J838" i="8"/>
  <c r="J839" i="8"/>
  <c r="J840" i="8"/>
  <c r="J841" i="8"/>
  <c r="J842" i="8"/>
  <c r="J843" i="8"/>
  <c r="J844" i="8"/>
  <c r="J845" i="8"/>
  <c r="J846" i="8"/>
  <c r="J847" i="8"/>
  <c r="J848" i="8"/>
  <c r="J849" i="8"/>
  <c r="J850" i="8"/>
  <c r="J851" i="8"/>
  <c r="J852" i="8"/>
  <c r="J853" i="8"/>
  <c r="J854" i="8"/>
  <c r="J855" i="8"/>
  <c r="J856" i="8"/>
  <c r="J857" i="8"/>
  <c r="J858" i="8"/>
  <c r="J859" i="8"/>
  <c r="J860" i="8"/>
  <c r="J861" i="8"/>
  <c r="J862" i="8"/>
  <c r="J863" i="8"/>
  <c r="J864" i="8"/>
  <c r="J865" i="8"/>
  <c r="J866" i="8"/>
  <c r="J867" i="8"/>
  <c r="J868" i="8"/>
  <c r="J869" i="8"/>
  <c r="J870" i="8"/>
  <c r="J871" i="8"/>
  <c r="J872" i="8"/>
  <c r="J873" i="8"/>
  <c r="J874" i="8"/>
  <c r="J875" i="8"/>
  <c r="J876" i="8"/>
  <c r="J877" i="8"/>
  <c r="J878" i="8"/>
  <c r="J879" i="8"/>
  <c r="J880" i="8"/>
  <c r="J881" i="8"/>
  <c r="J882" i="8"/>
  <c r="J883" i="8"/>
  <c r="J884" i="8"/>
  <c r="J885" i="8"/>
  <c r="J886" i="8"/>
  <c r="J887" i="8"/>
  <c r="J888" i="8"/>
  <c r="J889" i="8"/>
  <c r="J890" i="8"/>
  <c r="J891" i="8"/>
  <c r="J892" i="8"/>
  <c r="J893" i="8"/>
  <c r="J894" i="8"/>
  <c r="J895" i="8"/>
  <c r="J896" i="8"/>
  <c r="J897" i="8"/>
  <c r="J898" i="8"/>
  <c r="J899" i="8"/>
  <c r="J900" i="8"/>
  <c r="J901" i="8"/>
  <c r="J902" i="8"/>
  <c r="J903" i="8"/>
  <c r="J904" i="8"/>
  <c r="J905" i="8"/>
  <c r="J906" i="8"/>
  <c r="J907" i="8"/>
  <c r="J908" i="8"/>
  <c r="J909" i="8"/>
  <c r="J910" i="8"/>
  <c r="J911" i="8"/>
  <c r="J912" i="8"/>
  <c r="J913" i="8"/>
  <c r="J914" i="8"/>
  <c r="J915" i="8"/>
  <c r="J916" i="8"/>
  <c r="J917" i="8"/>
  <c r="J918" i="8"/>
  <c r="J919" i="8"/>
  <c r="J920" i="8"/>
  <c r="J921" i="8"/>
  <c r="J922" i="8"/>
  <c r="J923" i="8"/>
  <c r="J924" i="8"/>
  <c r="J925" i="8"/>
  <c r="J926" i="8"/>
  <c r="J927" i="8"/>
  <c r="J928" i="8"/>
  <c r="J929" i="8"/>
  <c r="J930" i="8"/>
  <c r="J931" i="8"/>
  <c r="J932" i="8"/>
  <c r="J933" i="8"/>
  <c r="J934" i="8"/>
  <c r="J935" i="8"/>
  <c r="J936" i="8"/>
  <c r="J937" i="8"/>
  <c r="J938" i="8"/>
  <c r="J939" i="8"/>
  <c r="J940" i="8"/>
  <c r="J941" i="8"/>
  <c r="J942" i="8"/>
  <c r="J943" i="8"/>
  <c r="J944" i="8"/>
  <c r="J945" i="8"/>
  <c r="J946" i="8"/>
  <c r="J947" i="8"/>
  <c r="J948" i="8"/>
  <c r="J949" i="8"/>
  <c r="J950" i="8"/>
  <c r="J951" i="8"/>
  <c r="J952" i="8"/>
  <c r="J953" i="8"/>
  <c r="J954" i="8"/>
  <c r="J955" i="8"/>
  <c r="J956" i="8"/>
  <c r="J957" i="8"/>
  <c r="J958" i="8"/>
  <c r="J959" i="8"/>
  <c r="J960" i="8"/>
  <c r="J961" i="8"/>
  <c r="J962" i="8"/>
  <c r="J963" i="8"/>
  <c r="J964" i="8"/>
  <c r="J965" i="8"/>
  <c r="J966" i="8"/>
  <c r="J967" i="8"/>
  <c r="J968" i="8"/>
  <c r="J969" i="8"/>
  <c r="J970" i="8"/>
  <c r="J971" i="8"/>
  <c r="J972" i="8"/>
  <c r="J973" i="8"/>
  <c r="J974" i="8"/>
  <c r="J975" i="8"/>
  <c r="J976" i="8"/>
  <c r="J977" i="8"/>
  <c r="J978" i="8"/>
  <c r="J979" i="8"/>
  <c r="J980" i="8"/>
  <c r="J981" i="8"/>
  <c r="J982" i="8"/>
  <c r="J983" i="8"/>
  <c r="J984" i="8"/>
  <c r="J985" i="8"/>
  <c r="J986" i="8"/>
  <c r="J987" i="8"/>
  <c r="J988" i="8"/>
  <c r="J989" i="8"/>
  <c r="J990" i="8"/>
  <c r="J991" i="8"/>
  <c r="J992" i="8"/>
  <c r="J993" i="8"/>
  <c r="J994" i="8"/>
  <c r="J995" i="8"/>
  <c r="J996" i="8"/>
  <c r="J997" i="8"/>
  <c r="J998" i="8"/>
  <c r="J999" i="8"/>
  <c r="J1000" i="8"/>
  <c r="J1001" i="8"/>
  <c r="J1002" i="8"/>
  <c r="J1003" i="8"/>
  <c r="J1004" i="8"/>
  <c r="J1005" i="8"/>
  <c r="J1006" i="8"/>
  <c r="J1007" i="8"/>
  <c r="J1008" i="8"/>
  <c r="J1009" i="8"/>
  <c r="J1010" i="8"/>
  <c r="J1011" i="8"/>
  <c r="J1012" i="8"/>
  <c r="J1013" i="8"/>
  <c r="J1014" i="8"/>
  <c r="J1015" i="8"/>
  <c r="J1016" i="8"/>
  <c r="J1017" i="8"/>
  <c r="J1018" i="8"/>
  <c r="J1019" i="8"/>
  <c r="J1020" i="8"/>
  <c r="J1021" i="8"/>
  <c r="J1022" i="8"/>
  <c r="J1023" i="8"/>
  <c r="J1024" i="8"/>
  <c r="J1025" i="8"/>
  <c r="J1026" i="8"/>
  <c r="J1027" i="8"/>
  <c r="J1028" i="8"/>
  <c r="J1029" i="8"/>
  <c r="J1030" i="8"/>
  <c r="J1031" i="8"/>
  <c r="J1032" i="8"/>
  <c r="J1033" i="8"/>
  <c r="J1034" i="8"/>
  <c r="J1035" i="8"/>
  <c r="J1036" i="8"/>
  <c r="J1037" i="8"/>
  <c r="J1038" i="8"/>
  <c r="J1039" i="8"/>
  <c r="J1040" i="8"/>
  <c r="J1041" i="8"/>
  <c r="J1042" i="8"/>
  <c r="J1043" i="8"/>
  <c r="J1044" i="8"/>
  <c r="J1045" i="8"/>
  <c r="J1046" i="8"/>
  <c r="J1047" i="8"/>
  <c r="J1048" i="8"/>
  <c r="J1049" i="8"/>
  <c r="J1050" i="8"/>
  <c r="J1051" i="8"/>
  <c r="J1052" i="8"/>
  <c r="J1053" i="8"/>
  <c r="J1054" i="8"/>
  <c r="J1055" i="8"/>
  <c r="J1056" i="8"/>
  <c r="J1057" i="8"/>
  <c r="J1058" i="8"/>
  <c r="J1059" i="8"/>
  <c r="J1060" i="8"/>
  <c r="J1061" i="8"/>
  <c r="J1062" i="8"/>
  <c r="J1063" i="8"/>
  <c r="J1064" i="8"/>
  <c r="J1065" i="8"/>
  <c r="J1066" i="8"/>
  <c r="J1067" i="8"/>
  <c r="J1068" i="8"/>
  <c r="J1069" i="8"/>
  <c r="J1070" i="8"/>
  <c r="J1071" i="8"/>
  <c r="J1072" i="8"/>
  <c r="J1073" i="8"/>
  <c r="J1074" i="8"/>
  <c r="J1075" i="8"/>
  <c r="J1076" i="8"/>
  <c r="J1077" i="8"/>
  <c r="J1078" i="8"/>
  <c r="J1079" i="8"/>
  <c r="J1080" i="8"/>
  <c r="J1081" i="8"/>
  <c r="J1082" i="8"/>
  <c r="J1083" i="8"/>
  <c r="J1084" i="8"/>
  <c r="J1085" i="8"/>
  <c r="J1086" i="8"/>
  <c r="J1087" i="8"/>
  <c r="J1088" i="8"/>
  <c r="J1089" i="8"/>
  <c r="J1090" i="8"/>
  <c r="J1091" i="8"/>
  <c r="J1092" i="8"/>
  <c r="J1093" i="8"/>
  <c r="J1094" i="8"/>
  <c r="J1095" i="8"/>
  <c r="J1096" i="8"/>
  <c r="J1097" i="8"/>
  <c r="J1098" i="8"/>
  <c r="J1099" i="8"/>
  <c r="J1100" i="8"/>
  <c r="J1101" i="8"/>
  <c r="J1102" i="8"/>
  <c r="J1103" i="8"/>
  <c r="J1104" i="8"/>
  <c r="J1105" i="8"/>
  <c r="J1106" i="8"/>
  <c r="J1107" i="8"/>
  <c r="J1108" i="8"/>
  <c r="J1109" i="8"/>
  <c r="J1110" i="8"/>
  <c r="J1111" i="8"/>
  <c r="J1112" i="8"/>
  <c r="J1113" i="8"/>
  <c r="J1114" i="8"/>
  <c r="J1115" i="8"/>
  <c r="J1116" i="8"/>
  <c r="J1117" i="8"/>
  <c r="J1118" i="8"/>
  <c r="J1119" i="8"/>
  <c r="J1120" i="8"/>
  <c r="J1121" i="8"/>
  <c r="J1122" i="8"/>
  <c r="J1123" i="8"/>
  <c r="J1124" i="8"/>
  <c r="J1125" i="8"/>
  <c r="J1126" i="8"/>
  <c r="J1127" i="8"/>
  <c r="J1128" i="8"/>
  <c r="J1129" i="8"/>
  <c r="J1130" i="8"/>
  <c r="J1131" i="8"/>
  <c r="J1132" i="8"/>
  <c r="J1133" i="8"/>
  <c r="J1134" i="8"/>
  <c r="J1135" i="8"/>
  <c r="J1136" i="8"/>
  <c r="J1137" i="8"/>
  <c r="J1138" i="8"/>
  <c r="J1139" i="8"/>
  <c r="J1140" i="8"/>
  <c r="J1141" i="8"/>
  <c r="J1142" i="8"/>
  <c r="J1143" i="8"/>
  <c r="J1144" i="8"/>
  <c r="J1145" i="8"/>
  <c r="J1146" i="8"/>
  <c r="J1147" i="8"/>
  <c r="J1148" i="8"/>
  <c r="J1149" i="8"/>
  <c r="J1150" i="8"/>
  <c r="J1151" i="8"/>
  <c r="J1152" i="8"/>
  <c r="J1153" i="8"/>
  <c r="J1154" i="8"/>
  <c r="J1155" i="8"/>
  <c r="J1156" i="8"/>
  <c r="J1157" i="8"/>
  <c r="J1158" i="8"/>
  <c r="J1159" i="8"/>
  <c r="J1160" i="8"/>
  <c r="J1161" i="8"/>
  <c r="J1162" i="8"/>
  <c r="J1163" i="8"/>
  <c r="J1164" i="8"/>
  <c r="J1165" i="8"/>
  <c r="J1166" i="8"/>
  <c r="J1167" i="8"/>
  <c r="J1168" i="8"/>
  <c r="J1169" i="8"/>
  <c r="J1170" i="8"/>
  <c r="J1171" i="8"/>
  <c r="J1172" i="8"/>
  <c r="J1173" i="8"/>
  <c r="J1174" i="8"/>
  <c r="J1175" i="8"/>
  <c r="J1176" i="8"/>
  <c r="J1177" i="8"/>
  <c r="J1178" i="8"/>
  <c r="J1179" i="8"/>
  <c r="J1180" i="8"/>
  <c r="J1181" i="8"/>
  <c r="J1182" i="8"/>
  <c r="J1183" i="8"/>
  <c r="J1184" i="8"/>
  <c r="J1185" i="8"/>
  <c r="J1186" i="8"/>
  <c r="J1187" i="8"/>
  <c r="J1188" i="8"/>
  <c r="J1189" i="8"/>
  <c r="J1190" i="8"/>
  <c r="J1191" i="8"/>
  <c r="J1192" i="8"/>
  <c r="J1193" i="8"/>
  <c r="J1194" i="8"/>
  <c r="J1195" i="8"/>
  <c r="J1196" i="8"/>
  <c r="J1197" i="8"/>
  <c r="J1198" i="8"/>
  <c r="J1199" i="8"/>
  <c r="J1200" i="8"/>
  <c r="J1201" i="8"/>
  <c r="J1202" i="8"/>
  <c r="J1203" i="8"/>
  <c r="J1204" i="8"/>
  <c r="J1205" i="8"/>
  <c r="J1206" i="8"/>
  <c r="J1207" i="8"/>
  <c r="J1208" i="8"/>
  <c r="J1209" i="8"/>
  <c r="J1210" i="8"/>
  <c r="J1211" i="8"/>
  <c r="J1212" i="8"/>
  <c r="J1213" i="8"/>
  <c r="J1214" i="8"/>
  <c r="J1215" i="8"/>
  <c r="J1216" i="8"/>
  <c r="J1217" i="8"/>
  <c r="J1218" i="8"/>
  <c r="J1219" i="8"/>
  <c r="J1220" i="8"/>
  <c r="J1221" i="8"/>
  <c r="J1222" i="8"/>
  <c r="J1223" i="8"/>
  <c r="J1224" i="8"/>
  <c r="J1225" i="8"/>
  <c r="J1226" i="8"/>
  <c r="J1227" i="8"/>
  <c r="J1228" i="8"/>
  <c r="J1229" i="8"/>
  <c r="J1230" i="8"/>
  <c r="J1231" i="8"/>
  <c r="J1232" i="8"/>
  <c r="J1233" i="8"/>
  <c r="J1234" i="8"/>
  <c r="J1235" i="8"/>
  <c r="J1236" i="8"/>
  <c r="J1237" i="8"/>
  <c r="J1238" i="8"/>
  <c r="J1239" i="8"/>
  <c r="J1240" i="8"/>
  <c r="J1241" i="8"/>
  <c r="J1242" i="8"/>
  <c r="J1243" i="8"/>
  <c r="J1244" i="8"/>
  <c r="J1245" i="8"/>
  <c r="J1246" i="8"/>
  <c r="J1247" i="8"/>
  <c r="J1248" i="8"/>
  <c r="J1249" i="8"/>
  <c r="J1250" i="8"/>
  <c r="J1251" i="8"/>
  <c r="J1252" i="8"/>
  <c r="J1253" i="8"/>
  <c r="J1254" i="8"/>
  <c r="J1255" i="8"/>
  <c r="J1256" i="8"/>
  <c r="J1257" i="8"/>
  <c r="J1258" i="8"/>
  <c r="J1259" i="8"/>
  <c r="J1260" i="8"/>
  <c r="J1261" i="8"/>
  <c r="J1262" i="8"/>
  <c r="J1263" i="8"/>
  <c r="J1264" i="8"/>
  <c r="J1265" i="8"/>
  <c r="J1266" i="8"/>
  <c r="J1267" i="8"/>
  <c r="J1268" i="8"/>
  <c r="J1269" i="8"/>
  <c r="J1270" i="8"/>
  <c r="J1271" i="8"/>
  <c r="J1272" i="8"/>
  <c r="J1273" i="8"/>
  <c r="J1274" i="8"/>
  <c r="J1275" i="8"/>
  <c r="J1276" i="8"/>
  <c r="J1277" i="8"/>
  <c r="J1278" i="8"/>
  <c r="J1279" i="8"/>
  <c r="J1280" i="8"/>
  <c r="J1281" i="8"/>
  <c r="J1282" i="8"/>
  <c r="J1283" i="8"/>
  <c r="J1284" i="8"/>
  <c r="J1285" i="8"/>
  <c r="J1286" i="8"/>
  <c r="J1287" i="8"/>
  <c r="J1288" i="8"/>
  <c r="J1289" i="8"/>
  <c r="J1290" i="8"/>
  <c r="J1291" i="8"/>
  <c r="J1292" i="8"/>
  <c r="J1293" i="8"/>
  <c r="J1294" i="8"/>
  <c r="J1295" i="8"/>
  <c r="J1296" i="8"/>
  <c r="J1297" i="8"/>
  <c r="J1298" i="8"/>
  <c r="J1299" i="8"/>
  <c r="J1300" i="8"/>
  <c r="J1301" i="8"/>
  <c r="J1302" i="8"/>
  <c r="J1303" i="8"/>
  <c r="J1304" i="8"/>
  <c r="J1305" i="8"/>
  <c r="J1306" i="8"/>
  <c r="J1307" i="8"/>
  <c r="J1308" i="8"/>
  <c r="J1309" i="8"/>
  <c r="J1310" i="8"/>
  <c r="J1311" i="8"/>
  <c r="J1312" i="8"/>
  <c r="J1313" i="8"/>
  <c r="J1314" i="8"/>
  <c r="J1315" i="8"/>
  <c r="J1316" i="8"/>
  <c r="J1317" i="8"/>
  <c r="J1318" i="8"/>
  <c r="J1319" i="8"/>
  <c r="J1320" i="8"/>
  <c r="J1321" i="8"/>
  <c r="J1322" i="8"/>
  <c r="J1323" i="8"/>
  <c r="J1324" i="8"/>
  <c r="J1325" i="8"/>
  <c r="J1326" i="8"/>
  <c r="J1327" i="8"/>
  <c r="J1328" i="8"/>
  <c r="J1329" i="8"/>
  <c r="J5" i="8"/>
  <c r="I6" i="8"/>
  <c r="I7" i="8"/>
  <c r="R1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1183" i="8"/>
  <c r="I1184" i="8"/>
  <c r="I1185" i="8"/>
  <c r="I1186" i="8"/>
  <c r="I1187" i="8"/>
  <c r="I1188" i="8"/>
  <c r="I1189" i="8"/>
  <c r="I1190" i="8"/>
  <c r="I1191" i="8"/>
  <c r="I1192" i="8"/>
  <c r="I1193" i="8"/>
  <c r="I1194" i="8"/>
  <c r="I1195" i="8"/>
  <c r="I1196" i="8"/>
  <c r="I1197" i="8"/>
  <c r="I1198" i="8"/>
  <c r="I1199" i="8"/>
  <c r="I1200" i="8"/>
  <c r="I1201" i="8"/>
  <c r="I1202" i="8"/>
  <c r="I1203" i="8"/>
  <c r="I1204" i="8"/>
  <c r="I1205" i="8"/>
  <c r="I1206" i="8"/>
  <c r="I1207" i="8"/>
  <c r="I1208" i="8"/>
  <c r="I1209" i="8"/>
  <c r="I1210" i="8"/>
  <c r="I1211" i="8"/>
  <c r="I1212" i="8"/>
  <c r="I1213" i="8"/>
  <c r="I1214" i="8"/>
  <c r="I1215" i="8"/>
  <c r="I1216" i="8"/>
  <c r="I1217" i="8"/>
  <c r="I1218" i="8"/>
  <c r="I1219" i="8"/>
  <c r="I1220" i="8"/>
  <c r="I1221" i="8"/>
  <c r="I1222" i="8"/>
  <c r="I1223" i="8"/>
  <c r="I1224" i="8"/>
  <c r="I1225" i="8"/>
  <c r="I1226" i="8"/>
  <c r="I1227" i="8"/>
  <c r="I1228" i="8"/>
  <c r="I1229" i="8"/>
  <c r="I1230" i="8"/>
  <c r="I1231" i="8"/>
  <c r="I1232" i="8"/>
  <c r="I1233" i="8"/>
  <c r="I1234" i="8"/>
  <c r="I1235" i="8"/>
  <c r="I1236" i="8"/>
  <c r="I1237" i="8"/>
  <c r="I1238" i="8"/>
  <c r="I1239" i="8"/>
  <c r="I1240" i="8"/>
  <c r="I1241" i="8"/>
  <c r="I1242" i="8"/>
  <c r="I1243" i="8"/>
  <c r="I1244" i="8"/>
  <c r="I1245" i="8"/>
  <c r="I1246" i="8"/>
  <c r="I1247" i="8"/>
  <c r="I1248" i="8"/>
  <c r="I1249" i="8"/>
  <c r="I1250" i="8"/>
  <c r="I1251" i="8"/>
  <c r="I1252" i="8"/>
  <c r="I1253" i="8"/>
  <c r="I1254" i="8"/>
  <c r="I1255" i="8"/>
  <c r="I1256" i="8"/>
  <c r="I1257" i="8"/>
  <c r="I1258" i="8"/>
  <c r="I1259" i="8"/>
  <c r="I1260" i="8"/>
  <c r="I1261" i="8"/>
  <c r="I1262" i="8"/>
  <c r="I1263" i="8"/>
  <c r="I1264" i="8"/>
  <c r="I1265" i="8"/>
  <c r="I1266" i="8"/>
  <c r="I1267" i="8"/>
  <c r="I1268" i="8"/>
  <c r="I1269" i="8"/>
  <c r="I1270" i="8"/>
  <c r="I1271" i="8"/>
  <c r="I1272" i="8"/>
  <c r="I1273" i="8"/>
  <c r="I1274" i="8"/>
  <c r="I1275" i="8"/>
  <c r="I1276" i="8"/>
  <c r="I1277" i="8"/>
  <c r="I1278" i="8"/>
  <c r="I1279" i="8"/>
  <c r="I1280" i="8"/>
  <c r="I1281" i="8"/>
  <c r="I1282" i="8"/>
  <c r="I1283" i="8"/>
  <c r="I1284" i="8"/>
  <c r="I1285" i="8"/>
  <c r="I1286" i="8"/>
  <c r="I1287" i="8"/>
  <c r="I1288" i="8"/>
  <c r="I1289" i="8"/>
  <c r="I1290" i="8"/>
  <c r="I1291" i="8"/>
  <c r="I1292" i="8"/>
  <c r="I1293" i="8"/>
  <c r="I1294" i="8"/>
  <c r="I1295" i="8"/>
  <c r="I1296" i="8"/>
  <c r="I1297" i="8"/>
  <c r="I1298" i="8"/>
  <c r="I1299" i="8"/>
  <c r="I1300" i="8"/>
  <c r="I1301" i="8"/>
  <c r="I1302" i="8"/>
  <c r="I1303" i="8"/>
  <c r="I1304" i="8"/>
  <c r="I1305" i="8"/>
  <c r="I1306" i="8"/>
  <c r="I1307" i="8"/>
  <c r="I1308" i="8"/>
  <c r="I1309" i="8"/>
  <c r="I1310" i="8"/>
  <c r="I1311" i="8"/>
  <c r="I1312" i="8"/>
  <c r="I1313" i="8"/>
  <c r="I1314" i="8"/>
  <c r="I1315" i="8"/>
  <c r="I1316" i="8"/>
  <c r="I1317" i="8"/>
  <c r="I1318" i="8"/>
  <c r="I1319" i="8"/>
  <c r="I1320" i="8"/>
  <c r="I1321" i="8"/>
  <c r="I1322" i="8"/>
  <c r="I1323" i="8"/>
  <c r="I1324" i="8"/>
  <c r="I1325" i="8"/>
  <c r="I1326" i="8"/>
  <c r="I1327" i="8"/>
  <c r="I1328" i="8"/>
  <c r="I1329" i="8"/>
  <c r="I5" i="8"/>
  <c r="I16" i="9"/>
  <c r="M16" i="11"/>
  <c r="N9" i="12"/>
  <c r="N8" i="12"/>
  <c r="N7" i="12"/>
  <c r="N6" i="12"/>
  <c r="E16" i="11" a="1"/>
  <c r="E16" i="11" s="1"/>
  <c r="E5" i="10"/>
  <c r="C5" i="10" s="1" a="1"/>
  <c r="C5" i="10" s="1"/>
  <c r="C6" i="10" a="1"/>
  <c r="C6" i="10" s="1"/>
  <c r="C7" i="10" a="1"/>
  <c r="C7" i="10"/>
  <c r="C8" i="10" a="1"/>
  <c r="C8" i="10" s="1"/>
  <c r="C9" i="10" a="1"/>
  <c r="C9" i="10"/>
  <c r="C10" i="10" a="1"/>
  <c r="C10" i="10"/>
  <c r="C11" i="10" a="1"/>
  <c r="C11" i="10"/>
  <c r="C12" i="10" a="1"/>
  <c r="C12" i="10"/>
  <c r="C13" i="10" a="1"/>
  <c r="C13" i="10"/>
  <c r="C14" i="10" a="1"/>
  <c r="C14" i="10"/>
  <c r="E14" i="10"/>
  <c r="D14" i="10" s="1"/>
  <c r="E13" i="10"/>
  <c r="D13" i="10" s="1"/>
  <c r="E12" i="10"/>
  <c r="E11" i="10"/>
  <c r="D11" i="10" s="1"/>
  <c r="E10" i="10"/>
  <c r="E9" i="10"/>
  <c r="D9" i="10" s="1"/>
  <c r="E8" i="10"/>
  <c r="E7" i="10"/>
  <c r="E6" i="10"/>
  <c r="D6" i="10" s="1"/>
  <c r="E3" i="10"/>
  <c r="D12" i="10" l="1"/>
  <c r="D7" i="10"/>
  <c r="D5" i="10"/>
  <c r="D8" i="10"/>
  <c r="D10" i="10"/>
  <c r="D29" i="2" l="1"/>
  <c r="D28" i="2"/>
  <c r="D24" i="2"/>
  <c r="D20"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<sst xmlns="http://schemas.openxmlformats.org/spreadsheetml/2006/main" count="28894" uniqueCount="342">
  <si>
    <t xml:space="preserve">Name </t>
  </si>
  <si>
    <t xml:space="preserve">Subject </t>
  </si>
  <si>
    <t>CGPA</t>
  </si>
  <si>
    <t>Alison Cox</t>
  </si>
  <si>
    <t>Anise Jeff</t>
  </si>
  <si>
    <t>Beatrice Cane</t>
  </si>
  <si>
    <t>Danish Xavier</t>
  </si>
  <si>
    <t>Rada Hofman</t>
  </si>
  <si>
    <t>James Alan</t>
  </si>
  <si>
    <t>Xavier Alex</t>
  </si>
  <si>
    <t>Albert Dane</t>
  </si>
  <si>
    <t>Hassan Alburi</t>
  </si>
  <si>
    <t>Maths</t>
  </si>
  <si>
    <t>Sort CGPA Columns - Largest to Smallest</t>
  </si>
  <si>
    <t>Sort Name Columns - A to Z</t>
  </si>
  <si>
    <t>Sort entire tables</t>
  </si>
  <si>
    <t>Questions</t>
  </si>
  <si>
    <t>Add Filter and Filer CGPA &gt; 4.0</t>
  </si>
  <si>
    <t>English</t>
  </si>
  <si>
    <t>Math</t>
  </si>
  <si>
    <t>Chemistry</t>
  </si>
  <si>
    <t>Group &amp; Ungroup (Rows &amp; Columns)</t>
  </si>
  <si>
    <t>Division</t>
  </si>
  <si>
    <t>A</t>
  </si>
  <si>
    <t>B</t>
  </si>
  <si>
    <t>C</t>
  </si>
  <si>
    <t>Subtotal</t>
  </si>
  <si>
    <t>Alison Cox Total</t>
  </si>
  <si>
    <t>Danish Xavier Total</t>
  </si>
  <si>
    <t>Xavier Alex Total</t>
  </si>
  <si>
    <t>Grand Total</t>
  </si>
  <si>
    <t xml:space="preserve">English </t>
  </si>
  <si>
    <t>Name,Age,Address,Contact,Marks,Division</t>
  </si>
  <si>
    <t>Ryyan,27,India,981234,8.4,C</t>
  </si>
  <si>
    <t>Ryyan</t>
  </si>
  <si>
    <t>Jane,28,Australia,1234,9,A</t>
  </si>
  <si>
    <t>Mark,30,Canada,34567,4.3,B</t>
  </si>
  <si>
    <t>Pincodes / Zip Codes</t>
  </si>
  <si>
    <t xml:space="preserve">Apply data validation on CGPA column to restrict enrty on only decimal numbers between 1-5 </t>
  </si>
  <si>
    <t>Name Age Address</t>
  </si>
  <si>
    <t>Ryyan 27 India</t>
  </si>
  <si>
    <t>Jane 28 Australia</t>
  </si>
  <si>
    <t>Mark 30 Canada</t>
  </si>
  <si>
    <t>Delimiter</t>
  </si>
  <si>
    <t>Fixed Width</t>
  </si>
  <si>
    <t>Dates</t>
  </si>
  <si>
    <t>Order ID</t>
  </si>
  <si>
    <t>Product</t>
  </si>
  <si>
    <t>Salesman</t>
  </si>
  <si>
    <t>Region</t>
  </si>
  <si>
    <t>No. Customers</t>
  </si>
  <si>
    <t>Net Sales</t>
  </si>
  <si>
    <t>Profit / Loss</t>
  </si>
  <si>
    <t>Product1</t>
  </si>
  <si>
    <t>Adam</t>
  </si>
  <si>
    <t>North</t>
  </si>
  <si>
    <t>Product2</t>
  </si>
  <si>
    <t>Product3</t>
  </si>
  <si>
    <t>West</t>
  </si>
  <si>
    <t>Middle</t>
  </si>
  <si>
    <t>Calvin</t>
  </si>
  <si>
    <t>Daniel</t>
  </si>
  <si>
    <t>Henry</t>
  </si>
  <si>
    <t>Justin</t>
  </si>
  <si>
    <t>Paul</t>
  </si>
  <si>
    <t>Sindy</t>
  </si>
  <si>
    <t>Custom format Net Sales Colum to Number #,##0.0,K</t>
  </si>
  <si>
    <t>Custom format Dates column to dd-dddd-mm-yyyy</t>
  </si>
  <si>
    <t>Highlight duplicate values in the Order ID column</t>
  </si>
  <si>
    <t>Apply conditional formatting on Net Sales column for the following - sales &gt; 8000 then green upward arrow , between 5000 to 800 then yellow horizontal arrow, &lt;5000 then red downwards arrow</t>
  </si>
  <si>
    <t xml:space="preserve">Conditional formatting using formulas. Profit &gt; 4000 then green </t>
  </si>
  <si>
    <t xml:space="preserve">Add databars &amp; Colour scales </t>
  </si>
  <si>
    <t>Commision Percentage (IF + AND)</t>
  </si>
  <si>
    <t>IF + OR Function</t>
  </si>
  <si>
    <t>True/False</t>
  </si>
  <si>
    <t>NOT</t>
  </si>
  <si>
    <t>Scale</t>
  </si>
  <si>
    <t>&gt;=10,000</t>
  </si>
  <si>
    <t>&gt;=5,000 and &lt; 10,000</t>
  </si>
  <si>
    <t>&lt;5,000</t>
  </si>
  <si>
    <t>Sales &gt; 10000, Profit &gt;=5,000</t>
  </si>
  <si>
    <t>Good</t>
  </si>
  <si>
    <t>Else</t>
  </si>
  <si>
    <t>Need Improvement</t>
  </si>
  <si>
    <t xml:space="preserve">      </t>
  </si>
  <si>
    <t>Calculate the commissions on basis of the Net Sales done</t>
  </si>
  <si>
    <t>]</t>
  </si>
  <si>
    <t>ABC</t>
  </si>
  <si>
    <t>7.1 K</t>
  </si>
  <si>
    <t>6.5 K</t>
  </si>
  <si>
    <t>&gt;8000</t>
  </si>
  <si>
    <t>Products Sold</t>
  </si>
  <si>
    <t>Vlookup</t>
  </si>
  <si>
    <t>Hlookup</t>
  </si>
  <si>
    <t>Display Sales For the Order ID entered in column H2 using VLOOKUP</t>
  </si>
  <si>
    <t>Display Sales For the Order ID entered in column H4 using HLOOKUP</t>
  </si>
  <si>
    <t>Display is a salesman is good or needs improvement basis the Sales &amp; Profit nummber</t>
  </si>
  <si>
    <t xml:space="preserve">Using NOT </t>
  </si>
  <si>
    <t>INDEX, MATCH, OFFSET</t>
  </si>
  <si>
    <t>Order Date</t>
  </si>
  <si>
    <t>Using Index</t>
  </si>
  <si>
    <t>Using Offset</t>
  </si>
  <si>
    <t>Match for Date</t>
  </si>
  <si>
    <t>Top Products</t>
  </si>
  <si>
    <t>Part Number</t>
  </si>
  <si>
    <t xml:space="preserve">Flight Range </t>
  </si>
  <si>
    <t>Price</t>
  </si>
  <si>
    <t>Mobiles</t>
  </si>
  <si>
    <t>Watches</t>
  </si>
  <si>
    <t>Laptops</t>
  </si>
  <si>
    <t>Earphones</t>
  </si>
  <si>
    <t>Tablets</t>
  </si>
  <si>
    <t>Wallets</t>
  </si>
  <si>
    <t>Clothes</t>
  </si>
  <si>
    <t>Perfumes</t>
  </si>
  <si>
    <t>Use Two-Dimensional Index Function To Display Price</t>
  </si>
  <si>
    <t>Use One-Dimensional Index Function To Display Top Product</t>
  </si>
  <si>
    <t>One-Dimensional Use Case</t>
  </si>
  <si>
    <t>Index Position</t>
  </si>
  <si>
    <t>Two-Dimensional Use Case</t>
  </si>
  <si>
    <t xml:space="preserve">Price </t>
  </si>
  <si>
    <t>Row Number</t>
  </si>
  <si>
    <t>Column Number</t>
  </si>
  <si>
    <t>Find Index Positions Of Products Using Match</t>
  </si>
  <si>
    <t>Match Function Use Case</t>
  </si>
  <si>
    <t>Rank</t>
  </si>
  <si>
    <t>Formulas</t>
  </si>
  <si>
    <t>Criteria</t>
  </si>
  <si>
    <t>Result</t>
  </si>
  <si>
    <t>Sumifs</t>
  </si>
  <si>
    <t>Countifs</t>
  </si>
  <si>
    <t>Percentile</t>
  </si>
  <si>
    <t>Quartile</t>
  </si>
  <si>
    <t>Standard Deviation</t>
  </si>
  <si>
    <t>Median</t>
  </si>
  <si>
    <t>Count the No. Of Salesan with Sales &gt; 6000</t>
  </si>
  <si>
    <t xml:space="preserve">Average </t>
  </si>
  <si>
    <t>Total Sales</t>
  </si>
  <si>
    <t>Offset Function Use Case</t>
  </si>
  <si>
    <t>Rank the sales team on basis of their performance</t>
  </si>
  <si>
    <t>Row Labels</t>
  </si>
  <si>
    <t>Sum of Net Sales</t>
  </si>
  <si>
    <t>Create a basic pivot table</t>
  </si>
  <si>
    <t>Perform grouping of dates in the Pivot table (Net Sales, Year &amp; Months)</t>
  </si>
  <si>
    <t>Perform custom calculation to show %of total for Salesman , Region &amp; Net Sales</t>
  </si>
  <si>
    <t>Sum of Incentives</t>
  </si>
  <si>
    <t>Insert a region slicer to filter data on specific regions</t>
  </si>
  <si>
    <t>AND</t>
  </si>
  <si>
    <t>OR</t>
  </si>
  <si>
    <t>Condition 1</t>
  </si>
  <si>
    <t>Condition 2</t>
  </si>
  <si>
    <t>Hack For Look Up</t>
  </si>
  <si>
    <t>What value to look up</t>
  </si>
  <si>
    <t>Where to look up the value</t>
  </si>
  <si>
    <t>What to return</t>
  </si>
  <si>
    <t>Exact</t>
  </si>
  <si>
    <t>Fucntion</t>
  </si>
  <si>
    <t>Input</t>
  </si>
  <si>
    <t>Index</t>
  </si>
  <si>
    <t>Number</t>
  </si>
  <si>
    <t>Match</t>
  </si>
  <si>
    <t>Output</t>
  </si>
  <si>
    <t>Product ID</t>
  </si>
  <si>
    <t>Find total Sales Of Adam</t>
  </si>
  <si>
    <t>Value</t>
  </si>
  <si>
    <t>&gt;6000</t>
  </si>
  <si>
    <t>Rank1</t>
  </si>
  <si>
    <t>Add a caulated filed to show incentives if sales are greater at 120000 for any Salesman (50% incentive - Analyze Tab)</t>
  </si>
  <si>
    <t>,25</t>
  </si>
  <si>
    <t>Create a combo chart to showcase the Netsales &amp; Profil/Loss for every salesman</t>
  </si>
  <si>
    <t xml:space="preserve">Modify combo chart to showcase only sales </t>
  </si>
  <si>
    <t>Formatting the chart (Format the profil &amp; Loss line</t>
  </si>
  <si>
    <t>Months</t>
  </si>
  <si>
    <t>Sales Amount</t>
  </si>
  <si>
    <t>Jan'15</t>
  </si>
  <si>
    <t>Feb'15</t>
  </si>
  <si>
    <t>March'15</t>
  </si>
  <si>
    <t>April'15</t>
  </si>
  <si>
    <t>May'15</t>
  </si>
  <si>
    <t>June'15</t>
  </si>
  <si>
    <t>July'15</t>
  </si>
  <si>
    <t>Aug'15</t>
  </si>
  <si>
    <t>Sep'15</t>
  </si>
  <si>
    <t>Oct'15</t>
  </si>
  <si>
    <t>Nov'15</t>
  </si>
  <si>
    <t>Dec'15</t>
  </si>
  <si>
    <t>Target</t>
  </si>
  <si>
    <t>Achieved</t>
  </si>
  <si>
    <t>Percentage</t>
  </si>
  <si>
    <t>Create a thermometrer chart to showcase achievement%</t>
  </si>
  <si>
    <t>#</t>
  </si>
  <si>
    <t>Customer Complaints</t>
  </si>
  <si>
    <t>Frequency</t>
  </si>
  <si>
    <t>Cumulative Frequency</t>
  </si>
  <si>
    <t>Payment Gateway Failure</t>
  </si>
  <si>
    <t>Website Very Slow</t>
  </si>
  <si>
    <t>Poor Product Listing</t>
  </si>
  <si>
    <t>Stock Limited</t>
  </si>
  <si>
    <t>Low Conversion Rate</t>
  </si>
  <si>
    <t>Lack of Reviews</t>
  </si>
  <si>
    <t>Out of Stock Item Listed</t>
  </si>
  <si>
    <t>Shipment</t>
  </si>
  <si>
    <t>No Live Communication Option</t>
  </si>
  <si>
    <t>Bad Listing</t>
  </si>
  <si>
    <t>Cummulative Fequency %</t>
  </si>
  <si>
    <t>Create a pivot table chart showcasing region wise sales for sales man</t>
  </si>
  <si>
    <t>Create a staked column chart to showcase Student wise marks.</t>
  </si>
  <si>
    <t>Unit Testing In Development</t>
  </si>
  <si>
    <t>Number Of Defects</t>
  </si>
  <si>
    <t>Stage</t>
  </si>
  <si>
    <t>Functional Testing</t>
  </si>
  <si>
    <t>Integration Testing</t>
  </si>
  <si>
    <t>User Acceptance Testing</t>
  </si>
  <si>
    <t>Production Testing</t>
  </si>
  <si>
    <t>1) Click on file</t>
  </si>
  <si>
    <t>2) Go to option in "More"</t>
  </si>
  <si>
    <t>3) Click Customize Ribbon</t>
  </si>
  <si>
    <t>4) On the right hand in the list scroll down to find "Developer"</t>
  </si>
  <si>
    <t>5) Click "Developer" and click OK</t>
  </si>
  <si>
    <t>Jan</t>
  </si>
  <si>
    <t>Feb</t>
  </si>
  <si>
    <t>Mar</t>
  </si>
  <si>
    <t>Apr</t>
  </si>
  <si>
    <t>May</t>
  </si>
  <si>
    <t>Jun</t>
  </si>
  <si>
    <t>Jul</t>
  </si>
  <si>
    <t>Aug</t>
  </si>
  <si>
    <t>Sep</t>
  </si>
  <si>
    <t>Oct</t>
  </si>
  <si>
    <t>Nov</t>
  </si>
  <si>
    <t>Dec</t>
  </si>
  <si>
    <t>Sales</t>
  </si>
  <si>
    <t>(blank)</t>
  </si>
  <si>
    <t>Column Labels</t>
  </si>
  <si>
    <t>Sales Person</t>
  </si>
  <si>
    <t>3) Click Customize "Add In"</t>
  </si>
  <si>
    <t>4) On the right hand scroll down and click "GO"</t>
  </si>
  <si>
    <t>5) Select Analysis Toolpak and Solver Addin and Click OK</t>
  </si>
  <si>
    <t>Region Name</t>
  </si>
  <si>
    <t>Quantity Sold</t>
  </si>
  <si>
    <t xml:space="preserve">North </t>
  </si>
  <si>
    <t>South</t>
  </si>
  <si>
    <t>East</t>
  </si>
  <si>
    <t xml:space="preserve">West </t>
  </si>
  <si>
    <t>Central</t>
  </si>
  <si>
    <t>Call ID</t>
  </si>
  <si>
    <t>Date</t>
  </si>
  <si>
    <t>Name</t>
  </si>
  <si>
    <t>Call Duration (Minutes)</t>
  </si>
  <si>
    <t>Resolved Status</t>
  </si>
  <si>
    <t>Sean</t>
  </si>
  <si>
    <t>Yes</t>
  </si>
  <si>
    <t>Harry</t>
  </si>
  <si>
    <t>John</t>
  </si>
  <si>
    <t>Max Of Each Bucket</t>
  </si>
  <si>
    <t>0 - 3</t>
  </si>
  <si>
    <t>4 - 7</t>
  </si>
  <si>
    <t>8 - 11</t>
  </si>
  <si>
    <t>12 - 15</t>
  </si>
  <si>
    <t>&gt;15</t>
  </si>
  <si>
    <t xml:space="preserve">Count the number of calls completed based on the Duration range </t>
  </si>
  <si>
    <t>Product Sold</t>
  </si>
  <si>
    <t>Age of Customer</t>
  </si>
  <si>
    <t>Customer Name</t>
  </si>
  <si>
    <t>Iphone 5</t>
  </si>
  <si>
    <t>Iphone 6</t>
  </si>
  <si>
    <t>Iphone 5S</t>
  </si>
  <si>
    <t>Call Duration Bin</t>
  </si>
  <si>
    <t>Age Of Customer Bin</t>
  </si>
  <si>
    <t>Create Age Bins and identify the number of customers  in each age bracket</t>
  </si>
  <si>
    <t>&lt;25</t>
  </si>
  <si>
    <t>23 - 35</t>
  </si>
  <si>
    <t>35 -45</t>
  </si>
  <si>
    <t>45 - 55</t>
  </si>
  <si>
    <t>&gt;55</t>
  </si>
  <si>
    <t>Sales Figures</t>
  </si>
  <si>
    <t>Number of Units Sold</t>
  </si>
  <si>
    <t>SP per unit</t>
  </si>
  <si>
    <t>Net Profit</t>
  </si>
  <si>
    <t>Transport Cost</t>
  </si>
  <si>
    <t>COGS</t>
  </si>
  <si>
    <t>Total Cost</t>
  </si>
  <si>
    <t>Summarize the scenarios</t>
  </si>
  <si>
    <t>Using Scenario Manager Create 3 scenarios if the SP per unit changes</t>
  </si>
  <si>
    <t>Create a Data Table to show how profit will change with change in the Number if units sold</t>
  </si>
  <si>
    <t>Number Of Units Sold</t>
  </si>
  <si>
    <t xml:space="preserve">Variable </t>
  </si>
  <si>
    <t>50 Seater Buses</t>
  </si>
  <si>
    <t>40 Seater Buses</t>
  </si>
  <si>
    <t>Cost</t>
  </si>
  <si>
    <t>No. of Buses</t>
  </si>
  <si>
    <t>Cost for Each Bus</t>
  </si>
  <si>
    <t>Constraints</t>
  </si>
  <si>
    <t>No. of Employees</t>
  </si>
  <si>
    <t>No. of Drivers</t>
  </si>
  <si>
    <t>Scores Obtained</t>
  </si>
  <si>
    <t>Student A</t>
  </si>
  <si>
    <t>Student B</t>
  </si>
  <si>
    <t>09-Feb</t>
  </si>
  <si>
    <t>22-Feb</t>
  </si>
  <si>
    <t>28-Feb</t>
  </si>
  <si>
    <t>04-Mar</t>
  </si>
  <si>
    <t>09-Mar</t>
  </si>
  <si>
    <t>14-Mar</t>
  </si>
  <si>
    <t>19-Mar</t>
  </si>
  <si>
    <t>25-Mar</t>
  </si>
  <si>
    <t>29-Mar</t>
  </si>
  <si>
    <t>03-Apr</t>
  </si>
  <si>
    <t>08-Apr</t>
  </si>
  <si>
    <t>Create Moving Averages 10 Days</t>
  </si>
  <si>
    <t>Create Moving Averages for 5 days</t>
  </si>
  <si>
    <t xml:space="preserve">Salesman </t>
  </si>
  <si>
    <t>Number of Customers</t>
  </si>
  <si>
    <t>Curve</t>
  </si>
  <si>
    <t>Mean</t>
  </si>
  <si>
    <t>Q - Highest sale month in north region</t>
  </si>
  <si>
    <t>lowest sales in west region</t>
  </si>
  <si>
    <t>Bin</t>
  </si>
  <si>
    <t>Cumulative %</t>
  </si>
  <si>
    <t>No. of calls</t>
  </si>
  <si>
    <t>$D$13</t>
  </si>
  <si>
    <t>$D$18</t>
  </si>
  <si>
    <t>Sp 15</t>
  </si>
  <si>
    <t>SP 18</t>
  </si>
  <si>
    <t>SP 25</t>
  </si>
  <si>
    <t>Scenario Summary</t>
  </si>
  <si>
    <t>Changing Cells:</t>
  </si>
  <si>
    <t>Current Values:</t>
  </si>
  <si>
    <t>Result Cells:</t>
  </si>
  <si>
    <t>Notes: Current Values column represents values of changing cells at</t>
  </si>
  <si>
    <t>time Scenario Summary Report was created.  Changing cells for each</t>
  </si>
  <si>
    <t>scenario are highlighted in grey.</t>
  </si>
  <si>
    <t>Standard Error</t>
  </si>
  <si>
    <t>Mode</t>
  </si>
  <si>
    <t>Sample Variance</t>
  </si>
  <si>
    <t>Kurtosis</t>
  </si>
  <si>
    <t>Skewness</t>
  </si>
  <si>
    <t>Range</t>
  </si>
  <si>
    <t>Minimum</t>
  </si>
  <si>
    <t>Maximum</t>
  </si>
  <si>
    <t>Sum</t>
  </si>
  <si>
    <t>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</si>
</sst>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 &quot;₹&quot;\ * #,##0.00_ ;_ &quot;₹&quot;\ * \-#,##0.00_ ;_ &quot;₹&quot;\ * &quot;-&quot;??_ ;_ @_ "/>
    <numFmt numFmtId="43" formatCode="_ * #,##0.00_ ;_ * \-#,##0.00_ ;_ * &quot;-&quot;??_ ;_ @_ "/>
    <numFmt numFmtId="164" formatCode="[$-409]d\-mmm\-yy;@"/>
    <numFmt numFmtId="165" formatCode="dd/ddd/mmm/yyyy"/>
    <numFmt numFmtId="166" formatCode="0.0%"/>
    <numFmt numFmtId="167" formatCode="_-* #,##0.0_-;\-* #,##0.0_-;_-* &quot;-&quot;??_-;_-@_-"/>
    <numFmt numFmtId="168" formatCode="[$-409]mmm\-yy;@"/>
    <numFmt numFmtId="169" formatCode="&quot;₹&quot;\ #,##0.00"/>
    <numFmt numFmtId="170" formatCode="_-* #,##0.00_-;\-* #,##0.00_-;_-* &quot;-&quot;??_-;_-@_-"/>
    <numFmt numFmtId="171" formatCode="_-* #,##0_-;\-* #,##0_-;_-* &quot;-&quot;??_-;_-@_-"/>
    <numFmt numFmtId="172" formatCode="_([$$-409]* #,##0.00_);_([$$-409]* \(#,##0.00\);_([$$-409]* &quot;-&quot;??_);_(@_)"/>
    <numFmt numFmtId="173" formatCode="_-&quot;$&quot;* #,##0.00_-;\-&quot;$&quot;* #,##0.00_-;_-&quot;$&quot;* &quot;-&quot;??_-;_-@_-"/>
    <numFmt numFmtId="174" formatCode="[$-409]dd\-mmm\-yy;@"/>
    <numFmt numFmtId="175" formatCode="_-&quot;$&quot;* #,##0_-;\-&quot;$&quot;* #,##0_-;_-&quot;$&quot;* &quot;-&quot;??_-;_-@_-"/>
    <numFmt numFmtId="176" formatCode="0.0000000000"/>
  </numFmts>
  <fonts count="2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b/>
      <sz val="16"/>
      <color theme="1"/>
      <name val="Calibri"/>
      <family val="2"/>
      <scheme val="minor"/>
    </font>
    <font>
      <b/>
      <sz val="11"/>
      <name val="Calibri"/>
      <family val="2"/>
      <scheme val="minor"/>
    </font>
    <font>
      <sz val="28"/>
      <color theme="1"/>
      <name val="Calibri"/>
      <family val="2"/>
      <scheme val="minor"/>
    </font>
    <font>
      <sz val="11"/>
      <color theme="1" tint="0.14999847407452621"/>
      <name val="Calibri"/>
      <family val="2"/>
      <scheme val="minor"/>
    </font>
    <font>
      <i/>
      <sz val="11"/>
      <color theme="1"/>
      <name val="Calibri"/>
      <family val="2"/>
      <scheme val="minor"/>
    </font>
    <font>
      <b/>
      <sz val="11"/>
      <color theme="1" tint="0.249977111117893"/>
      <name val="Calibri"/>
      <family val="2"/>
      <scheme val="minor"/>
    </font>
    <font>
      <sz val="11"/>
      <color theme="1" tint="0.249977111117893"/>
      <name val="Calibri"/>
      <family val="2"/>
      <scheme val="minor"/>
    </font>
    <font>
      <sz val="8"/>
      <color rgb="FF000000"/>
      <name val="Segoe UI"/>
      <family val="2"/>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79998168889431442"/>
        <bgColor indexed="64"/>
      </patternFill>
    </fill>
    <fill>
      <patternFill patternType="solid">
        <fgColor rgb="FFBEBEBE"/>
        <bgColor indexed="64"/>
      </patternFill>
    </fill>
    <fill>
      <patternFill patternType="lightGray"/>
    </fill>
    <fill>
      <patternFill patternType="solid">
        <fgColor theme="2" tint="-9.9978637043366805E-2"/>
        <bgColor indexed="64"/>
      </patternFill>
    </fill>
    <fill>
      <patternFill patternType="solid">
        <fgColor rgb="FF00B0F0"/>
        <bgColor indexed="64"/>
      </patternFill>
    </fill>
    <fill>
      <patternFill patternType="solid">
        <fgColor theme="5" tint="-0.249977111117893"/>
        <bgColor indexed="64"/>
      </patternFill>
    </fill>
    <fill>
      <patternFill patternType="solid">
        <fgColor theme="4"/>
        <bgColor theme="4"/>
      </patternFill>
    </fill>
    <fill>
      <patternFill patternType="solid">
        <fgColor theme="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theme="4"/>
      </top>
      <bottom/>
      <diagonal/>
    </border>
    <border>
      <left/>
      <right style="thin">
        <color indexed="64"/>
      </right>
      <top style="thin">
        <color theme="4"/>
      </top>
      <bottom/>
      <diagonal/>
    </border>
    <border>
      <left style="thin">
        <color indexed="64"/>
      </left>
      <right/>
      <top style="thin">
        <color theme="4"/>
      </top>
      <bottom style="thin">
        <color indexed="64"/>
      </bottom>
      <diagonal/>
    </border>
    <border>
      <left/>
      <right style="thin">
        <color indexed="64"/>
      </right>
      <top style="thin">
        <color theme="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diagonal/>
    </border>
    <border>
      <left/>
      <right style="thin">
        <color theme="0" tint="-0.34998626667073579"/>
      </right>
      <top style="thin">
        <color theme="0" tint="-0.34998626667073579"/>
      </top>
      <bottom style="thin">
        <color theme="0" tint="-0.34998626667073579"/>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xf numFmtId="44" fontId="1" fillId="0" borderId="0" applyFont="0" applyFill="0" applyBorder="0" applyAlignment="0" applyProtection="0"/>
    <xf numFmtId="173" fontId="1" fillId="0" borderId="0" applyFont="0" applyFill="0" applyBorder="0" applyAlignment="0" applyProtection="0"/>
  </cellStyleXfs>
  <cellXfs count="189">
    <xf numFmtId="0" fontId="0" fillId="0" borderId="0" xfId="0"/>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3" fillId="2" borderId="0" xfId="0" applyFont="1" applyFill="1" applyAlignment="1">
      <alignment horizontal="center" vertical="center"/>
    </xf>
    <xf numFmtId="0" fontId="3" fillId="2" borderId="0" xfId="0" applyFont="1" applyFill="1"/>
    <xf numFmtId="0" fontId="2" fillId="3" borderId="1" xfId="0" applyFont="1" applyFill="1" applyBorder="1"/>
    <xf numFmtId="2" fontId="2" fillId="3" borderId="1" xfId="0" applyNumberFormat="1" applyFont="1" applyFill="1" applyBorder="1"/>
    <xf numFmtId="0" fontId="0" fillId="0" borderId="1" xfId="0" applyBorder="1"/>
    <xf numFmtId="4" fontId="0" fillId="0" borderId="1" xfId="0" applyNumberFormat="1" applyBorder="1"/>
    <xf numFmtId="2" fontId="0" fillId="0" borderId="1" xfId="0" applyNumberFormat="1" applyBorder="1"/>
    <xf numFmtId="2" fontId="0" fillId="0" borderId="0" xfId="0" applyNumberFormat="1"/>
    <xf numFmtId="165" fontId="2" fillId="3" borderId="1" xfId="0" applyNumberFormat="1" applyFont="1" applyFill="1" applyBorder="1"/>
    <xf numFmtId="165" fontId="0" fillId="0" borderId="1" xfId="0" applyNumberFormat="1" applyBorder="1"/>
    <xf numFmtId="165" fontId="0" fillId="0" borderId="0" xfId="0" applyNumberFormat="1"/>
    <xf numFmtId="164" fontId="0" fillId="0" borderId="0" xfId="0" applyNumberFormat="1"/>
    <xf numFmtId="43" fontId="0" fillId="0" borderId="0" xfId="1" applyFont="1"/>
    <xf numFmtId="164" fontId="2" fillId="3" borderId="2" xfId="0" applyNumberFormat="1" applyFont="1" applyFill="1" applyBorder="1" applyAlignment="1">
      <alignment vertical="center"/>
    </xf>
    <xf numFmtId="0" fontId="2" fillId="3" borderId="2" xfId="0" applyFont="1" applyFill="1" applyBorder="1" applyAlignment="1">
      <alignment vertical="center"/>
    </xf>
    <xf numFmtId="43" fontId="2" fillId="3" borderId="2" xfId="1" applyFont="1" applyFill="1" applyBorder="1" applyAlignment="1">
      <alignment vertical="center"/>
    </xf>
    <xf numFmtId="0" fontId="2" fillId="3" borderId="2" xfId="0" applyFont="1" applyFill="1" applyBorder="1" applyAlignment="1">
      <alignment vertical="center" wrapText="1"/>
    </xf>
    <xf numFmtId="0" fontId="2" fillId="0" borderId="0" xfId="0" applyFont="1" applyAlignment="1">
      <alignment vertical="center"/>
    </xf>
    <xf numFmtId="164" fontId="0" fillId="0" borderId="3" xfId="0" applyNumberFormat="1" applyBorder="1"/>
    <xf numFmtId="0" fontId="0" fillId="0" borderId="3" xfId="0" applyBorder="1"/>
    <xf numFmtId="4" fontId="0" fillId="0" borderId="3" xfId="0" applyNumberFormat="1" applyBorder="1"/>
    <xf numFmtId="43" fontId="0" fillId="0" borderId="3" xfId="1" applyFont="1" applyBorder="1"/>
    <xf numFmtId="10" fontId="0" fillId="0" borderId="3" xfId="2" applyNumberFormat="1" applyFont="1" applyBorder="1"/>
    <xf numFmtId="0" fontId="0" fillId="0" borderId="2" xfId="0" applyBorder="1"/>
    <xf numFmtId="9" fontId="0" fillId="0" borderId="2" xfId="0" applyNumberFormat="1" applyBorder="1"/>
    <xf numFmtId="164" fontId="0" fillId="0" borderId="4" xfId="0" applyNumberFormat="1" applyBorder="1"/>
    <xf numFmtId="0" fontId="0" fillId="0" borderId="4" xfId="0" applyBorder="1"/>
    <xf numFmtId="4" fontId="0" fillId="0" borderId="4" xfId="0" applyNumberFormat="1" applyBorder="1"/>
    <xf numFmtId="43" fontId="0" fillId="0" borderId="4" xfId="1" applyFont="1" applyBorder="1"/>
    <xf numFmtId="166" fontId="0" fillId="0" borderId="2" xfId="0" applyNumberFormat="1" applyBorder="1"/>
    <xf numFmtId="0" fontId="3" fillId="0" borderId="1" xfId="0" applyFont="1" applyBorder="1"/>
    <xf numFmtId="3" fontId="0" fillId="0" borderId="0" xfId="0" applyNumberFormat="1"/>
    <xf numFmtId="0" fontId="2" fillId="3" borderId="5" xfId="0" applyFont="1" applyFill="1" applyBorder="1"/>
    <xf numFmtId="0" fontId="6" fillId="0" borderId="5" xfId="3" applyBorder="1" applyAlignment="1">
      <alignment horizontal="center"/>
    </xf>
    <xf numFmtId="0" fontId="6" fillId="0" borderId="5" xfId="3" applyBorder="1"/>
    <xf numFmtId="167" fontId="6" fillId="0" borderId="5" xfId="1" applyNumberFormat="1" applyFont="1" applyBorder="1"/>
    <xf numFmtId="0" fontId="4" fillId="0" borderId="0" xfId="0" applyFont="1"/>
    <xf numFmtId="2" fontId="6" fillId="0" borderId="5" xfId="3" applyNumberFormat="1" applyBorder="1" applyAlignment="1">
      <alignment horizontal="center"/>
    </xf>
    <xf numFmtId="0" fontId="2" fillId="3" borderId="6" xfId="0" applyFont="1" applyFill="1" applyBorder="1"/>
    <xf numFmtId="0" fontId="3" fillId="2" borderId="1" xfId="0" applyFont="1" applyFill="1" applyBorder="1" applyAlignment="1">
      <alignment horizontal="center" vertical="center"/>
    </xf>
    <xf numFmtId="0" fontId="0" fillId="0" borderId="1" xfId="0" applyBorder="1" applyAlignment="1">
      <alignment horizontal="center" vertical="center"/>
    </xf>
    <xf numFmtId="43" fontId="5" fillId="0" borderId="1" xfId="1" applyFont="1" applyFill="1" applyBorder="1" applyAlignment="1">
      <alignment horizontal="center" vertical="center" wrapText="1"/>
    </xf>
    <xf numFmtId="0" fontId="0" fillId="5" borderId="0" xfId="0" applyFill="1"/>
    <xf numFmtId="0" fontId="7" fillId="0" borderId="0" xfId="0" applyFont="1"/>
    <xf numFmtId="0" fontId="0" fillId="4" borderId="8" xfId="0" applyFill="1" applyBorder="1"/>
    <xf numFmtId="0" fontId="4" fillId="0" borderId="9" xfId="0" applyFont="1" applyBorder="1"/>
    <xf numFmtId="0" fontId="3" fillId="2" borderId="2" xfId="0" applyFont="1" applyFill="1" applyBorder="1"/>
    <xf numFmtId="0" fontId="2" fillId="3" borderId="2" xfId="0" applyFont="1" applyFill="1" applyBorder="1" applyAlignment="1">
      <alignment horizontal="center"/>
    </xf>
    <xf numFmtId="0" fontId="2" fillId="3" borderId="10" xfId="0" applyFont="1" applyFill="1" applyBorder="1"/>
    <xf numFmtId="164" fontId="0" fillId="0" borderId="2" xfId="0" applyNumberFormat="1" applyBorder="1"/>
    <xf numFmtId="43" fontId="0" fillId="4" borderId="2" xfId="1" applyFont="1" applyFill="1" applyBorder="1"/>
    <xf numFmtId="0" fontId="0" fillId="4" borderId="2" xfId="0" applyFill="1" applyBorder="1"/>
    <xf numFmtId="43" fontId="2" fillId="3" borderId="1" xfId="1" applyFont="1" applyFill="1" applyBorder="1"/>
    <xf numFmtId="0" fontId="0" fillId="0" borderId="1" xfId="0" applyBorder="1" applyAlignment="1">
      <alignment horizontal="left" vertical="center"/>
    </xf>
    <xf numFmtId="0" fontId="3" fillId="2" borderId="1" xfId="0" applyFont="1" applyFill="1" applyBorder="1" applyAlignment="1">
      <alignment horizontal="left" vertical="center"/>
    </xf>
    <xf numFmtId="0" fontId="3" fillId="0" borderId="0" xfId="0" applyFont="1" applyAlignment="1">
      <alignment horizontal="left" vertical="center"/>
    </xf>
    <xf numFmtId="0" fontId="8" fillId="3" borderId="11" xfId="0" applyFont="1" applyFill="1" applyBorder="1"/>
    <xf numFmtId="0" fontId="8" fillId="3" borderId="12" xfId="0" applyFont="1" applyFill="1" applyBorder="1"/>
    <xf numFmtId="0" fontId="8" fillId="0" borderId="12" xfId="0" applyFont="1" applyBorder="1"/>
    <xf numFmtId="164" fontId="0" fillId="0" borderId="14" xfId="0" applyNumberFormat="1" applyBorder="1"/>
    <xf numFmtId="0" fontId="0" fillId="0" borderId="15" xfId="0" applyBorder="1"/>
    <xf numFmtId="4" fontId="0" fillId="0" borderId="15" xfId="0" applyNumberFormat="1" applyBorder="1"/>
    <xf numFmtId="43" fontId="0" fillId="0" borderId="1" xfId="1" applyFont="1" applyBorder="1"/>
    <xf numFmtId="164" fontId="0" fillId="0" borderId="16" xfId="0" applyNumberFormat="1" applyBorder="1"/>
    <xf numFmtId="0" fontId="0" fillId="6" borderId="1" xfId="0" applyFill="1" applyBorder="1"/>
    <xf numFmtId="167" fontId="0" fillId="0" borderId="1" xfId="1" applyNumberFormat="1" applyFont="1" applyBorder="1"/>
    <xf numFmtId="164" fontId="0" fillId="0" borderId="17" xfId="0" applyNumberFormat="1" applyBorder="1"/>
    <xf numFmtId="0" fontId="0" fillId="0" borderId="18" xfId="0" applyBorder="1"/>
    <xf numFmtId="4" fontId="0" fillId="0" borderId="18" xfId="0" applyNumberFormat="1" applyBorder="1"/>
    <xf numFmtId="164" fontId="3" fillId="7" borderId="19" xfId="0" applyNumberFormat="1" applyFont="1" applyFill="1" applyBorder="1" applyAlignment="1">
      <alignment horizontal="left" vertical="center"/>
    </xf>
    <xf numFmtId="0" fontId="3" fillId="7" borderId="19" xfId="0" applyFont="1" applyFill="1" applyBorder="1" applyAlignment="1">
      <alignment horizontal="center" vertical="center"/>
    </xf>
    <xf numFmtId="0" fontId="3" fillId="7" borderId="19" xfId="0" applyFont="1" applyFill="1" applyBorder="1" applyAlignment="1">
      <alignment horizontal="left" vertical="center"/>
    </xf>
    <xf numFmtId="2" fontId="3" fillId="7" borderId="19" xfId="0" applyNumberFormat="1" applyFont="1" applyFill="1" applyBorder="1" applyAlignment="1">
      <alignment horizontal="left" vertical="center"/>
    </xf>
    <xf numFmtId="167" fontId="3" fillId="7" borderId="19" xfId="1" applyNumberFormat="1" applyFont="1" applyFill="1" applyBorder="1" applyAlignment="1">
      <alignment horizontal="left" vertical="center"/>
    </xf>
    <xf numFmtId="164" fontId="0" fillId="0" borderId="19" xfId="0" applyNumberFormat="1" applyBorder="1" applyAlignment="1">
      <alignment horizontal="left"/>
    </xf>
    <xf numFmtId="0" fontId="0" fillId="0" borderId="19" xfId="0" applyBorder="1" applyAlignment="1">
      <alignment horizontal="center"/>
    </xf>
    <xf numFmtId="168" fontId="0" fillId="0" borderId="19" xfId="0" applyNumberFormat="1" applyBorder="1" applyAlignment="1">
      <alignment horizontal="left"/>
    </xf>
    <xf numFmtId="167" fontId="0" fillId="0" borderId="19" xfId="1" applyNumberFormat="1" applyFont="1" applyBorder="1" applyAlignment="1">
      <alignment horizontal="left"/>
    </xf>
    <xf numFmtId="167" fontId="0" fillId="0" borderId="0" xfId="1" applyNumberFormat="1" applyFont="1"/>
    <xf numFmtId="0" fontId="0" fillId="0" borderId="0" xfId="0" pivotButton="1"/>
    <xf numFmtId="0" fontId="0" fillId="0" borderId="0" xfId="0" applyAlignment="1">
      <alignment horizontal="left"/>
    </xf>
    <xf numFmtId="0" fontId="0" fillId="8" borderId="1" xfId="0" applyFill="1" applyBorder="1" applyAlignment="1">
      <alignment horizontal="left" vertical="center"/>
    </xf>
    <xf numFmtId="0" fontId="0" fillId="9" borderId="1" xfId="0" applyFill="1" applyBorder="1" applyAlignment="1">
      <alignment horizontal="left" vertical="center"/>
    </xf>
    <xf numFmtId="0" fontId="8" fillId="0" borderId="13" xfId="0" applyFont="1" applyBorder="1" applyAlignment="1">
      <alignment horizontal="center"/>
    </xf>
    <xf numFmtId="169" fontId="0" fillId="0" borderId="0" xfId="0" applyNumberFormat="1"/>
    <xf numFmtId="0" fontId="2" fillId="10" borderId="8" xfId="0" applyFont="1" applyFill="1" applyBorder="1"/>
    <xf numFmtId="0" fontId="2" fillId="10" borderId="8" xfId="0" applyFont="1" applyFill="1" applyBorder="1" applyAlignment="1">
      <alignment horizontal="center"/>
    </xf>
    <xf numFmtId="15" fontId="0" fillId="0" borderId="8" xfId="0" applyNumberFormat="1" applyBorder="1"/>
    <xf numFmtId="171" fontId="0" fillId="0" borderId="8" xfId="1" applyNumberFormat="1" applyFont="1" applyBorder="1"/>
    <xf numFmtId="0" fontId="0" fillId="0" borderId="8" xfId="0" applyBorder="1"/>
    <xf numFmtId="0" fontId="0" fillId="0" borderId="0" xfId="0" applyFont="1"/>
    <xf numFmtId="0" fontId="2" fillId="10" borderId="20" xfId="0" applyFont="1" applyFill="1" applyBorder="1"/>
    <xf numFmtId="0" fontId="2" fillId="10" borderId="21" xfId="0" applyFont="1" applyFill="1" applyBorder="1" applyAlignment="1">
      <alignment horizontal="center"/>
    </xf>
    <xf numFmtId="0" fontId="0" fillId="0" borderId="22" xfId="0" applyBorder="1"/>
    <xf numFmtId="171" fontId="0" fillId="0" borderId="23" xfId="1" applyNumberFormat="1" applyFont="1" applyBorder="1"/>
    <xf numFmtId="0" fontId="0" fillId="0" borderId="23" xfId="0" applyBorder="1"/>
    <xf numFmtId="3" fontId="0" fillId="0" borderId="23" xfId="0" applyNumberFormat="1" applyBorder="1"/>
    <xf numFmtId="171" fontId="0" fillId="0" borderId="23" xfId="0" applyNumberFormat="1" applyBorder="1"/>
    <xf numFmtId="0" fontId="0" fillId="0" borderId="24" xfId="0" applyBorder="1"/>
    <xf numFmtId="166" fontId="0" fillId="0" borderId="25" xfId="2" applyNumberFormat="1" applyFont="1" applyBorder="1"/>
    <xf numFmtId="0" fontId="6" fillId="11" borderId="27" xfId="0" applyFont="1" applyFill="1" applyBorder="1" applyAlignment="1">
      <alignment horizontal="center"/>
    </xf>
    <xf numFmtId="0" fontId="6" fillId="11" borderId="0" xfId="0" applyFont="1" applyFill="1" applyAlignment="1" applyProtection="1">
      <alignment horizontal="center"/>
      <protection locked="0"/>
    </xf>
    <xf numFmtId="0" fontId="6" fillId="11" borderId="29" xfId="0" applyFont="1" applyFill="1" applyBorder="1" applyAlignment="1">
      <alignment horizontal="center"/>
    </xf>
    <xf numFmtId="0" fontId="6" fillId="11" borderId="30" xfId="0" applyFont="1" applyFill="1" applyBorder="1" applyAlignment="1" applyProtection="1">
      <alignment horizontal="center"/>
      <protection locked="0"/>
    </xf>
    <xf numFmtId="0" fontId="2" fillId="10" borderId="20" xfId="0" applyFont="1" applyFill="1" applyBorder="1" applyAlignment="1">
      <alignment horizontal="center" vertical="center" wrapText="1"/>
    </xf>
    <xf numFmtId="0" fontId="2" fillId="10" borderId="26" xfId="0" applyFont="1" applyFill="1" applyBorder="1" applyAlignment="1">
      <alignment horizontal="center" vertical="center" wrapText="1"/>
    </xf>
    <xf numFmtId="0" fontId="2" fillId="10" borderId="21" xfId="0" applyFont="1" applyFill="1" applyBorder="1" applyAlignment="1">
      <alignment horizontal="center" vertical="center" wrapText="1"/>
    </xf>
    <xf numFmtId="9" fontId="0" fillId="0" borderId="28" xfId="0" applyNumberFormat="1" applyBorder="1" applyAlignment="1">
      <alignment horizontal="center"/>
    </xf>
    <xf numFmtId="9" fontId="0" fillId="0" borderId="31" xfId="0" applyNumberFormat="1" applyBorder="1" applyAlignment="1">
      <alignment horizontal="center"/>
    </xf>
    <xf numFmtId="0" fontId="9" fillId="0" borderId="0" xfId="0" applyFont="1"/>
    <xf numFmtId="0" fontId="2" fillId="10" borderId="32" xfId="0" applyFont="1" applyFill="1" applyBorder="1"/>
    <xf numFmtId="0" fontId="2" fillId="10" borderId="32" xfId="0" applyFont="1" applyFill="1" applyBorder="1" applyAlignment="1">
      <alignment horizontal="center"/>
    </xf>
    <xf numFmtId="15" fontId="0" fillId="0" borderId="32" xfId="0" applyNumberFormat="1" applyBorder="1"/>
    <xf numFmtId="171" fontId="0" fillId="0" borderId="32" xfId="1" applyNumberFormat="1" applyFont="1" applyBorder="1"/>
    <xf numFmtId="0" fontId="0" fillId="0" borderId="32" xfId="0" applyBorder="1"/>
    <xf numFmtId="2" fontId="2" fillId="10" borderId="33" xfId="0" applyNumberFormat="1" applyFont="1" applyFill="1" applyBorder="1" applyAlignment="1">
      <alignment horizontal="center"/>
    </xf>
    <xf numFmtId="15" fontId="10" fillId="0" borderId="32" xfId="0" applyNumberFormat="1" applyFont="1" applyBorder="1"/>
    <xf numFmtId="167" fontId="10" fillId="0" borderId="32" xfId="1" applyNumberFormat="1" applyFont="1" applyFill="1" applyBorder="1"/>
    <xf numFmtId="167" fontId="0" fillId="0" borderId="32" xfId="1" applyNumberFormat="1" applyFont="1" applyBorder="1"/>
    <xf numFmtId="0" fontId="10" fillId="0" borderId="32" xfId="0" applyFont="1" applyBorder="1"/>
    <xf numFmtId="0" fontId="0" fillId="0" borderId="0" xfId="0" applyNumberFormat="1"/>
    <xf numFmtId="0" fontId="0" fillId="0" borderId="0" xfId="0"/>
    <xf numFmtId="0" fontId="0" fillId="0" borderId="0" xfId="0" applyAlignment="1">
      <alignment horizontal="center"/>
    </xf>
    <xf numFmtId="0" fontId="2" fillId="3" borderId="32" xfId="0" applyFont="1" applyFill="1" applyBorder="1" applyAlignment="1">
      <alignment horizontal="center" vertical="center"/>
    </xf>
    <xf numFmtId="0" fontId="2" fillId="3" borderId="32" xfId="0" applyFont="1" applyFill="1" applyBorder="1" applyAlignment="1">
      <alignment horizontal="center" vertical="center" wrapText="1"/>
    </xf>
    <xf numFmtId="0" fontId="0" fillId="0" borderId="32" xfId="0" applyBorder="1" applyAlignment="1">
      <alignment horizontal="center"/>
    </xf>
    <xf numFmtId="14" fontId="0" fillId="0" borderId="32" xfId="0" applyNumberFormat="1" applyBorder="1" applyAlignment="1">
      <alignment horizontal="center"/>
    </xf>
    <xf numFmtId="172" fontId="0" fillId="0" borderId="32" xfId="0" applyNumberFormat="1" applyBorder="1" applyAlignment="1">
      <alignment horizontal="center"/>
    </xf>
    <xf numFmtId="0" fontId="0" fillId="0" borderId="32" xfId="0" applyBorder="1"/>
    <xf numFmtId="10" fontId="0" fillId="0" borderId="0" xfId="0" applyNumberFormat="1"/>
    <xf numFmtId="0" fontId="0" fillId="0" borderId="0" xfId="0" applyFill="1" applyBorder="1" applyAlignment="1"/>
    <xf numFmtId="0" fontId="0" fillId="0" borderId="1" xfId="0" quotePrefix="1" applyBorder="1" applyAlignment="1">
      <alignment horizontal="center" vertical="center"/>
    </xf>
    <xf numFmtId="0" fontId="3" fillId="12" borderId="1" xfId="0" applyFont="1" applyFill="1" applyBorder="1" applyAlignment="1">
      <alignment horizontal="center" vertical="center"/>
    </xf>
    <xf numFmtId="0" fontId="2" fillId="3" borderId="0" xfId="0" applyFont="1" applyFill="1"/>
    <xf numFmtId="0" fontId="0" fillId="3" borderId="0" xfId="0" applyFill="1"/>
    <xf numFmtId="0" fontId="0" fillId="0" borderId="1" xfId="4" applyNumberFormat="1" applyFont="1" applyBorder="1"/>
    <xf numFmtId="44" fontId="0" fillId="0" borderId="1" xfId="4" applyFont="1" applyBorder="1"/>
    <xf numFmtId="44" fontId="0" fillId="13" borderId="1" xfId="4" applyFont="1" applyFill="1" applyBorder="1"/>
    <xf numFmtId="44" fontId="0" fillId="14" borderId="1" xfId="4" applyFont="1" applyFill="1" applyBorder="1"/>
    <xf numFmtId="44" fontId="0" fillId="0" borderId="1" xfId="0" applyNumberFormat="1" applyBorder="1"/>
    <xf numFmtId="44" fontId="0" fillId="0" borderId="0" xfId="0" applyNumberFormat="1"/>
    <xf numFmtId="0" fontId="12" fillId="0" borderId="1" xfId="0" applyFont="1" applyBorder="1"/>
    <xf numFmtId="0" fontId="12" fillId="0" borderId="1" xfId="0" applyFont="1" applyBorder="1" applyAlignment="1">
      <alignment horizontal="left"/>
    </xf>
    <xf numFmtId="0" fontId="13" fillId="15" borderId="1" xfId="0" applyFont="1" applyFill="1" applyBorder="1"/>
    <xf numFmtId="0" fontId="3" fillId="4" borderId="1" xfId="0" applyFont="1" applyFill="1" applyBorder="1"/>
    <xf numFmtId="44" fontId="0" fillId="4" borderId="1" xfId="4" applyFont="1" applyFill="1" applyBorder="1"/>
    <xf numFmtId="173" fontId="0" fillId="4" borderId="1" xfId="0" applyNumberFormat="1" applyFill="1" applyBorder="1"/>
    <xf numFmtId="0" fontId="12" fillId="4" borderId="1" xfId="0" applyFont="1" applyFill="1" applyBorder="1"/>
    <xf numFmtId="0" fontId="0" fillId="4" borderId="1" xfId="0" applyFill="1" applyBorder="1"/>
    <xf numFmtId="0" fontId="0" fillId="0" borderId="0" xfId="0"/>
    <xf numFmtId="0" fontId="0" fillId="0" borderId="2" xfId="5" applyNumberFormat="1" applyFont="1" applyBorder="1"/>
    <xf numFmtId="0" fontId="2" fillId="3" borderId="0" xfId="0" applyFont="1" applyFill="1" applyAlignment="1">
      <alignment horizontal="center"/>
    </xf>
    <xf numFmtId="174" fontId="0" fillId="0" borderId="19" xfId="0" applyNumberFormat="1" applyBorder="1" applyAlignment="1">
      <alignment horizontal="left"/>
    </xf>
    <xf numFmtId="0" fontId="3" fillId="0" borderId="8" xfId="0" applyFont="1" applyBorder="1" applyAlignment="1">
      <alignment horizontal="center" vertical="center" wrapText="1"/>
    </xf>
    <xf numFmtId="175" fontId="0" fillId="0" borderId="8" xfId="5" applyNumberFormat="1" applyFont="1" applyBorder="1"/>
    <xf numFmtId="0" fontId="11" fillId="0" borderId="0" xfId="0" applyFont="1" applyFill="1" applyBorder="1" applyAlignment="1">
      <alignment horizontal="center"/>
    </xf>
    <xf numFmtId="2" fontId="0" fillId="0" borderId="32" xfId="0" applyNumberFormat="1" applyBorder="1" applyAlignment="1">
      <alignment horizontal="center"/>
    </xf>
    <xf numFmtId="170" fontId="0" fillId="0" borderId="32" xfId="0" applyNumberFormat="1" applyBorder="1"/>
    <xf numFmtId="176" fontId="0" fillId="0" borderId="32" xfId="0" applyNumberFormat="1" applyBorder="1"/>
    <xf numFmtId="170" fontId="0" fillId="0" borderId="0" xfId="0" applyNumberFormat="1"/>
    <xf numFmtId="43" fontId="0" fillId="2" borderId="0" xfId="1" applyFont="1" applyFill="1"/>
    <xf numFmtId="10" fontId="0" fillId="0" borderId="0" xfId="0" applyNumberFormat="1" applyFill="1" applyBorder="1" applyAlignment="1"/>
    <xf numFmtId="0" fontId="0" fillId="0" borderId="36" xfId="0" applyFill="1" applyBorder="1" applyAlignment="1"/>
    <xf numFmtId="10" fontId="0" fillId="0" borderId="36" xfId="0" applyNumberFormat="1" applyFill="1" applyBorder="1" applyAlignment="1"/>
    <xf numFmtId="0" fontId="0" fillId="0" borderId="37" xfId="0" applyFill="1" applyBorder="1" applyAlignment="1"/>
    <xf numFmtId="0" fontId="11" fillId="0" borderId="38" xfId="0" applyFont="1" applyFill="1" applyBorder="1" applyAlignment="1">
      <alignment horizontal="center"/>
    </xf>
    <xf numFmtId="44" fontId="0" fillId="0" borderId="0" xfId="0" applyNumberFormat="1" applyFill="1" applyBorder="1" applyAlignment="1"/>
    <xf numFmtId="44" fontId="0" fillId="0" borderId="36" xfId="0" applyNumberFormat="1" applyFill="1" applyBorder="1" applyAlignment="1"/>
    <xf numFmtId="0" fontId="15" fillId="16" borderId="30" xfId="0" applyFont="1" applyFill="1" applyBorder="1" applyAlignment="1">
      <alignment horizontal="left"/>
    </xf>
    <xf numFmtId="0" fontId="15" fillId="16" borderId="35" xfId="0" applyFont="1" applyFill="1" applyBorder="1" applyAlignment="1">
      <alignment horizontal="left"/>
    </xf>
    <xf numFmtId="0" fontId="16" fillId="17" borderId="0" xfId="0" applyFont="1" applyFill="1" applyBorder="1" applyAlignment="1">
      <alignment horizontal="left"/>
    </xf>
    <xf numFmtId="0" fontId="17" fillId="17" borderId="37" xfId="0" applyFont="1" applyFill="1" applyBorder="1" applyAlignment="1">
      <alignment horizontal="left"/>
    </xf>
    <xf numFmtId="0" fontId="16" fillId="17" borderId="36" xfId="0" applyFont="1" applyFill="1" applyBorder="1" applyAlignment="1">
      <alignment horizontal="left"/>
    </xf>
    <xf numFmtId="0" fontId="18" fillId="16" borderId="35" xfId="0" applyFont="1" applyFill="1" applyBorder="1" applyAlignment="1">
      <alignment horizontal="right"/>
    </xf>
    <xf numFmtId="0" fontId="18" fillId="16" borderId="30" xfId="0" applyFont="1" applyFill="1" applyBorder="1" applyAlignment="1">
      <alignment horizontal="right"/>
    </xf>
    <xf numFmtId="44" fontId="0" fillId="18" borderId="0" xfId="0" applyNumberFormat="1" applyFill="1" applyBorder="1" applyAlignment="1"/>
    <xf numFmtId="0" fontId="19" fillId="0" borderId="0" xfId="0" applyFont="1" applyFill="1" applyBorder="1" applyAlignment="1">
      <alignment vertical="top" wrapText="1"/>
    </xf>
    <xf numFmtId="167" fontId="0" fillId="0" borderId="0" xfId="0" applyNumberFormat="1"/>
    <xf numFmtId="0" fontId="0" fillId="2" borderId="0" xfId="0" applyFill="1" applyAlignment="1">
      <alignment horizontal="center"/>
    </xf>
    <xf numFmtId="0" fontId="3" fillId="4" borderId="2" xfId="0" applyFont="1" applyFill="1" applyBorder="1" applyAlignment="1">
      <alignment horizontal="center" vertical="center"/>
    </xf>
    <xf numFmtId="0" fontId="3" fillId="2" borderId="2" xfId="0" applyFont="1" applyFill="1" applyBorder="1" applyAlignment="1">
      <alignment horizontal="center"/>
    </xf>
    <xf numFmtId="0" fontId="3" fillId="2" borderId="7" xfId="0" applyFont="1" applyFill="1" applyBorder="1" applyAlignment="1">
      <alignment horizontal="center"/>
    </xf>
    <xf numFmtId="0" fontId="2" fillId="3" borderId="7" xfId="5" applyNumberFormat="1" applyFont="1" applyFill="1" applyBorder="1" applyAlignment="1">
      <alignment horizontal="center"/>
    </xf>
    <xf numFmtId="0" fontId="2" fillId="3" borderId="34" xfId="5" applyNumberFormat="1" applyFont="1" applyFill="1" applyBorder="1" applyAlignment="1">
      <alignment horizontal="center"/>
    </xf>
    <xf numFmtId="0" fontId="11" fillId="0" borderId="38" xfId="0" applyFont="1" applyFill="1" applyBorder="1" applyAlignment="1">
      <alignment horizontal="center"/>
    </xf>
  </cellXfs>
  <cellStyles count="6">
    <cellStyle name="Comma" xfId="1" builtinId="3"/>
    <cellStyle name="Currency" xfId="4" builtinId="4"/>
    <cellStyle name="Currency 2" xfId="5"/>
    <cellStyle name="Normal" xfId="0" builtinId="0"/>
    <cellStyle name="Normal 2" xfId="3"/>
    <cellStyle name="Percent" xfId="2" builtinId="5"/>
  </cellStyles>
  <dxfs count="9">
    <dxf>
      <numFmt numFmtId="169" formatCode="&quot;₹&quot;\ #,##0.00"/>
    </dxf>
    <dxf>
      <numFmt numFmtId="169" formatCode="&quot;₹&quot;\ #,##0.00"/>
    </dxf>
    <dxf>
      <numFmt numFmtId="169" formatCode="&quot;₹&quot;\ #,##0.00"/>
    </dxf>
    <dxf>
      <numFmt numFmtId="169" formatCode="&quot;₹&quot;\ #,##0.00"/>
    </dxf>
    <dxf>
      <font>
        <color rgb="FF006100"/>
      </font>
      <fill>
        <patternFill>
          <bgColor rgb="FFC6EFCE"/>
        </patternFill>
      </fill>
    </dxf>
    <dxf>
      <fill>
        <patternFill>
          <bgColor rgb="FF92D050"/>
        </patternFill>
      </fill>
    </dxf>
    <dxf>
      <fill>
        <patternFill>
          <bgColor rgb="FF92D050"/>
        </patternFill>
      </fill>
    </dxf>
    <dxf>
      <font>
        <color rgb="FF006100"/>
      </font>
      <fill>
        <patternFill>
          <bgColor rgb="FFC6EFCE"/>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1.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2.xml"/><Relationship Id="rId48"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Net</a:t>
            </a:r>
            <a:r>
              <a:rPr lang="en-IN" baseline="0"/>
              <a:t> Sales &amp; Profit / Loss Analysis</a:t>
            </a:r>
          </a:p>
        </c:rich>
      </c:tx>
      <c:overlay val="0"/>
      <c:spPr>
        <a:noFill/>
        <a:ln>
          <a:noFill/>
        </a:ln>
        <a:effectLst/>
      </c:spPr>
    </c:title>
    <c:autoTitleDeleted val="0"/>
    <c:plotArea>
      <c:layout/>
      <c:barChart>
        <c:barDir val="col"/>
        <c:grouping val="clustered"/>
        <c:varyColors val="0"/>
        <c:ser>
          <c:idx val="0"/>
          <c:order val="0"/>
          <c:tx>
            <c:strRef>
              <c:f>'Creating A Chart'!$C$2</c:f>
              <c:strCache>
                <c:ptCount val="1"/>
                <c:pt idx="0">
                  <c:v>Net Sales</c:v>
                </c:pt>
              </c:strCache>
            </c:strRef>
          </c:tx>
          <c:spPr>
            <a:solidFill>
              <a:schemeClr val="accent1"/>
            </a:solidFill>
            <a:ln>
              <a:noFill/>
            </a:ln>
            <a:effectLst/>
          </c:spPr>
          <c:invertIfNegative val="0"/>
          <c:cat>
            <c:strRef>
              <c:f>'Creating A Chart'!$B$3:$B$9</c:f>
              <c:strCache>
                <c:ptCount val="7"/>
                <c:pt idx="0">
                  <c:v>Adam</c:v>
                </c:pt>
                <c:pt idx="1">
                  <c:v>Calvin</c:v>
                </c:pt>
                <c:pt idx="2">
                  <c:v>Daniel</c:v>
                </c:pt>
                <c:pt idx="3">
                  <c:v>Henry</c:v>
                </c:pt>
                <c:pt idx="4">
                  <c:v>Justin</c:v>
                </c:pt>
                <c:pt idx="5">
                  <c:v>Paul</c:v>
                </c:pt>
                <c:pt idx="6">
                  <c:v>Sindy</c:v>
                </c:pt>
              </c:strCache>
            </c:strRef>
          </c:cat>
          <c:val>
            <c:numRef>
              <c:f>'Creating A Chart'!$C$3:$C$9</c:f>
              <c:numCache>
                <c:formatCode>_-* #,##0_-;\-* #,##0_-;_-* "-"??_-;_-@_-</c:formatCode>
                <c:ptCount val="7"/>
                <c:pt idx="0">
                  <c:v>1254184.5</c:v>
                </c:pt>
                <c:pt idx="1">
                  <c:v>1271887.25</c:v>
                </c:pt>
                <c:pt idx="2">
                  <c:v>1178009.25</c:v>
                </c:pt>
                <c:pt idx="3">
                  <c:v>1342694</c:v>
                </c:pt>
                <c:pt idx="4">
                  <c:v>1171745</c:v>
                </c:pt>
                <c:pt idx="5">
                  <c:v>1189646.5</c:v>
                </c:pt>
                <c:pt idx="6">
                  <c:v>1291203</c:v>
                </c:pt>
              </c:numCache>
            </c:numRef>
          </c:val>
          <c:extLst xmlns:c16r2="http://schemas.microsoft.com/office/drawing/2015/06/chart">
            <c:ext xmlns:c16="http://schemas.microsoft.com/office/drawing/2014/chart" uri="{C3380CC4-5D6E-409C-BE32-E72D297353CC}">
              <c16:uniqueId val="{00000000-3219-430B-8681-3398FF7ED1C3}"/>
            </c:ext>
          </c:extLst>
        </c:ser>
        <c:dLbls>
          <c:showLegendKey val="0"/>
          <c:showVal val="0"/>
          <c:showCatName val="0"/>
          <c:showSerName val="0"/>
          <c:showPercent val="0"/>
          <c:showBubbleSize val="0"/>
        </c:dLbls>
        <c:gapWidth val="219"/>
        <c:axId val="239860224"/>
        <c:axId val="179976384"/>
      </c:barChart>
      <c:lineChart>
        <c:grouping val="standard"/>
        <c:varyColors val="0"/>
        <c:ser>
          <c:idx val="1"/>
          <c:order val="1"/>
          <c:tx>
            <c:strRef>
              <c:f>'Creating A Chart'!$D$2</c:f>
              <c:strCache>
                <c:ptCount val="1"/>
                <c:pt idx="0">
                  <c:v>Profit / Loss</c:v>
                </c:pt>
              </c:strCache>
            </c:strRef>
          </c:tx>
          <c:spPr>
            <a:ln w="28575" cap="rnd">
              <a:solidFill>
                <a:schemeClr val="accent2"/>
              </a:solidFill>
              <a:round/>
            </a:ln>
            <a:effectLst/>
          </c:spPr>
          <c:marker>
            <c:symbol val="none"/>
          </c:marker>
          <c:cat>
            <c:strRef>
              <c:f>'Creating A Chart'!$B$3:$B$9</c:f>
              <c:strCache>
                <c:ptCount val="7"/>
                <c:pt idx="0">
                  <c:v>Adam</c:v>
                </c:pt>
                <c:pt idx="1">
                  <c:v>Calvin</c:v>
                </c:pt>
                <c:pt idx="2">
                  <c:v>Daniel</c:v>
                </c:pt>
                <c:pt idx="3">
                  <c:v>Henry</c:v>
                </c:pt>
                <c:pt idx="4">
                  <c:v>Justin</c:v>
                </c:pt>
                <c:pt idx="5">
                  <c:v>Paul</c:v>
                </c:pt>
                <c:pt idx="6">
                  <c:v>Sindy</c:v>
                </c:pt>
              </c:strCache>
            </c:strRef>
          </c:cat>
          <c:val>
            <c:numRef>
              <c:f>'Creating A Chart'!$D$3:$D$9</c:f>
              <c:numCache>
                <c:formatCode>_-* #,##0_-;\-* #,##0_-;_-* "-"??_-;_-@_-</c:formatCode>
                <c:ptCount val="7"/>
                <c:pt idx="0">
                  <c:v>426294.67915000004</c:v>
                </c:pt>
                <c:pt idx="1">
                  <c:v>485028.60967500001</c:v>
                </c:pt>
                <c:pt idx="2">
                  <c:v>437306.96527500002</c:v>
                </c:pt>
                <c:pt idx="3">
                  <c:v>459900.91060000006</c:v>
                </c:pt>
                <c:pt idx="4">
                  <c:v>458207.86007500015</c:v>
                </c:pt>
                <c:pt idx="5">
                  <c:v>471603.82100000046</c:v>
                </c:pt>
                <c:pt idx="6">
                  <c:v>464468.41500000004</c:v>
                </c:pt>
              </c:numCache>
            </c:numRef>
          </c:val>
          <c:smooth val="0"/>
          <c:extLst xmlns:c16r2="http://schemas.microsoft.com/office/drawing/2015/06/chart">
            <c:ext xmlns:c16="http://schemas.microsoft.com/office/drawing/2014/chart" uri="{C3380CC4-5D6E-409C-BE32-E72D297353CC}">
              <c16:uniqueId val="{00000001-3219-430B-8681-3398FF7ED1C3}"/>
            </c:ext>
          </c:extLst>
        </c:ser>
        <c:dLbls>
          <c:showLegendKey val="0"/>
          <c:showVal val="0"/>
          <c:showCatName val="0"/>
          <c:showSerName val="0"/>
          <c:showPercent val="0"/>
          <c:showBubbleSize val="0"/>
        </c:dLbls>
        <c:marker val="1"/>
        <c:smooth val="0"/>
        <c:axId val="239861248"/>
        <c:axId val="179976960"/>
      </c:lineChart>
      <c:catAx>
        <c:axId val="239860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76384"/>
        <c:crosses val="autoZero"/>
        <c:auto val="1"/>
        <c:lblAlgn val="ctr"/>
        <c:lblOffset val="100"/>
        <c:noMultiLvlLbl val="0"/>
      </c:catAx>
      <c:valAx>
        <c:axId val="1799763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860224"/>
        <c:crosses val="autoZero"/>
        <c:crossBetween val="between"/>
      </c:valAx>
      <c:valAx>
        <c:axId val="179976960"/>
        <c:scaling>
          <c:orientation val="minMax"/>
        </c:scaling>
        <c:delete val="0"/>
        <c:axPos val="r"/>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861248"/>
        <c:crosses val="max"/>
        <c:crossBetween val="between"/>
      </c:valAx>
      <c:catAx>
        <c:axId val="239861248"/>
        <c:scaling>
          <c:orientation val="minMax"/>
        </c:scaling>
        <c:delete val="1"/>
        <c:axPos val="b"/>
        <c:numFmt formatCode="General" sourceLinked="1"/>
        <c:majorTickMark val="out"/>
        <c:minorTickMark val="none"/>
        <c:tickLblPos val="nextTo"/>
        <c:crossAx val="1799769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 Vs Ach</a:t>
            </a:r>
          </a:p>
        </c:rich>
      </c:tx>
      <c:overlay val="0"/>
      <c:spPr>
        <a:noFill/>
        <a:ln>
          <a:noFill/>
        </a:ln>
        <a:effectLst/>
      </c:spPr>
    </c:title>
    <c:autoTitleDeleted val="0"/>
    <c:plotArea>
      <c:layout/>
      <c:barChart>
        <c:barDir val="col"/>
        <c:grouping val="clustered"/>
        <c:varyColors val="0"/>
        <c:ser>
          <c:idx val="0"/>
          <c:order val="0"/>
          <c:tx>
            <c:strRef>
              <c:f>'Thermometer Chart'!$B$22</c:f>
              <c:strCache>
                <c:ptCount val="1"/>
                <c:pt idx="0">
                  <c:v>Percentage</c:v>
                </c:pt>
              </c:strCache>
            </c:strRef>
          </c:tx>
          <c:spPr>
            <a:solidFill>
              <a:srgbClr val="FF0000"/>
            </a:solidFill>
            <a:ln>
              <a:noFill/>
            </a:ln>
            <a:effectLst/>
          </c:spPr>
          <c:invertIfNegative val="0"/>
          <c:val>
            <c:numRef>
              <c:f>'Thermometer Chart'!$C$22</c:f>
              <c:numCache>
                <c:formatCode>0.0%</c:formatCode>
                <c:ptCount val="1"/>
                <c:pt idx="0">
                  <c:v>0.91482280000000005</c:v>
                </c:pt>
              </c:numCache>
            </c:numRef>
          </c:val>
          <c:extLst xmlns:c16r2="http://schemas.microsoft.com/office/drawing/2015/06/chart">
            <c:ext xmlns:c16="http://schemas.microsoft.com/office/drawing/2014/chart" uri="{C3380CC4-5D6E-409C-BE32-E72D297353CC}">
              <c16:uniqueId val="{00000000-D0D1-4D25-81C3-58AF1C9B4C96}"/>
            </c:ext>
          </c:extLst>
        </c:ser>
        <c:dLbls>
          <c:showLegendKey val="0"/>
          <c:showVal val="0"/>
          <c:showCatName val="0"/>
          <c:showSerName val="0"/>
          <c:showPercent val="0"/>
          <c:showBubbleSize val="0"/>
        </c:dLbls>
        <c:gapWidth val="0"/>
        <c:overlap val="-27"/>
        <c:axId val="241553408"/>
        <c:axId val="180397184"/>
      </c:barChart>
      <c:catAx>
        <c:axId val="2415534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97184"/>
        <c:crosses val="autoZero"/>
        <c:auto val="1"/>
        <c:lblAlgn val="ctr"/>
        <c:lblOffset val="100"/>
        <c:noMultiLvlLbl val="0"/>
      </c:catAx>
      <c:valAx>
        <c:axId val="180397184"/>
        <c:scaling>
          <c:orientation val="minMax"/>
          <c:max val="1"/>
          <c:min val="0.8"/>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553408"/>
        <c:crosses val="autoZero"/>
        <c:crossBetween val="between"/>
      </c:valAx>
      <c:spPr>
        <a:solidFill>
          <a:schemeClr val="tx1"/>
        </a:soli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'Parerto Chart'!$D$5</c:f>
              <c:strCache>
                <c:ptCount val="1"/>
                <c:pt idx="0">
                  <c:v>Frequency</c:v>
                </c:pt>
              </c:strCache>
            </c:strRef>
          </c:tx>
          <c:spPr>
            <a:solidFill>
              <a:schemeClr val="accent1"/>
            </a:solidFill>
            <a:ln>
              <a:noFill/>
            </a:ln>
            <a:effectLst/>
          </c:spPr>
          <c:invertIfNegative val="0"/>
          <c:cat>
            <c:strRef>
              <c:f>'Parerto Chart'!$C$6:$C$15</c:f>
              <c:strCache>
                <c:ptCount val="10"/>
                <c:pt idx="0">
                  <c:v>Payment Gateway Failure</c:v>
                </c:pt>
                <c:pt idx="1">
                  <c:v>Website Very Slow</c:v>
                </c:pt>
                <c:pt idx="2">
                  <c:v>Poor Product Listing</c:v>
                </c:pt>
                <c:pt idx="3">
                  <c:v>Stock Limited</c:v>
                </c:pt>
                <c:pt idx="4">
                  <c:v>Low Conversion Rate</c:v>
                </c:pt>
                <c:pt idx="5">
                  <c:v>Lack of Reviews</c:v>
                </c:pt>
                <c:pt idx="6">
                  <c:v>Out of Stock Item Listed</c:v>
                </c:pt>
                <c:pt idx="7">
                  <c:v>Shipment</c:v>
                </c:pt>
                <c:pt idx="8">
                  <c:v>No Live Communication Option</c:v>
                </c:pt>
                <c:pt idx="9">
                  <c:v>Bad Listing</c:v>
                </c:pt>
              </c:strCache>
            </c:strRef>
          </c:cat>
          <c:val>
            <c:numRef>
              <c:f>'Parerto Chart'!$D$6:$D$15</c:f>
              <c:numCache>
                <c:formatCode>General</c:formatCode>
                <c:ptCount val="10"/>
                <c:pt idx="0">
                  <c:v>55</c:v>
                </c:pt>
                <c:pt idx="1">
                  <c:v>37</c:v>
                </c:pt>
                <c:pt idx="2">
                  <c:v>15</c:v>
                </c:pt>
                <c:pt idx="3">
                  <c:v>5</c:v>
                </c:pt>
                <c:pt idx="4">
                  <c:v>3</c:v>
                </c:pt>
                <c:pt idx="5">
                  <c:v>2</c:v>
                </c:pt>
                <c:pt idx="6">
                  <c:v>1</c:v>
                </c:pt>
                <c:pt idx="7">
                  <c:v>1</c:v>
                </c:pt>
                <c:pt idx="8">
                  <c:v>1</c:v>
                </c:pt>
                <c:pt idx="9">
                  <c:v>1</c:v>
                </c:pt>
              </c:numCache>
            </c:numRef>
          </c:val>
          <c:extLst xmlns:c16r2="http://schemas.microsoft.com/office/drawing/2015/06/chart">
            <c:ext xmlns:c16="http://schemas.microsoft.com/office/drawing/2014/chart" uri="{C3380CC4-5D6E-409C-BE32-E72D297353CC}">
              <c16:uniqueId val="{00000000-3700-410F-ABB4-75DAD95DA7DC}"/>
            </c:ext>
          </c:extLst>
        </c:ser>
        <c:dLbls>
          <c:showLegendKey val="0"/>
          <c:showVal val="0"/>
          <c:showCatName val="0"/>
          <c:showSerName val="0"/>
          <c:showPercent val="0"/>
          <c:showBubbleSize val="0"/>
        </c:dLbls>
        <c:gapWidth val="219"/>
        <c:overlap val="-27"/>
        <c:axId val="241547264"/>
        <c:axId val="180399488"/>
      </c:barChart>
      <c:lineChart>
        <c:grouping val="standard"/>
        <c:varyColors val="0"/>
        <c:ser>
          <c:idx val="1"/>
          <c:order val="1"/>
          <c:tx>
            <c:strRef>
              <c:f>'Parerto Chart'!$F$5</c:f>
              <c:strCache>
                <c:ptCount val="1"/>
                <c:pt idx="0">
                  <c:v>Cummulative Fequency %</c:v>
                </c:pt>
              </c:strCache>
            </c:strRef>
          </c:tx>
          <c:spPr>
            <a:ln w="28575" cap="rnd">
              <a:solidFill>
                <a:schemeClr val="accent2"/>
              </a:solidFill>
              <a:round/>
            </a:ln>
            <a:effectLst/>
          </c:spPr>
          <c:marker>
            <c:symbol val="none"/>
          </c:marker>
          <c:cat>
            <c:strRef>
              <c:f>'Parerto Chart'!$C$6:$C$15</c:f>
              <c:strCache>
                <c:ptCount val="10"/>
                <c:pt idx="0">
                  <c:v>Payment Gateway Failure</c:v>
                </c:pt>
                <c:pt idx="1">
                  <c:v>Website Very Slow</c:v>
                </c:pt>
                <c:pt idx="2">
                  <c:v>Poor Product Listing</c:v>
                </c:pt>
                <c:pt idx="3">
                  <c:v>Stock Limited</c:v>
                </c:pt>
                <c:pt idx="4">
                  <c:v>Low Conversion Rate</c:v>
                </c:pt>
                <c:pt idx="5">
                  <c:v>Lack of Reviews</c:v>
                </c:pt>
                <c:pt idx="6">
                  <c:v>Out of Stock Item Listed</c:v>
                </c:pt>
                <c:pt idx="7">
                  <c:v>Shipment</c:v>
                </c:pt>
                <c:pt idx="8">
                  <c:v>No Live Communication Option</c:v>
                </c:pt>
                <c:pt idx="9">
                  <c:v>Bad Listing</c:v>
                </c:pt>
              </c:strCache>
            </c:strRef>
          </c:cat>
          <c:val>
            <c:numRef>
              <c:f>'Parerto Chart'!$F$6:$F$15</c:f>
              <c:numCache>
                <c:formatCode>0%</c:formatCode>
                <c:ptCount val="10"/>
                <c:pt idx="0">
                  <c:v>0.45454545454545453</c:v>
                </c:pt>
                <c:pt idx="1">
                  <c:v>0.76033057851239672</c:v>
                </c:pt>
                <c:pt idx="2">
                  <c:v>0.88429752066115708</c:v>
                </c:pt>
                <c:pt idx="3">
                  <c:v>0.92561983471074383</c:v>
                </c:pt>
                <c:pt idx="4">
                  <c:v>0.95041322314049592</c:v>
                </c:pt>
                <c:pt idx="5">
                  <c:v>0.96694214876033058</c:v>
                </c:pt>
                <c:pt idx="6">
                  <c:v>0.97520661157024791</c:v>
                </c:pt>
                <c:pt idx="7">
                  <c:v>0.98347107438016534</c:v>
                </c:pt>
                <c:pt idx="8">
                  <c:v>0.99173553719008267</c:v>
                </c:pt>
                <c:pt idx="9">
                  <c:v>1</c:v>
                </c:pt>
              </c:numCache>
            </c:numRef>
          </c:val>
          <c:smooth val="0"/>
          <c:extLst xmlns:c16r2="http://schemas.microsoft.com/office/drawing/2015/06/chart">
            <c:ext xmlns:c16="http://schemas.microsoft.com/office/drawing/2014/chart" uri="{C3380CC4-5D6E-409C-BE32-E72D297353CC}">
              <c16:uniqueId val="{00000001-3700-410F-ABB4-75DAD95DA7DC}"/>
            </c:ext>
          </c:extLst>
        </c:ser>
        <c:dLbls>
          <c:showLegendKey val="0"/>
          <c:showVal val="0"/>
          <c:showCatName val="0"/>
          <c:showSerName val="0"/>
          <c:showPercent val="0"/>
          <c:showBubbleSize val="0"/>
        </c:dLbls>
        <c:marker val="1"/>
        <c:smooth val="0"/>
        <c:axId val="241556480"/>
        <c:axId val="180400064"/>
      </c:lineChart>
      <c:catAx>
        <c:axId val="24154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99488"/>
        <c:crosses val="autoZero"/>
        <c:auto val="1"/>
        <c:lblAlgn val="ctr"/>
        <c:lblOffset val="100"/>
        <c:noMultiLvlLbl val="0"/>
      </c:catAx>
      <c:valAx>
        <c:axId val="180399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547264"/>
        <c:crosses val="autoZero"/>
        <c:crossBetween val="between"/>
      </c:valAx>
      <c:valAx>
        <c:axId val="18040006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556480"/>
        <c:crosses val="max"/>
        <c:crossBetween val="between"/>
      </c:valAx>
      <c:catAx>
        <c:axId val="241556480"/>
        <c:scaling>
          <c:orientation val="minMax"/>
        </c:scaling>
        <c:delete val="1"/>
        <c:axPos val="b"/>
        <c:numFmt formatCode="General" sourceLinked="1"/>
        <c:majorTickMark val="out"/>
        <c:minorTickMark val="none"/>
        <c:tickLblPos val="nextTo"/>
        <c:crossAx val="1804000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'Parerto Chart'!$D$5</c:f>
              <c:strCache>
                <c:ptCount val="1"/>
                <c:pt idx="0">
                  <c:v>Frequency</c:v>
                </c:pt>
              </c:strCache>
            </c:strRef>
          </c:tx>
          <c:spPr>
            <a:solidFill>
              <a:schemeClr val="accent1"/>
            </a:solidFill>
            <a:ln>
              <a:noFill/>
            </a:ln>
            <a:effectLst/>
          </c:spPr>
          <c:invertIfNegative val="0"/>
          <c:cat>
            <c:strRef>
              <c:f>'Parerto Chart'!$C$6:$C$15</c:f>
              <c:strCache>
                <c:ptCount val="10"/>
                <c:pt idx="0">
                  <c:v>Payment Gateway Failure</c:v>
                </c:pt>
                <c:pt idx="1">
                  <c:v>Website Very Slow</c:v>
                </c:pt>
                <c:pt idx="2">
                  <c:v>Poor Product Listing</c:v>
                </c:pt>
                <c:pt idx="3">
                  <c:v>Stock Limited</c:v>
                </c:pt>
                <c:pt idx="4">
                  <c:v>Low Conversion Rate</c:v>
                </c:pt>
                <c:pt idx="5">
                  <c:v>Lack of Reviews</c:v>
                </c:pt>
                <c:pt idx="6">
                  <c:v>Out of Stock Item Listed</c:v>
                </c:pt>
                <c:pt idx="7">
                  <c:v>Shipment</c:v>
                </c:pt>
                <c:pt idx="8">
                  <c:v>No Live Communication Option</c:v>
                </c:pt>
                <c:pt idx="9">
                  <c:v>Bad Listing</c:v>
                </c:pt>
              </c:strCache>
            </c:strRef>
          </c:cat>
          <c:val>
            <c:numRef>
              <c:f>'Parerto Chart'!$D$6:$D$15</c:f>
              <c:numCache>
                <c:formatCode>General</c:formatCode>
                <c:ptCount val="10"/>
                <c:pt idx="0">
                  <c:v>55</c:v>
                </c:pt>
                <c:pt idx="1">
                  <c:v>37</c:v>
                </c:pt>
                <c:pt idx="2">
                  <c:v>15</c:v>
                </c:pt>
                <c:pt idx="3">
                  <c:v>5</c:v>
                </c:pt>
                <c:pt idx="4">
                  <c:v>3</c:v>
                </c:pt>
                <c:pt idx="5">
                  <c:v>2</c:v>
                </c:pt>
                <c:pt idx="6">
                  <c:v>1</c:v>
                </c:pt>
                <c:pt idx="7">
                  <c:v>1</c:v>
                </c:pt>
                <c:pt idx="8">
                  <c:v>1</c:v>
                </c:pt>
                <c:pt idx="9">
                  <c:v>1</c:v>
                </c:pt>
              </c:numCache>
            </c:numRef>
          </c:val>
          <c:extLst xmlns:c16r2="http://schemas.microsoft.com/office/drawing/2015/06/chart">
            <c:ext xmlns:c16="http://schemas.microsoft.com/office/drawing/2014/chart" uri="{C3380CC4-5D6E-409C-BE32-E72D297353CC}">
              <c16:uniqueId val="{00000000-5E08-437D-A330-B0D1A7BCC134}"/>
            </c:ext>
          </c:extLst>
        </c:ser>
        <c:dLbls>
          <c:showLegendKey val="0"/>
          <c:showVal val="0"/>
          <c:showCatName val="0"/>
          <c:showSerName val="0"/>
          <c:showPercent val="0"/>
          <c:showBubbleSize val="0"/>
        </c:dLbls>
        <c:gapWidth val="219"/>
        <c:axId val="240021504"/>
        <c:axId val="180402368"/>
      </c:barChart>
      <c:lineChart>
        <c:grouping val="standard"/>
        <c:varyColors val="0"/>
        <c:ser>
          <c:idx val="1"/>
          <c:order val="1"/>
          <c:tx>
            <c:strRef>
              <c:f>'Parerto Chart'!$F$5</c:f>
              <c:strCache>
                <c:ptCount val="1"/>
                <c:pt idx="0">
                  <c:v>Cummulative Fequency %</c:v>
                </c:pt>
              </c:strCache>
            </c:strRef>
          </c:tx>
          <c:spPr>
            <a:ln w="28575" cap="rnd">
              <a:solidFill>
                <a:schemeClr val="accent2"/>
              </a:solidFill>
              <a:round/>
            </a:ln>
            <a:effectLst/>
          </c:spPr>
          <c:marker>
            <c:symbol val="none"/>
          </c:marker>
          <c:cat>
            <c:strRef>
              <c:f>'Parerto Chart'!$C$6:$C$15</c:f>
              <c:strCache>
                <c:ptCount val="10"/>
                <c:pt idx="0">
                  <c:v>Payment Gateway Failure</c:v>
                </c:pt>
                <c:pt idx="1">
                  <c:v>Website Very Slow</c:v>
                </c:pt>
                <c:pt idx="2">
                  <c:v>Poor Product Listing</c:v>
                </c:pt>
                <c:pt idx="3">
                  <c:v>Stock Limited</c:v>
                </c:pt>
                <c:pt idx="4">
                  <c:v>Low Conversion Rate</c:v>
                </c:pt>
                <c:pt idx="5">
                  <c:v>Lack of Reviews</c:v>
                </c:pt>
                <c:pt idx="6">
                  <c:v>Out of Stock Item Listed</c:v>
                </c:pt>
                <c:pt idx="7">
                  <c:v>Shipment</c:v>
                </c:pt>
                <c:pt idx="8">
                  <c:v>No Live Communication Option</c:v>
                </c:pt>
                <c:pt idx="9">
                  <c:v>Bad Listing</c:v>
                </c:pt>
              </c:strCache>
            </c:strRef>
          </c:cat>
          <c:val>
            <c:numRef>
              <c:f>'Parerto Chart'!$F$6:$F$15</c:f>
              <c:numCache>
                <c:formatCode>0%</c:formatCode>
                <c:ptCount val="10"/>
                <c:pt idx="0">
                  <c:v>0.45454545454545453</c:v>
                </c:pt>
                <c:pt idx="1">
                  <c:v>0.76033057851239672</c:v>
                </c:pt>
                <c:pt idx="2">
                  <c:v>0.88429752066115708</c:v>
                </c:pt>
                <c:pt idx="3">
                  <c:v>0.92561983471074383</c:v>
                </c:pt>
                <c:pt idx="4">
                  <c:v>0.95041322314049592</c:v>
                </c:pt>
                <c:pt idx="5">
                  <c:v>0.96694214876033058</c:v>
                </c:pt>
                <c:pt idx="6">
                  <c:v>0.97520661157024791</c:v>
                </c:pt>
                <c:pt idx="7">
                  <c:v>0.98347107438016534</c:v>
                </c:pt>
                <c:pt idx="8">
                  <c:v>0.99173553719008267</c:v>
                </c:pt>
                <c:pt idx="9">
                  <c:v>1</c:v>
                </c:pt>
              </c:numCache>
            </c:numRef>
          </c:val>
          <c:smooth val="0"/>
          <c:extLst xmlns:c16r2="http://schemas.microsoft.com/office/drawing/2015/06/chart">
            <c:ext xmlns:c16="http://schemas.microsoft.com/office/drawing/2014/chart" uri="{C3380CC4-5D6E-409C-BE32-E72D297353CC}">
              <c16:uniqueId val="{00000001-5E08-437D-A330-B0D1A7BCC134}"/>
            </c:ext>
          </c:extLst>
        </c:ser>
        <c:dLbls>
          <c:showLegendKey val="0"/>
          <c:showVal val="0"/>
          <c:showCatName val="0"/>
          <c:showSerName val="0"/>
          <c:showPercent val="0"/>
          <c:showBubbleSize val="0"/>
        </c:dLbls>
        <c:marker val="1"/>
        <c:smooth val="0"/>
        <c:axId val="240023040"/>
        <c:axId val="180402944"/>
      </c:lineChart>
      <c:catAx>
        <c:axId val="24002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02368"/>
        <c:crosses val="autoZero"/>
        <c:auto val="1"/>
        <c:lblAlgn val="ctr"/>
        <c:lblOffset val="100"/>
        <c:noMultiLvlLbl val="0"/>
      </c:catAx>
      <c:valAx>
        <c:axId val="18040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021504"/>
        <c:crosses val="autoZero"/>
        <c:crossBetween val="between"/>
      </c:valAx>
      <c:valAx>
        <c:axId val="1804029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023040"/>
        <c:crosses val="max"/>
        <c:crossBetween val="between"/>
      </c:valAx>
      <c:catAx>
        <c:axId val="240023040"/>
        <c:scaling>
          <c:orientation val="minMax"/>
        </c:scaling>
        <c:delete val="1"/>
        <c:axPos val="b"/>
        <c:numFmt formatCode="General" sourceLinked="1"/>
        <c:majorTickMark val="out"/>
        <c:minorTickMark val="none"/>
        <c:tickLblPos val="nextTo"/>
        <c:crossAx val="1804029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[Practice Excel Sheet Day 4 Practiced sheet.xlsx]Sheet10!PivotTable3</c:name>
    <c:fmtId val="15"/>
  </c:pivotSource>
  <c:chart>
    <c:autoTitleDeleted val="0"/>
    <c:pivotFmts>
      <c:pivotFmt>
        <c:idx val="0"/>
        <c:spPr>
          <a:solidFill>
            <a:schemeClr val="accent1"/>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3"/>
          </a:solidFill>
          <a:ln>
            <a:noFill/>
          </a:ln>
          <a:effectLst/>
        </c:spPr>
        <c:marker>
          <c:symbol val="none"/>
        </c:marker>
      </c:pivotFmt>
      <c:pivotFmt>
        <c:idx val="3"/>
        <c:spPr>
          <a:solidFill>
            <a:schemeClr val="accent4"/>
          </a:solidFill>
          <a:ln>
            <a:noFill/>
          </a:ln>
          <a:effectLst/>
        </c:spPr>
        <c:marker>
          <c:symbol val="none"/>
        </c:marker>
      </c:pivotFmt>
    </c:pivotFmts>
    <c:plotArea>
      <c:layout/>
      <c:barChart>
        <c:barDir val="col"/>
        <c:grouping val="clustered"/>
        <c:varyColors val="0"/>
        <c:ser>
          <c:idx val="0"/>
          <c:order val="0"/>
          <c:tx>
            <c:strRef>
              <c:f>Sheet10!$B$3:$B$4</c:f>
              <c:strCache>
                <c:ptCount val="1"/>
                <c:pt idx="0">
                  <c:v>Middle</c:v>
                </c:pt>
              </c:strCache>
            </c:strRef>
          </c:tx>
          <c:spPr>
            <a:solidFill>
              <a:schemeClr val="accent1"/>
            </a:solidFill>
            <a:ln>
              <a:noFill/>
            </a:ln>
            <a:effectLst/>
          </c:spPr>
          <c:invertIfNegative val="0"/>
          <c:cat>
            <c:strRef>
              <c:f>Sheet10!$A$5:$A$13</c:f>
              <c:strCache>
                <c:ptCount val="8"/>
                <c:pt idx="0">
                  <c:v>Adam</c:v>
                </c:pt>
                <c:pt idx="1">
                  <c:v>Calvin</c:v>
                </c:pt>
                <c:pt idx="2">
                  <c:v>Daniel</c:v>
                </c:pt>
                <c:pt idx="3">
                  <c:v>Henry</c:v>
                </c:pt>
                <c:pt idx="4">
                  <c:v>Justin</c:v>
                </c:pt>
                <c:pt idx="5">
                  <c:v>Paul</c:v>
                </c:pt>
                <c:pt idx="6">
                  <c:v>Sindy</c:v>
                </c:pt>
                <c:pt idx="7">
                  <c:v>(blank)</c:v>
                </c:pt>
              </c:strCache>
            </c:strRef>
          </c:cat>
          <c:val>
            <c:numRef>
              <c:f>Sheet10!$B$5:$B$13</c:f>
              <c:numCache>
                <c:formatCode>General</c:formatCode>
                <c:ptCount val="8"/>
                <c:pt idx="0">
                  <c:v>362422.75</c:v>
                </c:pt>
                <c:pt idx="1">
                  <c:v>407584.5</c:v>
                </c:pt>
                <c:pt idx="2">
                  <c:v>402618.75</c:v>
                </c:pt>
                <c:pt idx="3">
                  <c:v>469768</c:v>
                </c:pt>
                <c:pt idx="4">
                  <c:v>436253.5</c:v>
                </c:pt>
                <c:pt idx="5">
                  <c:v>381035.5</c:v>
                </c:pt>
                <c:pt idx="6">
                  <c:v>414850</c:v>
                </c:pt>
              </c:numCache>
            </c:numRef>
          </c:val>
          <c:extLst xmlns:c16r2="http://schemas.microsoft.com/office/drawing/2015/06/chart">
            <c:ext xmlns:c16="http://schemas.microsoft.com/office/drawing/2014/chart" uri="{C3380CC4-5D6E-409C-BE32-E72D297353CC}">
              <c16:uniqueId val="{00000000-F653-40D1-A279-7BB5296E4F50}"/>
            </c:ext>
          </c:extLst>
        </c:ser>
        <c:ser>
          <c:idx val="1"/>
          <c:order val="1"/>
          <c:tx>
            <c:strRef>
              <c:f>Sheet10!$C$3:$C$4</c:f>
              <c:strCache>
                <c:ptCount val="1"/>
                <c:pt idx="0">
                  <c:v>North</c:v>
                </c:pt>
              </c:strCache>
            </c:strRef>
          </c:tx>
          <c:spPr>
            <a:solidFill>
              <a:schemeClr val="accent2"/>
            </a:solidFill>
            <a:ln>
              <a:noFill/>
            </a:ln>
            <a:effectLst/>
          </c:spPr>
          <c:invertIfNegative val="0"/>
          <c:cat>
            <c:strRef>
              <c:f>Sheet10!$A$5:$A$13</c:f>
              <c:strCache>
                <c:ptCount val="8"/>
                <c:pt idx="0">
                  <c:v>Adam</c:v>
                </c:pt>
                <c:pt idx="1">
                  <c:v>Calvin</c:v>
                </c:pt>
                <c:pt idx="2">
                  <c:v>Daniel</c:v>
                </c:pt>
                <c:pt idx="3">
                  <c:v>Henry</c:v>
                </c:pt>
                <c:pt idx="4">
                  <c:v>Justin</c:v>
                </c:pt>
                <c:pt idx="5">
                  <c:v>Paul</c:v>
                </c:pt>
                <c:pt idx="6">
                  <c:v>Sindy</c:v>
                </c:pt>
                <c:pt idx="7">
                  <c:v>(blank)</c:v>
                </c:pt>
              </c:strCache>
            </c:strRef>
          </c:cat>
          <c:val>
            <c:numRef>
              <c:f>Sheet10!$C$5:$C$13</c:f>
              <c:numCache>
                <c:formatCode>General</c:formatCode>
                <c:ptCount val="8"/>
                <c:pt idx="0">
                  <c:v>439782.25</c:v>
                </c:pt>
                <c:pt idx="1">
                  <c:v>439990</c:v>
                </c:pt>
                <c:pt idx="2">
                  <c:v>418069.25</c:v>
                </c:pt>
                <c:pt idx="3">
                  <c:v>445709.25</c:v>
                </c:pt>
                <c:pt idx="4">
                  <c:v>376208.5</c:v>
                </c:pt>
                <c:pt idx="5">
                  <c:v>402402.75</c:v>
                </c:pt>
                <c:pt idx="6">
                  <c:v>450827</c:v>
                </c:pt>
              </c:numCache>
            </c:numRef>
          </c:val>
          <c:extLst xmlns:c16r2="http://schemas.microsoft.com/office/drawing/2015/06/chart">
            <c:ext xmlns:c16="http://schemas.microsoft.com/office/drawing/2014/chart" uri="{C3380CC4-5D6E-409C-BE32-E72D297353CC}">
              <c16:uniqueId val="{00000001-F653-40D1-A279-7BB5296E4F50}"/>
            </c:ext>
          </c:extLst>
        </c:ser>
        <c:ser>
          <c:idx val="2"/>
          <c:order val="2"/>
          <c:tx>
            <c:strRef>
              <c:f>Sheet10!$D$3:$D$4</c:f>
              <c:strCache>
                <c:ptCount val="1"/>
                <c:pt idx="0">
                  <c:v>West</c:v>
                </c:pt>
              </c:strCache>
            </c:strRef>
          </c:tx>
          <c:spPr>
            <a:solidFill>
              <a:schemeClr val="accent3"/>
            </a:solidFill>
            <a:ln>
              <a:noFill/>
            </a:ln>
            <a:effectLst/>
          </c:spPr>
          <c:invertIfNegative val="0"/>
          <c:cat>
            <c:strRef>
              <c:f>Sheet10!$A$5:$A$13</c:f>
              <c:strCache>
                <c:ptCount val="8"/>
                <c:pt idx="0">
                  <c:v>Adam</c:v>
                </c:pt>
                <c:pt idx="1">
                  <c:v>Calvin</c:v>
                </c:pt>
                <c:pt idx="2">
                  <c:v>Daniel</c:v>
                </c:pt>
                <c:pt idx="3">
                  <c:v>Henry</c:v>
                </c:pt>
                <c:pt idx="4">
                  <c:v>Justin</c:v>
                </c:pt>
                <c:pt idx="5">
                  <c:v>Paul</c:v>
                </c:pt>
                <c:pt idx="6">
                  <c:v>Sindy</c:v>
                </c:pt>
                <c:pt idx="7">
                  <c:v>(blank)</c:v>
                </c:pt>
              </c:strCache>
            </c:strRef>
          </c:cat>
          <c:val>
            <c:numRef>
              <c:f>Sheet10!$D$5:$D$13</c:f>
              <c:numCache>
                <c:formatCode>General</c:formatCode>
                <c:ptCount val="8"/>
                <c:pt idx="0">
                  <c:v>451979.5</c:v>
                </c:pt>
                <c:pt idx="1">
                  <c:v>424312.75</c:v>
                </c:pt>
                <c:pt idx="2">
                  <c:v>357321.25</c:v>
                </c:pt>
                <c:pt idx="3">
                  <c:v>427216.75</c:v>
                </c:pt>
                <c:pt idx="4">
                  <c:v>359283</c:v>
                </c:pt>
                <c:pt idx="5">
                  <c:v>406208.25</c:v>
                </c:pt>
                <c:pt idx="6">
                  <c:v>425526</c:v>
                </c:pt>
              </c:numCache>
            </c:numRef>
          </c:val>
          <c:extLst xmlns:c16r2="http://schemas.microsoft.com/office/drawing/2015/06/chart">
            <c:ext xmlns:c16="http://schemas.microsoft.com/office/drawing/2014/chart" uri="{C3380CC4-5D6E-409C-BE32-E72D297353CC}">
              <c16:uniqueId val="{00000002-F653-40D1-A279-7BB5296E4F50}"/>
            </c:ext>
          </c:extLst>
        </c:ser>
        <c:ser>
          <c:idx val="3"/>
          <c:order val="3"/>
          <c:tx>
            <c:strRef>
              <c:f>Sheet10!$E$3:$E$4</c:f>
              <c:strCache>
                <c:ptCount val="1"/>
                <c:pt idx="0">
                  <c:v>(blank)</c:v>
                </c:pt>
              </c:strCache>
            </c:strRef>
          </c:tx>
          <c:spPr>
            <a:solidFill>
              <a:schemeClr val="accent4"/>
            </a:solidFill>
            <a:ln>
              <a:noFill/>
            </a:ln>
            <a:effectLst/>
          </c:spPr>
          <c:invertIfNegative val="0"/>
          <c:cat>
            <c:strRef>
              <c:f>Sheet10!$A$5:$A$13</c:f>
              <c:strCache>
                <c:ptCount val="8"/>
                <c:pt idx="0">
                  <c:v>Adam</c:v>
                </c:pt>
                <c:pt idx="1">
                  <c:v>Calvin</c:v>
                </c:pt>
                <c:pt idx="2">
                  <c:v>Daniel</c:v>
                </c:pt>
                <c:pt idx="3">
                  <c:v>Henry</c:v>
                </c:pt>
                <c:pt idx="4">
                  <c:v>Justin</c:v>
                </c:pt>
                <c:pt idx="5">
                  <c:v>Paul</c:v>
                </c:pt>
                <c:pt idx="6">
                  <c:v>Sindy</c:v>
                </c:pt>
                <c:pt idx="7">
                  <c:v>(blank)</c:v>
                </c:pt>
              </c:strCache>
            </c:strRef>
          </c:cat>
          <c:val>
            <c:numRef>
              <c:f>Sheet10!$E$5:$E$13</c:f>
              <c:numCache>
                <c:formatCode>General</c:formatCode>
                <c:ptCount val="8"/>
              </c:numCache>
            </c:numRef>
          </c:val>
          <c:extLst xmlns:c16r2="http://schemas.microsoft.com/office/drawing/2015/06/chart">
            <c:ext xmlns:c16="http://schemas.microsoft.com/office/drawing/2014/chart" uri="{C3380CC4-5D6E-409C-BE32-E72D297353CC}">
              <c16:uniqueId val="{00000003-F653-40D1-A279-7BB5296E4F50}"/>
            </c:ext>
          </c:extLst>
        </c:ser>
        <c:dLbls>
          <c:showLegendKey val="0"/>
          <c:showVal val="0"/>
          <c:showCatName val="0"/>
          <c:showSerName val="0"/>
          <c:showPercent val="0"/>
          <c:showBubbleSize val="0"/>
        </c:dLbls>
        <c:gapWidth val="219"/>
        <c:overlap val="-27"/>
        <c:axId val="240218624"/>
        <c:axId val="155903104"/>
      </c:barChart>
      <c:catAx>
        <c:axId val="24021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03104"/>
        <c:crosses val="autoZero"/>
        <c:auto val="1"/>
        <c:lblAlgn val="ctr"/>
        <c:lblOffset val="100"/>
        <c:noMultiLvlLbl val="0"/>
      </c:catAx>
      <c:valAx>
        <c:axId val="15590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21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Marks Obtained</a:t>
            </a:r>
          </a:p>
        </c:rich>
      </c:tx>
      <c:overlay val="0"/>
      <c:spPr>
        <a:noFill/>
        <a:ln>
          <a:noFill/>
        </a:ln>
        <a:effectLst/>
      </c:spPr>
    </c:title>
    <c:autoTitleDeleted val="0"/>
    <c:plotArea>
      <c:layout/>
      <c:barChart>
        <c:barDir val="col"/>
        <c:grouping val="stacked"/>
        <c:varyColors val="0"/>
        <c:ser>
          <c:idx val="0"/>
          <c:order val="0"/>
          <c:tx>
            <c:strRef>
              <c:f>'Stacked Column Chart'!$B$1</c:f>
              <c:strCache>
                <c:ptCount val="1"/>
                <c:pt idx="0">
                  <c:v>English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'Stacked Column Chart'!$A$2:$A$10</c:f>
              <c:strCache>
                <c:ptCount val="9"/>
                <c:pt idx="0">
                  <c:v>Alison Cox</c:v>
                </c:pt>
                <c:pt idx="1">
                  <c:v>Anise Jeff</c:v>
                </c:pt>
                <c:pt idx="2">
                  <c:v>Beatrice Cane</c:v>
                </c:pt>
                <c:pt idx="3">
                  <c:v>Danish Xavier</c:v>
                </c:pt>
                <c:pt idx="4">
                  <c:v>Rada Hofman</c:v>
                </c:pt>
                <c:pt idx="5">
                  <c:v>James Alan</c:v>
                </c:pt>
                <c:pt idx="6">
                  <c:v>Xavier Alex</c:v>
                </c:pt>
                <c:pt idx="7">
                  <c:v>Albert Dane</c:v>
                </c:pt>
                <c:pt idx="8">
                  <c:v>Hassan Alburi</c:v>
                </c:pt>
              </c:strCache>
            </c:strRef>
          </c:cat>
          <c:val>
            <c:numRef>
              <c:f>'Stacked Column Chart'!$B$2:$B$10</c:f>
              <c:numCache>
                <c:formatCode>General</c:formatCode>
                <c:ptCount val="9"/>
                <c:pt idx="0">
                  <c:v>4.8</c:v>
                </c:pt>
                <c:pt idx="1">
                  <c:v>4.8</c:v>
                </c:pt>
                <c:pt idx="2">
                  <c:v>4.5999999999999996</c:v>
                </c:pt>
                <c:pt idx="3">
                  <c:v>4.5999999999999996</c:v>
                </c:pt>
                <c:pt idx="4">
                  <c:v>4.3</c:v>
                </c:pt>
                <c:pt idx="5">
                  <c:v>4.2</c:v>
                </c:pt>
                <c:pt idx="6">
                  <c:v>4.0999999999999996</c:v>
                </c:pt>
                <c:pt idx="7">
                  <c:v>3.9</c:v>
                </c:pt>
                <c:pt idx="8">
                  <c:v>3.4</c:v>
                </c:pt>
              </c:numCache>
            </c:numRef>
          </c:val>
          <c:extLst xmlns:c16r2="http://schemas.microsoft.com/office/drawing/2015/06/chart">
            <c:ext xmlns:c16="http://schemas.microsoft.com/office/drawing/2014/chart" uri="{C3380CC4-5D6E-409C-BE32-E72D297353CC}">
              <c16:uniqueId val="{00000000-6B59-4802-A6B5-9C652631AEAA}"/>
            </c:ext>
          </c:extLst>
        </c:ser>
        <c:ser>
          <c:idx val="1"/>
          <c:order val="1"/>
          <c:tx>
            <c:strRef>
              <c:f>'Stacked Column Chart'!$C$1</c:f>
              <c:strCache>
                <c:ptCount val="1"/>
                <c:pt idx="0">
                  <c:v>Math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'Stacked Column Chart'!$A$2:$A$10</c:f>
              <c:strCache>
                <c:ptCount val="9"/>
                <c:pt idx="0">
                  <c:v>Alison Cox</c:v>
                </c:pt>
                <c:pt idx="1">
                  <c:v>Anise Jeff</c:v>
                </c:pt>
                <c:pt idx="2">
                  <c:v>Beatrice Cane</c:v>
                </c:pt>
                <c:pt idx="3">
                  <c:v>Danish Xavier</c:v>
                </c:pt>
                <c:pt idx="4">
                  <c:v>Rada Hofman</c:v>
                </c:pt>
                <c:pt idx="5">
                  <c:v>James Alan</c:v>
                </c:pt>
                <c:pt idx="6">
                  <c:v>Xavier Alex</c:v>
                </c:pt>
                <c:pt idx="7">
                  <c:v>Albert Dane</c:v>
                </c:pt>
                <c:pt idx="8">
                  <c:v>Hassan Alburi</c:v>
                </c:pt>
              </c:strCache>
            </c:strRef>
          </c:cat>
          <c:val>
            <c:numRef>
              <c:f>'Stacked Column Chart'!$C$2:$C$10</c:f>
              <c:numCache>
                <c:formatCode>General</c:formatCode>
                <c:ptCount val="9"/>
                <c:pt idx="0">
                  <c:v>4.3</c:v>
                </c:pt>
                <c:pt idx="1">
                  <c:v>4.2</c:v>
                </c:pt>
                <c:pt idx="2">
                  <c:v>3.4</c:v>
                </c:pt>
                <c:pt idx="3">
                  <c:v>3.9</c:v>
                </c:pt>
                <c:pt idx="4">
                  <c:v>4.0999999999999996</c:v>
                </c:pt>
                <c:pt idx="5">
                  <c:v>4.8</c:v>
                </c:pt>
                <c:pt idx="6">
                  <c:v>4.5999999999999996</c:v>
                </c:pt>
                <c:pt idx="7">
                  <c:v>4.8</c:v>
                </c:pt>
                <c:pt idx="8">
                  <c:v>4.5999999999999996</c:v>
                </c:pt>
              </c:numCache>
            </c:numRef>
          </c:val>
          <c:extLst xmlns:c16r2="http://schemas.microsoft.com/office/drawing/2015/06/chart">
            <c:ext xmlns:c16="http://schemas.microsoft.com/office/drawing/2014/chart" uri="{C3380CC4-5D6E-409C-BE32-E72D297353CC}">
              <c16:uniqueId val="{00000001-6B59-4802-A6B5-9C652631AEAA}"/>
            </c:ext>
          </c:extLst>
        </c:ser>
        <c:ser>
          <c:idx val="2"/>
          <c:order val="2"/>
          <c:tx>
            <c:strRef>
              <c:f>'Stacked Column Chart'!$D$1</c:f>
              <c:strCache>
                <c:ptCount val="1"/>
                <c:pt idx="0">
                  <c:v>Chemistry</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'Stacked Column Chart'!$A$2:$A$10</c:f>
              <c:strCache>
                <c:ptCount val="9"/>
                <c:pt idx="0">
                  <c:v>Alison Cox</c:v>
                </c:pt>
                <c:pt idx="1">
                  <c:v>Anise Jeff</c:v>
                </c:pt>
                <c:pt idx="2">
                  <c:v>Beatrice Cane</c:v>
                </c:pt>
                <c:pt idx="3">
                  <c:v>Danish Xavier</c:v>
                </c:pt>
                <c:pt idx="4">
                  <c:v>Rada Hofman</c:v>
                </c:pt>
                <c:pt idx="5">
                  <c:v>James Alan</c:v>
                </c:pt>
                <c:pt idx="6">
                  <c:v>Xavier Alex</c:v>
                </c:pt>
                <c:pt idx="7">
                  <c:v>Albert Dane</c:v>
                </c:pt>
                <c:pt idx="8">
                  <c:v>Hassan Alburi</c:v>
                </c:pt>
              </c:strCache>
            </c:strRef>
          </c:cat>
          <c:val>
            <c:numRef>
              <c:f>'Stacked Column Chart'!$D$2:$D$10</c:f>
              <c:numCache>
                <c:formatCode>General</c:formatCode>
                <c:ptCount val="9"/>
                <c:pt idx="0">
                  <c:v>3.4</c:v>
                </c:pt>
                <c:pt idx="1">
                  <c:v>3.9</c:v>
                </c:pt>
                <c:pt idx="2">
                  <c:v>4.0999999999999996</c:v>
                </c:pt>
                <c:pt idx="3">
                  <c:v>4.2</c:v>
                </c:pt>
                <c:pt idx="4">
                  <c:v>4.3</c:v>
                </c:pt>
                <c:pt idx="5">
                  <c:v>4.5999999999999996</c:v>
                </c:pt>
                <c:pt idx="6">
                  <c:v>4.5999999999999996</c:v>
                </c:pt>
                <c:pt idx="7">
                  <c:v>4.8</c:v>
                </c:pt>
                <c:pt idx="8">
                  <c:v>4.8</c:v>
                </c:pt>
              </c:numCache>
            </c:numRef>
          </c:val>
          <c:extLst xmlns:c16r2="http://schemas.microsoft.com/office/drawing/2015/06/chart">
            <c:ext xmlns:c16="http://schemas.microsoft.com/office/drawing/2014/chart" uri="{C3380CC4-5D6E-409C-BE32-E72D297353CC}">
              <c16:uniqueId val="{00000002-6B59-4802-A6B5-9C652631AEAA}"/>
            </c:ext>
          </c:extLst>
        </c:ser>
        <c:dLbls>
          <c:dLblPos val="ctr"/>
          <c:showLegendKey val="0"/>
          <c:showVal val="1"/>
          <c:showCatName val="0"/>
          <c:showSerName val="0"/>
          <c:showPercent val="0"/>
          <c:showBubbleSize val="0"/>
        </c:dLbls>
        <c:gapWidth val="150"/>
        <c:overlap val="100"/>
        <c:axId val="240220672"/>
        <c:axId val="155904832"/>
      </c:barChart>
      <c:catAx>
        <c:axId val="2402206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904832"/>
        <c:crosses val="autoZero"/>
        <c:auto val="1"/>
        <c:lblAlgn val="ctr"/>
        <c:lblOffset val="100"/>
        <c:noMultiLvlLbl val="0"/>
      </c:catAx>
      <c:valAx>
        <c:axId val="1559048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0220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Combobox!$G$1</c:f>
              <c:strCache>
                <c:ptCount val="1"/>
                <c:pt idx="0">
                  <c:v>Sales</c:v>
                </c:pt>
              </c:strCache>
            </c:strRef>
          </c:tx>
          <c:spPr>
            <a:solidFill>
              <a:schemeClr val="accent1"/>
            </a:solidFill>
            <a:ln>
              <a:noFill/>
            </a:ln>
            <a:effectLst/>
          </c:spPr>
          <c:invertIfNegative val="0"/>
          <c:cat>
            <c:strRef>
              <c:f>Combobox!$F$2:$F$13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Combobox!$G$2:$G$13</c:f>
              <c:numCache>
                <c:formatCode>_-* #,##0_-;\-* #,##0_-;_-* "-"??_-;_-@_-</c:formatCode>
                <c:ptCount val="12"/>
                <c:pt idx="0">
                  <c:v>275084</c:v>
                </c:pt>
                <c:pt idx="1">
                  <c:v>233695.5</c:v>
                </c:pt>
                <c:pt idx="2">
                  <c:v>220452.25</c:v>
                </c:pt>
                <c:pt idx="3">
                  <c:v>285377.5</c:v>
                </c:pt>
                <c:pt idx="4">
                  <c:v>292400.5</c:v>
                </c:pt>
                <c:pt idx="5">
                  <c:v>205581.5</c:v>
                </c:pt>
                <c:pt idx="6">
                  <c:v>283514.5</c:v>
                </c:pt>
                <c:pt idx="7">
                  <c:v>255519.5</c:v>
                </c:pt>
                <c:pt idx="8">
                  <c:v>177774.5</c:v>
                </c:pt>
                <c:pt idx="9">
                  <c:v>242503.25</c:v>
                </c:pt>
                <c:pt idx="10">
                  <c:v>212354.5</c:v>
                </c:pt>
                <c:pt idx="11">
                  <c:v>190275.5</c:v>
                </c:pt>
              </c:numCache>
            </c:numRef>
          </c:val>
          <c:extLst xmlns:c16r2="http://schemas.microsoft.com/office/drawing/2015/06/chart">
            <c:ext xmlns:c16="http://schemas.microsoft.com/office/drawing/2014/chart" uri="{C3380CC4-5D6E-409C-BE32-E72D297353CC}">
              <c16:uniqueId val="{00000000-03D0-4604-971A-0388A826E4D2}"/>
            </c:ext>
          </c:extLst>
        </c:ser>
        <c:dLbls>
          <c:showLegendKey val="0"/>
          <c:showVal val="0"/>
          <c:showCatName val="0"/>
          <c:showSerName val="0"/>
          <c:showPercent val="0"/>
          <c:showBubbleSize val="0"/>
        </c:dLbls>
        <c:gapWidth val="219"/>
        <c:overlap val="-27"/>
        <c:axId val="240948736"/>
        <c:axId val="155907136"/>
      </c:barChart>
      <c:catAx>
        <c:axId val="2409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07136"/>
        <c:crosses val="autoZero"/>
        <c:auto val="1"/>
        <c:lblAlgn val="ctr"/>
        <c:lblOffset val="100"/>
        <c:noMultiLvlLbl val="0"/>
      </c:catAx>
      <c:valAx>
        <c:axId val="15590713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9487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Checkbox!$B$12</c:f>
              <c:strCache>
                <c:ptCount val="1"/>
                <c:pt idx="0">
                  <c:v>North</c:v>
                </c:pt>
              </c:strCache>
            </c:strRef>
          </c:tx>
          <c:spPr>
            <a:ln w="28575" cap="rnd">
              <a:solidFill>
                <a:schemeClr val="accent1"/>
              </a:solidFill>
              <a:round/>
            </a:ln>
            <a:effectLst/>
          </c:spPr>
          <c:marker>
            <c:symbol val="none"/>
          </c:marker>
          <c:cat>
            <c:strRef>
              <c:f>Checkbox!$C$11:$N$11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Checkbox!$C$12:$N$12</c:f>
              <c:numCache>
                <c:formatCode>_-* #,##0.0_-;\-* #,##0.0_-;_-* "-"??_-;_-@_-</c:formatCode>
                <c:ptCount val="12"/>
                <c:pt idx="0">
                  <c:v>275084</c:v>
                </c:pt>
                <c:pt idx="1">
                  <c:v>233695.5</c:v>
                </c:pt>
                <c:pt idx="2">
                  <c:v>220452.25</c:v>
                </c:pt>
                <c:pt idx="3">
                  <c:v>285377.5</c:v>
                </c:pt>
                <c:pt idx="4">
                  <c:v>292400.5</c:v>
                </c:pt>
                <c:pt idx="5">
                  <c:v>205581.5</c:v>
                </c:pt>
                <c:pt idx="6">
                  <c:v>283514.5</c:v>
                </c:pt>
                <c:pt idx="7">
                  <c:v>255519.5</c:v>
                </c:pt>
                <c:pt idx="8">
                  <c:v>177774.5</c:v>
                </c:pt>
                <c:pt idx="9">
                  <c:v>242503.25</c:v>
                </c:pt>
                <c:pt idx="10">
                  <c:v>212354.5</c:v>
                </c:pt>
                <c:pt idx="11">
                  <c:v>190275.5</c:v>
                </c:pt>
              </c:numCache>
            </c:numRef>
          </c:val>
          <c:smooth val="0"/>
          <c:extLst xmlns:c16r2="http://schemas.microsoft.com/office/drawing/2015/06/chart">
            <c:ext xmlns:c16="http://schemas.microsoft.com/office/drawing/2014/chart" uri="{C3380CC4-5D6E-409C-BE32-E72D297353CC}">
              <c16:uniqueId val="{00000000-B47F-4B1F-A524-AF88377AF1C5}"/>
            </c:ext>
          </c:extLst>
        </c:ser>
        <c:ser>
          <c:idx val="1"/>
          <c:order val="1"/>
          <c:tx>
            <c:strRef>
              <c:f>Checkbox!$B$13</c:f>
              <c:strCache>
                <c:ptCount val="1"/>
                <c:pt idx="0">
                  <c:v>West</c:v>
                </c:pt>
              </c:strCache>
            </c:strRef>
          </c:tx>
          <c:spPr>
            <a:ln w="28575" cap="rnd">
              <a:solidFill>
                <a:schemeClr val="accent2"/>
              </a:solidFill>
              <a:round/>
            </a:ln>
            <a:effectLst/>
          </c:spPr>
          <c:marker>
            <c:symbol val="none"/>
          </c:marker>
          <c:cat>
            <c:strRef>
              <c:f>Checkbox!$C$11:$N$11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Checkbox!$C$13:$N$13</c:f>
              <c:numCache>
                <c:formatCode>_-* #,##0.0_-;\-* #,##0.0_-;_-* "-"??_-;_-@_-</c:formatCode>
                <c:ptCount val="12"/>
                <c:pt idx="0">
                  <c:v>283246</c:v>
                </c:pt>
                <c:pt idx="1">
                  <c:v>278532.25</c:v>
                </c:pt>
                <c:pt idx="2">
                  <c:v>297115.5</c:v>
                </c:pt>
                <c:pt idx="3">
                  <c:v>231685.25</c:v>
                </c:pt>
                <c:pt idx="4">
                  <c:v>256641.75</c:v>
                </c:pt>
                <c:pt idx="5">
                  <c:v>250941.25</c:v>
                </c:pt>
                <c:pt idx="6">
                  <c:v>259804.75</c:v>
                </c:pt>
                <c:pt idx="7">
                  <c:v>269355.5</c:v>
                </c:pt>
                <c:pt idx="8">
                  <c:v>203022</c:v>
                </c:pt>
                <c:pt idx="9">
                  <c:v>195045</c:v>
                </c:pt>
                <c:pt idx="10">
                  <c:v>255637</c:v>
                </c:pt>
                <c:pt idx="11">
                  <c:v>191962.75</c:v>
                </c:pt>
              </c:numCache>
            </c:numRef>
          </c:val>
          <c:smooth val="0"/>
          <c:extLst xmlns:c16r2="http://schemas.microsoft.com/office/drawing/2015/06/chart">
            <c:ext xmlns:c16="http://schemas.microsoft.com/office/drawing/2014/chart" uri="{C3380CC4-5D6E-409C-BE32-E72D297353CC}">
              <c16:uniqueId val="{00000001-B47F-4B1F-A524-AF88377AF1C5}"/>
            </c:ext>
          </c:extLst>
        </c:ser>
        <c:ser>
          <c:idx val="2"/>
          <c:order val="2"/>
          <c:tx>
            <c:strRef>
              <c:f>Checkbox!$B$14</c:f>
              <c:strCache>
                <c:ptCount val="1"/>
                <c:pt idx="0">
                  <c:v>Middle</c:v>
                </c:pt>
              </c:strCache>
            </c:strRef>
          </c:tx>
          <c:spPr>
            <a:ln w="28575" cap="rnd">
              <a:solidFill>
                <a:schemeClr val="accent3"/>
              </a:solidFill>
              <a:round/>
            </a:ln>
            <a:effectLst/>
          </c:spPr>
          <c:marker>
            <c:symbol val="none"/>
          </c:marker>
          <c:cat>
            <c:strRef>
              <c:f>Checkbox!$C$11:$N$11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Checkbox!$C$14:$N$14</c:f>
              <c:numCache>
                <c:formatCode>_-* #,##0.0_-;\-* #,##0.0_-;_-* "-"??_-;_-@_-</c:formatCode>
                <c:ptCount val="12"/>
                <c:pt idx="0">
                  <c:v>264246</c:v>
                </c:pt>
                <c:pt idx="1">
                  <c:v>285004.25</c:v>
                </c:pt>
                <c:pt idx="2">
                  <c:v>246641.75</c:v>
                </c:pt>
                <c:pt idx="3">
                  <c:v>240793.5</c:v>
                </c:pt>
                <c:pt idx="4">
                  <c:v>222198.75</c:v>
                </c:pt>
                <c:pt idx="5">
                  <c:v>245207.75</c:v>
                </c:pt>
                <c:pt idx="6">
                  <c:v>268542</c:v>
                </c:pt>
                <c:pt idx="7">
                  <c:v>197305.25</c:v>
                </c:pt>
                <c:pt idx="8">
                  <c:v>248659.75</c:v>
                </c:pt>
                <c:pt idx="9">
                  <c:v>199935</c:v>
                </c:pt>
                <c:pt idx="10">
                  <c:v>195347</c:v>
                </c:pt>
                <c:pt idx="11">
                  <c:v>237966.5</c:v>
                </c:pt>
              </c:numCache>
            </c:numRef>
          </c:val>
          <c:smooth val="0"/>
          <c:extLst xmlns:c16r2="http://schemas.microsoft.com/office/drawing/2015/06/chart">
            <c:ext xmlns:c16="http://schemas.microsoft.com/office/drawing/2014/chart" uri="{C3380CC4-5D6E-409C-BE32-E72D297353CC}">
              <c16:uniqueId val="{00000002-B47F-4B1F-A524-AF88377AF1C5}"/>
            </c:ext>
          </c:extLst>
        </c:ser>
        <c:dLbls>
          <c:showLegendKey val="0"/>
          <c:showVal val="0"/>
          <c:showCatName val="0"/>
          <c:showSerName val="0"/>
          <c:showPercent val="0"/>
          <c:showBubbleSize val="0"/>
        </c:dLbls>
        <c:marker val="1"/>
        <c:smooth val="0"/>
        <c:axId val="241123328"/>
        <c:axId val="240534080"/>
      </c:lineChart>
      <c:catAx>
        <c:axId val="2411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34080"/>
        <c:crosses val="autoZero"/>
        <c:auto val="1"/>
        <c:lblAlgn val="ctr"/>
        <c:lblOffset val="100"/>
        <c:noMultiLvlLbl val="0"/>
      </c:catAx>
      <c:valAx>
        <c:axId val="240534080"/>
        <c:scaling>
          <c:orientation val="minMax"/>
        </c:scaling>
        <c:delete val="0"/>
        <c:axPos val="l"/>
        <c:majorGridlines>
          <c:spPr>
            <a:ln w="9525" cap="flat" cmpd="sng" algn="ctr">
              <a:solidFill>
                <a:schemeClr val="tx1">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123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Chart'!$A$2</c:f>
              <c:strCache>
                <c:ptCount val="1"/>
                <c:pt idx="0">
                  <c:v>North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'Line Chart'!$B$1:$M$1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Chart'!$B$2:$M$2</c:f>
              <c:numCache>
                <c:formatCode>_-* #,##0.0_-;\-* #,##0.0_-;_-* "-"??_-;_-@_-</c:formatCode>
                <c:ptCount val="12"/>
                <c:pt idx="0">
                  <c:v>275084</c:v>
                </c:pt>
                <c:pt idx="1">
                  <c:v>233695.5</c:v>
                </c:pt>
                <c:pt idx="2">
                  <c:v>220452.25</c:v>
                </c:pt>
                <c:pt idx="3">
                  <c:v>285377.5</c:v>
                </c:pt>
                <c:pt idx="4">
                  <c:v>292400.5</c:v>
                </c:pt>
                <c:pt idx="5">
                  <c:v>205581.5</c:v>
                </c:pt>
                <c:pt idx="6">
                  <c:v>283514.5</c:v>
                </c:pt>
                <c:pt idx="7">
                  <c:v>255519.5</c:v>
                </c:pt>
                <c:pt idx="8">
                  <c:v>177774.5</c:v>
                </c:pt>
                <c:pt idx="9">
                  <c:v>242503.25</c:v>
                </c:pt>
                <c:pt idx="10">
                  <c:v>212354.5</c:v>
                </c:pt>
                <c:pt idx="11">
                  <c:v>190275.5</c:v>
                </c:pt>
              </c:numCache>
            </c:numRef>
          </c:val>
          <c:smooth val="0"/>
          <c:extLst xmlns:c16r2="http://schemas.microsoft.com/office/drawing/2015/06/chart">
            <c:ext xmlns:c16="http://schemas.microsoft.com/office/drawing/2014/chart" uri="{C3380CC4-5D6E-409C-BE32-E72D297353CC}">
              <c16:uniqueId val="{00000000-CE46-49B6-9B96-A177AF9B5C10}"/>
            </c:ext>
          </c:extLst>
        </c:ser>
        <c:ser>
          <c:idx val="1"/>
          <c:order val="1"/>
          <c:tx>
            <c:strRef>
              <c:f>'Line Chart'!$A$3</c:f>
              <c:strCache>
                <c:ptCount val="1"/>
                <c:pt idx="0">
                  <c:v>West</c:v>
                </c:pt>
              </c:strCache>
            </c:strRef>
          </c:tx>
          <c:spPr>
            <a:ln w="28575" cap="rnd">
              <a:solidFill>
                <a:schemeClr val="accent2"/>
              </a:solidFill>
              <a:round/>
            </a:ln>
            <a:effectLst/>
          </c:spPr>
          <c:marker>
            <c:symbol val="none"/>
          </c:marker>
          <c:cat>
            <c:strRef>
              <c:f>'Line Chart'!$B$1:$M$1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Chart'!$B$3:$M$3</c:f>
              <c:numCache>
                <c:formatCode>_-* #,##0.0_-;\-* #,##0.0_-;_-* "-"??_-;_-@_-</c:formatCode>
                <c:ptCount val="12"/>
                <c:pt idx="0">
                  <c:v>283246</c:v>
                </c:pt>
                <c:pt idx="1">
                  <c:v>278532.25</c:v>
                </c:pt>
                <c:pt idx="2">
                  <c:v>297115.5</c:v>
                </c:pt>
                <c:pt idx="3">
                  <c:v>231685.25</c:v>
                </c:pt>
                <c:pt idx="4">
                  <c:v>256641.75</c:v>
                </c:pt>
                <c:pt idx="5">
                  <c:v>250941.25</c:v>
                </c:pt>
                <c:pt idx="6">
                  <c:v>259804.75</c:v>
                </c:pt>
                <c:pt idx="7">
                  <c:v>269355.5</c:v>
                </c:pt>
                <c:pt idx="8">
                  <c:v>203022</c:v>
                </c:pt>
                <c:pt idx="9">
                  <c:v>195045</c:v>
                </c:pt>
                <c:pt idx="10">
                  <c:v>255637</c:v>
                </c:pt>
                <c:pt idx="11">
                  <c:v>191962.75</c:v>
                </c:pt>
              </c:numCache>
            </c:numRef>
          </c:val>
          <c:smooth val="0"/>
          <c:extLst xmlns:c16r2="http://schemas.microsoft.com/office/drawing/2015/06/chart">
            <c:ext xmlns:c16="http://schemas.microsoft.com/office/drawing/2014/chart" uri="{C3380CC4-5D6E-409C-BE32-E72D297353CC}">
              <c16:uniqueId val="{00000001-CE46-49B6-9B96-A177AF9B5C10}"/>
            </c:ext>
          </c:extLst>
        </c:ser>
        <c:ser>
          <c:idx val="2"/>
          <c:order val="2"/>
          <c:tx>
            <c:strRef>
              <c:f>'Line Chart'!$A$4</c:f>
              <c:strCache>
                <c:ptCount val="1"/>
                <c:pt idx="0">
                  <c:v>Middle</c:v>
                </c:pt>
              </c:strCache>
            </c:strRef>
          </c:tx>
          <c:spPr>
            <a:ln w="28575" cap="rnd">
              <a:solidFill>
                <a:schemeClr val="accent3"/>
              </a:solidFill>
              <a:round/>
            </a:ln>
            <a:effectLst/>
          </c:spPr>
          <c:marker>
            <c:symbol val="none"/>
          </c:marker>
          <c:cat>
            <c:strRef>
              <c:f>'Line Chart'!$B$1:$M$1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Chart'!$B$4:$M$4</c:f>
              <c:numCache>
                <c:formatCode>_-* #,##0.0_-;\-* #,##0.0_-;_-* "-"??_-;_-@_-</c:formatCode>
                <c:ptCount val="12"/>
                <c:pt idx="0">
                  <c:v>264246</c:v>
                </c:pt>
                <c:pt idx="1">
                  <c:v>285004.25</c:v>
                </c:pt>
                <c:pt idx="2">
                  <c:v>246641.75</c:v>
                </c:pt>
                <c:pt idx="3">
                  <c:v>240793.5</c:v>
                </c:pt>
                <c:pt idx="4">
                  <c:v>222198.75</c:v>
                </c:pt>
                <c:pt idx="5">
                  <c:v>245207.75</c:v>
                </c:pt>
                <c:pt idx="6">
                  <c:v>268542</c:v>
                </c:pt>
                <c:pt idx="7">
                  <c:v>197305.25</c:v>
                </c:pt>
                <c:pt idx="8">
                  <c:v>248659.75</c:v>
                </c:pt>
                <c:pt idx="9">
                  <c:v>199935</c:v>
                </c:pt>
                <c:pt idx="10">
                  <c:v>195347</c:v>
                </c:pt>
                <c:pt idx="11">
                  <c:v>237966.5</c:v>
                </c:pt>
              </c:numCache>
            </c:numRef>
          </c:val>
          <c:smooth val="0"/>
          <c:extLst xmlns:c16r2="http://schemas.microsoft.com/office/drawing/2015/06/chart">
            <c:ext xmlns:c16="http://schemas.microsoft.com/office/drawing/2014/chart" uri="{C3380CC4-5D6E-409C-BE32-E72D297353CC}">
              <c16:uniqueId val="{00000002-CE46-49B6-9B96-A177AF9B5C10}"/>
            </c:ext>
          </c:extLst>
        </c:ser>
        <c:dLbls>
          <c:showLegendKey val="0"/>
          <c:showVal val="0"/>
          <c:showCatName val="0"/>
          <c:showSerName val="0"/>
          <c:showPercent val="0"/>
          <c:showBubbleSize val="0"/>
        </c:dLbls>
        <c:marker val="1"/>
        <c:smooth val="0"/>
        <c:axId val="241358336"/>
        <c:axId val="240535232"/>
      </c:lineChart>
      <c:catAx>
        <c:axId val="24135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35232"/>
        <c:crosses val="autoZero"/>
        <c:auto val="1"/>
        <c:lblAlgn val="ctr"/>
        <c:lblOffset val="100"/>
        <c:noMultiLvlLbl val="0"/>
      </c:catAx>
      <c:valAx>
        <c:axId val="240535232"/>
        <c:scaling>
          <c:orientation val="minMax"/>
        </c:scaling>
        <c:delete val="0"/>
        <c:axPos val="l"/>
        <c:majorGridlines>
          <c:spPr>
            <a:ln w="9525" cap="flat" cmpd="sng" algn="ctr">
              <a:solidFill>
                <a:schemeClr val="tx1">
                  <a:lumMod val="15000"/>
                  <a:lumOff val="85000"/>
                </a:schemeClr>
              </a:solidFill>
              <a:round/>
            </a:ln>
            <a:effectLst/>
          </c:spPr>
        </c:majorGridlines>
        <c:numFmt formatCode="_-* #,##0.0_-;\-* #,##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358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 Plot'!$B$1</c:f>
              <c:strCache>
                <c:ptCount val="1"/>
                <c:pt idx="0">
                  <c:v>Net Sales</c:v>
                </c:pt>
              </c:strCache>
            </c:strRef>
          </c:tx>
          <c:spPr>
            <a:ln w="19050" cap="rnd">
              <a:no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'Scatter Plot'!$A$2:$A$8</c:f>
              <c:strCache>
                <c:ptCount val="7"/>
                <c:pt idx="0">
                  <c:v>Adam</c:v>
                </c:pt>
                <c:pt idx="1">
                  <c:v>Calvin</c:v>
                </c:pt>
                <c:pt idx="2">
                  <c:v>Daniel</c:v>
                </c:pt>
                <c:pt idx="3">
                  <c:v>Henry</c:v>
                </c:pt>
                <c:pt idx="4">
                  <c:v>Justin</c:v>
                </c:pt>
                <c:pt idx="5">
                  <c:v>Paul</c:v>
                </c:pt>
                <c:pt idx="6">
                  <c:v>Sindy</c:v>
                </c:pt>
              </c:strCache>
            </c:strRef>
          </c:xVal>
          <c:yVal>
            <c:numRef>
              <c:f>'Scatter Plot'!$B$2:$B$8</c:f>
              <c:numCache>
                <c:formatCode>_-* #,##0_-;\-* #,##0_-;_-* "-"??_-;_-@_-</c:formatCode>
                <c:ptCount val="7"/>
                <c:pt idx="0">
                  <c:v>1254184.5</c:v>
                </c:pt>
                <c:pt idx="1">
                  <c:v>1271887.25</c:v>
                </c:pt>
                <c:pt idx="2">
                  <c:v>1178009.25</c:v>
                </c:pt>
                <c:pt idx="3">
                  <c:v>1342694</c:v>
                </c:pt>
                <c:pt idx="4">
                  <c:v>1171745</c:v>
                </c:pt>
                <c:pt idx="5">
                  <c:v>1189646.5</c:v>
                </c:pt>
                <c:pt idx="6">
                  <c:v>1291203</c:v>
                </c:pt>
              </c:numCache>
            </c:numRef>
          </c:yVal>
          <c:smooth val="0"/>
          <c:extLst xmlns:c16r2="http://schemas.microsoft.com/office/drawing/2015/06/chart">
            <c:ext xmlns:c16="http://schemas.microsoft.com/office/drawing/2014/chart" uri="{C3380CC4-5D6E-409C-BE32-E72D297353CC}">
              <c16:uniqueId val="{00000000-25DD-47D3-B22B-2FD7457D67AC}"/>
            </c:ext>
          </c:extLst>
        </c:ser>
        <c:ser>
          <c:idx val="1"/>
          <c:order val="1"/>
          <c:tx>
            <c:strRef>
              <c:f>'Scatter Plot'!$C$1</c:f>
              <c:strCache>
                <c:ptCount val="1"/>
                <c:pt idx="0">
                  <c:v>Profit / Loss</c:v>
                </c:pt>
              </c:strCache>
            </c:strRef>
          </c:tx>
          <c:spPr>
            <a:ln w="19050" cap="rnd">
              <a:no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'Scatter Plot'!$A$2:$A$8</c:f>
              <c:strCache>
                <c:ptCount val="7"/>
                <c:pt idx="0">
                  <c:v>Adam</c:v>
                </c:pt>
                <c:pt idx="1">
                  <c:v>Calvin</c:v>
                </c:pt>
                <c:pt idx="2">
                  <c:v>Daniel</c:v>
                </c:pt>
                <c:pt idx="3">
                  <c:v>Henry</c:v>
                </c:pt>
                <c:pt idx="4">
                  <c:v>Justin</c:v>
                </c:pt>
                <c:pt idx="5">
                  <c:v>Paul</c:v>
                </c:pt>
                <c:pt idx="6">
                  <c:v>Sindy</c:v>
                </c:pt>
              </c:strCache>
            </c:strRef>
          </c:xVal>
          <c:yVal>
            <c:numRef>
              <c:f>'Scatter Plot'!$C$2:$C$8</c:f>
              <c:numCache>
                <c:formatCode>_-* #,##0_-;\-* #,##0_-;_-* "-"??_-;_-@_-</c:formatCode>
                <c:ptCount val="7"/>
                <c:pt idx="0">
                  <c:v>426294.67915000004</c:v>
                </c:pt>
                <c:pt idx="1">
                  <c:v>485028.60967500001</c:v>
                </c:pt>
                <c:pt idx="2">
                  <c:v>437306.96527500002</c:v>
                </c:pt>
                <c:pt idx="3">
                  <c:v>459900.91060000006</c:v>
                </c:pt>
                <c:pt idx="4">
                  <c:v>458207.86007500015</c:v>
                </c:pt>
                <c:pt idx="5">
                  <c:v>471603.82100000046</c:v>
                </c:pt>
                <c:pt idx="6">
                  <c:v>464468.41500000004</c:v>
                </c:pt>
              </c:numCache>
            </c:numRef>
          </c:yVal>
          <c:smooth val="0"/>
          <c:extLst xmlns:c16r2="http://schemas.microsoft.com/office/drawing/2015/06/chart">
            <c:ext xmlns:c16="http://schemas.microsoft.com/office/drawing/2014/chart" uri="{C3380CC4-5D6E-409C-BE32-E72D297353CC}">
              <c16:uniqueId val="{00000001-25DD-47D3-B22B-2FD7457D67AC}"/>
            </c:ext>
          </c:extLst>
        </c:ser>
        <c:dLbls>
          <c:dLblPos val="t"/>
          <c:showLegendKey val="0"/>
          <c:showVal val="1"/>
          <c:showCatName val="0"/>
          <c:showSerName val="0"/>
          <c:showPercent val="0"/>
          <c:showBubbleSize val="0"/>
        </c:dLbls>
        <c:axId val="240537536"/>
        <c:axId val="240538112"/>
      </c:scatterChart>
      <c:valAx>
        <c:axId val="24053753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38112"/>
        <c:crosses val="autoZero"/>
        <c:crossBetween val="midCat"/>
      </c:valAx>
      <c:valAx>
        <c:axId val="240538112"/>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375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'Pie Chart'!$B$1</c:f>
              <c:strCache>
                <c:ptCount val="1"/>
                <c:pt idx="0">
                  <c:v>Quantity Sold</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xmlns:c16r2="http://schemas.microsoft.com/office/drawing/2015/06/chart">
              <c:ext xmlns:c15="http://schemas.microsoft.com/office/drawing/2012/chart" uri="{CE6537A1-D6FC-4f65-9D91-7224C49458BB}"/>
            </c:extLst>
          </c:dLbls>
          <c:cat>
            <c:strRef>
              <c:f>'Pie Chart'!$A$2:$A$6</c:f>
              <c:strCache>
                <c:ptCount val="5"/>
                <c:pt idx="0">
                  <c:v>North </c:v>
                </c:pt>
                <c:pt idx="1">
                  <c:v>South</c:v>
                </c:pt>
                <c:pt idx="2">
                  <c:v>East</c:v>
                </c:pt>
                <c:pt idx="3">
                  <c:v>West </c:v>
                </c:pt>
                <c:pt idx="4">
                  <c:v>Central</c:v>
                </c:pt>
              </c:strCache>
            </c:strRef>
          </c:cat>
          <c:val>
            <c:numRef>
              <c:f>'Pie Chart'!$B$2:$B$6</c:f>
              <c:numCache>
                <c:formatCode>General</c:formatCode>
                <c:ptCount val="5"/>
                <c:pt idx="0">
                  <c:v>15000</c:v>
                </c:pt>
                <c:pt idx="1">
                  <c:v>8000</c:v>
                </c:pt>
                <c:pt idx="2">
                  <c:v>20000</c:v>
                </c:pt>
                <c:pt idx="3">
                  <c:v>10500</c:v>
                </c:pt>
                <c:pt idx="4">
                  <c:v>3000</c:v>
                </c:pt>
              </c:numCache>
            </c:numRef>
          </c:val>
          <c:extLst xmlns:c16r2="http://schemas.microsoft.com/office/drawing/2015/06/chart">
            <c:ext xmlns:c16="http://schemas.microsoft.com/office/drawing/2014/chart" uri="{C3380CC4-5D6E-409C-BE32-E72D297353CC}">
              <c16:uniqueId val="{00000000-5504-48CD-8EDC-121101BCA711}"/>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Chart'!$B$1</c:f>
              <c:strCache>
                <c:ptCount val="1"/>
                <c:pt idx="0">
                  <c:v>Quantity Sold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'Pie Chart'!$A$2:$A$6</c:f>
              <c:strCache>
                <c:ptCount val="5"/>
                <c:pt idx="0">
                  <c:v>North </c:v>
                </c:pt>
                <c:pt idx="1">
                  <c:v>South</c:v>
                </c:pt>
                <c:pt idx="2">
                  <c:v>East</c:v>
                </c:pt>
                <c:pt idx="3">
                  <c:v>West </c:v>
                </c:pt>
                <c:pt idx="4">
                  <c:v>Central</c:v>
                </c:pt>
              </c:strCache>
            </c:strRef>
          </c:cat>
          <c:val>
            <c:numRef>
              <c:f>'Pie Chart'!$B$2:$B$6</c:f>
              <c:numCache>
                <c:formatCode>General</c:formatCode>
                <c:ptCount val="5"/>
                <c:pt idx="0">
                  <c:v>15000</c:v>
                </c:pt>
                <c:pt idx="1">
                  <c:v>8000</c:v>
                </c:pt>
                <c:pt idx="2">
                  <c:v>20000</c:v>
                </c:pt>
                <c:pt idx="3">
                  <c:v>10500</c:v>
                </c:pt>
                <c:pt idx="4">
                  <c:v>3000</c:v>
                </c:pt>
              </c:numCache>
            </c:numRef>
          </c:val>
          <c:extLst xmlns:c16r2="http://schemas.microsoft.com/office/drawing/2015/06/chart">
            <c:ext xmlns:c16="http://schemas.microsoft.com/office/drawing/2014/chart" uri="{C3380CC4-5D6E-409C-BE32-E72D297353CC}">
              <c16:uniqueId val="{00000000-A2F1-46E9-9337-E00737266EE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Histogram</a:t>
            </a:r>
          </a:p>
        </c:rich>
      </c:tx>
      <c:overlay val="0"/>
      <c:spPr>
        <a:noFill/>
        <a:ln>
          <a:noFill/>
        </a:ln>
        <a:effectLst/>
      </c:spPr>
    </c:title>
    <c:autoTitleDeleted val="0"/>
    <c:plotArea>
      <c:layout/>
      <c:barChart>
        <c:barDir val="col"/>
        <c:grouping val="clustered"/>
        <c:varyColors val="0"/>
        <c:ser>
          <c:idx val="0"/>
          <c:order val="0"/>
          <c:tx>
            <c:v>Frequency</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Histogram!$H$19:$H$23</c:f>
              <c:numCache>
                <c:formatCode>General</c:formatCode>
                <c:ptCount val="5"/>
                <c:pt idx="0">
                  <c:v>3</c:v>
                </c:pt>
                <c:pt idx="1">
                  <c:v>7</c:v>
                </c:pt>
                <c:pt idx="2">
                  <c:v>11</c:v>
                </c:pt>
                <c:pt idx="3">
                  <c:v>15</c:v>
                </c:pt>
              </c:numCache>
            </c:numRef>
          </c:cat>
          <c:val>
            <c:numRef>
              <c:f>Histogram!$I$19:$I$23</c:f>
              <c:numCache>
                <c:formatCode>General</c:formatCode>
                <c:ptCount val="5"/>
                <c:pt idx="0">
                  <c:v>7</c:v>
                </c:pt>
                <c:pt idx="1">
                  <c:v>5</c:v>
                </c:pt>
                <c:pt idx="2">
                  <c:v>12</c:v>
                </c:pt>
                <c:pt idx="3">
                  <c:v>6</c:v>
                </c:pt>
                <c:pt idx="4">
                  <c:v>9</c:v>
                </c:pt>
              </c:numCache>
            </c:numRef>
          </c:val>
          <c:extLst xmlns:c16r2="http://schemas.microsoft.com/office/drawing/2015/06/chart">
            <c:ext xmlns:c16="http://schemas.microsoft.com/office/drawing/2014/chart" uri="{C3380CC4-5D6E-409C-BE32-E72D297353CC}">
              <c16:uniqueId val="{00000001-123E-4F00-B38C-A7CBB7A090E0}"/>
            </c:ext>
          </c:extLst>
        </c:ser>
        <c:dLbls>
          <c:showLegendKey val="0"/>
          <c:showVal val="1"/>
          <c:showCatName val="0"/>
          <c:showSerName val="0"/>
          <c:showPercent val="0"/>
          <c:showBubbleSize val="0"/>
        </c:dLbls>
        <c:gapWidth val="150"/>
        <c:axId val="249184768"/>
        <c:axId val="241017984"/>
      </c:barChart>
      <c:lineChart>
        <c:grouping val="standard"/>
        <c:varyColors val="0"/>
        <c:ser>
          <c:idx val="1"/>
          <c:order val="1"/>
          <c:tx>
            <c:v>Cumulative %</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Histogram!$H$19:$H$23</c:f>
              <c:numCache>
                <c:formatCode>General</c:formatCode>
                <c:ptCount val="5"/>
                <c:pt idx="0">
                  <c:v>3</c:v>
                </c:pt>
                <c:pt idx="1">
                  <c:v>7</c:v>
                </c:pt>
                <c:pt idx="2">
                  <c:v>11</c:v>
                </c:pt>
                <c:pt idx="3">
                  <c:v>15</c:v>
                </c:pt>
              </c:numCache>
            </c:numRef>
          </c:cat>
          <c:val>
            <c:numRef>
              <c:f>Histogram!$J$19:$J$23</c:f>
              <c:numCache>
                <c:formatCode>0.00%</c:formatCode>
                <c:ptCount val="5"/>
                <c:pt idx="0">
                  <c:v>0.17948717948717949</c:v>
                </c:pt>
                <c:pt idx="1">
                  <c:v>0.30769230769230771</c:v>
                </c:pt>
                <c:pt idx="2">
                  <c:v>0.61538461538461542</c:v>
                </c:pt>
                <c:pt idx="3">
                  <c:v>0.76923076923076927</c:v>
                </c:pt>
                <c:pt idx="4">
                  <c:v>1</c:v>
                </c:pt>
              </c:numCache>
            </c:numRef>
          </c:val>
          <c:smooth val="0"/>
          <c:extLst xmlns:c16r2="http://schemas.microsoft.com/office/drawing/2015/06/chart">
            <c:ext xmlns:c16="http://schemas.microsoft.com/office/drawing/2014/chart" uri="{C3380CC4-5D6E-409C-BE32-E72D297353CC}">
              <c16:uniqueId val="{00000002-123E-4F00-B38C-A7CBB7A090E0}"/>
            </c:ext>
          </c:extLst>
        </c:ser>
        <c:dLbls>
          <c:showLegendKey val="0"/>
          <c:showVal val="1"/>
          <c:showCatName val="0"/>
          <c:showSerName val="0"/>
          <c:showPercent val="0"/>
          <c:showBubbleSize val="0"/>
        </c:dLbls>
        <c:marker val="1"/>
        <c:smooth val="0"/>
        <c:axId val="249186304"/>
        <c:axId val="241018560"/>
      </c:lineChart>
      <c:catAx>
        <c:axId val="249184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Bin</a:t>
                </a:r>
              </a:p>
            </c:rich>
          </c:tx>
          <c:overlay val="0"/>
          <c:spPr>
            <a:noFill/>
            <a:ln>
              <a:noFill/>
            </a:ln>
            <a:effectLst/>
          </c:sp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1017984"/>
        <c:crosses val="autoZero"/>
        <c:auto val="1"/>
        <c:lblAlgn val="ctr"/>
        <c:lblOffset val="100"/>
        <c:noMultiLvlLbl val="0"/>
      </c:catAx>
      <c:valAx>
        <c:axId val="2410179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Frequency</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9184768"/>
        <c:crosses val="autoZero"/>
        <c:crossBetween val="between"/>
      </c:valAx>
      <c:valAx>
        <c:axId val="241018560"/>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9186304"/>
        <c:crosses val="max"/>
        <c:crossBetween val="between"/>
      </c:valAx>
      <c:catAx>
        <c:axId val="249186304"/>
        <c:scaling>
          <c:orientation val="minMax"/>
        </c:scaling>
        <c:delete val="1"/>
        <c:axPos val="b"/>
        <c:numFmt formatCode="General" sourceLinked="1"/>
        <c:majorTickMark val="none"/>
        <c:minorTickMark val="none"/>
        <c:tickLblPos val="nextTo"/>
        <c:crossAx val="2410185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Histogram</a:t>
            </a:r>
          </a:p>
        </c:rich>
      </c:tx>
      <c:overlay val="0"/>
      <c:spPr>
        <a:noFill/>
        <a:ln>
          <a:noFill/>
        </a:ln>
        <a:effectLst/>
      </c:spPr>
    </c:title>
    <c:autoTitleDeleted val="0"/>
    <c:plotArea>
      <c:layout/>
      <c:barChart>
        <c:barDir val="col"/>
        <c:grouping val="clustered"/>
        <c:varyColors val="0"/>
        <c:ser>
          <c:idx val="0"/>
          <c:order val="0"/>
          <c:tx>
            <c:v>Frequency</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'Histogram Exercise 1'!$H$19:$H$23</c:f>
              <c:strCache>
                <c:ptCount val="5"/>
                <c:pt idx="0">
                  <c:v>&lt;25</c:v>
                </c:pt>
                <c:pt idx="1">
                  <c:v>23 - 35</c:v>
                </c:pt>
                <c:pt idx="2">
                  <c:v>35 -45</c:v>
                </c:pt>
                <c:pt idx="3">
                  <c:v>45 - 55</c:v>
                </c:pt>
                <c:pt idx="4">
                  <c:v>&gt;55</c:v>
                </c:pt>
              </c:strCache>
            </c:strRef>
          </c:cat>
          <c:val>
            <c:numRef>
              <c:f>'Histogram Exercise 1'!$I$19:$I$23</c:f>
              <c:numCache>
                <c:formatCode>General</c:formatCode>
                <c:ptCount val="5"/>
                <c:pt idx="0">
                  <c:v>9</c:v>
                </c:pt>
                <c:pt idx="1">
                  <c:v>10</c:v>
                </c:pt>
                <c:pt idx="2">
                  <c:v>7</c:v>
                </c:pt>
                <c:pt idx="3">
                  <c:v>9</c:v>
                </c:pt>
                <c:pt idx="4">
                  <c:v>4</c:v>
                </c:pt>
              </c:numCache>
            </c:numRef>
          </c:val>
          <c:extLst xmlns:c16r2="http://schemas.microsoft.com/office/drawing/2015/06/chart">
            <c:ext xmlns:c16="http://schemas.microsoft.com/office/drawing/2014/chart" uri="{C3380CC4-5D6E-409C-BE32-E72D297353CC}">
              <c16:uniqueId val="{00000001-F229-4012-B437-760263477FD9}"/>
            </c:ext>
          </c:extLst>
        </c:ser>
        <c:dLbls>
          <c:showLegendKey val="0"/>
          <c:showVal val="1"/>
          <c:showCatName val="0"/>
          <c:showSerName val="0"/>
          <c:showPercent val="0"/>
          <c:showBubbleSize val="0"/>
        </c:dLbls>
        <c:gapWidth val="150"/>
        <c:axId val="249029632"/>
        <c:axId val="241020288"/>
      </c:barChart>
      <c:lineChart>
        <c:grouping val="standard"/>
        <c:varyColors val="0"/>
        <c:ser>
          <c:idx val="1"/>
          <c:order val="1"/>
          <c:tx>
            <c:v>Cumulative %</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'Histogram Exercise 1'!$H$19:$H$23</c:f>
              <c:strCache>
                <c:ptCount val="5"/>
                <c:pt idx="0">
                  <c:v>&lt;25</c:v>
                </c:pt>
                <c:pt idx="1">
                  <c:v>23 - 35</c:v>
                </c:pt>
                <c:pt idx="2">
                  <c:v>35 -45</c:v>
                </c:pt>
                <c:pt idx="3">
                  <c:v>45 - 55</c:v>
                </c:pt>
                <c:pt idx="4">
                  <c:v>&gt;55</c:v>
                </c:pt>
              </c:strCache>
            </c:strRef>
          </c:cat>
          <c:val>
            <c:numRef>
              <c:f>'Histogram Exercise 1'!$J$19:$J$23</c:f>
              <c:numCache>
                <c:formatCode>0.00%</c:formatCode>
                <c:ptCount val="5"/>
                <c:pt idx="0">
                  <c:v>0.23076923076923078</c:v>
                </c:pt>
                <c:pt idx="1">
                  <c:v>0.48717948717948717</c:v>
                </c:pt>
                <c:pt idx="2">
                  <c:v>0.66666666666666663</c:v>
                </c:pt>
                <c:pt idx="3">
                  <c:v>0.89743589743589747</c:v>
                </c:pt>
                <c:pt idx="4">
                  <c:v>1</c:v>
                </c:pt>
              </c:numCache>
            </c:numRef>
          </c:val>
          <c:smooth val="0"/>
          <c:extLst xmlns:c16r2="http://schemas.microsoft.com/office/drawing/2015/06/chart">
            <c:ext xmlns:c16="http://schemas.microsoft.com/office/drawing/2014/chart" uri="{C3380CC4-5D6E-409C-BE32-E72D297353CC}">
              <c16:uniqueId val="{00000002-F229-4012-B437-760263477FD9}"/>
            </c:ext>
          </c:extLst>
        </c:ser>
        <c:dLbls>
          <c:showLegendKey val="0"/>
          <c:showVal val="1"/>
          <c:showCatName val="0"/>
          <c:showSerName val="0"/>
          <c:showPercent val="0"/>
          <c:showBubbleSize val="0"/>
        </c:dLbls>
        <c:marker val="1"/>
        <c:smooth val="0"/>
        <c:axId val="249030656"/>
        <c:axId val="241020864"/>
      </c:lineChart>
      <c:catAx>
        <c:axId val="2490296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Bin</a:t>
                </a:r>
              </a:p>
            </c:rich>
          </c:tx>
          <c:overlay val="0"/>
          <c:spPr>
            <a:noFill/>
            <a:ln>
              <a:noFill/>
            </a:ln>
            <a:effectLst/>
          </c:sp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1020288"/>
        <c:crosses val="autoZero"/>
        <c:auto val="1"/>
        <c:lblAlgn val="ctr"/>
        <c:lblOffset val="100"/>
        <c:noMultiLvlLbl val="0"/>
      </c:catAx>
      <c:valAx>
        <c:axId val="2410202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Frequency</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9029632"/>
        <c:crosses val="autoZero"/>
        <c:crossBetween val="between"/>
      </c:valAx>
      <c:valAx>
        <c:axId val="24102086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49030656"/>
        <c:crosses val="max"/>
        <c:crossBetween val="between"/>
      </c:valAx>
      <c:catAx>
        <c:axId val="249030656"/>
        <c:scaling>
          <c:orientation val="minMax"/>
        </c:scaling>
        <c:delete val="1"/>
        <c:axPos val="b"/>
        <c:numFmt formatCode="General" sourceLinked="1"/>
        <c:majorTickMark val="none"/>
        <c:minorTickMark val="none"/>
        <c:tickLblPos val="nextTo"/>
        <c:crossAx val="2410208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Moving Average</a:t>
            </a:r>
          </a:p>
        </c:rich>
      </c:tx>
      <c:layout/>
      <c:overlay val="0"/>
    </c:title>
    <c:autoTitleDeleted val="0"/>
    <c:plotArea>
      <c:layout/>
      <c:lineChart>
        <c:grouping val="standard"/>
        <c:varyColors val="0"/>
        <c:ser>
          <c:idx val="0"/>
          <c:order val="0"/>
          <c:tx>
            <c:v>Actual</c:v>
          </c:tx>
          <c:val>
            <c:numRef>
              <c:f>'Moving Averages'!$B$3:$B$101</c:f>
              <c:numCache>
                <c:formatCode>_-* #,##0.0_-;\-* #,##0.0_-;_-* "-"??_-;_-@_-</c:formatCode>
                <c:ptCount val="99"/>
                <c:pt idx="0">
                  <c:v>40869</c:v>
                </c:pt>
                <c:pt idx="1">
                  <c:v>51741.5</c:v>
                </c:pt>
                <c:pt idx="2">
                  <c:v>57503</c:v>
                </c:pt>
                <c:pt idx="3">
                  <c:v>58185.5</c:v>
                </c:pt>
                <c:pt idx="4">
                  <c:v>50983.5</c:v>
                </c:pt>
                <c:pt idx="5">
                  <c:v>58411.5</c:v>
                </c:pt>
                <c:pt idx="6">
                  <c:v>67561.5</c:v>
                </c:pt>
                <c:pt idx="7">
                  <c:v>47879.5</c:v>
                </c:pt>
                <c:pt idx="8">
                  <c:v>42855</c:v>
                </c:pt>
                <c:pt idx="9">
                  <c:v>48636.5</c:v>
                </c:pt>
                <c:pt idx="10">
                  <c:v>41776.5</c:v>
                </c:pt>
                <c:pt idx="11">
                  <c:v>56774.75</c:v>
                </c:pt>
                <c:pt idx="12">
                  <c:v>42966.75</c:v>
                </c:pt>
                <c:pt idx="13">
                  <c:v>32872.75</c:v>
                </c:pt>
                <c:pt idx="14">
                  <c:v>50906</c:v>
                </c:pt>
                <c:pt idx="15">
                  <c:v>50211</c:v>
                </c:pt>
                <c:pt idx="16">
                  <c:v>45042</c:v>
                </c:pt>
                <c:pt idx="17">
                  <c:v>51087</c:v>
                </c:pt>
                <c:pt idx="18">
                  <c:v>44258</c:v>
                </c:pt>
                <c:pt idx="19">
                  <c:v>43708.5</c:v>
                </c:pt>
                <c:pt idx="20">
                  <c:v>33479.5</c:v>
                </c:pt>
                <c:pt idx="21">
                  <c:v>47967.5</c:v>
                </c:pt>
                <c:pt idx="22">
                  <c:v>46362</c:v>
                </c:pt>
                <c:pt idx="23">
                  <c:v>35404</c:v>
                </c:pt>
                <c:pt idx="24">
                  <c:v>42337.5</c:v>
                </c:pt>
                <c:pt idx="25">
                  <c:v>44527.5</c:v>
                </c:pt>
                <c:pt idx="26">
                  <c:v>37986</c:v>
                </c:pt>
                <c:pt idx="27">
                  <c:v>52899</c:v>
                </c:pt>
                <c:pt idx="28">
                  <c:v>36512.5</c:v>
                </c:pt>
                <c:pt idx="29">
                  <c:v>57085.5</c:v>
                </c:pt>
                <c:pt idx="30">
                  <c:v>27031.25</c:v>
                </c:pt>
                <c:pt idx="31">
                  <c:v>48469.5</c:v>
                </c:pt>
                <c:pt idx="32">
                  <c:v>44106.75</c:v>
                </c:pt>
                <c:pt idx="33">
                  <c:v>54518</c:v>
                </c:pt>
                <c:pt idx="34">
                  <c:v>40620.5</c:v>
                </c:pt>
                <c:pt idx="35">
                  <c:v>53926.5</c:v>
                </c:pt>
                <c:pt idx="36">
                  <c:v>40930.5</c:v>
                </c:pt>
                <c:pt idx="37">
                  <c:v>39994.5</c:v>
                </c:pt>
                <c:pt idx="38">
                  <c:v>41515.5</c:v>
                </c:pt>
                <c:pt idx="39">
                  <c:v>41290.5</c:v>
                </c:pt>
                <c:pt idx="40">
                  <c:v>39405.25</c:v>
                </c:pt>
                <c:pt idx="41">
                  <c:v>49629</c:v>
                </c:pt>
                <c:pt idx="42">
                  <c:v>58775.25</c:v>
                </c:pt>
                <c:pt idx="43">
                  <c:v>36945</c:v>
                </c:pt>
                <c:pt idx="44">
                  <c:v>47635</c:v>
                </c:pt>
                <c:pt idx="45">
                  <c:v>46041</c:v>
                </c:pt>
                <c:pt idx="46">
                  <c:v>55879</c:v>
                </c:pt>
                <c:pt idx="47">
                  <c:v>56687.25</c:v>
                </c:pt>
                <c:pt idx="48">
                  <c:v>32679</c:v>
                </c:pt>
                <c:pt idx="49">
                  <c:v>46851</c:v>
                </c:pt>
                <c:pt idx="50">
                  <c:v>51633</c:v>
                </c:pt>
                <c:pt idx="51">
                  <c:v>44549.5</c:v>
                </c:pt>
                <c:pt idx="52">
                  <c:v>57177</c:v>
                </c:pt>
                <c:pt idx="53">
                  <c:v>34627.5</c:v>
                </c:pt>
                <c:pt idx="54">
                  <c:v>60813</c:v>
                </c:pt>
                <c:pt idx="55">
                  <c:v>39136.5</c:v>
                </c:pt>
                <c:pt idx="56">
                  <c:v>56635.5</c:v>
                </c:pt>
                <c:pt idx="57">
                  <c:v>50020.5</c:v>
                </c:pt>
                <c:pt idx="58">
                  <c:v>53112</c:v>
                </c:pt>
                <c:pt idx="59">
                  <c:v>38131.5</c:v>
                </c:pt>
                <c:pt idx="60">
                  <c:v>43749</c:v>
                </c:pt>
                <c:pt idx="61">
                  <c:v>59800</c:v>
                </c:pt>
                <c:pt idx="62">
                  <c:v>51225</c:v>
                </c:pt>
                <c:pt idx="63">
                  <c:v>45324</c:v>
                </c:pt>
                <c:pt idx="64">
                  <c:v>59162.25</c:v>
                </c:pt>
                <c:pt idx="65">
                  <c:v>54513</c:v>
                </c:pt>
                <c:pt idx="66">
                  <c:v>50582.75</c:v>
                </c:pt>
                <c:pt idx="67">
                  <c:v>50742</c:v>
                </c:pt>
                <c:pt idx="68">
                  <c:v>22602.5</c:v>
                </c:pt>
                <c:pt idx="69">
                  <c:v>64816</c:v>
                </c:pt>
                <c:pt idx="70">
                  <c:v>51213</c:v>
                </c:pt>
                <c:pt idx="71">
                  <c:v>42800.25</c:v>
                </c:pt>
                <c:pt idx="72">
                  <c:v>49723</c:v>
                </c:pt>
                <c:pt idx="73">
                  <c:v>56229</c:v>
                </c:pt>
                <c:pt idx="74">
                  <c:v>52842</c:v>
                </c:pt>
                <c:pt idx="75">
                  <c:v>36881</c:v>
                </c:pt>
                <c:pt idx="76">
                  <c:v>41742</c:v>
                </c:pt>
                <c:pt idx="77">
                  <c:v>35308.5</c:v>
                </c:pt>
                <c:pt idx="78">
                  <c:v>42978</c:v>
                </c:pt>
                <c:pt idx="79">
                  <c:v>43434.5</c:v>
                </c:pt>
                <c:pt idx="80">
                  <c:v>56169</c:v>
                </c:pt>
                <c:pt idx="81">
                  <c:v>45301.5</c:v>
                </c:pt>
                <c:pt idx="82">
                  <c:v>46252.5</c:v>
                </c:pt>
                <c:pt idx="83">
                  <c:v>31587</c:v>
                </c:pt>
                <c:pt idx="84">
                  <c:v>44620</c:v>
                </c:pt>
                <c:pt idx="85">
                  <c:v>38573.25</c:v>
                </c:pt>
                <c:pt idx="86">
                  <c:v>45513.75</c:v>
                </c:pt>
                <c:pt idx="87">
                  <c:v>56369.5</c:v>
                </c:pt>
                <c:pt idx="88">
                  <c:v>37287</c:v>
                </c:pt>
                <c:pt idx="89">
                  <c:v>33109.5</c:v>
                </c:pt>
                <c:pt idx="90">
                  <c:v>46127.25</c:v>
                </c:pt>
                <c:pt idx="91">
                  <c:v>44821.5</c:v>
                </c:pt>
                <c:pt idx="92">
                  <c:v>43197</c:v>
                </c:pt>
                <c:pt idx="93">
                  <c:v>45143.5</c:v>
                </c:pt>
                <c:pt idx="94">
                  <c:v>62377</c:v>
                </c:pt>
                <c:pt idx="95">
                  <c:v>40989</c:v>
                </c:pt>
                <c:pt idx="96">
                  <c:v>48924</c:v>
                </c:pt>
                <c:pt idx="97">
                  <c:v>65755.5</c:v>
                </c:pt>
                <c:pt idx="98">
                  <c:v>65755.5</c:v>
                </c:pt>
              </c:numCache>
            </c:numRef>
          </c:val>
          <c:smooth val="0"/>
          <c:extLst xmlns:c16r2="http://schemas.microsoft.com/office/drawing/2015/06/chart">
            <c:ext xmlns:c16="http://schemas.microsoft.com/office/drawing/2014/chart" uri="{C3380CC4-5D6E-409C-BE32-E72D297353CC}">
              <c16:uniqueId val="{00000001-A373-41BE-9646-F94326AE267F}"/>
            </c:ext>
          </c:extLst>
        </c:ser>
        <c:ser>
          <c:idx val="1"/>
          <c:order val="1"/>
          <c:tx>
            <c:v>Forecast</c:v>
          </c:tx>
          <c:val>
            <c:numRef>
              <c:f>'Moving Averages'!$D$2:$D$100</c:f>
              <c:numCache>
                <c:formatCode>General</c:formatCode>
                <c:ptCount val="99"/>
                <c:pt idx="0">
                  <c:v>#N/A</c:v>
                </c:pt>
                <c:pt idx="1">
                  <c:v>#N/A</c:v>
                </c:pt>
                <c:pt idx="2">
                  <c:v>#N/A</c:v>
                </c:pt>
                <c:pt idx="3">
                  <c:v>#N/A</c:v>
                </c:pt>
                <c:pt idx="4">
                  <c:v>#N/A</c:v>
                </c:pt>
                <c:pt idx="5">
                  <c:v>#N/A</c:v>
                </c:pt>
                <c:pt idx="6">
                  <c:v>#N/A</c:v>
                </c:pt>
                <c:pt idx="7">
                  <c:v>#N/A</c:v>
                </c:pt>
                <c:pt idx="8">
                  <c:v>#N/A</c:v>
                </c:pt>
                <c:pt idx="9" formatCode="_-* #,##0.0_-;\-* #,##0.0_-;_-* &quot;-&quot;??_-;_-@_-">
                  <c:v>52462.65</c:v>
                </c:pt>
                <c:pt idx="10" formatCode="_-* #,##0.0_-;\-* #,##0.0_-;_-* &quot;-&quot;??_-;_-@_-">
                  <c:v>52553.4</c:v>
                </c:pt>
                <c:pt idx="11" formatCode="_-* #,##0.0_-;\-* #,##0.0_-;_-* &quot;-&quot;??_-;_-@_-">
                  <c:v>53056.724999999999</c:v>
                </c:pt>
                <c:pt idx="12" formatCode="_-* #,##0.0_-;\-* #,##0.0_-;_-* &quot;-&quot;??_-;_-@_-">
                  <c:v>51603.1</c:v>
                </c:pt>
                <c:pt idx="13" formatCode="_-* #,##0.0_-;\-* #,##0.0_-;_-* &quot;-&quot;??_-;_-@_-">
                  <c:v>49071.824999999997</c:v>
                </c:pt>
                <c:pt idx="14" formatCode="_-* #,##0.0_-;\-* #,##0.0_-;_-* &quot;-&quot;??_-;_-@_-">
                  <c:v>49064.074999999997</c:v>
                </c:pt>
                <c:pt idx="15" formatCode="_-* #,##0.0_-;\-* #,##0.0_-;_-* &quot;-&quot;??_-;_-@_-">
                  <c:v>48244.025000000001</c:v>
                </c:pt>
                <c:pt idx="16" formatCode="_-* #,##0.0_-;\-* #,##0.0_-;_-* &quot;-&quot;??_-;_-@_-">
                  <c:v>45992.074999999997</c:v>
                </c:pt>
                <c:pt idx="17" formatCode="_-* #,##0.0_-;\-* #,##0.0_-;_-* &quot;-&quot;??_-;_-@_-">
                  <c:v>46312.824999999997</c:v>
                </c:pt>
                <c:pt idx="18" formatCode="_-* #,##0.0_-;\-* #,##0.0_-;_-* &quot;-&quot;??_-;_-@_-">
                  <c:v>46453.125</c:v>
                </c:pt>
                <c:pt idx="19" formatCode="_-* #,##0.0_-;\-* #,##0.0_-;_-* &quot;-&quot;??_-;_-@_-">
                  <c:v>45960.324999999997</c:v>
                </c:pt>
                <c:pt idx="20" formatCode="_-* #,##0.0_-;\-* #,##0.0_-;_-* &quot;-&quot;??_-;_-@_-">
                  <c:v>45130.625</c:v>
                </c:pt>
                <c:pt idx="21" formatCode="_-* #,##0.0_-;\-* #,##0.0_-;_-* &quot;-&quot;??_-;_-@_-">
                  <c:v>44249.9</c:v>
                </c:pt>
                <c:pt idx="22" formatCode="_-* #,##0.0_-;\-* #,##0.0_-;_-* &quot;-&quot;??_-;_-@_-">
                  <c:v>44589.425000000003</c:v>
                </c:pt>
                <c:pt idx="23" formatCode="_-* #,##0.0_-;\-* #,##0.0_-;_-* &quot;-&quot;??_-;_-@_-">
                  <c:v>44842.55</c:v>
                </c:pt>
                <c:pt idx="24" formatCode="_-* #,##0.0_-;\-* #,##0.0_-;_-* &quot;-&quot;??_-;_-@_-">
                  <c:v>43985.7</c:v>
                </c:pt>
                <c:pt idx="25" formatCode="_-* #,##0.0_-;\-* #,##0.0_-;_-* &quot;-&quot;??_-;_-@_-">
                  <c:v>43417.35</c:v>
                </c:pt>
                <c:pt idx="26" formatCode="_-* #,##0.0_-;\-* #,##0.0_-;_-* &quot;-&quot;??_-;_-@_-">
                  <c:v>42711.75</c:v>
                </c:pt>
                <c:pt idx="27" formatCode="_-* #,##0.0_-;\-* #,##0.0_-;_-* &quot;-&quot;??_-;_-@_-">
                  <c:v>42892.95</c:v>
                </c:pt>
                <c:pt idx="28" formatCode="_-* #,##0.0_-;\-* #,##0.0_-;_-* &quot;-&quot;??_-;_-@_-">
                  <c:v>42118.400000000001</c:v>
                </c:pt>
                <c:pt idx="29" formatCode="_-* #,##0.0_-;\-* #,##0.0_-;_-* &quot;-&quot;??_-;_-@_-">
                  <c:v>43456.1</c:v>
                </c:pt>
                <c:pt idx="30" formatCode="_-* #,##0.0_-;\-* #,##0.0_-;_-* &quot;-&quot;??_-;_-@_-">
                  <c:v>42811.275000000001</c:v>
                </c:pt>
                <c:pt idx="31" formatCode="_-* #,##0.0_-;\-* #,##0.0_-;_-* &quot;-&quot;??_-;_-@_-">
                  <c:v>42861.474999999999</c:v>
                </c:pt>
                <c:pt idx="32" formatCode="_-* #,##0.0_-;\-* #,##0.0_-;_-* &quot;-&quot;??_-;_-@_-">
                  <c:v>42635.95</c:v>
                </c:pt>
                <c:pt idx="33" formatCode="_-* #,##0.0_-;\-* #,##0.0_-;_-* &quot;-&quot;??_-;_-@_-">
                  <c:v>44547.35</c:v>
                </c:pt>
                <c:pt idx="34" formatCode="_-* #,##0.0_-;\-* #,##0.0_-;_-* &quot;-&quot;??_-;_-@_-">
                  <c:v>44375.65</c:v>
                </c:pt>
                <c:pt idx="35" formatCode="_-* #,##0.0_-;\-* #,##0.0_-;_-* &quot;-&quot;??_-;_-@_-">
                  <c:v>45315.55</c:v>
                </c:pt>
                <c:pt idx="36" formatCode="_-* #,##0.0_-;\-* #,##0.0_-;_-* &quot;-&quot;??_-;_-@_-">
                  <c:v>45610</c:v>
                </c:pt>
                <c:pt idx="37" formatCode="_-* #,##0.0_-;\-* #,##0.0_-;_-* &quot;-&quot;??_-;_-@_-">
                  <c:v>44319.55</c:v>
                </c:pt>
                <c:pt idx="38" formatCode="_-* #,##0.0_-;\-* #,##0.0_-;_-* &quot;-&quot;??_-;_-@_-">
                  <c:v>44819.85</c:v>
                </c:pt>
                <c:pt idx="39" formatCode="_-* #,##0.0_-;\-* #,##0.0_-;_-* &quot;-&quot;??_-;_-@_-">
                  <c:v>43240.35</c:v>
                </c:pt>
                <c:pt idx="40" formatCode="_-* #,##0.0_-;\-* #,##0.0_-;_-* &quot;-&quot;??_-;_-@_-">
                  <c:v>44477.75</c:v>
                </c:pt>
                <c:pt idx="41" formatCode="_-* #,##0.0_-;\-* #,##0.0_-;_-* &quot;-&quot;??_-;_-@_-">
                  <c:v>44593.7</c:v>
                </c:pt>
                <c:pt idx="42" formatCode="_-* #,##0.0_-;\-* #,##0.0_-;_-* &quot;-&quot;??_-;_-@_-">
                  <c:v>46060.55</c:v>
                </c:pt>
                <c:pt idx="43" formatCode="_-* #,##0.0_-;\-* #,##0.0_-;_-* &quot;-&quot;??_-;_-@_-">
                  <c:v>44303.25</c:v>
                </c:pt>
                <c:pt idx="44" formatCode="_-* #,##0.0_-;\-* #,##0.0_-;_-* &quot;-&quot;??_-;_-@_-">
                  <c:v>45004.7</c:v>
                </c:pt>
                <c:pt idx="45" formatCode="_-* #,##0.0_-;\-* #,##0.0_-;_-* &quot;-&quot;??_-;_-@_-">
                  <c:v>44216.15</c:v>
                </c:pt>
                <c:pt idx="46" formatCode="_-* #,##0.0_-;\-* #,##0.0_-;_-* &quot;-&quot;??_-;_-@_-">
                  <c:v>45711</c:v>
                </c:pt>
                <c:pt idx="47" formatCode="_-* #,##0.0_-;\-* #,##0.0_-;_-* &quot;-&quot;??_-;_-@_-">
                  <c:v>47380.275000000001</c:v>
                </c:pt>
                <c:pt idx="48" formatCode="_-* #,##0.0_-;\-* #,##0.0_-;_-* &quot;-&quot;??_-;_-@_-">
                  <c:v>46496.625</c:v>
                </c:pt>
                <c:pt idx="49" formatCode="_-* #,##0.0_-;\-* #,##0.0_-;_-* &quot;-&quot;??_-;_-@_-">
                  <c:v>47052.675000000003</c:v>
                </c:pt>
                <c:pt idx="50" formatCode="_-* #,##0.0_-;\-* #,##0.0_-;_-* &quot;-&quot;??_-;_-@_-">
                  <c:v>48275.45</c:v>
                </c:pt>
                <c:pt idx="51" formatCode="_-* #,##0.0_-;\-* #,##0.0_-;_-* &quot;-&quot;??_-;_-@_-">
                  <c:v>47767.5</c:v>
                </c:pt>
                <c:pt idx="52" formatCode="_-* #,##0.0_-;\-* #,##0.0_-;_-* &quot;-&quot;??_-;_-@_-">
                  <c:v>47607.675000000003</c:v>
                </c:pt>
                <c:pt idx="53" formatCode="_-* #,##0.0_-;\-* #,##0.0_-;_-* &quot;-&quot;??_-;_-@_-">
                  <c:v>47375.925000000003</c:v>
                </c:pt>
                <c:pt idx="54" formatCode="_-* #,##0.0_-;\-* #,##0.0_-;_-* &quot;-&quot;??_-;_-@_-">
                  <c:v>48693.724999999999</c:v>
                </c:pt>
                <c:pt idx="55" formatCode="_-* #,##0.0_-;\-* #,##0.0_-;_-* &quot;-&quot;??_-;_-@_-">
                  <c:v>48003.275000000001</c:v>
                </c:pt>
                <c:pt idx="56" formatCode="_-* #,##0.0_-;\-* #,##0.0_-;_-* &quot;-&quot;??_-;_-@_-">
                  <c:v>48078.925000000003</c:v>
                </c:pt>
                <c:pt idx="57" formatCode="_-* #,##0.0_-;\-* #,##0.0_-;_-* &quot;-&quot;??_-;_-@_-">
                  <c:v>47412.25</c:v>
                </c:pt>
                <c:pt idx="58" formatCode="_-* #,##0.0_-;\-* #,##0.0_-;_-* &quot;-&quot;??_-;_-@_-">
                  <c:v>49455.55</c:v>
                </c:pt>
                <c:pt idx="59" formatCode="_-* #,##0.0_-;\-* #,##0.0_-;_-* &quot;-&quot;??_-;_-@_-">
                  <c:v>48583.6</c:v>
                </c:pt>
                <c:pt idx="60" formatCode="_-* #,##0.0_-;\-* #,##0.0_-;_-* &quot;-&quot;??_-;_-@_-">
                  <c:v>47795.199999999997</c:v>
                </c:pt>
                <c:pt idx="61" formatCode="_-* #,##0.0_-;\-* #,##0.0_-;_-* &quot;-&quot;??_-;_-@_-">
                  <c:v>49320.25</c:v>
                </c:pt>
                <c:pt idx="62" formatCode="_-* #,##0.0_-;\-* #,##0.0_-;_-* &quot;-&quot;??_-;_-@_-">
                  <c:v>48725.05</c:v>
                </c:pt>
                <c:pt idx="63" formatCode="_-* #,##0.0_-;\-* #,##0.0_-;_-* &quot;-&quot;??_-;_-@_-">
                  <c:v>49794.7</c:v>
                </c:pt>
                <c:pt idx="64" formatCode="_-* #,##0.0_-;\-* #,##0.0_-;_-* &quot;-&quot;??_-;_-@_-">
                  <c:v>49629.625</c:v>
                </c:pt>
                <c:pt idx="65" formatCode="_-* #,##0.0_-;\-* #,##0.0_-;_-* &quot;-&quot;??_-;_-@_-">
                  <c:v>51167.275000000001</c:v>
                </c:pt>
                <c:pt idx="66" formatCode="_-* #,##0.0_-;\-* #,##0.0_-;_-* &quot;-&quot;??_-;_-@_-">
                  <c:v>50562</c:v>
                </c:pt>
                <c:pt idx="67" formatCode="_-* #,##0.0_-;\-* #,##0.0_-;_-* &quot;-&quot;??_-;_-@_-">
                  <c:v>50634.15</c:v>
                </c:pt>
                <c:pt idx="68" formatCode="_-* #,##0.0_-;\-* #,##0.0_-;_-* &quot;-&quot;??_-;_-@_-">
                  <c:v>47583.199999999997</c:v>
                </c:pt>
                <c:pt idx="69" formatCode="_-* #,##0.0_-;\-* #,##0.0_-;_-* &quot;-&quot;??_-;_-@_-">
                  <c:v>50251.65</c:v>
                </c:pt>
                <c:pt idx="70" formatCode="_-* #,##0.0_-;\-* #,##0.0_-;_-* &quot;-&quot;??_-;_-@_-">
                  <c:v>50998.05</c:v>
                </c:pt>
                <c:pt idx="71" formatCode="_-* #,##0.0_-;\-* #,##0.0_-;_-* &quot;-&quot;??_-;_-@_-">
                  <c:v>49298.074999999997</c:v>
                </c:pt>
                <c:pt idx="72" formatCode="_-* #,##0.0_-;\-* #,##0.0_-;_-* &quot;-&quot;??_-;_-@_-">
                  <c:v>49147.875</c:v>
                </c:pt>
                <c:pt idx="73" formatCode="_-* #,##0.0_-;\-* #,##0.0_-;_-* &quot;-&quot;??_-;_-@_-">
                  <c:v>50238.375</c:v>
                </c:pt>
                <c:pt idx="74" formatCode="_-* #,##0.0_-;\-* #,##0.0_-;_-* &quot;-&quot;??_-;_-@_-">
                  <c:v>49606.35</c:v>
                </c:pt>
                <c:pt idx="75" formatCode="_-* #,##0.0_-;\-* #,##0.0_-;_-* &quot;-&quot;??_-;_-@_-">
                  <c:v>47843.15</c:v>
                </c:pt>
                <c:pt idx="76" formatCode="_-* #,##0.0_-;\-* #,##0.0_-;_-* &quot;-&quot;??_-;_-@_-">
                  <c:v>46959.074999999997</c:v>
                </c:pt>
                <c:pt idx="77" formatCode="_-* #,##0.0_-;\-* #,##0.0_-;_-* &quot;-&quot;??_-;_-@_-">
                  <c:v>45415.724999999999</c:v>
                </c:pt>
                <c:pt idx="78" formatCode="_-* #,##0.0_-;\-* #,##0.0_-;_-* &quot;-&quot;??_-;_-@_-">
                  <c:v>47453.275000000001</c:v>
                </c:pt>
                <c:pt idx="79" formatCode="_-* #,##0.0_-;\-* #,##0.0_-;_-* &quot;-&quot;??_-;_-@_-">
                  <c:v>45315.125</c:v>
                </c:pt>
                <c:pt idx="80" formatCode="_-* #,##0.0_-;\-* #,##0.0_-;_-* &quot;-&quot;??_-;_-@_-">
                  <c:v>45810.724999999999</c:v>
                </c:pt>
                <c:pt idx="81" formatCode="_-* #,##0.0_-;\-* #,##0.0_-;_-* &quot;-&quot;??_-;_-@_-">
                  <c:v>46060.85</c:v>
                </c:pt>
                <c:pt idx="82" formatCode="_-* #,##0.0_-;\-* #,##0.0_-;_-* &quot;-&quot;??_-;_-@_-">
                  <c:v>45713.8</c:v>
                </c:pt>
                <c:pt idx="83" formatCode="_-* #,##0.0_-;\-* #,##0.0_-;_-* &quot;-&quot;??_-;_-@_-">
                  <c:v>43249.599999999999</c:v>
                </c:pt>
                <c:pt idx="84" formatCode="_-* #,##0.0_-;\-* #,##0.0_-;_-* &quot;-&quot;??_-;_-@_-">
                  <c:v>42427.4</c:v>
                </c:pt>
                <c:pt idx="85" formatCode="_-* #,##0.0_-;\-* #,##0.0_-;_-* &quot;-&quot;??_-;_-@_-">
                  <c:v>42596.625</c:v>
                </c:pt>
                <c:pt idx="86" formatCode="_-* #,##0.0_-;\-* #,##0.0_-;_-* &quot;-&quot;??_-;_-@_-">
                  <c:v>42973.8</c:v>
                </c:pt>
                <c:pt idx="87" formatCode="_-* #,##0.0_-;\-* #,##0.0_-;_-* &quot;-&quot;??_-;_-@_-">
                  <c:v>45079.9</c:v>
                </c:pt>
                <c:pt idx="88" formatCode="_-* #,##0.0_-;\-* #,##0.0_-;_-* &quot;-&quot;??_-;_-@_-">
                  <c:v>44510.8</c:v>
                </c:pt>
                <c:pt idx="89" formatCode="_-* #,##0.0_-;\-* #,##0.0_-;_-* &quot;-&quot;??_-;_-@_-">
                  <c:v>43478.3</c:v>
                </c:pt>
                <c:pt idx="90" formatCode="_-* #,##0.0_-;\-* #,##0.0_-;_-* &quot;-&quot;??_-;_-@_-">
                  <c:v>42474.125</c:v>
                </c:pt>
                <c:pt idx="91" formatCode="_-* #,##0.0_-;\-* #,##0.0_-;_-* &quot;-&quot;??_-;_-@_-">
                  <c:v>42426.125</c:v>
                </c:pt>
                <c:pt idx="92" formatCode="_-* #,##0.0_-;\-* #,##0.0_-;_-* &quot;-&quot;??_-;_-@_-">
                  <c:v>42120.574999999997</c:v>
                </c:pt>
                <c:pt idx="93" formatCode="_-* #,##0.0_-;\-* #,##0.0_-;_-* &quot;-&quot;??_-;_-@_-">
                  <c:v>43476.224999999999</c:v>
                </c:pt>
                <c:pt idx="94" formatCode="_-* #,##0.0_-;\-* #,##0.0_-;_-* &quot;-&quot;??_-;_-@_-">
                  <c:v>45251.925000000003</c:v>
                </c:pt>
                <c:pt idx="95" formatCode="_-* #,##0.0_-;\-* #,##0.0_-;_-* &quot;-&quot;??_-;_-@_-">
                  <c:v>45493.5</c:v>
                </c:pt>
                <c:pt idx="96" formatCode="_-* #,##0.0_-;\-* #,##0.0_-;_-* &quot;-&quot;??_-;_-@_-">
                  <c:v>45834.525000000001</c:v>
                </c:pt>
                <c:pt idx="97" formatCode="_-* #,##0.0_-;\-* #,##0.0_-;_-* &quot;-&quot;??_-;_-@_-">
                  <c:v>46773.125</c:v>
                </c:pt>
                <c:pt idx="98" formatCode="_-* #,##0.0_-;\-* #,##0.0_-;_-* &quot;-&quot;??_-;_-@_-">
                  <c:v>49619.974999999999</c:v>
                </c:pt>
              </c:numCache>
            </c:numRef>
          </c:val>
          <c:smooth val="0"/>
          <c:extLst xmlns:c16r2="http://schemas.microsoft.com/office/drawing/2015/06/chart">
            <c:ext xmlns:c16="http://schemas.microsoft.com/office/drawing/2014/chart" uri="{C3380CC4-5D6E-409C-BE32-E72D297353CC}">
              <c16:uniqueId val="{00000002-A373-41BE-9646-F94326AE267F}"/>
            </c:ext>
          </c:extLst>
        </c:ser>
        <c:dLbls>
          <c:showLegendKey val="0"/>
          <c:showVal val="0"/>
          <c:showCatName val="0"/>
          <c:showSerName val="0"/>
          <c:showPercent val="0"/>
          <c:showBubbleSize val="0"/>
        </c:dLbls>
        <c:marker val="1"/>
        <c:smooth val="0"/>
        <c:axId val="244867584"/>
        <c:axId val="249511936"/>
      </c:lineChart>
      <c:catAx>
        <c:axId val="244867584"/>
        <c:scaling>
          <c:orientation val="minMax"/>
        </c:scaling>
        <c:delete val="0"/>
        <c:axPos val="b"/>
        <c:title>
          <c:tx>
            <c:rich>
              <a:bodyPr/>
              <a:lstStyle/>
              <a:p>
                <a:pPr>
                  <a:defRPr/>
                </a:pPr>
                <a:r>
                  <a:rPr lang="en-IN"/>
                  <a:t>Data Point</a:t>
                </a:r>
              </a:p>
            </c:rich>
          </c:tx>
          <c:layout/>
          <c:overlay val="0"/>
        </c:title>
        <c:majorTickMark val="out"/>
        <c:minorTickMark val="none"/>
        <c:tickLblPos val="nextTo"/>
        <c:crossAx val="249511936"/>
        <c:crosses val="autoZero"/>
        <c:auto val="1"/>
        <c:lblAlgn val="ctr"/>
        <c:lblOffset val="100"/>
        <c:noMultiLvlLbl val="0"/>
      </c:catAx>
      <c:valAx>
        <c:axId val="249511936"/>
        <c:scaling>
          <c:orientation val="minMax"/>
        </c:scaling>
        <c:delete val="0"/>
        <c:axPos val="l"/>
        <c:title>
          <c:tx>
            <c:rich>
              <a:bodyPr/>
              <a:lstStyle/>
              <a:p>
                <a:pPr>
                  <a:defRPr/>
                </a:pPr>
                <a:r>
                  <a:rPr lang="en-IN"/>
                  <a:t>Value</a:t>
                </a:r>
              </a:p>
            </c:rich>
          </c:tx>
          <c:layout/>
          <c:overlay val="0"/>
        </c:title>
        <c:numFmt formatCode="_-* #,##0.0_-;\-* #,##0.0_-;_-* &quot;-&quot;??_-;_-@_-" sourceLinked="1"/>
        <c:majorTickMark val="out"/>
        <c:minorTickMark val="none"/>
        <c:tickLblPos val="nextTo"/>
        <c:crossAx val="244867584"/>
        <c:crosses val="autoZero"/>
        <c:crossBetween val="midCat"/>
      </c:valAx>
    </c:plotArea>
    <c:legend>
      <c:legendPos val="r"/>
      <c:layout/>
      <c:overlay val="0"/>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Moving Average</a:t>
            </a:r>
          </a:p>
        </c:rich>
      </c:tx>
      <c:overlay val="0"/>
    </c:title>
    <c:autoTitleDeleted val="0"/>
    <c:plotArea>
      <c:layout/>
      <c:lineChart>
        <c:grouping val="standard"/>
        <c:varyColors val="0"/>
        <c:ser>
          <c:idx val="0"/>
          <c:order val="0"/>
          <c:tx>
            <c:v>Actual</c:v>
          </c:tx>
          <c:val>
            <c:numRef>
              <c:f>'Moving Averages Execise'!$B$3:$B$32</c:f>
              <c:numCache>
                <c:formatCode>_-* #,##0.0_-;\-* #,##0.0_-;_-* "-"??_-;_-@_-</c:formatCode>
                <c:ptCount val="30"/>
                <c:pt idx="0">
                  <c:v>6528</c:v>
                </c:pt>
                <c:pt idx="1">
                  <c:v>2520</c:v>
                </c:pt>
                <c:pt idx="2">
                  <c:v>9660</c:v>
                </c:pt>
                <c:pt idx="3">
                  <c:v>11550</c:v>
                </c:pt>
                <c:pt idx="4">
                  <c:v>7896</c:v>
                </c:pt>
                <c:pt idx="5">
                  <c:v>8095.5</c:v>
                </c:pt>
                <c:pt idx="6">
                  <c:v>12180</c:v>
                </c:pt>
                <c:pt idx="7">
                  <c:v>4900.5</c:v>
                </c:pt>
                <c:pt idx="8">
                  <c:v>2277</c:v>
                </c:pt>
                <c:pt idx="9">
                  <c:v>8032.5</c:v>
                </c:pt>
                <c:pt idx="10">
                  <c:v>8046</c:v>
                </c:pt>
                <c:pt idx="11">
                  <c:v>11250</c:v>
                </c:pt>
                <c:pt idx="12">
                  <c:v>6189.75</c:v>
                </c:pt>
                <c:pt idx="13">
                  <c:v>2908.5</c:v>
                </c:pt>
                <c:pt idx="14">
                  <c:v>2214</c:v>
                </c:pt>
                <c:pt idx="15">
                  <c:v>8829</c:v>
                </c:pt>
                <c:pt idx="16">
                  <c:v>9120</c:v>
                </c:pt>
                <c:pt idx="17">
                  <c:v>2173.5</c:v>
                </c:pt>
                <c:pt idx="18">
                  <c:v>5600</c:v>
                </c:pt>
                <c:pt idx="19">
                  <c:v>4608</c:v>
                </c:pt>
                <c:pt idx="20">
                  <c:v>5508</c:v>
                </c:pt>
                <c:pt idx="21">
                  <c:v>12735</c:v>
                </c:pt>
                <c:pt idx="22">
                  <c:v>13575</c:v>
                </c:pt>
                <c:pt idx="23">
                  <c:v>8892</c:v>
                </c:pt>
                <c:pt idx="24">
                  <c:v>6196.5</c:v>
                </c:pt>
                <c:pt idx="25">
                  <c:v>4063.5</c:v>
                </c:pt>
                <c:pt idx="26">
                  <c:v>4464</c:v>
                </c:pt>
                <c:pt idx="27">
                  <c:v>10350</c:v>
                </c:pt>
                <c:pt idx="28">
                  <c:v>8680</c:v>
                </c:pt>
                <c:pt idx="29">
                  <c:v>13050</c:v>
                </c:pt>
              </c:numCache>
            </c:numRef>
          </c:val>
          <c:smooth val="0"/>
          <c:extLst xmlns:c16r2="http://schemas.microsoft.com/office/drawing/2015/06/chart">
            <c:ext xmlns:c16="http://schemas.microsoft.com/office/drawing/2014/chart" uri="{C3380CC4-5D6E-409C-BE32-E72D297353CC}">
              <c16:uniqueId val="{00000001-8319-4833-B0CF-50AFA3660289}"/>
            </c:ext>
          </c:extLst>
        </c:ser>
        <c:ser>
          <c:idx val="1"/>
          <c:order val="1"/>
          <c:tx>
            <c:v>Forecast</c:v>
          </c:tx>
          <c:val>
            <c:numRef>
              <c:f>'Moving Averages Execise'!$D$2:$D$31</c:f>
              <c:numCache>
                <c:formatCode>General</c:formatCode>
                <c:ptCount val="30"/>
                <c:pt idx="0">
                  <c:v>#N/A</c:v>
                </c:pt>
                <c:pt idx="1">
                  <c:v>#N/A</c:v>
                </c:pt>
                <c:pt idx="2">
                  <c:v>#N/A</c:v>
                </c:pt>
                <c:pt idx="3">
                  <c:v>#N/A</c:v>
                </c:pt>
                <c:pt idx="4" formatCode="_-* #,##0.0_-;\-* #,##0.0_-;_-* &quot;-&quot;??_-;_-@_-">
                  <c:v>7630.8</c:v>
                </c:pt>
                <c:pt idx="5" formatCode="_-* #,##0.0_-;\-* #,##0.0_-;_-* &quot;-&quot;??_-;_-@_-">
                  <c:v>7944.3</c:v>
                </c:pt>
                <c:pt idx="6" formatCode="_-* #,##0.0_-;\-* #,##0.0_-;_-* &quot;-&quot;??_-;_-@_-">
                  <c:v>9876.2999999999993</c:v>
                </c:pt>
                <c:pt idx="7" formatCode="_-* #,##0.0_-;\-* #,##0.0_-;_-* &quot;-&quot;??_-;_-@_-">
                  <c:v>8924.4</c:v>
                </c:pt>
                <c:pt idx="8" formatCode="_-* #,##0.0_-;\-* #,##0.0_-;_-* &quot;-&quot;??_-;_-@_-">
                  <c:v>7069.8</c:v>
                </c:pt>
                <c:pt idx="9" formatCode="_-* #,##0.0_-;\-* #,##0.0_-;_-* &quot;-&quot;??_-;_-@_-">
                  <c:v>7097.1</c:v>
                </c:pt>
                <c:pt idx="10" formatCode="_-* #,##0.0_-;\-* #,##0.0_-;_-* &quot;-&quot;??_-;_-@_-">
                  <c:v>7087.2</c:v>
                </c:pt>
                <c:pt idx="11" formatCode="_-* #,##0.0_-;\-* #,##0.0_-;_-* &quot;-&quot;??_-;_-@_-">
                  <c:v>6901.2</c:v>
                </c:pt>
                <c:pt idx="12" formatCode="_-* #,##0.0_-;\-* #,##0.0_-;_-* &quot;-&quot;??_-;_-@_-">
                  <c:v>7159.05</c:v>
                </c:pt>
                <c:pt idx="13" formatCode="_-* #,##0.0_-;\-* #,##0.0_-;_-* &quot;-&quot;??_-;_-@_-">
                  <c:v>7285.35</c:v>
                </c:pt>
                <c:pt idx="14" formatCode="_-* #,##0.0_-;\-* #,##0.0_-;_-* &quot;-&quot;??_-;_-@_-">
                  <c:v>6121.65</c:v>
                </c:pt>
                <c:pt idx="15" formatCode="_-* #,##0.0_-;\-* #,##0.0_-;_-* &quot;-&quot;??_-;_-@_-">
                  <c:v>6278.25</c:v>
                </c:pt>
                <c:pt idx="16" formatCode="_-* #,##0.0_-;\-* #,##0.0_-;_-* &quot;-&quot;??_-;_-@_-">
                  <c:v>5852.25</c:v>
                </c:pt>
                <c:pt idx="17" formatCode="_-* #,##0.0_-;\-* #,##0.0_-;_-* &quot;-&quot;??_-;_-@_-">
                  <c:v>5049</c:v>
                </c:pt>
                <c:pt idx="18" formatCode="_-* #,##0.0_-;\-* #,##0.0_-;_-* &quot;-&quot;??_-;_-@_-">
                  <c:v>5587.3</c:v>
                </c:pt>
                <c:pt idx="19" formatCode="_-* #,##0.0_-;\-* #,##0.0_-;_-* &quot;-&quot;??_-;_-@_-">
                  <c:v>6066.1</c:v>
                </c:pt>
                <c:pt idx="20" formatCode="_-* #,##0.0_-;\-* #,##0.0_-;_-* &quot;-&quot;??_-;_-@_-">
                  <c:v>5401.9</c:v>
                </c:pt>
                <c:pt idx="21" formatCode="_-* #,##0.0_-;\-* #,##0.0_-;_-* &quot;-&quot;??_-;_-@_-">
                  <c:v>6124.9</c:v>
                </c:pt>
                <c:pt idx="22" formatCode="_-* #,##0.0_-;\-* #,##0.0_-;_-* &quot;-&quot;??_-;_-@_-">
                  <c:v>8405.2000000000007</c:v>
                </c:pt>
                <c:pt idx="23" formatCode="_-* #,##0.0_-;\-* #,##0.0_-;_-* &quot;-&quot;??_-;_-@_-">
                  <c:v>9063.6</c:v>
                </c:pt>
                <c:pt idx="24" formatCode="_-* #,##0.0_-;\-* #,##0.0_-;_-* &quot;-&quot;??_-;_-@_-">
                  <c:v>9381.2999999999993</c:v>
                </c:pt>
                <c:pt idx="25" formatCode="_-* #,##0.0_-;\-* #,##0.0_-;_-* &quot;-&quot;??_-;_-@_-">
                  <c:v>9092.4</c:v>
                </c:pt>
                <c:pt idx="26" formatCode="_-* #,##0.0_-;\-* #,##0.0_-;_-* &quot;-&quot;??_-;_-@_-">
                  <c:v>7438.2</c:v>
                </c:pt>
                <c:pt idx="27" formatCode="_-* #,##0.0_-;\-* #,##0.0_-;_-* &quot;-&quot;??_-;_-@_-">
                  <c:v>6793.2</c:v>
                </c:pt>
                <c:pt idx="28" formatCode="_-* #,##0.0_-;\-* #,##0.0_-;_-* &quot;-&quot;??_-;_-@_-">
                  <c:v>6750.8</c:v>
                </c:pt>
                <c:pt idx="29" formatCode="_-* #,##0.0_-;\-* #,##0.0_-;_-* &quot;-&quot;??_-;_-@_-">
                  <c:v>8121.5</c:v>
                </c:pt>
              </c:numCache>
            </c:numRef>
          </c:val>
          <c:smooth val="0"/>
          <c:extLst xmlns:c16r2="http://schemas.microsoft.com/office/drawing/2015/06/chart">
            <c:ext xmlns:c16="http://schemas.microsoft.com/office/drawing/2014/chart" uri="{C3380CC4-5D6E-409C-BE32-E72D297353CC}">
              <c16:uniqueId val="{00000002-8319-4833-B0CF-50AFA3660289}"/>
            </c:ext>
          </c:extLst>
        </c:ser>
        <c:dLbls>
          <c:showLegendKey val="0"/>
          <c:showVal val="0"/>
          <c:showCatName val="0"/>
          <c:showSerName val="0"/>
          <c:showPercent val="0"/>
          <c:showBubbleSize val="0"/>
        </c:dLbls>
        <c:marker val="1"/>
        <c:smooth val="0"/>
        <c:axId val="240357376"/>
        <c:axId val="249513664"/>
      </c:lineChart>
      <c:catAx>
        <c:axId val="240357376"/>
        <c:scaling>
          <c:orientation val="minMax"/>
        </c:scaling>
        <c:delete val="0"/>
        <c:axPos val="b"/>
        <c:title>
          <c:tx>
            <c:rich>
              <a:bodyPr/>
              <a:lstStyle/>
              <a:p>
                <a:pPr>
                  <a:defRPr/>
                </a:pPr>
                <a:r>
                  <a:rPr lang="en-IN"/>
                  <a:t>Data Point</a:t>
                </a:r>
              </a:p>
            </c:rich>
          </c:tx>
          <c:overlay val="0"/>
        </c:title>
        <c:majorTickMark val="out"/>
        <c:minorTickMark val="none"/>
        <c:tickLblPos val="nextTo"/>
        <c:crossAx val="249513664"/>
        <c:crosses val="autoZero"/>
        <c:auto val="1"/>
        <c:lblAlgn val="ctr"/>
        <c:lblOffset val="100"/>
        <c:noMultiLvlLbl val="0"/>
      </c:catAx>
      <c:valAx>
        <c:axId val="249513664"/>
        <c:scaling>
          <c:orientation val="minMax"/>
        </c:scaling>
        <c:delete val="0"/>
        <c:axPos val="l"/>
        <c:title>
          <c:tx>
            <c:rich>
              <a:bodyPr/>
              <a:lstStyle/>
              <a:p>
                <a:pPr>
                  <a:defRPr/>
                </a:pPr>
                <a:r>
                  <a:rPr lang="en-IN"/>
                  <a:t>Value</a:t>
                </a:r>
              </a:p>
            </c:rich>
          </c:tx>
          <c:overlay val="0"/>
        </c:title>
        <c:numFmt formatCode="_-* #,##0.0_-;\-* #,##0.0_-;_-* &quot;-&quot;??_-;_-@_-" sourceLinked="1"/>
        <c:majorTickMark val="out"/>
        <c:minorTickMark val="none"/>
        <c:tickLblPos val="nextTo"/>
        <c:crossAx val="240357376"/>
        <c:crosses val="autoZero"/>
        <c:crossBetween val="midCat"/>
      </c:valAx>
    </c:plotArea>
    <c:legend>
      <c:legendPos val="r"/>
      <c:overlay val="0"/>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D7DE3C36-1B1D-4BF7-9DE5-3C911B7149C3}">
          <cx:tx>
            <cx:txData>
              <cx:f>_xlchart.v2.1</cx:f>
              <cx:v>Number Of Defects</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Drop" dropStyle="combo" dx="31" fmlaLink="$N$1" fmlaRange="$O$1:$O$3" noThreeD="1" val="0"/>
</file>

<file path=xl/ctrlProps/ctrlProp2.xml><?xml version="1.0" encoding="utf-8"?>
<formControlPr xmlns="http://schemas.microsoft.com/office/spreadsheetml/2009/9/main" objectType="CheckBox" checked="Checked" fmlaLink="$A$12" lockText="1" noThreeD="1"/>
</file>

<file path=xl/ctrlProps/ctrlProp3.xml><?xml version="1.0" encoding="utf-8"?>
<formControlPr xmlns="http://schemas.microsoft.com/office/spreadsheetml/2009/9/main" objectType="CheckBox" checked="Checked" fmlaLink="$A$13" lockText="1" noThreeD="1"/>
</file>

<file path=xl/ctrlProps/ctrlProp4.xml><?xml version="1.0" encoding="utf-8"?>
<formControlPr xmlns="http://schemas.microsoft.com/office/spreadsheetml/2009/9/main" objectType="CheckBox" checked="Checked" fmlaLink="$A$14" lockText="1" noThreeD="1"/>
</file>

<file path=xl/ctrlProps/ctrlProp5.xml><?xml version="1.0" encoding="utf-8"?>
<formControlPr xmlns="http://schemas.microsoft.com/office/spreadsheetml/2009/9/main" objectType="CheckBox" lockText="1" noThreeD="1"/>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34635</xdr:colOff>
      <xdr:row>0</xdr:row>
      <xdr:rowOff>95250</xdr:rowOff>
    </xdr:from>
    <xdr:to>
      <xdr:col>3</xdr:col>
      <xdr:colOff>839930</xdr:colOff>
      <xdr:row>2</xdr:row>
      <xdr:rowOff>69272</xdr:rowOff>
    </xdr:to>
    <xdr:sp macro="" textlink="">
      <xdr:nvSpPr>
        <xdr:cNvPr id="2" name="TextBox 1">
          <a:extLst>
            <a:ext uri="{FF2B5EF4-FFF2-40B4-BE49-F238E27FC236}">
              <a16:creationId xmlns:a16="http://schemas.microsoft.com/office/drawing/2014/main" xmlns="" id="{00000000-0008-0000-0700-000002000000}"/>
            </a:ext>
          </a:extLst>
        </xdr:cNvPr>
        <xdr:cNvSpPr txBox="1"/>
      </xdr:nvSpPr>
      <xdr:spPr>
        <a:xfrm>
          <a:off x="34635" y="95250"/>
          <a:ext cx="3300845" cy="3931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000" b="1">
              <a:solidFill>
                <a:schemeClr val="tx1">
                  <a:lumMod val="50000"/>
                  <a:lumOff val="50000"/>
                </a:schemeClr>
              </a:solidFill>
            </a:rPr>
            <a:t>Logical Functions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152400</xdr:colOff>
      <xdr:row>0</xdr:row>
      <xdr:rowOff>139700</xdr:rowOff>
    </xdr:from>
    <xdr:to>
      <xdr:col>11</xdr:col>
      <xdr:colOff>158750</xdr:colOff>
      <xdr:row>14</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xmlns="" id="{00000000-0008-0000-0C00-000003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816350" y="139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301625</xdr:colOff>
      <xdr:row>5</xdr:row>
      <xdr:rowOff>47625</xdr:rowOff>
    </xdr:from>
    <xdr:to>
      <xdr:col>12</xdr:col>
      <xdr:colOff>561975</xdr:colOff>
      <xdr:row>20</xdr:row>
      <xdr:rowOff>28575</xdr:rowOff>
    </xdr:to>
    <xdr:graphicFrame macro="">
      <xdr:nvGraphicFramePr>
        <xdr:cNvPr id="6" name="Chart 5">
          <a:extLst>
            <a:ext uri="{FF2B5EF4-FFF2-40B4-BE49-F238E27FC236}">
              <a16:creationId xmlns:a16="http://schemas.microsoft.com/office/drawing/2014/main" xmlns="" id="{00000000-0008-0000-0E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123825</xdr:colOff>
      <xdr:row>0</xdr:row>
      <xdr:rowOff>97473</xdr:rowOff>
    </xdr:from>
    <xdr:ext cx="2724400" cy="425466"/>
    <xdr:sp macro="" textlink="">
      <xdr:nvSpPr>
        <xdr:cNvPr id="2" name="TextBox 1">
          <a:extLst>
            <a:ext uri="{FF2B5EF4-FFF2-40B4-BE49-F238E27FC236}">
              <a16:creationId xmlns:a16="http://schemas.microsoft.com/office/drawing/2014/main" xmlns="" id="{00000000-0008-0000-0F00-000002000000}"/>
            </a:ext>
          </a:extLst>
        </xdr:cNvPr>
        <xdr:cNvSpPr txBox="1"/>
      </xdr:nvSpPr>
      <xdr:spPr>
        <a:xfrm>
          <a:off x="123825" y="97473"/>
          <a:ext cx="2724400" cy="425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400" b="1">
              <a:solidFill>
                <a:schemeClr val="tx1">
                  <a:lumMod val="50000"/>
                  <a:lumOff val="50000"/>
                </a:schemeClr>
              </a:solidFill>
            </a:rPr>
            <a:t>Thermometer Chart</a:t>
          </a:r>
        </a:p>
      </xdr:txBody>
    </xdr:sp>
    <xdr:clientData/>
  </xdr:oneCellAnchor>
  <xdr:twoCellAnchor>
    <xdr:from>
      <xdr:col>5</xdr:col>
      <xdr:colOff>390525</xdr:colOff>
      <xdr:row>7</xdr:row>
      <xdr:rowOff>92075</xdr:rowOff>
    </xdr:from>
    <xdr:to>
      <xdr:col>7</xdr:col>
      <xdr:colOff>476250</xdr:colOff>
      <xdr:row>22</xdr:row>
      <xdr:rowOff>73025</xdr:rowOff>
    </xdr:to>
    <xdr:graphicFrame macro="">
      <xdr:nvGraphicFramePr>
        <xdr:cNvPr id="8" name="Chart 7">
          <a:extLst>
            <a:ext uri="{FF2B5EF4-FFF2-40B4-BE49-F238E27FC236}">
              <a16:creationId xmlns:a16="http://schemas.microsoft.com/office/drawing/2014/main" xmlns="" id="{00000000-0008-0000-0F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215900</xdr:colOff>
      <xdr:row>19</xdr:row>
      <xdr:rowOff>76200</xdr:rowOff>
    </xdr:from>
    <xdr:to>
      <xdr:col>7</xdr:col>
      <xdr:colOff>444500</xdr:colOff>
      <xdr:row>23</xdr:row>
      <xdr:rowOff>114300</xdr:rowOff>
    </xdr:to>
    <xdr:sp macro="" textlink="">
      <xdr:nvSpPr>
        <xdr:cNvPr id="9" name="Oval 8">
          <a:extLst>
            <a:ext uri="{FF2B5EF4-FFF2-40B4-BE49-F238E27FC236}">
              <a16:creationId xmlns:a16="http://schemas.microsoft.com/office/drawing/2014/main" xmlns="" id="{00000000-0008-0000-0F00-000009000000}"/>
            </a:ext>
          </a:extLst>
        </xdr:cNvPr>
        <xdr:cNvSpPr/>
      </xdr:nvSpPr>
      <xdr:spPr>
        <a:xfrm>
          <a:off x="4019550" y="3575050"/>
          <a:ext cx="838200" cy="77470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12700</xdr:colOff>
      <xdr:row>0</xdr:row>
      <xdr:rowOff>101600</xdr:rowOff>
    </xdr:from>
    <xdr:ext cx="1802609" cy="468013"/>
    <xdr:sp macro="" textlink="">
      <xdr:nvSpPr>
        <xdr:cNvPr id="3" name="TextBox 2">
          <a:extLst>
            <a:ext uri="{FF2B5EF4-FFF2-40B4-BE49-F238E27FC236}">
              <a16:creationId xmlns:a16="http://schemas.microsoft.com/office/drawing/2014/main" xmlns="" id="{00000000-0008-0000-1000-000003000000}"/>
            </a:ext>
          </a:extLst>
        </xdr:cNvPr>
        <xdr:cNvSpPr txBox="1"/>
      </xdr:nvSpPr>
      <xdr:spPr>
        <a:xfrm>
          <a:off x="622300" y="101600"/>
          <a:ext cx="180260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2400" b="1">
              <a:solidFill>
                <a:schemeClr val="tx1">
                  <a:lumMod val="50000"/>
                  <a:lumOff val="50000"/>
                </a:schemeClr>
              </a:solidFill>
            </a:rPr>
            <a:t>Pareto Chart</a:t>
          </a:r>
        </a:p>
      </xdr:txBody>
    </xdr:sp>
    <xdr:clientData/>
  </xdr:oneCellAnchor>
  <xdr:twoCellAnchor>
    <xdr:from>
      <xdr:col>6</xdr:col>
      <xdr:colOff>136525</xdr:colOff>
      <xdr:row>3</xdr:row>
      <xdr:rowOff>41275</xdr:rowOff>
    </xdr:from>
    <xdr:to>
      <xdr:col>13</xdr:col>
      <xdr:colOff>441325</xdr:colOff>
      <xdr:row>18</xdr:row>
      <xdr:rowOff>47625</xdr:rowOff>
    </xdr:to>
    <xdr:graphicFrame macro="">
      <xdr:nvGraphicFramePr>
        <xdr:cNvPr id="7" name="Chart 6">
          <a:extLst>
            <a:ext uri="{FF2B5EF4-FFF2-40B4-BE49-F238E27FC236}">
              <a16:creationId xmlns:a16="http://schemas.microsoft.com/office/drawing/2014/main" xmlns="" id="{00000000-0008-0000-1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142874</xdr:colOff>
      <xdr:row>19</xdr:row>
      <xdr:rowOff>47624</xdr:rowOff>
    </xdr:from>
    <xdr:to>
      <xdr:col>9</xdr:col>
      <xdr:colOff>304799</xdr:colOff>
      <xdr:row>36</xdr:row>
      <xdr:rowOff>171449</xdr:rowOff>
    </xdr:to>
    <xdr:graphicFrame macro="">
      <xdr:nvGraphicFramePr>
        <xdr:cNvPr id="9" name="Chart 8">
          <a:extLst>
            <a:ext uri="{FF2B5EF4-FFF2-40B4-BE49-F238E27FC236}">
              <a16:creationId xmlns:a16="http://schemas.microsoft.com/office/drawing/2014/main" xmlns="" id="{00000000-0008-0000-1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111124</xdr:colOff>
      <xdr:row>3</xdr:row>
      <xdr:rowOff>41274</xdr:rowOff>
    </xdr:from>
    <xdr:to>
      <xdr:col>16</xdr:col>
      <xdr:colOff>152399</xdr:colOff>
      <xdr:row>18</xdr:row>
      <xdr:rowOff>88899</xdr:rowOff>
    </xdr:to>
    <xdr:graphicFrame macro="">
      <xdr:nvGraphicFramePr>
        <xdr:cNvPr id="4" name="Chart 3">
          <a:extLst>
            <a:ext uri="{FF2B5EF4-FFF2-40B4-BE49-F238E27FC236}">
              <a16:creationId xmlns:a16="http://schemas.microsoft.com/office/drawing/2014/main" xmlns="" id="{00000000-0008-0000-1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400050</xdr:colOff>
      <xdr:row>3</xdr:row>
      <xdr:rowOff>60324</xdr:rowOff>
    </xdr:from>
    <xdr:to>
      <xdr:col>17</xdr:col>
      <xdr:colOff>495300</xdr:colOff>
      <xdr:row>20</xdr:row>
      <xdr:rowOff>127000</xdr:rowOff>
    </xdr:to>
    <xdr:graphicFrame macro="">
      <xdr:nvGraphicFramePr>
        <xdr:cNvPr id="3" name="Chart 2">
          <a:extLst>
            <a:ext uri="{FF2B5EF4-FFF2-40B4-BE49-F238E27FC236}">
              <a16:creationId xmlns:a16="http://schemas.microsoft.com/office/drawing/2014/main" xmlns="" id="{00000000-0008-0000-1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79375</xdr:colOff>
      <xdr:row>3</xdr:row>
      <xdr:rowOff>41275</xdr:rowOff>
    </xdr:from>
    <xdr:to>
      <xdr:col>10</xdr:col>
      <xdr:colOff>384175</xdr:colOff>
      <xdr:row>18</xdr:row>
      <xdr:rowOff>22225</xdr:rowOff>
    </xdr:to>
    <mc:AlternateContent xmlns:mc="http://schemas.openxmlformats.org/markup-compatibility/2006">
      <mc:Choice xmlns:cx2="http://schemas.microsoft.com/office/drawing/2015/10/21/chartex" xmlns="" Requires="cx2">
        <xdr:graphicFrame macro="">
          <xdr:nvGraphicFramePr>
            <xdr:cNvPr id="6" name="Chart 5">
              <a:extLst>
                <a:ext uri="{FF2B5EF4-FFF2-40B4-BE49-F238E27FC236}">
                  <a16:creationId xmlns:a16="http://schemas.microsoft.com/office/drawing/2014/main" id="{00000000-0008-0000-14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3584575" y="5937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38100</xdr:colOff>
          <xdr:row>4</xdr:row>
          <xdr:rowOff>161925</xdr:rowOff>
        </xdr:from>
        <xdr:to>
          <xdr:col>15</xdr:col>
          <xdr:colOff>561975</xdr:colOff>
          <xdr:row>6</xdr:row>
          <xdr:rowOff>9525</xdr:rowOff>
        </xdr:to>
        <xdr:sp macro="" textlink="">
          <xdr:nvSpPr>
            <xdr:cNvPr id="22529" name="Drop Down 1" hidden="1">
              <a:extLst>
                <a:ext uri="{63B3BB69-23CF-44E3-9099-C40C66FF867C}">
                  <a14:compatExt spid="_x0000_s22529"/>
                </a:ext>
              </a:extLst>
            </xdr:cNvPr>
            <xdr:cNvSpPr/>
          </xdr:nvSpPr>
          <xdr:spPr>
            <a:xfrm>
              <a:off x="0" y="0"/>
              <a:ext cx="0" cy="0"/>
            </a:xfrm>
            <a:prstGeom prst="rect">
              <a:avLst/>
            </a:prstGeom>
          </xdr:spPr>
        </xdr:sp>
        <xdr:clientData/>
      </xdr:twoCellAnchor>
    </mc:Choice>
    <mc:Fallback/>
  </mc:AlternateContent>
  <xdr:twoCellAnchor>
    <xdr:from>
      <xdr:col>9</xdr:col>
      <xdr:colOff>193675</xdr:colOff>
      <xdr:row>6</xdr:row>
      <xdr:rowOff>73025</xdr:rowOff>
    </xdr:from>
    <xdr:to>
      <xdr:col>16</xdr:col>
      <xdr:colOff>498475</xdr:colOff>
      <xdr:row>21</xdr:row>
      <xdr:rowOff>53975</xdr:rowOff>
    </xdr:to>
    <xdr:graphicFrame macro="">
      <xdr:nvGraphicFramePr>
        <xdr:cNvPr id="3" name="Chart 2">
          <a:extLst>
            <a:ext uri="{FF2B5EF4-FFF2-40B4-BE49-F238E27FC236}">
              <a16:creationId xmlns:a16="http://schemas.microsoft.com/office/drawing/2014/main" xmlns="" id="{00000000-0008-0000-1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9525</xdr:colOff>
          <xdr:row>8</xdr:row>
          <xdr:rowOff>0</xdr:rowOff>
        </xdr:from>
        <xdr:to>
          <xdr:col>2</xdr:col>
          <xdr:colOff>723900</xdr:colOff>
          <xdr:row>9</xdr:row>
          <xdr:rowOff>38100</xdr:rowOff>
        </xdr:to>
        <xdr:sp macro="" textlink="">
          <xdr:nvSpPr>
            <xdr:cNvPr id="23556" name="Check Box 4" hidden="1">
              <a:extLst>
                <a:ext uri="{63B3BB69-23CF-44E3-9099-C40C66FF867C}">
                  <a14:compatExt spid="_x0000_s2355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8</xdr:row>
          <xdr:rowOff>0</xdr:rowOff>
        </xdr:from>
        <xdr:to>
          <xdr:col>4</xdr:col>
          <xdr:colOff>714375</xdr:colOff>
          <xdr:row>9</xdr:row>
          <xdr:rowOff>38100</xdr:rowOff>
        </xdr:to>
        <xdr:sp macro="" textlink="">
          <xdr:nvSpPr>
            <xdr:cNvPr id="23557" name="Check Box 5" hidden="1">
              <a:extLst>
                <a:ext uri="{63B3BB69-23CF-44E3-9099-C40C66FF867C}">
                  <a14:compatExt spid="_x0000_s2355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180975</xdr:colOff>
          <xdr:row>7</xdr:row>
          <xdr:rowOff>180975</xdr:rowOff>
        </xdr:from>
        <xdr:to>
          <xdr:col>7</xdr:col>
          <xdr:colOff>152400</xdr:colOff>
          <xdr:row>9</xdr:row>
          <xdr:rowOff>28575</xdr:rowOff>
        </xdr:to>
        <xdr:sp macro="" textlink="">
          <xdr:nvSpPr>
            <xdr:cNvPr id="23558" name="Check Box 6" hidden="1">
              <a:extLst>
                <a:ext uri="{63B3BB69-23CF-44E3-9099-C40C66FF867C}">
                  <a14:compatExt spid="_x0000_s2355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4</a:t>
              </a:r>
            </a:p>
          </xdr:txBody>
        </xdr:sp>
        <xdr:clientData/>
      </xdr:twoCellAnchor>
    </mc:Choice>
    <mc:Fallback/>
  </mc:AlternateContent>
  <xdr:twoCellAnchor>
    <xdr:from>
      <xdr:col>5</xdr:col>
      <xdr:colOff>250825</xdr:colOff>
      <xdr:row>14</xdr:row>
      <xdr:rowOff>149225</xdr:rowOff>
    </xdr:from>
    <xdr:to>
      <xdr:col>11</xdr:col>
      <xdr:colOff>403225</xdr:colOff>
      <xdr:row>29</xdr:row>
      <xdr:rowOff>130175</xdr:rowOff>
    </xdr:to>
    <xdr:graphicFrame macro="">
      <xdr:nvGraphicFramePr>
        <xdr:cNvPr id="2" name="Chart 1">
          <a:extLst>
            <a:ext uri="{FF2B5EF4-FFF2-40B4-BE49-F238E27FC236}">
              <a16:creationId xmlns:a16="http://schemas.microsoft.com/office/drawing/2014/main" xmlns="" id="{00000000-0008-0000-1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238125</xdr:colOff>
          <xdr:row>15</xdr:row>
          <xdr:rowOff>123825</xdr:rowOff>
        </xdr:from>
        <xdr:to>
          <xdr:col>3</xdr:col>
          <xdr:colOff>95250</xdr:colOff>
          <xdr:row>16</xdr:row>
          <xdr:rowOff>161925</xdr:rowOff>
        </xdr:to>
        <xdr:sp macro="" textlink="">
          <xdr:nvSpPr>
            <xdr:cNvPr id="23559" name="Check Box 7" hidden="1">
              <a:extLst>
                <a:ext uri="{63B3BB69-23CF-44E3-9099-C40C66FF867C}">
                  <a14:compatExt spid="_x0000_s2355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Check Box 7</a:t>
              </a:r>
            </a:p>
          </xdr:txBody>
        </xdr:sp>
        <xdr:clientData/>
      </xdr:twoCellAnchor>
    </mc:Choice>
    <mc:Fallback/>
  </mc:AlternateContent>
</xdr:wsDr>
</file>

<file path=xl/drawings/drawing11.xml><?xml version="1.0" encoding="utf-8"?>
<xdr:wsDr xmlns:xdr="http://schemas.openxmlformats.org/drawingml/2006/spreadsheetDrawing" xmlns:a="http://schemas.openxmlformats.org/drawingml/2006/main">
  <xdr:twoCellAnchor>
    <xdr:from>
      <xdr:col>5</xdr:col>
      <xdr:colOff>123824</xdr:colOff>
      <xdr:row>5</xdr:row>
      <xdr:rowOff>50799</xdr:rowOff>
    </xdr:from>
    <xdr:to>
      <xdr:col>12</xdr:col>
      <xdr:colOff>419099</xdr:colOff>
      <xdr:row>19</xdr:row>
      <xdr:rowOff>101600</xdr:rowOff>
    </xdr:to>
    <xdr:graphicFrame macro="">
      <xdr:nvGraphicFramePr>
        <xdr:cNvPr id="2" name="Chart 1">
          <a:extLst>
            <a:ext uri="{FF2B5EF4-FFF2-40B4-BE49-F238E27FC236}">
              <a16:creationId xmlns:a16="http://schemas.microsoft.com/office/drawing/2014/main" xmlns="" id="{F64740B8-DB10-0E21-75AF-798D7B6CCF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5</xdr:col>
      <xdr:colOff>301625</xdr:colOff>
      <xdr:row>3</xdr:row>
      <xdr:rowOff>41275</xdr:rowOff>
    </xdr:from>
    <xdr:to>
      <xdr:col>12</xdr:col>
      <xdr:colOff>606425</xdr:colOff>
      <xdr:row>18</xdr:row>
      <xdr:rowOff>22225</xdr:rowOff>
    </xdr:to>
    <xdr:graphicFrame macro="">
      <xdr:nvGraphicFramePr>
        <xdr:cNvPr id="2" name="Chart 1">
          <a:extLst>
            <a:ext uri="{FF2B5EF4-FFF2-40B4-BE49-F238E27FC236}">
              <a16:creationId xmlns:a16="http://schemas.microsoft.com/office/drawing/2014/main" xmlns="" id="{16788093-257A-D153-066D-F2CD5D559E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606425</xdr:colOff>
      <xdr:row>2</xdr:row>
      <xdr:rowOff>168275</xdr:rowOff>
    </xdr:from>
    <xdr:to>
      <xdr:col>10</xdr:col>
      <xdr:colOff>301625</xdr:colOff>
      <xdr:row>17</xdr:row>
      <xdr:rowOff>149225</xdr:rowOff>
    </xdr:to>
    <xdr:graphicFrame macro="">
      <xdr:nvGraphicFramePr>
        <xdr:cNvPr id="2" name="Chart 1">
          <a:extLst>
            <a:ext uri="{FF2B5EF4-FFF2-40B4-BE49-F238E27FC236}">
              <a16:creationId xmlns:a16="http://schemas.microsoft.com/office/drawing/2014/main" xmlns="" id="{23C9C7AE-98D0-CD6C-3055-F72E13404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511175</xdr:colOff>
      <xdr:row>2</xdr:row>
      <xdr:rowOff>161925</xdr:rowOff>
    </xdr:from>
    <xdr:to>
      <xdr:col>18</xdr:col>
      <xdr:colOff>206375</xdr:colOff>
      <xdr:row>17</xdr:row>
      <xdr:rowOff>142875</xdr:rowOff>
    </xdr:to>
    <xdr:graphicFrame macro="">
      <xdr:nvGraphicFramePr>
        <xdr:cNvPr id="3" name="Chart 2">
          <a:extLst>
            <a:ext uri="{FF2B5EF4-FFF2-40B4-BE49-F238E27FC236}">
              <a16:creationId xmlns:a16="http://schemas.microsoft.com/office/drawing/2014/main" xmlns="" id="{9B6BA5DC-853F-D7DC-11AF-4D66F18EBE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552450</xdr:colOff>
      <xdr:row>12</xdr:row>
      <xdr:rowOff>57150</xdr:rowOff>
    </xdr:from>
    <xdr:to>
      <xdr:col>18</xdr:col>
      <xdr:colOff>393700</xdr:colOff>
      <xdr:row>28</xdr:row>
      <xdr:rowOff>25400</xdr:rowOff>
    </xdr:to>
    <xdr:graphicFrame macro="">
      <xdr:nvGraphicFramePr>
        <xdr:cNvPr id="2" name="Chart 1">
          <a:extLst>
            <a:ext uri="{FF2B5EF4-FFF2-40B4-BE49-F238E27FC236}">
              <a16:creationId xmlns:a16="http://schemas.microsoft.com/office/drawing/2014/main" xmlns="" id="{6650F853-C24B-14FB-21DE-9ED9F312F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19050</xdr:colOff>
      <xdr:row>14</xdr:row>
      <xdr:rowOff>158750</xdr:rowOff>
    </xdr:from>
    <xdr:to>
      <xdr:col>18</xdr:col>
      <xdr:colOff>533400</xdr:colOff>
      <xdr:row>29</xdr:row>
      <xdr:rowOff>152400</xdr:rowOff>
    </xdr:to>
    <xdr:graphicFrame macro="">
      <xdr:nvGraphicFramePr>
        <xdr:cNvPr id="2" name="Chart 1">
          <a:extLst>
            <a:ext uri="{FF2B5EF4-FFF2-40B4-BE49-F238E27FC236}">
              <a16:creationId xmlns:a16="http://schemas.microsoft.com/office/drawing/2014/main" xmlns="" id="{F15CB66C-E228-2A6B-21BD-8075D35CFB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441325</xdr:colOff>
      <xdr:row>7</xdr:row>
      <xdr:rowOff>50801</xdr:rowOff>
    </xdr:to>
    <xdr:sp macro="" textlink="">
      <xdr:nvSpPr>
        <xdr:cNvPr id="2" name="Rectangle 1">
          <a:extLst>
            <a:ext uri="{FF2B5EF4-FFF2-40B4-BE49-F238E27FC236}">
              <a16:creationId xmlns:a16="http://schemas.microsoft.com/office/drawing/2014/main" xmlns="" id="{00000000-0008-0000-1E00-000002000000}"/>
            </a:ext>
          </a:extLst>
        </xdr:cNvPr>
        <xdr:cNvSpPr/>
      </xdr:nvSpPr>
      <xdr:spPr>
        <a:xfrm>
          <a:off x="609600" y="368300"/>
          <a:ext cx="8366125" cy="971551"/>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You've set yourself a new profit Goal of 25,000. At the moment, you're selling 5000 items at 10 each with a transport</a:t>
          </a:r>
          <a:r>
            <a:rPr lang="en-US" sz="1400" baseline="0">
              <a:solidFill>
                <a:sysClr val="windowText" lastClr="000000"/>
              </a:solidFill>
              <a:effectLst/>
              <a:latin typeface="+mn-lt"/>
              <a:ea typeface="+mn-ea"/>
              <a:cs typeface="+mn-cs"/>
            </a:rPr>
            <a:t> cost of 10% and COGS of 2 per item sold</a:t>
          </a:r>
          <a:r>
            <a:rPr lang="en-US" sz="1400">
              <a:solidFill>
                <a:sysClr val="windowText" lastClr="000000"/>
              </a:solidFill>
              <a:effectLst/>
              <a:latin typeface="+mn-lt"/>
              <a:ea typeface="+mn-ea"/>
              <a:cs typeface="+mn-cs"/>
            </a:rPr>
            <a:t>. Assume that you'll still sell 5000 items. The question is, to hit your new profit of 25,000, by how much do you have to raise your prices? </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441325</xdr:colOff>
      <xdr:row>7</xdr:row>
      <xdr:rowOff>50801</xdr:rowOff>
    </xdr:to>
    <xdr:sp macro="" textlink="">
      <xdr:nvSpPr>
        <xdr:cNvPr id="2" name="Rectangle 1">
          <a:extLst>
            <a:ext uri="{FF2B5EF4-FFF2-40B4-BE49-F238E27FC236}">
              <a16:creationId xmlns:a16="http://schemas.microsoft.com/office/drawing/2014/main" xmlns="" id="{00000000-0008-0000-1F00-000002000000}"/>
            </a:ext>
          </a:extLst>
        </xdr:cNvPr>
        <xdr:cNvSpPr/>
      </xdr:nvSpPr>
      <xdr:spPr>
        <a:xfrm>
          <a:off x="609600" y="368300"/>
          <a:ext cx="9236075" cy="971551"/>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of 20,000. You've set yourself a new profit Goal of 25,000. At the moment, you're selling 5000 items at 10 each with a transport</a:t>
          </a:r>
          <a:r>
            <a:rPr lang="en-US" sz="1400" baseline="0">
              <a:solidFill>
                <a:sysClr val="windowText" lastClr="000000"/>
              </a:solidFill>
              <a:effectLst/>
              <a:latin typeface="+mn-lt"/>
              <a:ea typeface="+mn-ea"/>
              <a:cs typeface="+mn-cs"/>
            </a:rPr>
            <a:t> cost of 10% and COGS of 2 per item sold</a:t>
          </a:r>
          <a:r>
            <a:rPr lang="en-US" sz="1400">
              <a:solidFill>
                <a:sysClr val="windowText" lastClr="000000"/>
              </a:solidFill>
              <a:effectLst/>
              <a:latin typeface="+mn-lt"/>
              <a:ea typeface="+mn-ea"/>
              <a:cs typeface="+mn-cs"/>
            </a:rPr>
            <a:t>. Assume that you'll still sell 5000 items. The question is, to hit your new profit of 25,000, by how much do you have to raise your prices? </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2</xdr:col>
      <xdr:colOff>0</xdr:colOff>
      <xdr:row>1</xdr:row>
      <xdr:rowOff>0</xdr:rowOff>
    </xdr:from>
    <xdr:to>
      <xdr:col>15</xdr:col>
      <xdr:colOff>441325</xdr:colOff>
      <xdr:row>6</xdr:row>
      <xdr:rowOff>50801</xdr:rowOff>
    </xdr:to>
    <xdr:sp macro="" textlink="">
      <xdr:nvSpPr>
        <xdr:cNvPr id="2" name="Rectangle 1">
          <a:extLst>
            <a:ext uri="{FF2B5EF4-FFF2-40B4-BE49-F238E27FC236}">
              <a16:creationId xmlns:a16="http://schemas.microsoft.com/office/drawing/2014/main" xmlns="" id="{00000000-0008-0000-2000-000002000000}"/>
            </a:ext>
          </a:extLst>
        </xdr:cNvPr>
        <xdr:cNvSpPr/>
      </xdr:nvSpPr>
      <xdr:spPr>
        <a:xfrm>
          <a:off x="1219200" y="184150"/>
          <a:ext cx="9236075" cy="971551"/>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of 20,000. You've set yourself a new profit Goal of 25,000. At the moment, you're selling 5000 items at 10 each with a transport</a:t>
          </a:r>
          <a:r>
            <a:rPr lang="en-US" sz="1400" baseline="0">
              <a:solidFill>
                <a:sysClr val="windowText" lastClr="000000"/>
              </a:solidFill>
              <a:effectLst/>
              <a:latin typeface="+mn-lt"/>
              <a:ea typeface="+mn-ea"/>
              <a:cs typeface="+mn-cs"/>
            </a:rPr>
            <a:t> cost of 10% and COGS of 2 per item sold</a:t>
          </a:r>
          <a:r>
            <a:rPr lang="en-US" sz="1400">
              <a:solidFill>
                <a:sysClr val="windowText" lastClr="000000"/>
              </a:solidFill>
              <a:effectLst/>
              <a:latin typeface="+mn-lt"/>
              <a:ea typeface="+mn-ea"/>
              <a:cs typeface="+mn-cs"/>
            </a:rPr>
            <a:t>. Assume that you'll still sell 5000 items. The question is, to hit your new profit of 25,000, by how much do you have to raise your prices? </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457200</xdr:colOff>
      <xdr:row>0</xdr:row>
      <xdr:rowOff>146050</xdr:rowOff>
    </xdr:from>
    <xdr:to>
      <xdr:col>15</xdr:col>
      <xdr:colOff>508000</xdr:colOff>
      <xdr:row>7</xdr:row>
      <xdr:rowOff>55995</xdr:rowOff>
    </xdr:to>
    <xdr:sp macro="" textlink="">
      <xdr:nvSpPr>
        <xdr:cNvPr id="2" name="Rectangle 1">
          <a:extLst>
            <a:ext uri="{FF2B5EF4-FFF2-40B4-BE49-F238E27FC236}">
              <a16:creationId xmlns:a16="http://schemas.microsoft.com/office/drawing/2014/main" xmlns="" id="{00000000-0008-0000-2100-000002000000}"/>
            </a:ext>
          </a:extLst>
        </xdr:cNvPr>
        <xdr:cNvSpPr/>
      </xdr:nvSpPr>
      <xdr:spPr>
        <a:xfrm>
          <a:off x="457200" y="146050"/>
          <a:ext cx="10496550" cy="1198995"/>
        </a:xfrm>
        <a:prstGeom prst="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CA" sz="1400">
              <a:solidFill>
                <a:schemeClr val="tx1">
                  <a:lumMod val="65000"/>
                  <a:lumOff val="35000"/>
                </a:schemeClr>
              </a:solidFill>
              <a:effectLst/>
              <a:latin typeface="+mn-lt"/>
              <a:ea typeface="+mn-ea"/>
              <a:cs typeface="+mn-cs"/>
            </a:rPr>
            <a:t>An Organization is preparing a trip for 400 employees. </a:t>
          </a:r>
        </a:p>
        <a:p>
          <a:r>
            <a:rPr lang="en-CA" sz="1400">
              <a:solidFill>
                <a:schemeClr val="tx1">
                  <a:lumMod val="65000"/>
                  <a:lumOff val="35000"/>
                </a:schemeClr>
              </a:solidFill>
              <a:effectLst/>
              <a:latin typeface="+mn-lt"/>
              <a:ea typeface="+mn-ea"/>
              <a:cs typeface="+mn-cs"/>
            </a:rPr>
            <a:t>The company who is providing the transportation has 10 buses of 50 seaters each and 8 buses of 40 seaters, but only has 9 drivers available.</a:t>
          </a:r>
        </a:p>
        <a:p>
          <a:r>
            <a:rPr lang="en-CA" sz="1400">
              <a:solidFill>
                <a:schemeClr val="tx1">
                  <a:lumMod val="65000"/>
                  <a:lumOff val="35000"/>
                </a:schemeClr>
              </a:solidFill>
              <a:effectLst/>
              <a:latin typeface="+mn-lt"/>
              <a:ea typeface="+mn-ea"/>
              <a:cs typeface="+mn-cs"/>
            </a:rPr>
            <a:t>The rental cost for a large bus is $800 and $600 for the small bus. Calculate how many buses of each type should be used for the trip for the </a:t>
          </a:r>
          <a:r>
            <a:rPr lang="en-CA" sz="1400" b="1">
              <a:solidFill>
                <a:schemeClr val="tx1">
                  <a:lumMod val="65000"/>
                  <a:lumOff val="35000"/>
                </a:schemeClr>
              </a:solidFill>
              <a:effectLst/>
              <a:latin typeface="+mn-lt"/>
              <a:ea typeface="+mn-ea"/>
              <a:cs typeface="+mn-cs"/>
            </a:rPr>
            <a:t>least possible cost</a:t>
          </a:r>
          <a:r>
            <a:rPr lang="en-CA" sz="1400" b="0">
              <a:solidFill>
                <a:schemeClr val="tx1">
                  <a:lumMod val="65000"/>
                  <a:lumOff val="35000"/>
                </a:schemeClr>
              </a:solidFill>
              <a:effectLst/>
              <a:latin typeface="+mn-lt"/>
              <a:ea typeface="+mn-ea"/>
              <a:cs typeface="+mn-cs"/>
            </a:rPr>
            <a:t>.</a:t>
          </a:r>
        </a:p>
        <a:p>
          <a:pPr algn="l"/>
          <a:endParaRPr lang="en-CA" sz="1100">
            <a:solidFill>
              <a:schemeClr val="tx1">
                <a:lumMod val="65000"/>
                <a:lumOff val="35000"/>
              </a:schemeClr>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571500</xdr:colOff>
      <xdr:row>3</xdr:row>
      <xdr:rowOff>0</xdr:rowOff>
    </xdr:from>
    <xdr:to>
      <xdr:col>16</xdr:col>
      <xdr:colOff>38100</xdr:colOff>
      <xdr:row>18</xdr:row>
      <xdr:rowOff>177800</xdr:rowOff>
    </xdr:to>
    <xdr:graphicFrame macro="">
      <xdr:nvGraphicFramePr>
        <xdr:cNvPr id="4" name="Chart 3">
          <a:extLst>
            <a:ext uri="{FF2B5EF4-FFF2-40B4-BE49-F238E27FC236}">
              <a16:creationId xmlns:a16="http://schemas.microsoft.com/office/drawing/2014/main" xmlns="" id="{15590F7D-A704-CB07-C62F-0C9E53EF95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5</xdr:col>
      <xdr:colOff>596900</xdr:colOff>
      <xdr:row>3</xdr:row>
      <xdr:rowOff>177800</xdr:rowOff>
    </xdr:from>
    <xdr:to>
      <xdr:col>15</xdr:col>
      <xdr:colOff>431800</xdr:colOff>
      <xdr:row>19</xdr:row>
      <xdr:rowOff>133350</xdr:rowOff>
    </xdr:to>
    <xdr:graphicFrame macro="">
      <xdr:nvGraphicFramePr>
        <xdr:cNvPr id="2" name="Chart 1">
          <a:extLst>
            <a:ext uri="{FF2B5EF4-FFF2-40B4-BE49-F238E27FC236}">
              <a16:creationId xmlns:a16="http://schemas.microsoft.com/office/drawing/2014/main" xmlns="" id="{B1A57582-684F-29D9-D964-AA82C35D0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oneCellAnchor>
    <xdr:from>
      <xdr:col>0</xdr:col>
      <xdr:colOff>0</xdr:colOff>
      <xdr:row>0</xdr:row>
      <xdr:rowOff>66675</xdr:rowOff>
    </xdr:from>
    <xdr:ext cx="2409825" cy="405432"/>
    <xdr:sp macro="" textlink="">
      <xdr:nvSpPr>
        <xdr:cNvPr id="2" name="TextBox 1">
          <a:extLst>
            <a:ext uri="{FF2B5EF4-FFF2-40B4-BE49-F238E27FC236}">
              <a16:creationId xmlns:a16="http://schemas.microsoft.com/office/drawing/2014/main" xmlns="" id="{00000000-0008-0000-2500-000002000000}"/>
            </a:ext>
          </a:extLst>
        </xdr:cNvPr>
        <xdr:cNvSpPr txBox="1"/>
      </xdr:nvSpPr>
      <xdr:spPr>
        <a:xfrm>
          <a:off x="0" y="66675"/>
          <a:ext cx="240982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2000" b="1">
              <a:solidFill>
                <a:schemeClr val="tx1">
                  <a:lumMod val="50000"/>
                  <a:lumOff val="50000"/>
                </a:schemeClr>
              </a:solidFill>
            </a:rPr>
            <a:t>Correlation</a:t>
          </a:r>
        </a:p>
      </xdr:txBody>
    </xdr:sp>
    <xdr:clientData/>
  </xdr:oneCellAnchor>
</xdr:wsDr>
</file>

<file path=xl/drawings/drawing23.xml><?xml version="1.0" encoding="utf-8"?>
<xdr:wsDr xmlns:xdr="http://schemas.openxmlformats.org/drawingml/2006/spreadsheetDrawing" xmlns:a="http://schemas.openxmlformats.org/drawingml/2006/main">
  <xdr:oneCellAnchor>
    <xdr:from>
      <xdr:col>0</xdr:col>
      <xdr:colOff>0</xdr:colOff>
      <xdr:row>0</xdr:row>
      <xdr:rowOff>66675</xdr:rowOff>
    </xdr:from>
    <xdr:ext cx="2409825" cy="405432"/>
    <xdr:sp macro="" textlink="">
      <xdr:nvSpPr>
        <xdr:cNvPr id="2" name="TextBox 1">
          <a:extLst>
            <a:ext uri="{FF2B5EF4-FFF2-40B4-BE49-F238E27FC236}">
              <a16:creationId xmlns:a16="http://schemas.microsoft.com/office/drawing/2014/main" xmlns="" id="{00000000-0008-0000-2600-000002000000}"/>
            </a:ext>
          </a:extLst>
        </xdr:cNvPr>
        <xdr:cNvSpPr txBox="1"/>
      </xdr:nvSpPr>
      <xdr:spPr>
        <a:xfrm>
          <a:off x="0" y="66675"/>
          <a:ext cx="2409825"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2000" b="1">
              <a:solidFill>
                <a:schemeClr val="tx1">
                  <a:lumMod val="50000"/>
                  <a:lumOff val="50000"/>
                </a:schemeClr>
              </a:solidFill>
            </a:rPr>
            <a:t>Covariance</a:t>
          </a:r>
        </a:p>
      </xdr:txBody>
    </xdr:sp>
    <xdr:clientData/>
  </xdr:oneCellAnchor>
</xdr:wsDr>
</file>

<file path=xl/drawings/drawing24.xml><?xml version="1.0" encoding="utf-8"?>
<xdr:wsDr xmlns:xdr="http://schemas.openxmlformats.org/drawingml/2006/spreadsheetDrawing" xmlns:a="http://schemas.openxmlformats.org/drawingml/2006/main">
  <xdr:oneCellAnchor>
    <xdr:from>
      <xdr:col>0</xdr:col>
      <xdr:colOff>238125</xdr:colOff>
      <xdr:row>0</xdr:row>
      <xdr:rowOff>85725</xdr:rowOff>
    </xdr:from>
    <xdr:ext cx="2409825" cy="374141"/>
    <xdr:sp macro="" textlink="">
      <xdr:nvSpPr>
        <xdr:cNvPr id="3" name="TextBox 2">
          <a:extLst>
            <a:ext uri="{FF2B5EF4-FFF2-40B4-BE49-F238E27FC236}">
              <a16:creationId xmlns:a16="http://schemas.microsoft.com/office/drawing/2014/main" xmlns="" id="{00000000-0008-0000-2700-000003000000}"/>
            </a:ext>
          </a:extLst>
        </xdr:cNvPr>
        <xdr:cNvSpPr txBox="1"/>
      </xdr:nvSpPr>
      <xdr:spPr>
        <a:xfrm>
          <a:off x="238125" y="85725"/>
          <a:ext cx="24098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800" b="1">
              <a:solidFill>
                <a:schemeClr val="tx1">
                  <a:lumMod val="50000"/>
                  <a:lumOff val="50000"/>
                </a:schemeClr>
              </a:solidFill>
            </a:rPr>
            <a:t>Normal Distribution</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yyan Mastan" refreshedDate="45417.947197569447" createdVersion="8" refreshedVersion="8" minRefreshableVersion="3" recordCount="1326">
  <cacheSource type="worksheet">
    <worksheetSource ref="A1:H1048576" sheet="Pivot Tables"/>
  </cacheSource>
  <cacheFields count="13">
    <cacheField name="Dates" numFmtId="0">
      <sharedItems containsNonDate="0" containsDate="1" containsString="0" containsBlank="1" minDate="2012-01-01T00:00:00" maxDate="2014-07-10T00:00:00" count="190">
        <d v="2012-01-01T00:00:00"/>
        <d v="2012-01-02T00:00:00"/>
        <d v="2012-01-03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3-01T00:00:00"/>
        <d v="2012-03-02T00:00:00"/>
        <d v="2012-03-03T00:00:00"/>
        <d v="2012-03-04T00:00:00"/>
        <d v="2012-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5T00:00:00"/>
        <d v="2013-03-26T00:00:00"/>
        <d v="2013-03-27T00:00:00"/>
        <d v="2013-03-28T00:00:00"/>
        <d v="2013-03-29T00:00:00"/>
        <d v="2013-03-30T00:00:00"/>
        <d v="2013-03-31T00:00:00"/>
        <d v="2013-04-01T00:00:00"/>
        <d v="2013-04-02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m/>
      </sharedItems>
      <fieldGroup par="10"/>
    </cacheField>
    <cacheField name="Order ID" numFmtId="0">
      <sharedItems containsString="0" containsBlank="1" containsNumber="1" containsInteger="1" minValue="1111" maxValue="2915"/>
    </cacheField>
    <cacheField name="Product" numFmtId="0">
      <sharedItems containsBlank="1" count="4">
        <s v="Product1"/>
        <s v="Product2"/>
        <s v="Product3"/>
        <m/>
      </sharedItems>
    </cacheField>
    <cacheField name="Salesman" numFmtId="0">
      <sharedItems containsBlank="1" count="8">
        <s v="Adam"/>
        <s v="Calvin"/>
        <s v="Daniel"/>
        <s v="Henry"/>
        <s v="Justin"/>
        <s v="Sindy"/>
        <s v="Paul"/>
        <m/>
      </sharedItems>
    </cacheField>
    <cacheField name="Region" numFmtId="0">
      <sharedItems containsBlank="1" count="4">
        <s v="North"/>
        <s v="West"/>
        <s v="Middle"/>
        <m/>
      </sharedItems>
    </cacheField>
    <cacheField name="No. Customers" numFmtId="0">
      <sharedItems containsString="0" containsBlank="1" containsNumber="1" containsInteger="1" minValue="6" maxValue="10"/>
    </cacheField>
    <cacheField name="Net Sales" numFmtId="167">
      <sharedItems containsString="0" containsBlank="1" containsNumber="1" minValue="1377" maxValue="14985" count="862">
        <n v="7164"/>
        <n v="6528"/>
        <n v="2520"/>
        <n v="9660"/>
        <n v="11550"/>
        <n v="7896"/>
        <n v="8095.5"/>
        <n v="12180"/>
        <n v="4900.5"/>
        <n v="2277"/>
        <n v="8032.5"/>
        <n v="8046"/>
        <n v="11250"/>
        <n v="6189.75"/>
        <n v="2908.5"/>
        <n v="2214"/>
        <n v="8829"/>
        <n v="9120"/>
        <n v="2173.5"/>
        <n v="5600"/>
        <n v="4608"/>
        <n v="5508"/>
        <n v="12735"/>
        <n v="13575"/>
        <n v="8892"/>
        <n v="6196.5"/>
        <n v="4063.5"/>
        <n v="4464"/>
        <n v="10350"/>
        <n v="8680"/>
        <n v="13050"/>
        <n v="2312"/>
        <n v="3060"/>
        <n v="9810"/>
        <n v="8120"/>
        <n v="6520.5"/>
        <n v="12060"/>
        <n v="8544"/>
        <n v="7024.5"/>
        <n v="14017.5"/>
        <n v="4056"/>
        <n v="2730"/>
        <n v="6804"/>
        <n v="8778"/>
        <n v="2304"/>
        <n v="9150"/>
        <n v="7584"/>
        <n v="14900"/>
        <n v="8964"/>
        <n v="2079"/>
        <n v="2412"/>
        <n v="4189.5"/>
        <n v="10080"/>
        <n v="5076"/>
        <n v="9315"/>
        <n v="11280"/>
        <n v="8946"/>
        <n v="8568"/>
        <n v="2178"/>
        <n v="8100"/>
        <n v="2106"/>
        <n v="8480"/>
        <n v="5220"/>
        <n v="4410"/>
        <n v="2524.5"/>
        <n v="8505"/>
        <n v="10224"/>
        <n v="12330"/>
        <n v="4914"/>
        <n v="8757"/>
        <n v="8440"/>
        <n v="7074"/>
        <n v="8040"/>
        <n v="11070"/>
        <n v="5913"/>
        <n v="10440"/>
        <n v="1648.5"/>
        <n v="13770"/>
        <n v="1647"/>
        <n v="7911"/>
        <n v="7965"/>
        <n v="3960"/>
        <n v="5130"/>
        <n v="2205"/>
        <n v="7749"/>
        <n v="13702.5"/>
        <n v="2232"/>
        <n v="7560"/>
        <n v="2094.75"/>
        <n v="1669.5"/>
        <n v="3330"/>
        <n v="2970"/>
        <n v="2180"/>
        <n v="7290"/>
        <n v="13740"/>
        <n v="8820"/>
        <n v="3132"/>
        <n v="2207.25"/>
        <n v="6075"/>
        <n v="14445"/>
        <n v="5670"/>
        <n v="1998"/>
        <n v="6540"/>
        <n v="2940"/>
        <n v="10020"/>
        <n v="2088"/>
        <n v="3270"/>
        <n v="2352"/>
        <n v="5775"/>
        <n v="2037"/>
        <n v="3996"/>
        <n v="13837.5"/>
        <n v="1848"/>
        <n v="8316"/>
        <n v="4920"/>
        <n v="5780"/>
        <n v="3600"/>
        <n v="5616"/>
        <n v="7497"/>
        <n v="8190"/>
        <n v="6300"/>
        <n v="2367"/>
        <n v="4220"/>
        <n v="10360"/>
        <n v="8172"/>
        <n v="6456"/>
        <n v="4995"/>
        <n v="3192"/>
        <n v="1811.25"/>
        <n v="8940"/>
        <n v="4882.5"/>
        <n v="8370"/>
        <n v="3078"/>
        <n v="2256"/>
        <n v="2385"/>
        <n v="13410"/>
        <n v="10000"/>
        <n v="6363"/>
        <n v="2712"/>
        <n v="4644"/>
        <n v="1795.5"/>
        <n v="6318"/>
        <n v="3717"/>
        <n v="7722"/>
        <n v="9000"/>
        <n v="14580"/>
        <n v="5520"/>
        <n v="6750"/>
        <n v="5562"/>
        <n v="3129"/>
        <n v="5688"/>
        <n v="1545"/>
        <n v="8599.5"/>
        <n v="5094"/>
        <n v="8775"/>
        <n v="7830"/>
        <n v="10920"/>
        <n v="14280"/>
        <n v="1716.75"/>
        <n v="1680"/>
        <n v="3168"/>
        <n v="2410"/>
        <n v="11640"/>
        <n v="2268"/>
        <n v="10158.75"/>
        <n v="9576"/>
        <n v="6720"/>
        <n v="1701"/>
        <n v="4800"/>
        <n v="7938"/>
        <n v="11025"/>
        <n v="11840"/>
        <n v="4536"/>
        <n v="5040"/>
        <n v="6156"/>
        <n v="5680"/>
        <n v="7680"/>
        <n v="4998"/>
        <n v="2152.5"/>
        <n v="6358.5"/>
        <n v="5292"/>
        <n v="11000"/>
        <n v="7812"/>
        <n v="14800"/>
        <n v="13020"/>
        <n v="7155"/>
        <n v="2227.5"/>
        <n v="6240"/>
        <n v="10840"/>
        <n v="6288"/>
        <n v="4815"/>
        <n v="4014"/>
        <n v="8520"/>
        <n v="3321"/>
        <n v="6021"/>
        <n v="3912"/>
        <n v="5640"/>
        <n v="4130"/>
        <n v="8343"/>
        <n v="5610"/>
        <n v="5022"/>
        <n v="6426"/>
        <n v="6682.5"/>
        <n v="3969"/>
        <n v="11760"/>
        <n v="2740.5"/>
        <n v="6264"/>
        <n v="9408"/>
        <n v="12465"/>
        <n v="5922"/>
        <n v="8325"/>
        <n v="2020"/>
        <n v="3801"/>
        <n v="5568"/>
        <n v="7920"/>
        <n v="2280"/>
        <n v="8741.25"/>
        <n v="11475"/>
        <n v="4333.5"/>
        <n v="5778"/>
        <n v="12285"/>
        <n v="1782"/>
        <n v="14310"/>
        <n v="1962"/>
        <n v="7182"/>
        <n v="1548"/>
        <n v="3906"/>
        <n v="1753.5"/>
        <n v="5994"/>
        <n v="6480"/>
        <n v="6858"/>
        <n v="11016"/>
        <n v="6792"/>
        <n v="8707.5"/>
        <n v="5796"/>
        <n v="10192.5"/>
        <n v="2260"/>
        <n v="8856"/>
        <n v="1692"/>
        <n v="8160"/>
        <n v="2509.5"/>
        <n v="1732.5"/>
        <n v="2340"/>
        <n v="10960"/>
        <n v="8111.25"/>
        <n v="4878"/>
        <n v="14940"/>
        <n v="8280"/>
        <n v="2065.5"/>
        <n v="8028"/>
        <n v="2215.5"/>
        <n v="12022.5"/>
        <n v="5136"/>
        <n v="2430"/>
        <n v="10160"/>
        <n v="8379"/>
        <n v="3420"/>
        <n v="2572.5"/>
        <n v="12652.5"/>
        <n v="13230"/>
        <n v="13095"/>
        <n v="3822"/>
        <n v="13600"/>
        <n v="8640"/>
        <n v="2421"/>
        <n v="6192"/>
        <n v="2146.5"/>
        <n v="7528.5"/>
        <n v="4266"/>
        <n v="7245"/>
        <n v="1552.5"/>
        <n v="2151"/>
        <n v="7222.5"/>
        <n v="7632"/>
        <n v="10476"/>
        <n v="6930"/>
        <n v="10380"/>
        <n v="11088"/>
        <n v="5535"/>
        <n v="5058"/>
        <n v="11680"/>
        <n v="9684"/>
        <n v="4176"/>
        <n v="6345"/>
        <n v="9126"/>
        <n v="11205"/>
        <n v="6150"/>
        <n v="10860"/>
        <n v="7317"/>
        <n v="6885"/>
        <n v="6960"/>
        <n v="4940"/>
        <n v="3390"/>
        <n v="5454"/>
        <n v="12337.5"/>
        <n v="9756"/>
        <n v="4851"/>
        <n v="2016"/>
        <n v="4806"/>
        <n v="4716"/>
        <n v="11115"/>
        <n v="5224.5"/>
        <n v="4131"/>
        <n v="2808"/>
        <n v="1564.5"/>
        <n v="7860"/>
        <n v="7296"/>
        <n v="9585"/>
        <n v="4860"/>
        <n v="3267"/>
        <n v="6984"/>
        <n v="1539"/>
        <n v="3465"/>
        <n v="14512.5"/>
        <n v="5733"/>
        <n v="6129"/>
        <n v="1755"/>
        <n v="7956"/>
        <n v="5940"/>
        <n v="13972.5"/>
        <n v="6096"/>
        <n v="2045.25"/>
        <n v="5436"/>
        <n v="8880"/>
        <n v="5328"/>
        <n v="9345"/>
        <n v="11925"/>
        <n v="2200.5"/>
        <n v="3888"/>
        <n v="5985"/>
        <n v="7047"/>
        <n v="5575.5"/>
        <n v="8221.5"/>
        <n v="5071.5"/>
        <n v="7200"/>
        <n v="8388"/>
        <n v="9240"/>
        <n v="1989"/>
        <n v="2436"/>
        <n v="6048"/>
        <n v="2394"/>
        <n v="10044"/>
        <n v="2614.5"/>
        <n v="5062.5"/>
        <n v="2052"/>
        <n v="4496"/>
        <n v="2929.5"/>
        <n v="14550"/>
        <n v="4158"/>
        <n v="6561"/>
        <n v="8496"/>
        <n v="4515"/>
        <n v="5143.5"/>
        <n v="12195"/>
        <n v="10560"/>
        <n v="7014"/>
        <n v="5386.5"/>
        <n v="1809"/>
        <n v="7344"/>
        <n v="8426.25"/>
        <n v="7533"/>
        <n v="7695"/>
        <n v="5886"/>
        <n v="8256"/>
        <n v="4356"/>
        <n v="14880"/>
        <n v="1674"/>
        <n v="11214"/>
        <n v="13860"/>
        <n v="1728"/>
        <n v="6507"/>
        <n v="2505"/>
        <n v="11700"/>
        <n v="10710"/>
        <n v="2085.75"/>
        <n v="2358"/>
        <n v="4288"/>
        <n v="8977.5"/>
        <n v="13365"/>
        <n v="2220.75"/>
        <n v="1984.5"/>
        <n v="7587"/>
        <n v="3834"/>
        <n v="13800"/>
        <n v="4048"/>
        <n v="3144"/>
        <n v="7335"/>
        <n v="5310"/>
        <n v="7785"/>
        <n v="6876"/>
        <n v="2646"/>
        <n v="1533"/>
        <n v="7140"/>
        <n v="2030"/>
        <n v="2310"/>
        <n v="10400"/>
        <n v="2295"/>
        <n v="6120"/>
        <n v="10395"/>
        <n v="14647.5"/>
        <n v="7020"/>
        <n v="3645"/>
        <n v="2439"/>
        <n v="7308"/>
        <n v="1741.5"/>
        <n v="3492"/>
        <n v="2850"/>
        <n v="3408"/>
        <n v="9600"/>
        <n v="4950"/>
        <n v="11880"/>
        <n v="2964"/>
        <n v="13275"/>
        <n v="9216"/>
        <n v="5000"/>
        <n v="7128"/>
        <n v="3726"/>
        <n v="6144"/>
        <n v="4725"/>
        <n v="11560"/>
        <n v="7320"/>
        <n v="8864"/>
        <n v="2064"/>
        <n v="2226"/>
        <n v="5319"/>
        <n v="3096"/>
        <n v="5481"/>
        <n v="5460"/>
        <n v="4657.5"/>
        <n v="2635.5"/>
        <n v="4080"/>
        <n v="2610"/>
        <n v="1593"/>
        <n v="5724"/>
        <n v="11790"/>
        <n v="2556"/>
        <n v="2856"/>
        <n v="4186"/>
        <n v="11448"/>
        <n v="14850"/>
        <n v="4941"/>
        <n v="9288"/>
        <n v="8064"/>
        <n v="5751"/>
        <n v="3360"/>
        <n v="5229"/>
        <n v="9828"/>
        <n v="9375"/>
        <n v="8560"/>
        <n v="2331"/>
        <n v="10878"/>
        <n v="2832"/>
        <n v="2425.5"/>
        <n v="2100"/>
        <n v="2740"/>
        <n v="7470"/>
        <n v="2184"/>
        <n v="11295"/>
        <n v="10125"/>
        <n v="6888"/>
        <n v="1872"/>
        <n v="6615"/>
        <n v="8960"/>
        <n v="1764"/>
        <n v="1512"/>
        <n v="10552.5"/>
        <n v="9045"/>
        <n v="10800"/>
        <n v="9248"/>
        <n v="2223"/>
        <n v="1920"/>
        <n v="4428"/>
        <n v="7704"/>
        <n v="4788"/>
        <n v="6696"/>
        <n v="4500"/>
        <n v="8175"/>
        <n v="6912"/>
        <n v="9525"/>
        <n v="8955"/>
        <n v="10100"/>
        <n v="6831"/>
        <n v="1444.5"/>
        <n v="8688"/>
        <n v="4545"/>
        <n v="7605"/>
        <n v="2497.5"/>
        <n v="12510"/>
        <n v="2404.5"/>
        <n v="10665"/>
        <n v="1685.25"/>
        <n v="10692"/>
        <n v="2580"/>
        <n v="5712"/>
        <n v="8662.5"/>
        <n v="12825"/>
        <n v="6780"/>
        <n v="4420"/>
        <n v="8925"/>
        <n v="5643"/>
        <n v="1830"/>
        <n v="1608"/>
        <n v="4160"/>
        <n v="8240"/>
        <n v="11040"/>
        <n v="10890"/>
        <n v="12480"/>
        <n v="2196"/>
        <n v="11655"/>
        <n v="11745"/>
        <n v="13005"/>
        <n v="10640"/>
        <n v="12375"/>
        <n v="9108"/>
        <n v="7176"/>
        <n v="2605.5"/>
        <n v="10600"/>
        <n v="2415"/>
        <n v="6588"/>
        <n v="4560"/>
        <n v="6642"/>
        <n v="1812"/>
        <n v="5544"/>
        <n v="4688"/>
        <n v="4698"/>
        <n v="3294"/>
        <n v="5832"/>
        <n v="2508"/>
        <n v="5265"/>
        <n v="7770"/>
        <n v="1719"/>
        <n v="4018"/>
        <n v="11100"/>
        <n v="12442.5"/>
        <n v="6132"/>
        <n v="10500"/>
        <n v="14650"/>
        <n v="14985"/>
        <n v="11220"/>
        <n v="6768"/>
        <n v="11002.5"/>
        <n v="4120"/>
        <n v="10867.5"/>
        <n v="7092"/>
        <n v="10732.5"/>
        <n v="8580"/>
        <n v="4824"/>
        <n v="8208"/>
        <n v="4256"/>
        <n v="9300"/>
        <n v="9840"/>
        <n v="5346"/>
        <n v="8383.5"/>
        <n v="2988"/>
        <n v="12075"/>
        <n v="9312"/>
        <n v="1515"/>
        <n v="9247.5"/>
        <n v="6237"/>
        <n v="7056"/>
        <n v="7152"/>
        <n v="2844"/>
        <n v="4347"/>
        <n v="10764"/>
        <n v="2604"/>
        <n v="8400"/>
        <n v="9900"/>
        <n v="7980"/>
        <n v="2583"/>
        <n v="8340"/>
        <n v="7398"/>
        <n v="5232"/>
        <n v="2063.25"/>
        <n v="4096"/>
        <n v="4224"/>
        <n v="9720"/>
        <n v="4770"/>
        <n v="7740"/>
        <n v="6372"/>
        <n v="2160"/>
        <n v="4320"/>
        <n v="6360"/>
        <n v="4932"/>
        <n v="6709.5"/>
        <n v="10170"/>
        <n v="5004"/>
        <n v="6840"/>
        <n v="1530"/>
        <n v="10755"/>
        <n v="14025"/>
        <n v="9870"/>
        <n v="2092.5"/>
        <n v="7506"/>
        <n v="4470"/>
        <n v="5860"/>
        <n v="14107.5"/>
        <n v="12555"/>
        <n v="1974"/>
        <n v="4819.5"/>
        <n v="5811.75"/>
        <n v="9502.5"/>
        <n v="5400"/>
        <n v="2133"/>
        <n v="4980"/>
        <n v="3582"/>
        <n v="12540"/>
        <n v="2265"/>
        <n v="2484"/>
        <n v="9936"/>
        <n v="1620"/>
        <n v="5548.5"/>
        <n v="7641"/>
        <n v="9696"/>
        <n v="7087.5"/>
        <n v="7249.5"/>
        <n v="1635"/>
        <n v="2376"/>
        <n v="13140"/>
        <n v="2400"/>
        <n v="3072"/>
        <n v="2660"/>
        <n v="2475"/>
        <n v="2097"/>
        <n v="7627.5"/>
        <n v="3045"/>
        <n v="1522.5"/>
        <n v="6378.75"/>
        <n v="4252.5"/>
        <n v="4776"/>
        <n v="5697"/>
        <n v="10001.25"/>
        <n v="1725"/>
        <n v="6925.5"/>
        <n v="1957.5"/>
        <n v="10260"/>
        <n v="7668"/>
        <n v="4482"/>
        <n v="1791"/>
        <n v="3978"/>
        <n v="11178"/>
        <n v="3150"/>
        <n v="6135.75"/>
        <n v="7248"/>
        <n v="3108"/>
        <n v="1935"/>
        <n v="7411.5"/>
        <n v="6255"/>
        <n v="7992"/>
        <n v="6660"/>
        <n v="5607"/>
        <n v="2673"/>
        <n v="4401"/>
        <n v="3990"/>
        <n v="2349"/>
        <n v="9292.5"/>
        <n v="6762"/>
        <n v="9432"/>
        <n v="5967"/>
        <n v="3024"/>
        <n v="4074"/>
        <n v="8437.5"/>
        <n v="2248"/>
        <n v="2910"/>
        <n v="4374"/>
        <n v="2124"/>
        <n v="1714.5"/>
        <n v="5280"/>
        <n v="3507"/>
        <n v="9792"/>
        <n v="5055.75"/>
        <n v="7236"/>
        <n v="2943"/>
        <n v="1869"/>
        <n v="3474"/>
        <n v="2068.5"/>
        <n v="11904"/>
        <n v="7357.5"/>
        <n v="4728"/>
        <n v="8869.5"/>
        <n v="9864"/>
        <n v="10548"/>
        <n v="1737"/>
        <n v="2011.5"/>
        <n v="10450"/>
        <n v="5256"/>
        <n v="1584"/>
        <n v="8676"/>
        <n v="9360"/>
        <n v="4284"/>
        <n v="4171.5"/>
        <n v="2144"/>
        <n v="5157"/>
        <n v="9324"/>
        <n v="9744"/>
        <n v="14450"/>
        <n v="10750"/>
        <n v="6084"/>
        <n v="11466"/>
        <n v="2529"/>
        <n v="8928"/>
        <n v="11103.75"/>
        <n v="12645"/>
        <n v="11952"/>
        <n v="10215"/>
        <n v="10200"/>
        <n v="8460"/>
        <n v="7515"/>
        <n v="4772.25"/>
        <n v="4140"/>
        <n v="5880"/>
        <n v="8464.5"/>
        <n v="8360"/>
        <n v="12300"/>
        <n v="1932"/>
        <n v="2085"/>
        <n v="4890"/>
        <n v="8850"/>
        <n v="5859"/>
        <n v="14160"/>
        <n v="13700"/>
        <n v="12450"/>
        <n v="4368"/>
        <n v="9036"/>
        <n v="3744"/>
        <n v="11200"/>
        <n v="7371"/>
        <n v="4221"/>
        <n v="10880"/>
        <n v="2000"/>
        <n v="8842.5"/>
        <n v="4446"/>
        <n v="5760"/>
        <n v="1926"/>
        <n v="6384"/>
        <n v="11160"/>
        <n v="7620"/>
        <n v="5970"/>
        <n v="6060"/>
        <n v="13432.5"/>
        <n v="6516"/>
        <n v="7575"/>
        <n v="12487.5"/>
        <n v="3370.5"/>
        <n v="5160"/>
        <n v="11172"/>
        <n v="2210"/>
        <n v="5355"/>
        <n v="3762"/>
        <n v="3660"/>
        <n v="4416"/>
        <n v="2496"/>
        <n v="8784"/>
        <n v="4260"/>
        <n v="9396"/>
        <n v="13300"/>
        <n v="14100"/>
        <n v="11960"/>
        <n v="10422"/>
        <n v="2650"/>
        <n v="9990"/>
        <n v="10980"/>
        <n v="10935"/>
        <n v="8127"/>
        <n v="8910"/>
        <n v="2131.5"/>
        <n v="4046"/>
        <n v="7612.5"/>
        <n v="9080"/>
        <n v="1458"/>
        <n v="1858.5"/>
        <n v="10416"/>
        <n v="2900"/>
        <n v="13850"/>
        <n v="10584"/>
        <n v="9180"/>
        <n v="1566"/>
        <n v="1944"/>
        <n v="7524"/>
        <n v="3510"/>
        <n v="4599"/>
        <n v="9712.5"/>
        <n v="2009"/>
        <n v="5550"/>
        <n v="9954"/>
        <n v="2044"/>
        <n v="2625"/>
        <n v="2997"/>
        <n v="10300"/>
        <n v="3546"/>
        <n v="6439.5"/>
        <n v="14300"/>
        <n v="4104"/>
        <n v="3654"/>
        <n v="7440"/>
        <n v="2794.5"/>
        <n v="4830"/>
        <n v="8760"/>
        <n v="1377"/>
        <n v="10704"/>
        <n v="4656"/>
        <n v="4302"/>
        <n v="8586"/>
        <n v="4887"/>
        <n v="3753"/>
        <n v="3861"/>
        <n v="8424"/>
        <n v="4212"/>
        <n v="2040"/>
        <n v="4734"/>
        <n v="11376"/>
        <n v="8073"/>
        <n v="5103"/>
        <n v="7800"/>
        <n v="11520"/>
        <n v="6624"/>
        <n v="12915"/>
        <n v="2544"/>
        <n v="1668"/>
        <n v="7848"/>
        <n v="8192"/>
        <n v="7776"/>
        <n v="3696"/>
        <n v="14377.5"/>
        <n v="11400"/>
        <n v="10962"/>
        <n v="3870"/>
        <n v="4248"/>
        <n v="10240"/>
        <n v="4240"/>
        <n v="2952"/>
        <n v="2236.5"/>
        <n v="2034"/>
        <n v="7209"/>
        <n v="6277.5"/>
        <n v="2821.5"/>
        <n v="2835"/>
        <n v="1937.25"/>
        <n v="5701.5"/>
        <n v="2445"/>
        <n v="4530"/>
        <n v="4968"/>
        <n v="12420"/>
        <n v="3240"/>
        <n v="7272"/>
        <n v="2362.5"/>
        <n v="2499"/>
        <n v="4905"/>
        <n v="7884"/>
        <n v="3874.5"/>
        <n v="4440"/>
        <n v="10485"/>
        <n v="4194"/>
        <n v="4576.5"/>
        <n v="6090"/>
        <n v="6777"/>
        <n v="4000.5"/>
        <n v="5427"/>
        <n v="5175"/>
        <n v="5952"/>
        <n v="2308.5"/>
        <n v="5872.5"/>
        <m/>
      </sharedItems>
    </cacheField>
    <cacheField name="Profit / Loss" numFmtId="167">
      <sharedItems containsString="0" containsBlank="1" containsNumber="1" minValue="461.60100000000006" maxValue="6256.2780000000002"/>
    </cacheField>
    <cacheField name="Months (Dates)" numFmtId="0" databaseField="0">
      <fieldGroup base="0">
        <rangePr groupBy="months" startDate="2012-01-01T00:00:00" endDate="2014-07-10T00:00:00"/>
        <groupItems count="14">
          <s v="&lt;01-01-2012"/>
          <s v="Jan"/>
          <s v="Feb"/>
          <s v="Mar"/>
          <s v="Apr"/>
          <s v="May"/>
          <s v="Jun"/>
          <s v="Jul"/>
          <s v="Aug"/>
          <s v="Sep"/>
          <s v="Oct"/>
          <s v="Nov"/>
          <s v="Dec"/>
          <s v="&gt;10-07-2014"/>
        </groupItems>
      </fieldGroup>
    </cacheField>
    <cacheField name="Quarters (Dates)" numFmtId="0" databaseField="0">
      <fieldGroup base="0">
        <rangePr groupBy="quarters" startDate="2012-01-01T00:00:00" endDate="2014-07-10T00:00:00"/>
        <groupItems count="6">
          <s v="&lt;01-01-2012"/>
          <s v="Qtr1"/>
          <s v="Qtr2"/>
          <s v="Qtr3"/>
          <s v="Qtr4"/>
          <s v="&gt;10-07-2014"/>
        </groupItems>
      </fieldGroup>
    </cacheField>
    <cacheField name="Years (Dates)" numFmtId="0" databaseField="0">
      <fieldGroup base="0">
        <rangePr groupBy="years" startDate="2012-01-01T00:00:00" endDate="2014-07-10T00:00:00"/>
        <groupItems count="5">
          <s v="&lt;01-01-2012"/>
          <s v="2012"/>
          <s v="2013"/>
          <s v="2014"/>
          <s v="&gt;10-07-2014"/>
        </groupItems>
      </fieldGroup>
    </cacheField>
    <cacheField name="Incentive" numFmtId="0" formula="IF('Net Sales'&gt;1200000,'Net Sales'*0.5,0)" databaseField="0"/>
    <cacheField name="Incentives" numFmtId="0" formula="IF('Net Sales'&gt;1200000,'Net Sales'*0.5,0)" databaseField="0"/>
  </cacheFields>
  <extLst>
    <ext xmlns:x14="http://schemas.microsoft.com/office/spreadsheetml/2009/9/main" uri="{725AE2AE-9491-48be-B2B4-4EB974FC3084}">
      <x14:pivotCacheDefinition pivotCacheId="132744238"/>
    </ext>
  </extLst>
</pivotCacheDefinition>
</file>

<file path=xl/pivotCache/pivotCacheDefinition2.xml><?xml version="1.0" encoding="utf-8"?>
<pivotCacheDefinition xmlns="http://schemas.openxmlformats.org/spreadsheetml/2006/main" xmlns:r="http://schemas.openxmlformats.org/officeDocument/2006/relationships" r:id="rId1" refreshedBy="Ryyan Mastan" refreshedDate="45423.922746990742" createdVersion="8" refreshedVersion="8" minRefreshableVersion="3" recordCount="1326">
  <cacheSource type="worksheet">
    <worksheetSource ref="A1:H1048576" sheet="Pivot Table Chart"/>
  </cacheSource>
  <cacheFields count="8">
    <cacheField name="Dates" numFmtId="0">
      <sharedItems containsNonDate="0" containsDate="1" containsString="0" containsBlank="1" minDate="2012-01-01T00:00:00" maxDate="2014-07-10T00:00:00"/>
    </cacheField>
    <cacheField name="Order ID" numFmtId="0">
      <sharedItems containsString="0" containsBlank="1" containsNumber="1" containsInteger="1" minValue="1111" maxValue="2915"/>
    </cacheField>
    <cacheField name="Product" numFmtId="0">
      <sharedItems containsBlank="1"/>
    </cacheField>
    <cacheField name="Salesman" numFmtId="0">
      <sharedItems containsBlank="1" count="8">
        <s v="Adam"/>
        <s v="Calvin"/>
        <s v="Daniel"/>
        <s v="Henry"/>
        <s v="Justin"/>
        <s v="Sindy"/>
        <s v="Paul"/>
        <m/>
      </sharedItems>
    </cacheField>
    <cacheField name="Region" numFmtId="0">
      <sharedItems containsBlank="1" count="4">
        <s v="North"/>
        <s v="West"/>
        <s v="Middle"/>
        <m/>
      </sharedItems>
    </cacheField>
    <cacheField name="No. Customers" numFmtId="0">
      <sharedItems containsString="0" containsBlank="1" containsNumber="1" containsInteger="1" minValue="6" maxValue="10"/>
    </cacheField>
    <cacheField name="Net Sales" numFmtId="167">
      <sharedItems containsString="0" containsBlank="1" containsNumber="1" minValue="1377" maxValue="14985"/>
    </cacheField>
    <cacheField name="Profit / Loss" numFmtId="167">
      <sharedItems containsString="0" containsBlank="1" containsNumber="1" minValue="461.60100000000006" maxValue="6256.27800000000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6">
  <r>
    <x v="0"/>
    <n v="1111"/>
    <x v="0"/>
    <x v="0"/>
    <x v="0"/>
    <n v="8"/>
    <x v="0"/>
    <n v="844.1579999999999"/>
  </r>
  <r>
    <x v="1"/>
    <n v="1112"/>
    <x v="1"/>
    <x v="0"/>
    <x v="0"/>
    <n v="8"/>
    <x v="1"/>
    <n v="3376.6319999999996"/>
  </r>
  <r>
    <x v="2"/>
    <n v="1113"/>
    <x v="2"/>
    <x v="0"/>
    <x v="1"/>
    <n v="8"/>
    <x v="2"/>
    <n v="2280"/>
  </r>
  <r>
    <x v="3"/>
    <n v="1115"/>
    <x v="1"/>
    <x v="0"/>
    <x v="1"/>
    <n v="10"/>
    <x v="3"/>
    <n v="1737.3510000000001"/>
  </r>
  <r>
    <x v="4"/>
    <n v="1116"/>
    <x v="2"/>
    <x v="0"/>
    <x v="2"/>
    <n v="10"/>
    <x v="4"/>
    <n v="854.69999999999993"/>
  </r>
  <r>
    <x v="5"/>
    <n v="1117"/>
    <x v="0"/>
    <x v="0"/>
    <x v="2"/>
    <n v="7"/>
    <x v="5"/>
    <n v="2565.4104000000002"/>
  </r>
  <r>
    <x v="6"/>
    <n v="1118"/>
    <x v="1"/>
    <x v="0"/>
    <x v="2"/>
    <n v="7"/>
    <x v="6"/>
    <n v="1063.2090000000001"/>
  </r>
  <r>
    <x v="7"/>
    <n v="1119"/>
    <x v="2"/>
    <x v="0"/>
    <x v="0"/>
    <n v="8"/>
    <x v="7"/>
    <n v="1864.0272"/>
  </r>
  <r>
    <x v="8"/>
    <n v="1120"/>
    <x v="0"/>
    <x v="0"/>
    <x v="0"/>
    <n v="6"/>
    <x v="8"/>
    <n v="2653.62075"/>
  </r>
  <r>
    <x v="9"/>
    <n v="1121"/>
    <x v="1"/>
    <x v="0"/>
    <x v="0"/>
    <n v="9"/>
    <x v="9"/>
    <n v="1931.3513999999998"/>
  </r>
  <r>
    <x v="10"/>
    <n v="1122"/>
    <x v="2"/>
    <x v="0"/>
    <x v="1"/>
    <n v="6"/>
    <x v="10"/>
    <n v="994.4235000000001"/>
  </r>
  <r>
    <x v="11"/>
    <n v="1123"/>
    <x v="0"/>
    <x v="0"/>
    <x v="1"/>
    <n v="9"/>
    <x v="11"/>
    <n v="4092.732"/>
  </r>
  <r>
    <x v="12"/>
    <n v="1124"/>
    <x v="1"/>
    <x v="0"/>
    <x v="1"/>
    <n v="6"/>
    <x v="12"/>
    <n v="1900.8000000000002"/>
  </r>
  <r>
    <x v="13"/>
    <n v="1125"/>
    <x v="2"/>
    <x v="0"/>
    <x v="2"/>
    <n v="7"/>
    <x v="13"/>
    <n v="2722.8710250000004"/>
  </r>
  <r>
    <x v="14"/>
    <n v="1126"/>
    <x v="0"/>
    <x v="0"/>
    <x v="2"/>
    <n v="7"/>
    <x v="14"/>
    <n v="1140.7136999999998"/>
  </r>
  <r>
    <x v="15"/>
    <n v="1127"/>
    <x v="1"/>
    <x v="0"/>
    <x v="2"/>
    <n v="6"/>
    <x v="15"/>
    <n v="2828.6063999999997"/>
  </r>
  <r>
    <x v="16"/>
    <n v="1128"/>
    <x v="2"/>
    <x v="0"/>
    <x v="0"/>
    <n v="9"/>
    <x v="16"/>
    <n v="4189.3605000000007"/>
  </r>
  <r>
    <x v="17"/>
    <n v="1129"/>
    <x v="0"/>
    <x v="0"/>
    <x v="0"/>
    <n v="10"/>
    <x v="17"/>
    <n v="3569.3399999999997"/>
  </r>
  <r>
    <x v="18"/>
    <n v="1130"/>
    <x v="1"/>
    <x v="0"/>
    <x v="0"/>
    <n v="6"/>
    <x v="18"/>
    <n v="3709.0777500000004"/>
  </r>
  <r>
    <x v="19"/>
    <n v="1131"/>
    <x v="2"/>
    <x v="0"/>
    <x v="1"/>
    <n v="10"/>
    <x v="19"/>
    <n v="4516.3999999999996"/>
  </r>
  <r>
    <x v="20"/>
    <n v="1132"/>
    <x v="0"/>
    <x v="0"/>
    <x v="1"/>
    <n v="6"/>
    <x v="20"/>
    <n v="2575.4111999999996"/>
  </r>
  <r>
    <x v="21"/>
    <n v="1133"/>
    <x v="1"/>
    <x v="0"/>
    <x v="1"/>
    <n v="8"/>
    <x v="21"/>
    <n v="1965.2544000000003"/>
  </r>
  <r>
    <x v="22"/>
    <n v="1134"/>
    <x v="2"/>
    <x v="0"/>
    <x v="2"/>
    <n v="9"/>
    <x v="22"/>
    <n v="3907.0980000000004"/>
  </r>
  <r>
    <x v="23"/>
    <n v="1135"/>
    <x v="0"/>
    <x v="0"/>
    <x v="2"/>
    <n v="10"/>
    <x v="23"/>
    <n v="1992.81"/>
  </r>
  <r>
    <x v="24"/>
    <n v="1136"/>
    <x v="1"/>
    <x v="0"/>
    <x v="2"/>
    <n v="9"/>
    <x v="24"/>
    <n v="3084.6347999999998"/>
  </r>
  <r>
    <x v="25"/>
    <n v="1137"/>
    <x v="2"/>
    <x v="0"/>
    <x v="0"/>
    <n v="9"/>
    <x v="25"/>
    <n v="3112.7084999999997"/>
  </r>
  <r>
    <x v="26"/>
    <n v="1138"/>
    <x v="0"/>
    <x v="0"/>
    <x v="0"/>
    <n v="7"/>
    <x v="26"/>
    <n v="709.69027499999993"/>
  </r>
  <r>
    <x v="27"/>
    <n v="1139"/>
    <x v="1"/>
    <x v="0"/>
    <x v="0"/>
    <n v="9"/>
    <x v="27"/>
    <n v="2483.5464000000002"/>
  </r>
  <r>
    <x v="28"/>
    <n v="1140"/>
    <x v="2"/>
    <x v="0"/>
    <x v="1"/>
    <n v="10"/>
    <x v="28"/>
    <n v="4514.67"/>
  </r>
  <r>
    <x v="29"/>
    <n v="1141"/>
    <x v="0"/>
    <x v="0"/>
    <x v="1"/>
    <n v="10"/>
    <x v="29"/>
    <n v="2494.6320000000001"/>
  </r>
  <r>
    <x v="30"/>
    <n v="1142"/>
    <x v="1"/>
    <x v="0"/>
    <x v="1"/>
    <n v="9"/>
    <x v="30"/>
    <n v="2179.35"/>
  </r>
  <r>
    <x v="31"/>
    <n v="1143"/>
    <x v="2"/>
    <x v="0"/>
    <x v="2"/>
    <n v="8"/>
    <x v="31"/>
    <n v="999.93999999999994"/>
  </r>
  <r>
    <x v="32"/>
    <n v="1144"/>
    <x v="0"/>
    <x v="0"/>
    <x v="2"/>
    <n v="6"/>
    <x v="32"/>
    <n v="461.60100000000006"/>
  </r>
  <r>
    <x v="33"/>
    <n v="1145"/>
    <x v="1"/>
    <x v="0"/>
    <x v="2"/>
    <n v="8"/>
    <x v="33"/>
    <n v="744.77520000000004"/>
  </r>
  <r>
    <x v="34"/>
    <n v="1146"/>
    <x v="2"/>
    <x v="0"/>
    <x v="0"/>
    <n v="10"/>
    <x v="34"/>
    <n v="2571.8069999999998"/>
  </r>
  <r>
    <x v="35"/>
    <n v="1147"/>
    <x v="0"/>
    <x v="0"/>
    <x v="0"/>
    <n v="7"/>
    <x v="35"/>
    <n v="1443.6387"/>
  </r>
  <r>
    <x v="36"/>
    <n v="1148"/>
    <x v="1"/>
    <x v="0"/>
    <x v="0"/>
    <n v="6"/>
    <x v="36"/>
    <n v="4258.6271999999999"/>
  </r>
  <r>
    <x v="37"/>
    <n v="1149"/>
    <x v="2"/>
    <x v="0"/>
    <x v="1"/>
    <n v="8"/>
    <x v="37"/>
    <n v="3347.1120000000001"/>
  </r>
  <r>
    <x v="38"/>
    <n v="1150"/>
    <x v="0"/>
    <x v="0"/>
    <x v="1"/>
    <n v="7"/>
    <x v="38"/>
    <n v="2027.739"/>
  </r>
  <r>
    <x v="39"/>
    <n v="1151"/>
    <x v="1"/>
    <x v="0"/>
    <x v="1"/>
    <n v="7"/>
    <x v="39"/>
    <n v="3352.4253000000003"/>
  </r>
  <r>
    <x v="40"/>
    <n v="1152"/>
    <x v="2"/>
    <x v="0"/>
    <x v="2"/>
    <n v="8"/>
    <x v="40"/>
    <n v="1843.4520000000002"/>
  </r>
  <r>
    <x v="41"/>
    <n v="1153"/>
    <x v="0"/>
    <x v="0"/>
    <x v="2"/>
    <n v="7"/>
    <x v="41"/>
    <n v="4393.116"/>
  </r>
  <r>
    <x v="42"/>
    <n v="1154"/>
    <x v="1"/>
    <x v="0"/>
    <x v="2"/>
    <n v="6"/>
    <x v="42"/>
    <n v="3755.808"/>
  </r>
  <r>
    <x v="43"/>
    <n v="1155"/>
    <x v="2"/>
    <x v="0"/>
    <x v="0"/>
    <n v="7"/>
    <x v="43"/>
    <n v="1690.6428000000001"/>
  </r>
  <r>
    <x v="44"/>
    <n v="1156"/>
    <x v="0"/>
    <x v="0"/>
    <x v="0"/>
    <n v="8"/>
    <x v="44"/>
    <n v="1475.9423999999999"/>
  </r>
  <r>
    <x v="45"/>
    <n v="1157"/>
    <x v="1"/>
    <x v="0"/>
    <x v="0"/>
    <n v="10"/>
    <x v="45"/>
    <n v="1103.124"/>
  </r>
  <r>
    <x v="46"/>
    <n v="1158"/>
    <x v="2"/>
    <x v="0"/>
    <x v="1"/>
    <n v="8"/>
    <x v="46"/>
    <n v="1378.7711999999999"/>
  </r>
  <r>
    <x v="47"/>
    <n v="1159"/>
    <x v="0"/>
    <x v="0"/>
    <x v="1"/>
    <n v="10"/>
    <x v="47"/>
    <n v="985.48599999999999"/>
  </r>
  <r>
    <x v="48"/>
    <n v="1160"/>
    <x v="1"/>
    <x v="0"/>
    <x v="1"/>
    <n v="6"/>
    <x v="48"/>
    <n v="877.3515000000001"/>
  </r>
  <r>
    <x v="49"/>
    <n v="1161"/>
    <x v="2"/>
    <x v="0"/>
    <x v="2"/>
    <n v="9"/>
    <x v="49"/>
    <n v="2799.1656000000003"/>
  </r>
  <r>
    <x v="50"/>
    <n v="1162"/>
    <x v="0"/>
    <x v="0"/>
    <x v="2"/>
    <n v="6"/>
    <x v="50"/>
    <n v="2078.1792"/>
  </r>
  <r>
    <x v="51"/>
    <n v="1163"/>
    <x v="1"/>
    <x v="0"/>
    <x v="2"/>
    <n v="7"/>
    <x v="51"/>
    <n v="2660.3325000000004"/>
  </r>
  <r>
    <x v="52"/>
    <n v="1164"/>
    <x v="2"/>
    <x v="0"/>
    <x v="0"/>
    <n v="8"/>
    <x v="52"/>
    <n v="1541.4335999999998"/>
  </r>
  <r>
    <x v="53"/>
    <n v="1165"/>
    <x v="0"/>
    <x v="0"/>
    <x v="0"/>
    <n v="9"/>
    <x v="53"/>
    <n v="1053.27"/>
  </r>
  <r>
    <x v="54"/>
    <n v="1166"/>
    <x v="1"/>
    <x v="0"/>
    <x v="0"/>
    <n v="6"/>
    <x v="54"/>
    <n v="4057.6140000000005"/>
  </r>
  <r>
    <x v="55"/>
    <n v="1167"/>
    <x v="2"/>
    <x v="0"/>
    <x v="1"/>
    <n v="10"/>
    <x v="55"/>
    <n v="4693.8899999999994"/>
  </r>
  <r>
    <x v="56"/>
    <n v="1168"/>
    <x v="0"/>
    <x v="0"/>
    <x v="1"/>
    <n v="7"/>
    <x v="56"/>
    <n v="909.80820000000006"/>
  </r>
  <r>
    <x v="57"/>
    <n v="1169"/>
    <x v="1"/>
    <x v="0"/>
    <x v="1"/>
    <n v="8"/>
    <x v="57"/>
    <n v="3129.0336000000007"/>
  </r>
  <r>
    <x v="58"/>
    <n v="1170"/>
    <x v="2"/>
    <x v="0"/>
    <x v="2"/>
    <n v="8"/>
    <x v="58"/>
    <n v="2062.7837999999997"/>
  </r>
  <r>
    <x v="59"/>
    <n v="1171"/>
    <x v="0"/>
    <x v="0"/>
    <x v="2"/>
    <n v="9"/>
    <x v="59"/>
    <n v="2295.864"/>
  </r>
  <r>
    <x v="60"/>
    <n v="1172"/>
    <x v="1"/>
    <x v="0"/>
    <x v="2"/>
    <n v="9"/>
    <x v="60"/>
    <n v="4223.5829999999996"/>
  </r>
  <r>
    <x v="61"/>
    <n v="1173"/>
    <x v="2"/>
    <x v="0"/>
    <x v="0"/>
    <n v="10"/>
    <x v="61"/>
    <n v="1349.1679999999999"/>
  </r>
  <r>
    <x v="62"/>
    <n v="1174"/>
    <x v="0"/>
    <x v="0"/>
    <x v="0"/>
    <n v="6"/>
    <x v="62"/>
    <n v="1052.8739999999998"/>
  </r>
  <r>
    <x v="63"/>
    <n v="1175"/>
    <x v="1"/>
    <x v="0"/>
    <x v="0"/>
    <n v="6"/>
    <x v="63"/>
    <n v="1489.2570000000001"/>
  </r>
  <r>
    <x v="64"/>
    <n v="1176"/>
    <x v="2"/>
    <x v="0"/>
    <x v="1"/>
    <n v="9"/>
    <x v="64"/>
    <n v="2069.5850999999998"/>
  </r>
  <r>
    <x v="65"/>
    <n v="1177"/>
    <x v="0"/>
    <x v="0"/>
    <x v="1"/>
    <n v="9"/>
    <x v="65"/>
    <n v="4672.08"/>
  </r>
  <r>
    <x v="66"/>
    <n v="1178"/>
    <x v="1"/>
    <x v="0"/>
    <x v="1"/>
    <n v="8"/>
    <x v="66"/>
    <n v="941.88599999999997"/>
  </r>
  <r>
    <x v="67"/>
    <n v="1179"/>
    <x v="2"/>
    <x v="0"/>
    <x v="2"/>
    <n v="6"/>
    <x v="67"/>
    <n v="1667.5092"/>
  </r>
  <r>
    <x v="68"/>
    <n v="1180"/>
    <x v="0"/>
    <x v="0"/>
    <x v="2"/>
    <n v="9"/>
    <x v="68"/>
    <n v="4085.4996000000001"/>
  </r>
  <r>
    <x v="69"/>
    <n v="1181"/>
    <x v="1"/>
    <x v="0"/>
    <x v="2"/>
    <n v="7"/>
    <x v="10"/>
    <n v="3396.1410000000001"/>
  </r>
  <r>
    <x v="70"/>
    <n v="1182"/>
    <x v="2"/>
    <x v="0"/>
    <x v="0"/>
    <n v="7"/>
    <x v="69"/>
    <n v="1824.0831000000003"/>
  </r>
  <r>
    <x v="71"/>
    <n v="1183"/>
    <x v="0"/>
    <x v="0"/>
    <x v="0"/>
    <n v="6"/>
    <x v="67"/>
    <n v="909.70740000000001"/>
  </r>
  <r>
    <x v="72"/>
    <n v="1184"/>
    <x v="1"/>
    <x v="0"/>
    <x v="0"/>
    <n v="10"/>
    <x v="70"/>
    <n v="4225.2750000000005"/>
  </r>
  <r>
    <x v="73"/>
    <n v="1185"/>
    <x v="2"/>
    <x v="0"/>
    <x v="1"/>
    <n v="9"/>
    <x v="71"/>
    <n v="2610.306"/>
  </r>
  <r>
    <x v="74"/>
    <n v="1186"/>
    <x v="0"/>
    <x v="0"/>
    <x v="1"/>
    <n v="10"/>
    <x v="72"/>
    <n v="1930.806"/>
  </r>
  <r>
    <x v="75"/>
    <n v="1187"/>
    <x v="1"/>
    <x v="0"/>
    <x v="1"/>
    <n v="8"/>
    <x v="73"/>
    <n v="3935.3850000000002"/>
  </r>
  <r>
    <x v="76"/>
    <n v="1188"/>
    <x v="2"/>
    <x v="0"/>
    <x v="2"/>
    <n v="9"/>
    <x v="74"/>
    <n v="3893.1192000000001"/>
  </r>
  <r>
    <x v="77"/>
    <n v="1189"/>
    <x v="0"/>
    <x v="0"/>
    <x v="2"/>
    <n v="6"/>
    <x v="75"/>
    <n v="2468.6424000000006"/>
  </r>
  <r>
    <x v="78"/>
    <n v="1190"/>
    <x v="1"/>
    <x v="0"/>
    <x v="2"/>
    <n v="7"/>
    <x v="76"/>
    <n v="2758.2701999999999"/>
  </r>
  <r>
    <x v="79"/>
    <n v="1191"/>
    <x v="2"/>
    <x v="0"/>
    <x v="0"/>
    <n v="9"/>
    <x v="77"/>
    <n v="1198.8162000000002"/>
  </r>
  <r>
    <x v="80"/>
    <n v="1192"/>
    <x v="0"/>
    <x v="0"/>
    <x v="0"/>
    <n v="6"/>
    <x v="78"/>
    <n v="702.44549999999992"/>
  </r>
  <r>
    <x v="81"/>
    <n v="1193"/>
    <x v="1"/>
    <x v="0"/>
    <x v="0"/>
    <n v="9"/>
    <x v="79"/>
    <n v="4921.9605000000001"/>
  </r>
  <r>
    <x v="82"/>
    <n v="1194"/>
    <x v="2"/>
    <x v="0"/>
    <x v="1"/>
    <n v="6"/>
    <x v="42"/>
    <n v="2912.7923999999998"/>
  </r>
  <r>
    <x v="83"/>
    <n v="1195"/>
    <x v="0"/>
    <x v="0"/>
    <x v="1"/>
    <n v="9"/>
    <x v="80"/>
    <n v="703.78740000000005"/>
  </r>
  <r>
    <x v="84"/>
    <n v="1196"/>
    <x v="1"/>
    <x v="0"/>
    <x v="1"/>
    <n v="10"/>
    <x v="81"/>
    <n v="1772.8919999999998"/>
  </r>
  <r>
    <x v="85"/>
    <n v="1197"/>
    <x v="2"/>
    <x v="0"/>
    <x v="2"/>
    <n v="10"/>
    <x v="82"/>
    <n v="2639.3849999999998"/>
  </r>
  <r>
    <x v="86"/>
    <n v="1198"/>
    <x v="0"/>
    <x v="0"/>
    <x v="2"/>
    <n v="9"/>
    <x v="83"/>
    <n v="3743.2080000000001"/>
  </r>
  <r>
    <x v="87"/>
    <n v="1199"/>
    <x v="1"/>
    <x v="0"/>
    <x v="2"/>
    <n v="9"/>
    <x v="84"/>
    <n v="4713.9749999999995"/>
  </r>
  <r>
    <x v="88"/>
    <n v="1200"/>
    <x v="2"/>
    <x v="0"/>
    <x v="0"/>
    <n v="7"/>
    <x v="85"/>
    <n v="4461.5339999999997"/>
  </r>
  <r>
    <x v="89"/>
    <n v="1201"/>
    <x v="0"/>
    <x v="0"/>
    <x v="0"/>
    <n v="6"/>
    <x v="86"/>
    <n v="2587.3343999999997"/>
  </r>
  <r>
    <x v="90"/>
    <n v="1202"/>
    <x v="1"/>
    <x v="0"/>
    <x v="0"/>
    <n v="6"/>
    <x v="87"/>
    <n v="724.81500000000005"/>
  </r>
  <r>
    <x v="91"/>
    <n v="1203"/>
    <x v="2"/>
    <x v="0"/>
    <x v="1"/>
    <n v="7"/>
    <x v="88"/>
    <n v="792.23444999999992"/>
  </r>
  <r>
    <x v="92"/>
    <n v="1204"/>
    <x v="0"/>
    <x v="0"/>
    <x v="1"/>
    <n v="7"/>
    <x v="89"/>
    <n v="1459.143"/>
  </r>
  <r>
    <x v="93"/>
    <n v="1205"/>
    <x v="1"/>
    <x v="0"/>
    <x v="1"/>
    <n v="10"/>
    <x v="90"/>
    <n v="1439.8920000000001"/>
  </r>
  <r>
    <x v="94"/>
    <n v="1206"/>
    <x v="2"/>
    <x v="0"/>
    <x v="2"/>
    <n v="9"/>
    <x v="91"/>
    <n v="1062.3689999999999"/>
  </r>
  <r>
    <x v="95"/>
    <n v="1207"/>
    <x v="0"/>
    <x v="0"/>
    <x v="2"/>
    <n v="10"/>
    <x v="92"/>
    <n v="978.82"/>
  </r>
  <r>
    <x v="96"/>
    <n v="1208"/>
    <x v="1"/>
    <x v="0"/>
    <x v="2"/>
    <n v="9"/>
    <x v="93"/>
    <n v="2436.3180000000002"/>
  </r>
  <r>
    <x v="97"/>
    <n v="1209"/>
    <x v="2"/>
    <x v="0"/>
    <x v="0"/>
    <n v="8"/>
    <x v="94"/>
    <n v="2186.8583999999996"/>
  </r>
  <r>
    <x v="98"/>
    <n v="1210"/>
    <x v="0"/>
    <x v="0"/>
    <x v="0"/>
    <n v="6"/>
    <x v="95"/>
    <n v="2685.5136000000002"/>
  </r>
  <r>
    <x v="99"/>
    <n v="1211"/>
    <x v="1"/>
    <x v="0"/>
    <x v="0"/>
    <n v="6"/>
    <x v="96"/>
    <n v="472.46220000000005"/>
  </r>
  <r>
    <x v="100"/>
    <n v="1212"/>
    <x v="2"/>
    <x v="0"/>
    <x v="1"/>
    <n v="9"/>
    <x v="97"/>
    <n v="3782.122875"/>
  </r>
  <r>
    <x v="101"/>
    <n v="1213"/>
    <x v="0"/>
    <x v="0"/>
    <x v="1"/>
    <n v="10"/>
    <x v="98"/>
    <n v="623.70000000000005"/>
  </r>
  <r>
    <x v="102"/>
    <n v="1214"/>
    <x v="1"/>
    <x v="0"/>
    <x v="1"/>
    <n v="9"/>
    <x v="99"/>
    <n v="1257.5817000000002"/>
  </r>
  <r>
    <x v="103"/>
    <n v="1215"/>
    <x v="2"/>
    <x v="0"/>
    <x v="2"/>
    <n v="10"/>
    <x v="100"/>
    <n v="1449.63"/>
  </r>
  <r>
    <x v="104"/>
    <n v="1216"/>
    <x v="0"/>
    <x v="0"/>
    <x v="2"/>
    <n v="8"/>
    <x v="101"/>
    <n v="666.73260000000005"/>
  </r>
  <r>
    <x v="105"/>
    <n v="1217"/>
    <x v="1"/>
    <x v="0"/>
    <x v="2"/>
    <n v="10"/>
    <x v="102"/>
    <n v="1144.5"/>
  </r>
  <r>
    <x v="106"/>
    <n v="1218"/>
    <x v="2"/>
    <x v="0"/>
    <x v="0"/>
    <n v="10"/>
    <x v="103"/>
    <n v="1210.104"/>
  </r>
  <r>
    <x v="107"/>
    <n v="1219"/>
    <x v="0"/>
    <x v="0"/>
    <x v="0"/>
    <n v="8"/>
    <x v="104"/>
    <n v="1214.0232000000001"/>
  </r>
  <r>
    <x v="108"/>
    <n v="1220"/>
    <x v="1"/>
    <x v="0"/>
    <x v="0"/>
    <n v="6"/>
    <x v="105"/>
    <n v="1942.4663999999998"/>
  </r>
  <r>
    <x v="109"/>
    <n v="1221"/>
    <x v="2"/>
    <x v="0"/>
    <x v="1"/>
    <n v="10"/>
    <x v="106"/>
    <n v="992.44499999999994"/>
  </r>
  <r>
    <x v="110"/>
    <n v="1222"/>
    <x v="0"/>
    <x v="0"/>
    <x v="1"/>
    <n v="6"/>
    <x v="98"/>
    <n v="3073.9500000000003"/>
  </r>
  <r>
    <x v="111"/>
    <n v="1223"/>
    <x v="1"/>
    <x v="0"/>
    <x v="1"/>
    <n v="8"/>
    <x v="107"/>
    <n v="1022.8848"/>
  </r>
  <r>
    <x v="112"/>
    <n v="1224"/>
    <x v="2"/>
    <x v="0"/>
    <x v="2"/>
    <n v="7"/>
    <x v="108"/>
    <n v="6108.5062500000004"/>
  </r>
  <r>
    <x v="113"/>
    <n v="1225"/>
    <x v="0"/>
    <x v="0"/>
    <x v="2"/>
    <n v="7"/>
    <x v="109"/>
    <n v="815.81850000000009"/>
  </r>
  <r>
    <x v="114"/>
    <n v="1226"/>
    <x v="1"/>
    <x v="0"/>
    <x v="2"/>
    <n v="6"/>
    <x v="110"/>
    <n v="1616.7816000000003"/>
  </r>
  <r>
    <x v="115"/>
    <n v="1227"/>
    <x v="2"/>
    <x v="0"/>
    <x v="0"/>
    <n v="9"/>
    <x v="111"/>
    <n v="4455.6750000000002"/>
  </r>
  <r>
    <x v="116"/>
    <n v="1228"/>
    <x v="0"/>
    <x v="0"/>
    <x v="0"/>
    <n v="7"/>
    <x v="112"/>
    <n v="1815.66"/>
  </r>
  <r>
    <x v="117"/>
    <n v="1229"/>
    <x v="1"/>
    <x v="0"/>
    <x v="0"/>
    <n v="9"/>
    <x v="27"/>
    <n v="2679.2927999999997"/>
  </r>
  <r>
    <x v="118"/>
    <n v="1230"/>
    <x v="2"/>
    <x v="0"/>
    <x v="1"/>
    <n v="7"/>
    <x v="113"/>
    <n v="3597.7095000000004"/>
  </r>
  <r>
    <x v="119"/>
    <n v="1231"/>
    <x v="0"/>
    <x v="0"/>
    <x v="1"/>
    <n v="8"/>
    <x v="114"/>
    <n v="4207.5839999999998"/>
  </r>
  <r>
    <x v="120"/>
    <n v="1232"/>
    <x v="1"/>
    <x v="0"/>
    <x v="1"/>
    <n v="10"/>
    <x v="115"/>
    <n v="951.96600000000012"/>
  </r>
  <r>
    <x v="121"/>
    <n v="1233"/>
    <x v="2"/>
    <x v="0"/>
    <x v="2"/>
    <n v="8"/>
    <x v="116"/>
    <n v="1298.8799999999999"/>
  </r>
  <r>
    <x v="122"/>
    <n v="1234"/>
    <x v="0"/>
    <x v="0"/>
    <x v="2"/>
    <n v="10"/>
    <x v="114"/>
    <n v="2483.3700000000003"/>
  </r>
  <r>
    <x v="123"/>
    <n v="1235"/>
    <x v="1"/>
    <x v="0"/>
    <x v="2"/>
    <n v="8"/>
    <x v="117"/>
    <n v="1053.5616"/>
  </r>
  <r>
    <x v="124"/>
    <n v="1236"/>
    <x v="2"/>
    <x v="0"/>
    <x v="0"/>
    <n v="7"/>
    <x v="118"/>
    <n v="1202.5187999999998"/>
  </r>
  <r>
    <x v="125"/>
    <n v="1237"/>
    <x v="0"/>
    <x v="0"/>
    <x v="0"/>
    <n v="7"/>
    <x v="119"/>
    <n v="1560.1950000000002"/>
  </r>
  <r>
    <x v="126"/>
    <n v="1238"/>
    <x v="1"/>
    <x v="0"/>
    <x v="0"/>
    <n v="7"/>
    <x v="120"/>
    <n v="830.55000000000007"/>
  </r>
  <r>
    <x v="127"/>
    <n v="1239"/>
    <x v="2"/>
    <x v="0"/>
    <x v="1"/>
    <n v="9"/>
    <x v="121"/>
    <n v="1017.81"/>
  </r>
  <r>
    <x v="128"/>
    <n v="1240"/>
    <x v="0"/>
    <x v="0"/>
    <x v="1"/>
    <n v="10"/>
    <x v="122"/>
    <n v="3501.5450000000001"/>
  </r>
  <r>
    <x v="129"/>
    <n v="1241"/>
    <x v="1"/>
    <x v="0"/>
    <x v="1"/>
    <n v="8"/>
    <x v="123"/>
    <n v="878.52800000000002"/>
  </r>
  <r>
    <x v="130"/>
    <n v="1242"/>
    <x v="2"/>
    <x v="0"/>
    <x v="2"/>
    <n v="8"/>
    <x v="124"/>
    <n v="1119.2916"/>
  </r>
  <r>
    <x v="131"/>
    <n v="1243"/>
    <x v="0"/>
    <x v="0"/>
    <x v="2"/>
    <n v="8"/>
    <x v="125"/>
    <n v="1560.2"/>
  </r>
  <r>
    <x v="132"/>
    <n v="1244"/>
    <x v="1"/>
    <x v="0"/>
    <x v="2"/>
    <n v="6"/>
    <x v="126"/>
    <n v="3698.7974999999997"/>
  </r>
  <r>
    <x v="133"/>
    <n v="1245"/>
    <x v="2"/>
    <x v="0"/>
    <x v="0"/>
    <n v="7"/>
    <x v="127"/>
    <n v="653.40239999999994"/>
  </r>
  <r>
    <x v="134"/>
    <n v="1246"/>
    <x v="0"/>
    <x v="0"/>
    <x v="0"/>
    <n v="7"/>
    <x v="128"/>
    <n v="1176.2257500000001"/>
  </r>
  <r>
    <x v="135"/>
    <n v="1247"/>
    <x v="1"/>
    <x v="0"/>
    <x v="0"/>
    <n v="8"/>
    <x v="129"/>
    <n v="1266.2616000000003"/>
  </r>
  <r>
    <x v="136"/>
    <n v="1248"/>
    <x v="2"/>
    <x v="0"/>
    <x v="1"/>
    <n v="7"/>
    <x v="130"/>
    <n v="593.71199999999999"/>
  </r>
  <r>
    <x v="137"/>
    <n v="1249"/>
    <x v="0"/>
    <x v="0"/>
    <x v="1"/>
    <n v="10"/>
    <x v="131"/>
    <n v="1056.2939999999999"/>
  </r>
  <r>
    <x v="138"/>
    <n v="1250"/>
    <x v="1"/>
    <x v="0"/>
    <x v="1"/>
    <n v="6"/>
    <x v="132"/>
    <n v="1099.4616000000001"/>
  </r>
  <r>
    <x v="139"/>
    <n v="1251"/>
    <x v="2"/>
    <x v="0"/>
    <x v="2"/>
    <n v="8"/>
    <x v="133"/>
    <n v="2038.5216"/>
  </r>
  <r>
    <x v="140"/>
    <n v="1252"/>
    <x v="0"/>
    <x v="0"/>
    <x v="2"/>
    <n v="10"/>
    <x v="134"/>
    <n v="3506.9039999999995"/>
  </r>
  <r>
    <x v="141"/>
    <n v="1253"/>
    <x v="1"/>
    <x v="0"/>
    <x v="2"/>
    <n v="6"/>
    <x v="135"/>
    <n v="1887.5915999999997"/>
  </r>
  <r>
    <x v="142"/>
    <n v="1254"/>
    <x v="2"/>
    <x v="0"/>
    <x v="0"/>
    <n v="10"/>
    <x v="136"/>
    <n v="1642.0000000000002"/>
  </r>
  <r>
    <x v="143"/>
    <n v="1255"/>
    <x v="0"/>
    <x v="0"/>
    <x v="0"/>
    <n v="7"/>
    <x v="137"/>
    <n v="663.02459999999996"/>
  </r>
  <r>
    <x v="144"/>
    <n v="1256"/>
    <x v="1"/>
    <x v="0"/>
    <x v="0"/>
    <n v="8"/>
    <x v="138"/>
    <n v="1825.1760000000002"/>
  </r>
  <r>
    <x v="145"/>
    <n v="1257"/>
    <x v="2"/>
    <x v="0"/>
    <x v="1"/>
    <n v="9"/>
    <x v="139"/>
    <n v="912.08159999999998"/>
  </r>
  <r>
    <x v="146"/>
    <n v="1258"/>
    <x v="0"/>
    <x v="0"/>
    <x v="1"/>
    <n v="9"/>
    <x v="140"/>
    <n v="677.44215000000008"/>
  </r>
  <r>
    <x v="147"/>
    <n v="1259"/>
    <x v="1"/>
    <x v="0"/>
    <x v="1"/>
    <n v="9"/>
    <x v="141"/>
    <n v="1817.4780000000001"/>
  </r>
  <r>
    <x v="148"/>
    <n v="1260"/>
    <x v="2"/>
    <x v="0"/>
    <x v="2"/>
    <n v="10"/>
    <x v="30"/>
    <n v="2962.0889999999999"/>
  </r>
  <r>
    <x v="149"/>
    <n v="1261"/>
    <x v="0"/>
    <x v="0"/>
    <x v="2"/>
    <n v="7"/>
    <x v="142"/>
    <n v="1329.1992"/>
  </r>
  <r>
    <x v="150"/>
    <n v="1262"/>
    <x v="1"/>
    <x v="0"/>
    <x v="2"/>
    <n v="9"/>
    <x v="143"/>
    <n v="1851.2207999999998"/>
  </r>
  <r>
    <x v="151"/>
    <n v="1263"/>
    <x v="2"/>
    <x v="0"/>
    <x v="0"/>
    <n v="10"/>
    <x v="144"/>
    <n v="3937.5"/>
  </r>
  <r>
    <x v="152"/>
    <n v="1264"/>
    <x v="0"/>
    <x v="0"/>
    <x v="0"/>
    <n v="8"/>
    <x v="145"/>
    <n v="2174.7528000000002"/>
  </r>
  <r>
    <x v="153"/>
    <n v="1265"/>
    <x v="1"/>
    <x v="0"/>
    <x v="0"/>
    <n v="10"/>
    <x v="146"/>
    <n v="864.4319999999999"/>
  </r>
  <r>
    <x v="154"/>
    <n v="1266"/>
    <x v="2"/>
    <x v="0"/>
    <x v="1"/>
    <n v="9"/>
    <x v="30"/>
    <n v="2286.36"/>
  </r>
  <r>
    <x v="155"/>
    <n v="1267"/>
    <x v="0"/>
    <x v="0"/>
    <x v="1"/>
    <n v="10"/>
    <x v="147"/>
    <n v="2286.8999999999996"/>
  </r>
  <r>
    <x v="156"/>
    <n v="1268"/>
    <x v="1"/>
    <x v="0"/>
    <x v="1"/>
    <n v="6"/>
    <x v="148"/>
    <n v="2666.9790000000003"/>
  </r>
  <r>
    <x v="157"/>
    <n v="1269"/>
    <x v="2"/>
    <x v="0"/>
    <x v="2"/>
    <n v="7"/>
    <x v="149"/>
    <n v="1555.4258999999997"/>
  </r>
  <r>
    <x v="158"/>
    <n v="1270"/>
    <x v="0"/>
    <x v="0"/>
    <x v="2"/>
    <n v="8"/>
    <x v="150"/>
    <n v="5102.1360000000004"/>
  </r>
  <r>
    <x v="159"/>
    <n v="1271"/>
    <x v="1"/>
    <x v="0"/>
    <x v="2"/>
    <n v="10"/>
    <x v="151"/>
    <n v="532.09799999999996"/>
  </r>
  <r>
    <x v="160"/>
    <n v="1272"/>
    <x v="2"/>
    <x v="0"/>
    <x v="0"/>
    <n v="7"/>
    <x v="152"/>
    <n v="5433.45075"/>
  </r>
  <r>
    <x v="161"/>
    <n v="1273"/>
    <x v="0"/>
    <x v="0"/>
    <x v="0"/>
    <n v="9"/>
    <x v="153"/>
    <n v="3623.8715999999999"/>
  </r>
  <r>
    <x v="162"/>
    <n v="1274"/>
    <x v="1"/>
    <x v="0"/>
    <x v="0"/>
    <n v="6"/>
    <x v="154"/>
    <n v="1370.6550000000002"/>
  </r>
  <r>
    <x v="163"/>
    <n v="1275"/>
    <x v="2"/>
    <x v="0"/>
    <x v="1"/>
    <n v="9"/>
    <x v="155"/>
    <n v="1201.1220000000001"/>
  </r>
  <r>
    <x v="164"/>
    <n v="1276"/>
    <x v="0"/>
    <x v="0"/>
    <x v="1"/>
    <n v="7"/>
    <x v="156"/>
    <n v="4396.3919999999998"/>
  </r>
  <r>
    <x v="165"/>
    <n v="1277"/>
    <x v="1"/>
    <x v="0"/>
    <x v="1"/>
    <n v="8"/>
    <x v="157"/>
    <n v="4829.4960000000001"/>
  </r>
  <r>
    <x v="166"/>
    <n v="1278"/>
    <x v="2"/>
    <x v="0"/>
    <x v="2"/>
    <n v="9"/>
    <x v="42"/>
    <n v="1510.0344"/>
  </r>
  <r>
    <x v="167"/>
    <n v="1279"/>
    <x v="0"/>
    <x v="0"/>
    <x v="2"/>
    <n v="10"/>
    <x v="114"/>
    <n v="1835.652"/>
  </r>
  <r>
    <x v="168"/>
    <n v="1280"/>
    <x v="1"/>
    <x v="0"/>
    <x v="2"/>
    <n v="7"/>
    <x v="158"/>
    <n v="2249.6292000000003"/>
  </r>
  <r>
    <x v="169"/>
    <n v="1281"/>
    <x v="2"/>
    <x v="0"/>
    <x v="0"/>
    <n v="10"/>
    <x v="159"/>
    <n v="1224.048"/>
  </r>
  <r>
    <x v="170"/>
    <n v="1282"/>
    <x v="0"/>
    <x v="0"/>
    <x v="0"/>
    <n v="6"/>
    <x v="160"/>
    <n v="2715.768"/>
  </r>
  <r>
    <x v="171"/>
    <n v="1283"/>
    <x v="1"/>
    <x v="0"/>
    <x v="0"/>
    <n v="9"/>
    <x v="74"/>
    <n v="2707.3656000000001"/>
  </r>
  <r>
    <x v="172"/>
    <n v="1284"/>
    <x v="2"/>
    <x v="0"/>
    <x v="1"/>
    <n v="10"/>
    <x v="161"/>
    <n v="2333.8440000000001"/>
  </r>
  <r>
    <x v="173"/>
    <n v="1285"/>
    <x v="0"/>
    <x v="0"/>
    <x v="1"/>
    <n v="10"/>
    <x v="162"/>
    <n v="3691.0439999999999"/>
  </r>
  <r>
    <x v="174"/>
    <n v="1286"/>
    <x v="1"/>
    <x v="0"/>
    <x v="1"/>
    <n v="9"/>
    <x v="163"/>
    <n v="1944.5832"/>
  </r>
  <r>
    <x v="175"/>
    <n v="1287"/>
    <x v="2"/>
    <x v="0"/>
    <x v="2"/>
    <n v="7"/>
    <x v="164"/>
    <n v="729.60142499999995"/>
  </r>
  <r>
    <x v="176"/>
    <n v="1288"/>
    <x v="0"/>
    <x v="0"/>
    <x v="2"/>
    <n v="6"/>
    <x v="165"/>
    <n v="1473.7464"/>
  </r>
  <r>
    <x v="177"/>
    <n v="1289"/>
    <x v="1"/>
    <x v="0"/>
    <x v="2"/>
    <n v="10"/>
    <x v="166"/>
    <n v="721.952"/>
  </r>
  <r>
    <x v="178"/>
    <n v="1290"/>
    <x v="2"/>
    <x v="0"/>
    <x v="0"/>
    <n v="7"/>
    <x v="167"/>
    <n v="2878.7723999999998"/>
  </r>
  <r>
    <x v="179"/>
    <n v="1291"/>
    <x v="0"/>
    <x v="0"/>
    <x v="0"/>
    <n v="10"/>
    <x v="168"/>
    <n v="3392.6399999999994"/>
  </r>
  <r>
    <x v="180"/>
    <n v="1292"/>
    <x v="1"/>
    <x v="0"/>
    <x v="0"/>
    <n v="9"/>
    <x v="169"/>
    <n v="5806.6470000000008"/>
  </r>
  <r>
    <x v="181"/>
    <n v="1293"/>
    <x v="2"/>
    <x v="0"/>
    <x v="1"/>
    <n v="7"/>
    <x v="170"/>
    <n v="3356.01"/>
  </r>
  <r>
    <x v="182"/>
    <n v="1294"/>
    <x v="0"/>
    <x v="0"/>
    <x v="1"/>
    <n v="10"/>
    <x v="171"/>
    <n v="4792.8320000000003"/>
  </r>
  <r>
    <x v="183"/>
    <n v="1295"/>
    <x v="1"/>
    <x v="0"/>
    <x v="1"/>
    <n v="8"/>
    <x v="172"/>
    <n v="3642.4079999999999"/>
  </r>
  <r>
    <x v="184"/>
    <n v="1296"/>
    <x v="2"/>
    <x v="0"/>
    <x v="2"/>
    <n v="10"/>
    <x v="173"/>
    <n v="3469.5360000000001"/>
  </r>
  <r>
    <x v="185"/>
    <n v="1297"/>
    <x v="0"/>
    <x v="0"/>
    <x v="2"/>
    <n v="9"/>
    <x v="174"/>
    <n v="1305.6876000000002"/>
  </r>
  <r>
    <x v="186"/>
    <n v="1298"/>
    <x v="1"/>
    <x v="0"/>
    <x v="2"/>
    <n v="8"/>
    <x v="81"/>
    <n v="647.26200000000006"/>
  </r>
  <r>
    <x v="187"/>
    <n v="1299"/>
    <x v="2"/>
    <x v="0"/>
    <x v="0"/>
    <n v="10"/>
    <x v="175"/>
    <n v="2225.9920000000002"/>
  </r>
  <r>
    <x v="188"/>
    <n v="1300"/>
    <x v="0"/>
    <x v="0"/>
    <x v="0"/>
    <n v="8"/>
    <x v="176"/>
    <n v="1638.5280000000002"/>
  </r>
  <r>
    <x v="0"/>
    <n v="1301"/>
    <x v="1"/>
    <x v="1"/>
    <x v="0"/>
    <n v="7"/>
    <x v="177"/>
    <n v="2362.3046999999997"/>
  </r>
  <r>
    <x v="1"/>
    <n v="1302"/>
    <x v="2"/>
    <x v="1"/>
    <x v="1"/>
    <n v="7"/>
    <x v="178"/>
    <n v="1987.6185000000003"/>
  </r>
  <r>
    <x v="2"/>
    <n v="1303"/>
    <x v="0"/>
    <x v="1"/>
    <x v="1"/>
    <n v="6"/>
    <x v="179"/>
    <n v="2738.6059500000001"/>
  </r>
  <r>
    <x v="3"/>
    <n v="1304"/>
    <x v="1"/>
    <x v="1"/>
    <x v="1"/>
    <n v="9"/>
    <x v="180"/>
    <n v="2858.4737999999998"/>
  </r>
  <r>
    <x v="4"/>
    <n v="1305"/>
    <x v="2"/>
    <x v="1"/>
    <x v="2"/>
    <n v="10"/>
    <x v="181"/>
    <n v="5031.125"/>
  </r>
  <r>
    <x v="5"/>
    <n v="1306"/>
    <x v="0"/>
    <x v="1"/>
    <x v="2"/>
    <n v="8"/>
    <x v="162"/>
    <n v="2975.8824"/>
  </r>
  <r>
    <x v="6"/>
    <n v="1307"/>
    <x v="1"/>
    <x v="1"/>
    <x v="2"/>
    <n v="10"/>
    <x v="30"/>
    <n v="1787.328"/>
  </r>
  <r>
    <x v="7"/>
    <n v="1308"/>
    <x v="2"/>
    <x v="1"/>
    <x v="0"/>
    <n v="7"/>
    <x v="182"/>
    <n v="1340.5392000000002"/>
  </r>
  <r>
    <x v="8"/>
    <n v="1309"/>
    <x v="0"/>
    <x v="1"/>
    <x v="0"/>
    <n v="10"/>
    <x v="183"/>
    <n v="5459.7199999999993"/>
  </r>
  <r>
    <x v="9"/>
    <n v="1310"/>
    <x v="1"/>
    <x v="1"/>
    <x v="0"/>
    <n v="8"/>
    <x v="184"/>
    <n v="4004.9519999999998"/>
  </r>
  <r>
    <x v="10"/>
    <n v="1311"/>
    <x v="2"/>
    <x v="1"/>
    <x v="1"/>
    <n v="8"/>
    <x v="144"/>
    <n v="688.86"/>
  </r>
  <r>
    <x v="11"/>
    <n v="1312"/>
    <x v="0"/>
    <x v="1"/>
    <x v="1"/>
    <n v="10"/>
    <x v="185"/>
    <n v="4222.6424999999999"/>
  </r>
  <r>
    <x v="12"/>
    <n v="1313"/>
    <x v="1"/>
    <x v="1"/>
    <x v="1"/>
    <n v="9"/>
    <x v="186"/>
    <n v="962.28"/>
  </r>
  <r>
    <x v="13"/>
    <n v="1314"/>
    <x v="2"/>
    <x v="1"/>
    <x v="2"/>
    <n v="8"/>
    <x v="187"/>
    <n v="3458"/>
  </r>
  <r>
    <x v="14"/>
    <n v="1315"/>
    <x v="0"/>
    <x v="1"/>
    <x v="2"/>
    <n v="10"/>
    <x v="188"/>
    <n v="3327.6089999999999"/>
  </r>
  <r>
    <x v="15"/>
    <n v="1316"/>
    <x v="1"/>
    <x v="1"/>
    <x v="2"/>
    <n v="8"/>
    <x v="189"/>
    <n v="3818.9120000000003"/>
  </r>
  <r>
    <x v="16"/>
    <n v="1317"/>
    <x v="2"/>
    <x v="1"/>
    <x v="0"/>
    <n v="10"/>
    <x v="190"/>
    <n v="2963.6324999999997"/>
  </r>
  <r>
    <x v="17"/>
    <n v="1318"/>
    <x v="0"/>
    <x v="1"/>
    <x v="0"/>
    <n v="9"/>
    <x v="191"/>
    <n v="3576.4740000000002"/>
  </r>
  <r>
    <x v="18"/>
    <n v="1319"/>
    <x v="1"/>
    <x v="1"/>
    <x v="0"/>
    <n v="10"/>
    <x v="192"/>
    <n v="1722.7439999999997"/>
  </r>
  <r>
    <x v="19"/>
    <n v="1320"/>
    <x v="2"/>
    <x v="1"/>
    <x v="1"/>
    <n v="6"/>
    <x v="193"/>
    <n v="1405.7792999999999"/>
  </r>
  <r>
    <x v="20"/>
    <n v="1321"/>
    <x v="0"/>
    <x v="1"/>
    <x v="1"/>
    <n v="9"/>
    <x v="194"/>
    <n v="669.33450000000005"/>
  </r>
  <r>
    <x v="21"/>
    <n v="1322"/>
    <x v="1"/>
    <x v="1"/>
    <x v="1"/>
    <n v="8"/>
    <x v="195"/>
    <n v="3793.6620000000003"/>
  </r>
  <r>
    <x v="22"/>
    <n v="1323"/>
    <x v="2"/>
    <x v="1"/>
    <x v="2"/>
    <n v="8"/>
    <x v="196"/>
    <n v="4190.5199999999995"/>
  </r>
  <r>
    <x v="23"/>
    <n v="1324"/>
    <x v="0"/>
    <x v="1"/>
    <x v="2"/>
    <n v="8"/>
    <x v="15"/>
    <n v="3838.1904"/>
  </r>
  <r>
    <x v="24"/>
    <n v="1325"/>
    <x v="1"/>
    <x v="1"/>
    <x v="2"/>
    <n v="7"/>
    <x v="197"/>
    <n v="3244.5279999999998"/>
  </r>
  <r>
    <x v="25"/>
    <n v="1326"/>
    <x v="2"/>
    <x v="1"/>
    <x v="0"/>
    <n v="10"/>
    <x v="126"/>
    <n v="534.798"/>
  </r>
  <r>
    <x v="26"/>
    <n v="1327"/>
    <x v="0"/>
    <x v="1"/>
    <x v="0"/>
    <n v="9"/>
    <x v="198"/>
    <n v="1025.9109000000001"/>
  </r>
  <r>
    <x v="27"/>
    <n v="1328"/>
    <x v="1"/>
    <x v="1"/>
    <x v="0"/>
    <n v="10"/>
    <x v="199"/>
    <n v="6250.9425000000001"/>
  </r>
  <r>
    <x v="28"/>
    <n v="1329"/>
    <x v="2"/>
    <x v="1"/>
    <x v="1"/>
    <n v="9"/>
    <x v="200"/>
    <n v="3887.0280000000002"/>
  </r>
  <r>
    <x v="29"/>
    <n v="1330"/>
    <x v="0"/>
    <x v="1"/>
    <x v="1"/>
    <n v="6"/>
    <x v="201"/>
    <n v="1378.6982999999998"/>
  </r>
  <r>
    <x v="30"/>
    <n v="1331"/>
    <x v="1"/>
    <x v="1"/>
    <x v="1"/>
    <n v="9"/>
    <x v="202"/>
    <n v="1449.6570000000002"/>
  </r>
  <r>
    <x v="31"/>
    <n v="1332"/>
    <x v="2"/>
    <x v="1"/>
    <x v="2"/>
    <n v="6"/>
    <x v="203"/>
    <n v="2043.2412000000002"/>
  </r>
  <r>
    <x v="32"/>
    <n v="1333"/>
    <x v="0"/>
    <x v="1"/>
    <x v="2"/>
    <n v="7"/>
    <x v="204"/>
    <n v="2367.288"/>
  </r>
  <r>
    <x v="33"/>
    <n v="1334"/>
    <x v="1"/>
    <x v="1"/>
    <x v="2"/>
    <n v="7"/>
    <x v="205"/>
    <n v="4873.9792500000003"/>
  </r>
  <r>
    <x v="34"/>
    <n v="1335"/>
    <x v="2"/>
    <x v="1"/>
    <x v="0"/>
    <n v="9"/>
    <x v="180"/>
    <n v="2046.4163999999998"/>
  </r>
  <r>
    <x v="35"/>
    <n v="1336"/>
    <x v="0"/>
    <x v="1"/>
    <x v="0"/>
    <n v="8"/>
    <x v="206"/>
    <n v="628.07040000000006"/>
  </r>
  <r>
    <x v="36"/>
    <n v="1337"/>
    <x v="1"/>
    <x v="1"/>
    <x v="0"/>
    <n v="8"/>
    <x v="207"/>
    <n v="4139.5200000000004"/>
  </r>
  <r>
    <x v="37"/>
    <n v="1338"/>
    <x v="2"/>
    <x v="1"/>
    <x v="1"/>
    <n v="6"/>
    <x v="208"/>
    <n v="2678.9778000000001"/>
  </r>
  <r>
    <x v="38"/>
    <n v="1339"/>
    <x v="0"/>
    <x v="1"/>
    <x v="1"/>
    <n v="6"/>
    <x v="98"/>
    <n v="1844.37"/>
  </r>
  <r>
    <x v="39"/>
    <n v="1340"/>
    <x v="1"/>
    <x v="1"/>
    <x v="1"/>
    <n v="7"/>
    <x v="209"/>
    <n v="2894.6735999999996"/>
  </r>
  <r>
    <x v="40"/>
    <n v="1341"/>
    <x v="2"/>
    <x v="1"/>
    <x v="2"/>
    <n v="6"/>
    <x v="210"/>
    <n v="614.8845"/>
  </r>
  <r>
    <x v="41"/>
    <n v="1342"/>
    <x v="0"/>
    <x v="1"/>
    <x v="2"/>
    <n v="10"/>
    <x v="211"/>
    <n v="1382.8920000000001"/>
  </r>
  <r>
    <x v="42"/>
    <n v="1343"/>
    <x v="1"/>
    <x v="1"/>
    <x v="2"/>
    <n v="7"/>
    <x v="212"/>
    <n v="2510.9405999999999"/>
  </r>
  <r>
    <x v="43"/>
    <n v="1344"/>
    <x v="2"/>
    <x v="1"/>
    <x v="0"/>
    <n v="8"/>
    <x v="213"/>
    <n v="1955.4816000000001"/>
  </r>
  <r>
    <x v="44"/>
    <n v="1345"/>
    <x v="0"/>
    <x v="1"/>
    <x v="0"/>
    <n v="8"/>
    <x v="180"/>
    <n v="3085.2359999999999"/>
  </r>
  <r>
    <x v="45"/>
    <n v="1346"/>
    <x v="1"/>
    <x v="1"/>
    <x v="0"/>
    <n v="10"/>
    <x v="102"/>
    <n v="1282.1669999999999"/>
  </r>
  <r>
    <x v="46"/>
    <n v="1347"/>
    <x v="2"/>
    <x v="1"/>
    <x v="1"/>
    <n v="10"/>
    <x v="214"/>
    <n v="3198.8879999999999"/>
  </r>
  <r>
    <x v="47"/>
    <n v="1348"/>
    <x v="0"/>
    <x v="1"/>
    <x v="1"/>
    <n v="10"/>
    <x v="215"/>
    <n v="2978.136"/>
  </r>
  <r>
    <x v="48"/>
    <n v="1349"/>
    <x v="1"/>
    <x v="1"/>
    <x v="1"/>
    <n v="7"/>
    <x v="216"/>
    <n v="1502.7957000000001"/>
  </r>
  <r>
    <x v="49"/>
    <n v="1350"/>
    <x v="2"/>
    <x v="1"/>
    <x v="2"/>
    <n v="6"/>
    <x v="160"/>
    <n v="2526.7968000000001"/>
  </r>
  <r>
    <x v="50"/>
    <n v="1351"/>
    <x v="0"/>
    <x v="1"/>
    <x v="2"/>
    <n v="6"/>
    <x v="217"/>
    <n v="4240.0125000000007"/>
  </r>
  <r>
    <x v="51"/>
    <n v="1352"/>
    <x v="1"/>
    <x v="1"/>
    <x v="2"/>
    <n v="9"/>
    <x v="218"/>
    <n v="1783.23525"/>
  </r>
  <r>
    <x v="52"/>
    <n v="1353"/>
    <x v="2"/>
    <x v="1"/>
    <x v="0"/>
    <n v="9"/>
    <x v="219"/>
    <n v="1758.8232"/>
  </r>
  <r>
    <x v="53"/>
    <n v="1354"/>
    <x v="0"/>
    <x v="1"/>
    <x v="0"/>
    <n v="9"/>
    <x v="220"/>
    <n v="1560.6864"/>
  </r>
  <r>
    <x v="54"/>
    <n v="1355"/>
    <x v="1"/>
    <x v="1"/>
    <x v="0"/>
    <n v="6"/>
    <x v="221"/>
    <n v="3026.7269999999999"/>
  </r>
  <r>
    <x v="55"/>
    <n v="1356"/>
    <x v="2"/>
    <x v="1"/>
    <x v="1"/>
    <n v="9"/>
    <x v="222"/>
    <n v="4742.9063999999998"/>
  </r>
  <r>
    <x v="56"/>
    <n v="1357"/>
    <x v="0"/>
    <x v="1"/>
    <x v="1"/>
    <n v="6"/>
    <x v="223"/>
    <n v="2316.7296000000001"/>
  </r>
  <r>
    <x v="57"/>
    <n v="1358"/>
    <x v="1"/>
    <x v="1"/>
    <x v="1"/>
    <n v="9"/>
    <x v="208"/>
    <n v="4464.4643999999998"/>
  </r>
  <r>
    <x v="58"/>
    <n v="1359"/>
    <x v="2"/>
    <x v="1"/>
    <x v="2"/>
    <n v="7"/>
    <x v="224"/>
    <n v="3926.1600000000003"/>
  </r>
  <r>
    <x v="59"/>
    <n v="1360"/>
    <x v="0"/>
    <x v="1"/>
    <x v="2"/>
    <n v="8"/>
    <x v="225"/>
    <n v="683.75159999999994"/>
  </r>
  <r>
    <x v="60"/>
    <n v="1361"/>
    <x v="1"/>
    <x v="1"/>
    <x v="2"/>
    <n v="6"/>
    <x v="226"/>
    <n v="1462.4063999999998"/>
  </r>
  <r>
    <x v="61"/>
    <n v="1362"/>
    <x v="2"/>
    <x v="1"/>
    <x v="0"/>
    <n v="7"/>
    <x v="227"/>
    <n v="2914.317"/>
  </r>
  <r>
    <x v="62"/>
    <n v="1363"/>
    <x v="0"/>
    <x v="1"/>
    <x v="0"/>
    <n v="9"/>
    <x v="228"/>
    <n v="2626.5707999999995"/>
  </r>
  <r>
    <x v="63"/>
    <n v="1364"/>
    <x v="1"/>
    <x v="1"/>
    <x v="0"/>
    <n v="9"/>
    <x v="229"/>
    <n v="4390.2"/>
  </r>
  <r>
    <x v="64"/>
    <n v="1365"/>
    <x v="2"/>
    <x v="1"/>
    <x v="1"/>
    <n v="6"/>
    <x v="132"/>
    <n v="2534.7330000000002"/>
  </r>
  <r>
    <x v="65"/>
    <n v="1366"/>
    <x v="0"/>
    <x v="1"/>
    <x v="1"/>
    <n v="9"/>
    <x v="230"/>
    <n v="1755.1908000000001"/>
  </r>
  <r>
    <x v="66"/>
    <n v="1367"/>
    <x v="1"/>
    <x v="1"/>
    <x v="1"/>
    <n v="10"/>
    <x v="52"/>
    <n v="3171.1680000000001"/>
  </r>
  <r>
    <x v="67"/>
    <n v="1368"/>
    <x v="2"/>
    <x v="1"/>
    <x v="2"/>
    <n v="10"/>
    <x v="146"/>
    <n v="2378.0160000000001"/>
  </r>
  <r>
    <x v="68"/>
    <n v="1369"/>
    <x v="0"/>
    <x v="1"/>
    <x v="2"/>
    <n v="9"/>
    <x v="231"/>
    <n v="892.84679999999992"/>
  </r>
  <r>
    <x v="69"/>
    <n v="1370"/>
    <x v="1"/>
    <x v="1"/>
    <x v="2"/>
    <n v="8"/>
    <x v="86"/>
    <n v="969.13439999999991"/>
  </r>
  <r>
    <x v="70"/>
    <n v="1371"/>
    <x v="2"/>
    <x v="1"/>
    <x v="0"/>
    <n v="8"/>
    <x v="232"/>
    <n v="907.1848"/>
  </r>
  <r>
    <x v="71"/>
    <n v="1372"/>
    <x v="0"/>
    <x v="1"/>
    <x v="0"/>
    <n v="6"/>
    <x v="233"/>
    <n v="1918.95885"/>
  </r>
  <r>
    <x v="72"/>
    <n v="1373"/>
    <x v="1"/>
    <x v="1"/>
    <x v="0"/>
    <n v="7"/>
    <x v="234"/>
    <n v="3440.5056"/>
  </r>
  <r>
    <x v="73"/>
    <n v="1374"/>
    <x v="2"/>
    <x v="1"/>
    <x v="1"/>
    <n v="10"/>
    <x v="144"/>
    <n v="2616.2999999999997"/>
  </r>
  <r>
    <x v="74"/>
    <n v="1375"/>
    <x v="0"/>
    <x v="1"/>
    <x v="1"/>
    <n v="6"/>
    <x v="235"/>
    <n v="1763.7101999999998"/>
  </r>
  <r>
    <x v="75"/>
    <n v="1376"/>
    <x v="1"/>
    <x v="1"/>
    <x v="1"/>
    <n v="6"/>
    <x v="71"/>
    <n v="594.03915000000006"/>
  </r>
  <r>
    <x v="76"/>
    <n v="1377"/>
    <x v="2"/>
    <x v="1"/>
    <x v="2"/>
    <n v="10"/>
    <x v="236"/>
    <n v="3598.8240000000001"/>
  </r>
  <r>
    <x v="77"/>
    <n v="1378"/>
    <x v="0"/>
    <x v="1"/>
    <x v="2"/>
    <n v="7"/>
    <x v="57"/>
    <n v="980.17920000000004"/>
  </r>
  <r>
    <x v="78"/>
    <n v="1379"/>
    <x v="1"/>
    <x v="1"/>
    <x v="2"/>
    <n v="8"/>
    <x v="237"/>
    <n v="5951.232"/>
  </r>
  <r>
    <x v="79"/>
    <n v="1380"/>
    <x v="2"/>
    <x v="1"/>
    <x v="0"/>
    <n v="6"/>
    <x v="238"/>
    <n v="2789.7696000000001"/>
  </r>
  <r>
    <x v="80"/>
    <n v="1381"/>
    <x v="0"/>
    <x v="1"/>
    <x v="0"/>
    <n v="6"/>
    <x v="200"/>
    <n v="3700.3769999999995"/>
  </r>
  <r>
    <x v="81"/>
    <n v="1382"/>
    <x v="1"/>
    <x v="1"/>
    <x v="0"/>
    <n v="10"/>
    <x v="239"/>
    <n v="3942.9119999999998"/>
  </r>
  <r>
    <x v="82"/>
    <n v="1383"/>
    <x v="2"/>
    <x v="1"/>
    <x v="1"/>
    <n v="7"/>
    <x v="240"/>
    <n v="858.7509"/>
  </r>
  <r>
    <x v="83"/>
    <n v="1384"/>
    <x v="0"/>
    <x v="1"/>
    <x v="1"/>
    <n v="7"/>
    <x v="241"/>
    <n v="1503.81"/>
  </r>
  <r>
    <x v="84"/>
    <n v="1385"/>
    <x v="1"/>
    <x v="1"/>
    <x v="1"/>
    <n v="9"/>
    <x v="242"/>
    <n v="2488.59"/>
  </r>
  <r>
    <x v="85"/>
    <n v="1386"/>
    <x v="2"/>
    <x v="1"/>
    <x v="2"/>
    <n v="10"/>
    <x v="243"/>
    <n v="3741.7439999999997"/>
  </r>
  <r>
    <x v="86"/>
    <n v="1387"/>
    <x v="0"/>
    <x v="1"/>
    <x v="2"/>
    <n v="7"/>
    <x v="244"/>
    <n v="597.799125"/>
  </r>
  <r>
    <x v="87"/>
    <n v="1388"/>
    <x v="1"/>
    <x v="1"/>
    <x v="2"/>
    <n v="6"/>
    <x v="245"/>
    <n v="4765.8060000000005"/>
  </r>
  <r>
    <x v="88"/>
    <n v="1389"/>
    <x v="2"/>
    <x v="1"/>
    <x v="0"/>
    <n v="8"/>
    <x v="246"/>
    <n v="5294.7359999999999"/>
  </r>
  <r>
    <x v="89"/>
    <n v="1390"/>
    <x v="0"/>
    <x v="1"/>
    <x v="0"/>
    <n v="8"/>
    <x v="247"/>
    <n v="4222.7999999999993"/>
  </r>
  <r>
    <x v="90"/>
    <n v="1391"/>
    <x v="1"/>
    <x v="1"/>
    <x v="0"/>
    <n v="6"/>
    <x v="248"/>
    <n v="2443.2799500000001"/>
  </r>
  <r>
    <x v="91"/>
    <n v="1392"/>
    <x v="2"/>
    <x v="1"/>
    <x v="1"/>
    <n v="8"/>
    <x v="249"/>
    <n v="4016.6760000000004"/>
  </r>
  <r>
    <x v="92"/>
    <n v="1393"/>
    <x v="0"/>
    <x v="1"/>
    <x v="1"/>
    <n v="9"/>
    <x v="247"/>
    <n v="3315.1049999999996"/>
  </r>
  <r>
    <x v="93"/>
    <n v="1394"/>
    <x v="1"/>
    <x v="1"/>
    <x v="1"/>
    <n v="7"/>
    <x v="250"/>
    <n v="2865.9708000000005"/>
  </r>
  <r>
    <x v="94"/>
    <n v="1395"/>
    <x v="2"/>
    <x v="1"/>
    <x v="2"/>
    <n v="7"/>
    <x v="251"/>
    <n v="2547.0868500000006"/>
  </r>
  <r>
    <x v="95"/>
    <n v="1396"/>
    <x v="0"/>
    <x v="1"/>
    <x v="2"/>
    <n v="10"/>
    <x v="116"/>
    <n v="3808.8"/>
  </r>
  <r>
    <x v="96"/>
    <n v="1397"/>
    <x v="1"/>
    <x v="1"/>
    <x v="2"/>
    <n v="8"/>
    <x v="252"/>
    <n v="2781.9143999999997"/>
  </r>
  <r>
    <x v="97"/>
    <n v="1398"/>
    <x v="2"/>
    <x v="1"/>
    <x v="0"/>
    <n v="9"/>
    <x v="253"/>
    <n v="5209.920000000001"/>
  </r>
  <r>
    <x v="98"/>
    <n v="1399"/>
    <x v="0"/>
    <x v="1"/>
    <x v="0"/>
    <n v="10"/>
    <x v="254"/>
    <n v="3020.5679999999998"/>
  </r>
  <r>
    <x v="99"/>
    <n v="1400"/>
    <x v="1"/>
    <x v="1"/>
    <x v="0"/>
    <n v="7"/>
    <x v="255"/>
    <n v="4688.0505000000003"/>
  </r>
  <r>
    <x v="100"/>
    <n v="1401"/>
    <x v="2"/>
    <x v="1"/>
    <x v="1"/>
    <n v="10"/>
    <x v="256"/>
    <n v="1141.596"/>
  </r>
  <r>
    <x v="101"/>
    <n v="1402"/>
    <x v="0"/>
    <x v="1"/>
    <x v="1"/>
    <n v="7"/>
    <x v="257"/>
    <n v="1882.5554999999999"/>
  </r>
  <r>
    <x v="102"/>
    <n v="1403"/>
    <x v="1"/>
    <x v="1"/>
    <x v="1"/>
    <n v="7"/>
    <x v="258"/>
    <n v="807.73559999999998"/>
  </r>
  <r>
    <x v="103"/>
    <n v="1404"/>
    <x v="2"/>
    <x v="1"/>
    <x v="2"/>
    <n v="6"/>
    <x v="237"/>
    <n v="4363.7939999999999"/>
  </r>
  <r>
    <x v="104"/>
    <n v="1405"/>
    <x v="0"/>
    <x v="1"/>
    <x v="2"/>
    <n v="7"/>
    <x v="95"/>
    <n v="2115.6239999999998"/>
  </r>
  <r>
    <x v="105"/>
    <n v="1406"/>
    <x v="1"/>
    <x v="1"/>
    <x v="2"/>
    <n v="9"/>
    <x v="259"/>
    <n v="2436.9659999999999"/>
  </r>
  <r>
    <x v="106"/>
    <n v="1407"/>
    <x v="2"/>
    <x v="1"/>
    <x v="0"/>
    <n v="6"/>
    <x v="179"/>
    <n v="2668.0265999999992"/>
  </r>
  <r>
    <x v="107"/>
    <n v="1408"/>
    <x v="0"/>
    <x v="1"/>
    <x v="0"/>
    <n v="9"/>
    <x v="260"/>
    <n v="1701.3023999999998"/>
  </r>
  <r>
    <x v="108"/>
    <n v="1409"/>
    <x v="1"/>
    <x v="1"/>
    <x v="0"/>
    <n v="7"/>
    <x v="261"/>
    <n v="3359.538"/>
  </r>
  <r>
    <x v="109"/>
    <n v="1410"/>
    <x v="2"/>
    <x v="1"/>
    <x v="1"/>
    <n v="10"/>
    <x v="262"/>
    <n v="5811.2800000000007"/>
  </r>
  <r>
    <x v="110"/>
    <n v="1411"/>
    <x v="0"/>
    <x v="1"/>
    <x v="1"/>
    <n v="8"/>
    <x v="263"/>
    <n v="4520.880000000001"/>
  </r>
  <r>
    <x v="111"/>
    <n v="1412"/>
    <x v="1"/>
    <x v="1"/>
    <x v="1"/>
    <n v="9"/>
    <x v="264"/>
    <n v="3976.4924999999998"/>
  </r>
  <r>
    <x v="112"/>
    <n v="1413"/>
    <x v="2"/>
    <x v="1"/>
    <x v="2"/>
    <n v="6"/>
    <x v="93"/>
    <n v="3423.5662499999999"/>
  </r>
  <r>
    <x v="113"/>
    <n v="1414"/>
    <x v="0"/>
    <x v="1"/>
    <x v="2"/>
    <n v="8"/>
    <x v="265"/>
    <n v="2479.8959999999997"/>
  </r>
  <r>
    <x v="114"/>
    <n v="1415"/>
    <x v="1"/>
    <x v="1"/>
    <x v="2"/>
    <n v="6"/>
    <x v="266"/>
    <n v="2718.7569000000003"/>
  </r>
  <r>
    <x v="115"/>
    <n v="1416"/>
    <x v="2"/>
    <x v="1"/>
    <x v="0"/>
    <n v="7"/>
    <x v="267"/>
    <n v="769.66364999999985"/>
  </r>
  <r>
    <x v="116"/>
    <n v="1417"/>
    <x v="0"/>
    <x v="1"/>
    <x v="0"/>
    <n v="6"/>
    <x v="60"/>
    <n v="1447.6644000000001"/>
  </r>
  <r>
    <x v="117"/>
    <n v="1418"/>
    <x v="1"/>
    <x v="1"/>
    <x v="0"/>
    <n v="10"/>
    <x v="61"/>
    <n v="2146.5"/>
  </r>
  <r>
    <x v="118"/>
    <n v="1419"/>
    <x v="2"/>
    <x v="1"/>
    <x v="1"/>
    <n v="6"/>
    <x v="268"/>
    <n v="665.92259999999999"/>
  </r>
  <r>
    <x v="119"/>
    <n v="1420"/>
    <x v="0"/>
    <x v="1"/>
    <x v="1"/>
    <n v="10"/>
    <x v="269"/>
    <n v="3210.2594999999997"/>
  </r>
  <r>
    <x v="120"/>
    <n v="1421"/>
    <x v="1"/>
    <x v="1"/>
    <x v="1"/>
    <n v="9"/>
    <x v="270"/>
    <n v="2023.8390000000002"/>
  </r>
  <r>
    <x v="121"/>
    <n v="1422"/>
    <x v="2"/>
    <x v="1"/>
    <x v="2"/>
    <n v="6"/>
    <x v="271"/>
    <n v="3784.8995999999997"/>
  </r>
  <r>
    <x v="122"/>
    <n v="1423"/>
    <x v="0"/>
    <x v="1"/>
    <x v="2"/>
    <n v="6"/>
    <x v="272"/>
    <n v="1295.7165"/>
  </r>
  <r>
    <x v="123"/>
    <n v="1424"/>
    <x v="1"/>
    <x v="1"/>
    <x v="2"/>
    <n v="6"/>
    <x v="273"/>
    <n v="2415.5280000000002"/>
  </r>
  <r>
    <x v="124"/>
    <n v="1425"/>
    <x v="2"/>
    <x v="1"/>
    <x v="0"/>
    <n v="9"/>
    <x v="274"/>
    <n v="4955.1480000000001"/>
  </r>
  <r>
    <x v="125"/>
    <n v="1426"/>
    <x v="0"/>
    <x v="1"/>
    <x v="0"/>
    <n v="7"/>
    <x v="275"/>
    <n v="703.74149999999997"/>
  </r>
  <r>
    <x v="126"/>
    <n v="1427"/>
    <x v="1"/>
    <x v="1"/>
    <x v="0"/>
    <n v="8"/>
    <x v="276"/>
    <n v="2044.6523999999999"/>
  </r>
  <r>
    <x v="127"/>
    <n v="1428"/>
    <x v="2"/>
    <x v="1"/>
    <x v="1"/>
    <n v="7"/>
    <x v="277"/>
    <n v="3463.8912"/>
  </r>
  <r>
    <x v="128"/>
    <n v="1429"/>
    <x v="0"/>
    <x v="1"/>
    <x v="1"/>
    <n v="6"/>
    <x v="278"/>
    <n v="3875.4224999999997"/>
  </r>
  <r>
    <x v="129"/>
    <n v="1430"/>
    <x v="1"/>
    <x v="1"/>
    <x v="1"/>
    <n v="9"/>
    <x v="279"/>
    <n v="1083.9294"/>
  </r>
  <r>
    <x v="130"/>
    <n v="1431"/>
    <x v="2"/>
    <x v="1"/>
    <x v="2"/>
    <n v="8"/>
    <x v="280"/>
    <n v="1725.8368"/>
  </r>
  <r>
    <x v="131"/>
    <n v="1432"/>
    <x v="0"/>
    <x v="1"/>
    <x v="2"/>
    <n v="6"/>
    <x v="281"/>
    <n v="833.55029999999999"/>
  </r>
  <r>
    <x v="132"/>
    <n v="1433"/>
    <x v="1"/>
    <x v="1"/>
    <x v="2"/>
    <n v="8"/>
    <x v="282"/>
    <n v="1383.9264000000001"/>
  </r>
  <r>
    <x v="133"/>
    <n v="1434"/>
    <x v="2"/>
    <x v="1"/>
    <x v="0"/>
    <n v="10"/>
    <x v="283"/>
    <n v="724.81050000000005"/>
  </r>
  <r>
    <x v="134"/>
    <n v="1435"/>
    <x v="0"/>
    <x v="1"/>
    <x v="0"/>
    <n v="9"/>
    <x v="284"/>
    <n v="1822.4621999999999"/>
  </r>
  <r>
    <x v="135"/>
    <n v="1436"/>
    <x v="1"/>
    <x v="1"/>
    <x v="0"/>
    <n v="9"/>
    <x v="285"/>
    <n v="4979.5020000000004"/>
  </r>
  <r>
    <x v="136"/>
    <n v="1437"/>
    <x v="2"/>
    <x v="1"/>
    <x v="1"/>
    <n v="10"/>
    <x v="286"/>
    <n v="1254.5999999999999"/>
  </r>
  <r>
    <x v="137"/>
    <n v="1438"/>
    <x v="0"/>
    <x v="1"/>
    <x v="1"/>
    <n v="8"/>
    <x v="287"/>
    <n v="3724.9800000000005"/>
  </r>
  <r>
    <x v="138"/>
    <n v="1439"/>
    <x v="1"/>
    <x v="1"/>
    <x v="1"/>
    <n v="10"/>
    <x v="154"/>
    <n v="3239.7299999999996"/>
  </r>
  <r>
    <x v="139"/>
    <n v="1440"/>
    <x v="2"/>
    <x v="1"/>
    <x v="2"/>
    <n v="6"/>
    <x v="288"/>
    <n v="3698.4996000000001"/>
  </r>
  <r>
    <x v="140"/>
    <n v="1441"/>
    <x v="0"/>
    <x v="1"/>
    <x v="2"/>
    <n v="9"/>
    <x v="289"/>
    <n v="2968.1235000000001"/>
  </r>
  <r>
    <x v="141"/>
    <n v="1442"/>
    <x v="1"/>
    <x v="1"/>
    <x v="2"/>
    <n v="8"/>
    <x v="20"/>
    <n v="2087.424"/>
  </r>
  <r>
    <x v="142"/>
    <n v="1443"/>
    <x v="2"/>
    <x v="1"/>
    <x v="0"/>
    <n v="8"/>
    <x v="290"/>
    <n v="1524.9359999999999"/>
  </r>
  <r>
    <x v="143"/>
    <n v="1444"/>
    <x v="0"/>
    <x v="1"/>
    <x v="0"/>
    <n v="10"/>
    <x v="291"/>
    <n v="3269.2920000000004"/>
  </r>
  <r>
    <x v="144"/>
    <n v="1445"/>
    <x v="1"/>
    <x v="1"/>
    <x v="0"/>
    <n v="9"/>
    <x v="139"/>
    <n v="840.7962"/>
  </r>
  <r>
    <x v="145"/>
    <n v="1446"/>
    <x v="2"/>
    <x v="1"/>
    <x v="1"/>
    <n v="9"/>
    <x v="173"/>
    <n v="3241.7280000000001"/>
  </r>
  <r>
    <x v="146"/>
    <n v="1447"/>
    <x v="0"/>
    <x v="1"/>
    <x v="1"/>
    <n v="10"/>
    <x v="292"/>
    <n v="601.72499999999991"/>
  </r>
  <r>
    <x v="147"/>
    <n v="1448"/>
    <x v="1"/>
    <x v="1"/>
    <x v="1"/>
    <n v="7"/>
    <x v="205"/>
    <n v="1859.1551999999999"/>
  </r>
  <r>
    <x v="148"/>
    <n v="1449"/>
    <x v="2"/>
    <x v="1"/>
    <x v="2"/>
    <n v="9"/>
    <x v="293"/>
    <n v="3256.8561"/>
  </r>
  <r>
    <x v="149"/>
    <n v="1450"/>
    <x v="0"/>
    <x v="1"/>
    <x v="2"/>
    <n v="7"/>
    <x v="294"/>
    <n v="3086.8424999999993"/>
  </r>
  <r>
    <x v="150"/>
    <n v="1451"/>
    <x v="1"/>
    <x v="1"/>
    <x v="2"/>
    <n v="6"/>
    <x v="295"/>
    <n v="1684.8612000000001"/>
  </r>
  <r>
    <x v="151"/>
    <n v="1452"/>
    <x v="2"/>
    <x v="1"/>
    <x v="0"/>
    <n v="7"/>
    <x v="296"/>
    <n v="4334.8536000000004"/>
  </r>
  <r>
    <x v="152"/>
    <n v="1453"/>
    <x v="0"/>
    <x v="1"/>
    <x v="0"/>
    <n v="6"/>
    <x v="297"/>
    <n v="3302.2080000000001"/>
  </r>
  <r>
    <x v="153"/>
    <n v="1454"/>
    <x v="1"/>
    <x v="1"/>
    <x v="0"/>
    <n v="9"/>
    <x v="298"/>
    <n v="1068.6141"/>
  </r>
  <r>
    <x v="154"/>
    <n v="1455"/>
    <x v="2"/>
    <x v="1"/>
    <x v="1"/>
    <n v="9"/>
    <x v="299"/>
    <n v="3319.1207999999997"/>
  </r>
  <r>
    <x v="155"/>
    <n v="1456"/>
    <x v="0"/>
    <x v="1"/>
    <x v="1"/>
    <n v="9"/>
    <x v="300"/>
    <n v="2680.2710999999999"/>
  </r>
  <r>
    <x v="156"/>
    <n v="1457"/>
    <x v="1"/>
    <x v="1"/>
    <x v="1"/>
    <n v="6"/>
    <x v="301"/>
    <n v="2312.712"/>
  </r>
  <r>
    <x v="157"/>
    <n v="1458"/>
    <x v="2"/>
    <x v="1"/>
    <x v="2"/>
    <n v="6"/>
    <x v="302"/>
    <n v="2968.5365999999999"/>
  </r>
  <r>
    <x v="158"/>
    <n v="1459"/>
    <x v="0"/>
    <x v="1"/>
    <x v="2"/>
    <n v="6"/>
    <x v="303"/>
    <n v="2322.2159999999994"/>
  </r>
  <r>
    <x v="159"/>
    <n v="1460"/>
    <x v="1"/>
    <x v="1"/>
    <x v="2"/>
    <n v="7"/>
    <x v="304"/>
    <n v="2080.7849999999999"/>
  </r>
  <r>
    <x v="160"/>
    <n v="1461"/>
    <x v="2"/>
    <x v="1"/>
    <x v="0"/>
    <n v="8"/>
    <x v="277"/>
    <n v="3958.4160000000002"/>
  </r>
  <r>
    <x v="161"/>
    <n v="1462"/>
    <x v="0"/>
    <x v="1"/>
    <x v="0"/>
    <n v="10"/>
    <x v="162"/>
    <n v="2337.3119999999999"/>
  </r>
  <r>
    <x v="162"/>
    <n v="1463"/>
    <x v="1"/>
    <x v="1"/>
    <x v="0"/>
    <n v="6"/>
    <x v="42"/>
    <n v="2270.3247000000001"/>
  </r>
  <r>
    <x v="163"/>
    <n v="1464"/>
    <x v="2"/>
    <x v="1"/>
    <x v="1"/>
    <n v="10"/>
    <x v="305"/>
    <n v="1799.94"/>
  </r>
  <r>
    <x v="164"/>
    <n v="1465"/>
    <x v="0"/>
    <x v="1"/>
    <x v="1"/>
    <n v="8"/>
    <x v="306"/>
    <n v="696.03840000000002"/>
  </r>
  <r>
    <x v="165"/>
    <n v="1466"/>
    <x v="1"/>
    <x v="1"/>
    <x v="1"/>
    <n v="9"/>
    <x v="307"/>
    <n v="1396.3428000000001"/>
  </r>
  <r>
    <x v="166"/>
    <n v="1467"/>
    <x v="2"/>
    <x v="1"/>
    <x v="2"/>
    <n v="6"/>
    <x v="308"/>
    <n v="584.17200000000003"/>
  </r>
  <r>
    <x v="167"/>
    <n v="1468"/>
    <x v="0"/>
    <x v="1"/>
    <x v="2"/>
    <n v="9"/>
    <x v="309"/>
    <n v="1181.0205000000001"/>
  </r>
  <r>
    <x v="168"/>
    <n v="1469"/>
    <x v="1"/>
    <x v="1"/>
    <x v="2"/>
    <n v="8"/>
    <x v="310"/>
    <n v="1797.2159999999999"/>
  </r>
  <r>
    <x v="169"/>
    <n v="1470"/>
    <x v="2"/>
    <x v="1"/>
    <x v="0"/>
    <n v="9"/>
    <x v="311"/>
    <n v="3237.2865000000002"/>
  </r>
  <r>
    <x v="170"/>
    <n v="1471"/>
    <x v="0"/>
    <x v="1"/>
    <x v="0"/>
    <n v="7"/>
    <x v="312"/>
    <n v="1443.1725000000001"/>
  </r>
  <r>
    <x v="171"/>
    <n v="1472"/>
    <x v="1"/>
    <x v="1"/>
    <x v="0"/>
    <n v="9"/>
    <x v="313"/>
    <n v="2066.58"/>
  </r>
  <r>
    <x v="172"/>
    <n v="1473"/>
    <x v="2"/>
    <x v="1"/>
    <x v="1"/>
    <n v="7"/>
    <x v="314"/>
    <n v="4751.2237500000001"/>
  </r>
  <r>
    <x v="173"/>
    <n v="1474"/>
    <x v="0"/>
    <x v="1"/>
    <x v="1"/>
    <n v="6"/>
    <x v="113"/>
    <n v="1538.8757999999998"/>
  </r>
  <r>
    <x v="174"/>
    <n v="1475"/>
    <x v="1"/>
    <x v="1"/>
    <x v="1"/>
    <n v="9"/>
    <x v="169"/>
    <n v="4969.1880000000001"/>
  </r>
  <r>
    <x v="175"/>
    <n v="1476"/>
    <x v="2"/>
    <x v="1"/>
    <x v="2"/>
    <n v="6"/>
    <x v="315"/>
    <n v="2691.0396000000001"/>
  </r>
  <r>
    <x v="176"/>
    <n v="1842"/>
    <x v="2"/>
    <x v="1"/>
    <x v="1"/>
    <n v="6"/>
    <x v="316"/>
    <n v="1776.9375"/>
  </r>
  <r>
    <x v="177"/>
    <n v="1477"/>
    <x v="0"/>
    <x v="1"/>
    <x v="2"/>
    <n v="6"/>
    <x v="317"/>
    <n v="2942.1288"/>
  </r>
  <r>
    <x v="178"/>
    <n v="1843"/>
    <x v="0"/>
    <x v="1"/>
    <x v="1"/>
    <n v="8"/>
    <x v="318"/>
    <n v="1407.78"/>
  </r>
  <r>
    <x v="179"/>
    <n v="1478"/>
    <x v="1"/>
    <x v="1"/>
    <x v="2"/>
    <n v="9"/>
    <x v="319"/>
    <n v="4783.0661999999993"/>
  </r>
  <r>
    <x v="180"/>
    <n v="1844"/>
    <x v="1"/>
    <x v="1"/>
    <x v="1"/>
    <n v="6"/>
    <x v="120"/>
    <n v="1132.425"/>
  </r>
  <r>
    <x v="181"/>
    <n v="1479"/>
    <x v="2"/>
    <x v="1"/>
    <x v="0"/>
    <n v="8"/>
    <x v="320"/>
    <n v="722.98559999999998"/>
  </r>
  <r>
    <x v="182"/>
    <n v="1845"/>
    <x v="2"/>
    <x v="1"/>
    <x v="2"/>
    <n v="9"/>
    <x v="321"/>
    <n v="1783.8670499999998"/>
  </r>
  <r>
    <x v="183"/>
    <n v="1480"/>
    <x v="0"/>
    <x v="1"/>
    <x v="0"/>
    <n v="8"/>
    <x v="322"/>
    <n v="733.13519999999994"/>
  </r>
  <r>
    <x v="184"/>
    <n v="1848"/>
    <x v="2"/>
    <x v="1"/>
    <x v="0"/>
    <n v="10"/>
    <x v="323"/>
    <n v="1985.124"/>
  </r>
  <r>
    <x v="185"/>
    <n v="1849"/>
    <x v="0"/>
    <x v="1"/>
    <x v="0"/>
    <n v="6"/>
    <x v="324"/>
    <n v="2967.4295999999999"/>
  </r>
  <r>
    <x v="186"/>
    <n v="1850"/>
    <x v="1"/>
    <x v="1"/>
    <x v="0"/>
    <n v="7"/>
    <x v="325"/>
    <n v="1182.7031999999999"/>
  </r>
  <r>
    <x v="187"/>
    <n v="1851"/>
    <x v="2"/>
    <x v="1"/>
    <x v="1"/>
    <n v="10"/>
    <x v="326"/>
    <n v="2509.9740000000002"/>
  </r>
  <r>
    <x v="188"/>
    <n v="1852"/>
    <x v="0"/>
    <x v="1"/>
    <x v="1"/>
    <n v="9"/>
    <x v="65"/>
    <n v="1404.1754999999998"/>
  </r>
  <r>
    <x v="0"/>
    <n v="1853"/>
    <x v="1"/>
    <x v="2"/>
    <x v="1"/>
    <n v="6"/>
    <x v="327"/>
    <n v="1727.8326000000002"/>
  </r>
  <r>
    <x v="1"/>
    <n v="1488"/>
    <x v="2"/>
    <x v="2"/>
    <x v="0"/>
    <n v="6"/>
    <x v="328"/>
    <n v="850.88879999999995"/>
  </r>
  <r>
    <x v="2"/>
    <n v="1854"/>
    <x v="2"/>
    <x v="2"/>
    <x v="2"/>
    <n v="7"/>
    <x v="329"/>
    <n v="3432.3975"/>
  </r>
  <r>
    <x v="3"/>
    <n v="1489"/>
    <x v="0"/>
    <x v="2"/>
    <x v="0"/>
    <n v="9"/>
    <x v="330"/>
    <n v="984.46589999999992"/>
  </r>
  <r>
    <x v="4"/>
    <n v="1855"/>
    <x v="0"/>
    <x v="2"/>
    <x v="2"/>
    <n v="7"/>
    <x v="331"/>
    <n v="737.63864999999987"/>
  </r>
  <r>
    <x v="5"/>
    <n v="1490"/>
    <x v="1"/>
    <x v="2"/>
    <x v="0"/>
    <n v="9"/>
    <x v="332"/>
    <n v="2759.9575500000001"/>
  </r>
  <r>
    <x v="6"/>
    <n v="1856"/>
    <x v="1"/>
    <x v="2"/>
    <x v="2"/>
    <n v="7"/>
    <x v="333"/>
    <n v="3292.2487499999997"/>
  </r>
  <r>
    <x v="7"/>
    <n v="1491"/>
    <x v="2"/>
    <x v="2"/>
    <x v="1"/>
    <n v="10"/>
    <x v="334"/>
    <n v="702.90000000000009"/>
  </r>
  <r>
    <x v="8"/>
    <n v="1857"/>
    <x v="2"/>
    <x v="2"/>
    <x v="0"/>
    <n v="6"/>
    <x v="71"/>
    <n v="1647.7703999999999"/>
  </r>
  <r>
    <x v="9"/>
    <n v="1492"/>
    <x v="0"/>
    <x v="2"/>
    <x v="1"/>
    <n v="9"/>
    <x v="62"/>
    <n v="1927.2239999999999"/>
  </r>
  <r>
    <x v="10"/>
    <n v="1858"/>
    <x v="0"/>
    <x v="2"/>
    <x v="0"/>
    <n v="9"/>
    <x v="30"/>
    <n v="5495.3549999999996"/>
  </r>
  <r>
    <x v="11"/>
    <n v="1493"/>
    <x v="1"/>
    <x v="2"/>
    <x v="1"/>
    <n v="8"/>
    <x v="335"/>
    <n v="1038.4344000000001"/>
  </r>
  <r>
    <x v="12"/>
    <n v="1859"/>
    <x v="1"/>
    <x v="2"/>
    <x v="0"/>
    <n v="7"/>
    <x v="336"/>
    <n v="987.2940000000001"/>
  </r>
  <r>
    <x v="13"/>
    <n v="1494"/>
    <x v="2"/>
    <x v="2"/>
    <x v="2"/>
    <n v="6"/>
    <x v="337"/>
    <n v="1436.8536000000001"/>
  </r>
  <r>
    <x v="14"/>
    <n v="1860"/>
    <x v="2"/>
    <x v="2"/>
    <x v="1"/>
    <n v="8"/>
    <x v="338"/>
    <n v="3756.3119999999999"/>
  </r>
  <r>
    <x v="15"/>
    <n v="1495"/>
    <x v="0"/>
    <x v="2"/>
    <x v="2"/>
    <n v="9"/>
    <x v="332"/>
    <n v="2519.8897500000003"/>
  </r>
  <r>
    <x v="16"/>
    <n v="1861"/>
    <x v="0"/>
    <x v="2"/>
    <x v="1"/>
    <n v="8"/>
    <x v="339"/>
    <n v="2732.1839999999997"/>
  </r>
  <r>
    <x v="17"/>
    <n v="1496"/>
    <x v="1"/>
    <x v="2"/>
    <x v="2"/>
    <n v="7"/>
    <x v="109"/>
    <n v="1801.1154000000001"/>
  </r>
  <r>
    <x v="18"/>
    <n v="1862"/>
    <x v="1"/>
    <x v="2"/>
    <x v="1"/>
    <n v="7"/>
    <x v="340"/>
    <n v="3850.7489999999998"/>
  </r>
  <r>
    <x v="19"/>
    <n v="1497"/>
    <x v="2"/>
    <x v="2"/>
    <x v="0"/>
    <n v="9"/>
    <x v="341"/>
    <n v="2253.3714"/>
  </r>
  <r>
    <x v="20"/>
    <n v="1863"/>
    <x v="2"/>
    <x v="2"/>
    <x v="2"/>
    <n v="7"/>
    <x v="342"/>
    <n v="1091.8152"/>
  </r>
  <r>
    <x v="21"/>
    <n v="1498"/>
    <x v="0"/>
    <x v="2"/>
    <x v="0"/>
    <n v="6"/>
    <x v="343"/>
    <n v="1708.5937500000005"/>
  </r>
  <r>
    <x v="22"/>
    <n v="1864"/>
    <x v="0"/>
    <x v="2"/>
    <x v="2"/>
    <n v="8"/>
    <x v="344"/>
    <n v="2596.1904000000004"/>
  </r>
  <r>
    <x v="23"/>
    <n v="1499"/>
    <x v="1"/>
    <x v="2"/>
    <x v="0"/>
    <n v="10"/>
    <x v="316"/>
    <n v="2730.7799999999997"/>
  </r>
  <r>
    <x v="24"/>
    <n v="1865"/>
    <x v="1"/>
    <x v="2"/>
    <x v="2"/>
    <n v="8"/>
    <x v="345"/>
    <n v="4094.732"/>
  </r>
  <r>
    <x v="25"/>
    <n v="1500"/>
    <x v="2"/>
    <x v="2"/>
    <x v="1"/>
    <n v="9"/>
    <x v="346"/>
    <n v="1156.2736500000001"/>
  </r>
  <r>
    <x v="26"/>
    <n v="1866"/>
    <x v="2"/>
    <x v="2"/>
    <x v="0"/>
    <n v="10"/>
    <x v="347"/>
    <n v="3127.9589999999998"/>
  </r>
  <r>
    <x v="27"/>
    <n v="1501"/>
    <x v="0"/>
    <x v="2"/>
    <x v="1"/>
    <n v="7"/>
    <x v="348"/>
    <n v="2585.8602000000001"/>
  </r>
  <r>
    <x v="28"/>
    <n v="1867"/>
    <x v="0"/>
    <x v="2"/>
    <x v="0"/>
    <n v="8"/>
    <x v="75"/>
    <n v="3660.2640000000001"/>
  </r>
  <r>
    <x v="29"/>
    <n v="1502"/>
    <x v="1"/>
    <x v="2"/>
    <x v="1"/>
    <n v="6"/>
    <x v="349"/>
    <n v="3494.8260000000005"/>
  </r>
  <r>
    <x v="30"/>
    <n v="1868"/>
    <x v="1"/>
    <x v="2"/>
    <x v="0"/>
    <n v="8"/>
    <x v="350"/>
    <n v="4378.6259999999993"/>
  </r>
  <r>
    <x v="31"/>
    <n v="1503"/>
    <x v="2"/>
    <x v="2"/>
    <x v="2"/>
    <n v="7"/>
    <x v="351"/>
    <n v="786.06150000000002"/>
  </r>
  <r>
    <x v="32"/>
    <n v="1869"/>
    <x v="2"/>
    <x v="2"/>
    <x v="1"/>
    <n v="9"/>
    <x v="352"/>
    <n v="733.80600000000004"/>
  </r>
  <r>
    <x v="33"/>
    <n v="1504"/>
    <x v="0"/>
    <x v="2"/>
    <x v="2"/>
    <n v="9"/>
    <x v="353"/>
    <n v="3248.0163000000002"/>
  </r>
  <r>
    <x v="34"/>
    <n v="1870"/>
    <x v="0"/>
    <x v="2"/>
    <x v="1"/>
    <n v="10"/>
    <x v="354"/>
    <n v="5089.92"/>
  </r>
  <r>
    <x v="35"/>
    <n v="1505"/>
    <x v="1"/>
    <x v="2"/>
    <x v="2"/>
    <n v="9"/>
    <x v="217"/>
    <n v="1964.0609999999999"/>
  </r>
  <r>
    <x v="36"/>
    <n v="1871"/>
    <x v="1"/>
    <x v="2"/>
    <x v="1"/>
    <n v="9"/>
    <x v="266"/>
    <n v="4819.9657500000003"/>
  </r>
  <r>
    <x v="37"/>
    <n v="1506"/>
    <x v="2"/>
    <x v="2"/>
    <x v="0"/>
    <n v="7"/>
    <x v="355"/>
    <n v="2304.8004000000001"/>
  </r>
  <r>
    <x v="38"/>
    <n v="1872"/>
    <x v="2"/>
    <x v="2"/>
    <x v="2"/>
    <n v="7"/>
    <x v="356"/>
    <n v="3228.3090000000002"/>
  </r>
  <r>
    <x v="39"/>
    <n v="1507"/>
    <x v="0"/>
    <x v="2"/>
    <x v="0"/>
    <n v="9"/>
    <x v="357"/>
    <n v="672.22439999999995"/>
  </r>
  <r>
    <x v="40"/>
    <n v="1873"/>
    <x v="0"/>
    <x v="2"/>
    <x v="2"/>
    <n v="6"/>
    <x v="358"/>
    <n v="1633.7952"/>
  </r>
  <r>
    <x v="41"/>
    <n v="1508"/>
    <x v="1"/>
    <x v="2"/>
    <x v="0"/>
    <n v="7"/>
    <x v="359"/>
    <n v="1156.0815000000002"/>
  </r>
  <r>
    <x v="42"/>
    <n v="1874"/>
    <x v="1"/>
    <x v="2"/>
    <x v="2"/>
    <n v="6"/>
    <x v="360"/>
    <n v="4375.4174999999996"/>
  </r>
  <r>
    <x v="43"/>
    <n v="1509"/>
    <x v="2"/>
    <x v="2"/>
    <x v="1"/>
    <n v="9"/>
    <x v="361"/>
    <n v="1579.0140000000001"/>
  </r>
  <r>
    <x v="44"/>
    <n v="1510"/>
    <x v="0"/>
    <x v="2"/>
    <x v="1"/>
    <n v="9"/>
    <x v="362"/>
    <n v="2674.3041000000003"/>
  </r>
  <r>
    <x v="45"/>
    <n v="1511"/>
    <x v="1"/>
    <x v="2"/>
    <x v="1"/>
    <n v="7"/>
    <x v="325"/>
    <n v="3895.9304999999999"/>
  </r>
  <r>
    <x v="46"/>
    <n v="1512"/>
    <x v="2"/>
    <x v="2"/>
    <x v="2"/>
    <n v="8"/>
    <x v="363"/>
    <n v="3389.0880000000006"/>
  </r>
  <r>
    <x v="47"/>
    <n v="1513"/>
    <x v="0"/>
    <x v="2"/>
    <x v="2"/>
    <n v="8"/>
    <x v="364"/>
    <n v="3644.8829999999998"/>
  </r>
  <r>
    <x v="48"/>
    <n v="1514"/>
    <x v="1"/>
    <x v="2"/>
    <x v="2"/>
    <n v="8"/>
    <x v="365"/>
    <n v="5200.5599999999995"/>
  </r>
  <r>
    <x v="49"/>
    <n v="1884"/>
    <x v="2"/>
    <x v="2"/>
    <x v="0"/>
    <n v="6"/>
    <x v="366"/>
    <n v="576.86040000000003"/>
  </r>
  <r>
    <x v="50"/>
    <n v="1885"/>
    <x v="0"/>
    <x v="2"/>
    <x v="0"/>
    <n v="10"/>
    <x v="30"/>
    <n v="877.221"/>
  </r>
  <r>
    <x v="51"/>
    <n v="1886"/>
    <x v="1"/>
    <x v="2"/>
    <x v="0"/>
    <n v="7"/>
    <x v="367"/>
    <n v="3310.3728000000006"/>
  </r>
  <r>
    <x v="52"/>
    <n v="1887"/>
    <x v="2"/>
    <x v="2"/>
    <x v="1"/>
    <n v="8"/>
    <x v="160"/>
    <n v="2676.3263999999999"/>
  </r>
  <r>
    <x v="53"/>
    <n v="1888"/>
    <x v="0"/>
    <x v="2"/>
    <x v="1"/>
    <n v="7"/>
    <x v="368"/>
    <n v="1744.6968000000002"/>
  </r>
  <r>
    <x v="54"/>
    <n v="1889"/>
    <x v="1"/>
    <x v="2"/>
    <x v="1"/>
    <n v="6"/>
    <x v="369"/>
    <n v="2136.8447999999999"/>
  </r>
  <r>
    <x v="55"/>
    <n v="1524"/>
    <x v="2"/>
    <x v="2"/>
    <x v="0"/>
    <n v="6"/>
    <x v="370"/>
    <n v="2487.6260999999995"/>
  </r>
  <r>
    <x v="56"/>
    <n v="1890"/>
    <x v="2"/>
    <x v="2"/>
    <x v="2"/>
    <n v="10"/>
    <x v="371"/>
    <n v="919.58550000000002"/>
  </r>
  <r>
    <x v="57"/>
    <n v="1525"/>
    <x v="0"/>
    <x v="2"/>
    <x v="0"/>
    <n v="10"/>
    <x v="372"/>
    <n v="898.09199999999998"/>
  </r>
  <r>
    <x v="58"/>
    <n v="1891"/>
    <x v="0"/>
    <x v="2"/>
    <x v="2"/>
    <n v="6"/>
    <x v="373"/>
    <n v="3991.6170000000002"/>
  </r>
  <r>
    <x v="59"/>
    <n v="1526"/>
    <x v="1"/>
    <x v="2"/>
    <x v="0"/>
    <n v="6"/>
    <x v="93"/>
    <n v="3225.0960000000005"/>
  </r>
  <r>
    <x v="60"/>
    <n v="1892"/>
    <x v="1"/>
    <x v="2"/>
    <x v="2"/>
    <n v="9"/>
    <x v="374"/>
    <n v="839.30579999999998"/>
  </r>
  <r>
    <x v="61"/>
    <n v="1527"/>
    <x v="2"/>
    <x v="2"/>
    <x v="1"/>
    <n v="9"/>
    <x v="375"/>
    <n v="970.08119999999997"/>
  </r>
  <r>
    <x v="62"/>
    <n v="1893"/>
    <x v="2"/>
    <x v="2"/>
    <x v="0"/>
    <n v="9"/>
    <x v="16"/>
    <n v="833.8990500000001"/>
  </r>
  <r>
    <x v="63"/>
    <n v="1528"/>
    <x v="0"/>
    <x v="2"/>
    <x v="1"/>
    <n v="8"/>
    <x v="376"/>
    <n v="4340.5280000000002"/>
  </r>
  <r>
    <x v="64"/>
    <n v="1902"/>
    <x v="2"/>
    <x v="2"/>
    <x v="0"/>
    <n v="9"/>
    <x v="377"/>
    <n v="1609.1271000000002"/>
  </r>
  <r>
    <x v="65"/>
    <n v="1903"/>
    <x v="0"/>
    <x v="2"/>
    <x v="0"/>
    <n v="6"/>
    <x v="86"/>
    <n v="2974.8096"/>
  </r>
  <r>
    <x v="66"/>
    <n v="1904"/>
    <x v="1"/>
    <x v="2"/>
    <x v="0"/>
    <n v="9"/>
    <x v="378"/>
    <n v="5565.1859999999997"/>
  </r>
  <r>
    <x v="67"/>
    <n v="1905"/>
    <x v="2"/>
    <x v="2"/>
    <x v="1"/>
    <n v="7"/>
    <x v="379"/>
    <n v="982.68187499999999"/>
  </r>
  <r>
    <x v="68"/>
    <n v="1906"/>
    <x v="0"/>
    <x v="2"/>
    <x v="1"/>
    <n v="6"/>
    <x v="117"/>
    <n v="4112.7840000000006"/>
  </r>
  <r>
    <x v="69"/>
    <n v="1542"/>
    <x v="2"/>
    <x v="2"/>
    <x v="0"/>
    <n v="9"/>
    <x v="380"/>
    <n v="4042.4264999999996"/>
  </r>
  <r>
    <x v="70"/>
    <n v="1907"/>
    <x v="1"/>
    <x v="2"/>
    <x v="1"/>
    <n v="6"/>
    <x v="358"/>
    <n v="3077.8703999999998"/>
  </r>
  <r>
    <x v="71"/>
    <n v="1543"/>
    <x v="0"/>
    <x v="2"/>
    <x v="0"/>
    <n v="9"/>
    <x v="381"/>
    <n v="4445.982"/>
  </r>
  <r>
    <x v="72"/>
    <n v="1908"/>
    <x v="2"/>
    <x v="2"/>
    <x v="2"/>
    <n v="6"/>
    <x v="382"/>
    <n v="3564.6615000000002"/>
  </r>
  <r>
    <x v="73"/>
    <n v="1544"/>
    <x v="1"/>
    <x v="2"/>
    <x v="0"/>
    <n v="8"/>
    <x v="246"/>
    <n v="1164.7223999999999"/>
  </r>
  <r>
    <x v="74"/>
    <n v="1909"/>
    <x v="0"/>
    <x v="2"/>
    <x v="2"/>
    <n v="8"/>
    <x v="215"/>
    <n v="737.58"/>
  </r>
  <r>
    <x v="75"/>
    <n v="1545"/>
    <x v="2"/>
    <x v="2"/>
    <x v="1"/>
    <n v="10"/>
    <x v="383"/>
    <n v="1811.6640000000002"/>
  </r>
  <r>
    <x v="76"/>
    <n v="1910"/>
    <x v="1"/>
    <x v="2"/>
    <x v="2"/>
    <n v="8"/>
    <x v="384"/>
    <n v="3422.1792"/>
  </r>
  <r>
    <x v="77"/>
    <n v="1546"/>
    <x v="0"/>
    <x v="2"/>
    <x v="1"/>
    <n v="8"/>
    <x v="60"/>
    <n v="2156.9651999999996"/>
  </r>
  <r>
    <x v="78"/>
    <n v="1547"/>
    <x v="1"/>
    <x v="2"/>
    <x v="1"/>
    <n v="8"/>
    <x v="214"/>
    <n v="2503.5120000000002"/>
  </r>
  <r>
    <x v="79"/>
    <n v="1548"/>
    <x v="2"/>
    <x v="2"/>
    <x v="2"/>
    <n v="9"/>
    <x v="341"/>
    <n v="984.81420000000003"/>
  </r>
  <r>
    <x v="80"/>
    <n v="1549"/>
    <x v="0"/>
    <x v="2"/>
    <x v="2"/>
    <n v="8"/>
    <x v="385"/>
    <n v="3420.6719999999996"/>
  </r>
  <r>
    <x v="81"/>
    <n v="1550"/>
    <x v="1"/>
    <x v="2"/>
    <x v="2"/>
    <n v="10"/>
    <x v="104"/>
    <n v="3834.6539999999995"/>
  </r>
  <r>
    <x v="82"/>
    <n v="1938"/>
    <x v="2"/>
    <x v="2"/>
    <x v="0"/>
    <n v="7"/>
    <x v="297"/>
    <n v="1776.096"/>
  </r>
  <r>
    <x v="83"/>
    <n v="1939"/>
    <x v="0"/>
    <x v="2"/>
    <x v="0"/>
    <n v="10"/>
    <x v="386"/>
    <n v="3707.598"/>
  </r>
  <r>
    <x v="84"/>
    <n v="1940"/>
    <x v="1"/>
    <x v="2"/>
    <x v="0"/>
    <n v="10"/>
    <x v="387"/>
    <n v="2214.6240000000003"/>
  </r>
  <r>
    <x v="85"/>
    <n v="1941"/>
    <x v="2"/>
    <x v="2"/>
    <x v="1"/>
    <n v="6"/>
    <x v="182"/>
    <n v="666.16830000000004"/>
  </r>
  <r>
    <x v="86"/>
    <n v="1942"/>
    <x v="0"/>
    <x v="2"/>
    <x v="1"/>
    <n v="10"/>
    <x v="388"/>
    <n v="4436.4120000000003"/>
  </r>
  <r>
    <x v="87"/>
    <n v="1578"/>
    <x v="2"/>
    <x v="2"/>
    <x v="0"/>
    <n v="8"/>
    <x v="389"/>
    <n v="1720.8336000000002"/>
  </r>
  <r>
    <x v="88"/>
    <n v="1943"/>
    <x v="1"/>
    <x v="2"/>
    <x v="1"/>
    <n v="9"/>
    <x v="390"/>
    <n v="1056.8124"/>
  </r>
  <r>
    <x v="89"/>
    <n v="1579"/>
    <x v="0"/>
    <x v="2"/>
    <x v="0"/>
    <n v="7"/>
    <x v="391"/>
    <n v="2004.2442000000001"/>
  </r>
  <r>
    <x v="90"/>
    <n v="1944"/>
    <x v="2"/>
    <x v="2"/>
    <x v="2"/>
    <n v="7"/>
    <x v="392"/>
    <n v="1653.0884999999996"/>
  </r>
  <r>
    <x v="91"/>
    <n v="1580"/>
    <x v="1"/>
    <x v="2"/>
    <x v="0"/>
    <n v="7"/>
    <x v="393"/>
    <n v="771.4"/>
  </r>
  <r>
    <x v="92"/>
    <n v="1945"/>
    <x v="0"/>
    <x v="2"/>
    <x v="2"/>
    <n v="10"/>
    <x v="394"/>
    <n v="944.09699999999998"/>
  </r>
  <r>
    <x v="93"/>
    <n v="1581"/>
    <x v="2"/>
    <x v="2"/>
    <x v="1"/>
    <n v="7"/>
    <x v="356"/>
    <n v="1577.8854000000001"/>
  </r>
  <r>
    <x v="94"/>
    <n v="1946"/>
    <x v="1"/>
    <x v="2"/>
    <x v="2"/>
    <n v="6"/>
    <x v="169"/>
    <n v="1496.3130000000001"/>
  </r>
  <r>
    <x v="95"/>
    <n v="1582"/>
    <x v="0"/>
    <x v="2"/>
    <x v="1"/>
    <n v="10"/>
    <x v="395"/>
    <n v="2102.88"/>
  </r>
  <r>
    <x v="96"/>
    <n v="1583"/>
    <x v="1"/>
    <x v="2"/>
    <x v="1"/>
    <n v="10"/>
    <x v="396"/>
    <n v="937.9665"/>
  </r>
  <r>
    <x v="97"/>
    <n v="1584"/>
    <x v="2"/>
    <x v="2"/>
    <x v="2"/>
    <n v="10"/>
    <x v="397"/>
    <n v="1800.9119999999998"/>
  </r>
  <r>
    <x v="98"/>
    <n v="1585"/>
    <x v="0"/>
    <x v="2"/>
    <x v="2"/>
    <n v="6"/>
    <x v="398"/>
    <n v="1761.7446"/>
  </r>
  <r>
    <x v="99"/>
    <n v="1586"/>
    <x v="1"/>
    <x v="2"/>
    <x v="2"/>
    <n v="6"/>
    <x v="378"/>
    <n v="3555.09"/>
  </r>
  <r>
    <x v="100"/>
    <n v="1973"/>
    <x v="1"/>
    <x v="2"/>
    <x v="2"/>
    <n v="9"/>
    <x v="399"/>
    <n v="1078.3489499999998"/>
  </r>
  <r>
    <x v="101"/>
    <n v="1609"/>
    <x v="0"/>
    <x v="2"/>
    <x v="1"/>
    <n v="6"/>
    <x v="95"/>
    <n v="2244.5136000000002"/>
  </r>
  <r>
    <x v="102"/>
    <n v="1974"/>
    <x v="2"/>
    <x v="2"/>
    <x v="0"/>
    <n v="10"/>
    <x v="400"/>
    <n v="1829.4120000000003"/>
  </r>
  <r>
    <x v="103"/>
    <n v="1610"/>
    <x v="1"/>
    <x v="2"/>
    <x v="1"/>
    <n v="6"/>
    <x v="401"/>
    <n v="747.58950000000004"/>
  </r>
  <r>
    <x v="104"/>
    <n v="1975"/>
    <x v="0"/>
    <x v="2"/>
    <x v="0"/>
    <n v="9"/>
    <x v="402"/>
    <n v="2932.6535999999996"/>
  </r>
  <r>
    <x v="105"/>
    <n v="1611"/>
    <x v="2"/>
    <x v="2"/>
    <x v="2"/>
    <n v="6"/>
    <x v="87"/>
    <n v="2169.7200000000003"/>
  </r>
  <r>
    <x v="106"/>
    <n v="1976"/>
    <x v="1"/>
    <x v="2"/>
    <x v="0"/>
    <n v="7"/>
    <x v="403"/>
    <n v="1176.2226000000001"/>
  </r>
  <r>
    <x v="107"/>
    <n v="1612"/>
    <x v="0"/>
    <x v="2"/>
    <x v="2"/>
    <n v="6"/>
    <x v="404"/>
    <n v="1614.3705"/>
  </r>
  <r>
    <x v="108"/>
    <n v="1977"/>
    <x v="2"/>
    <x v="2"/>
    <x v="1"/>
    <n v="6"/>
    <x v="405"/>
    <n v="2941.1369999999997"/>
  </r>
  <r>
    <x v="109"/>
    <n v="1613"/>
    <x v="1"/>
    <x v="2"/>
    <x v="2"/>
    <n v="10"/>
    <x v="406"/>
    <n v="3530.2949999999996"/>
  </r>
  <r>
    <x v="110"/>
    <n v="1978"/>
    <x v="0"/>
    <x v="2"/>
    <x v="1"/>
    <n v="8"/>
    <x v="2"/>
    <n v="3844.2599999999998"/>
  </r>
  <r>
    <x v="111"/>
    <n v="1614"/>
    <x v="2"/>
    <x v="2"/>
    <x v="0"/>
    <n v="8"/>
    <x v="407"/>
    <n v="1704.3407999999997"/>
  </r>
  <r>
    <x v="112"/>
    <n v="1979"/>
    <x v="1"/>
    <x v="2"/>
    <x v="1"/>
    <n v="7"/>
    <x v="182"/>
    <n v="2902.9391999999998"/>
  </r>
  <r>
    <x v="113"/>
    <n v="1615"/>
    <x v="0"/>
    <x v="2"/>
    <x v="0"/>
    <n v="10"/>
    <x v="408"/>
    <n v="1070.1600000000001"/>
  </r>
  <r>
    <x v="114"/>
    <n v="1980"/>
    <x v="2"/>
    <x v="2"/>
    <x v="2"/>
    <n v="6"/>
    <x v="409"/>
    <n v="4145.13"/>
  </r>
  <r>
    <x v="115"/>
    <n v="1616"/>
    <x v="1"/>
    <x v="2"/>
    <x v="0"/>
    <n v="9"/>
    <x v="98"/>
    <n v="850.09500000000003"/>
  </r>
  <r>
    <x v="116"/>
    <n v="1981"/>
    <x v="0"/>
    <x v="2"/>
    <x v="2"/>
    <n v="10"/>
    <x v="410"/>
    <n v="3659.04"/>
  </r>
  <r>
    <x v="117"/>
    <n v="1617"/>
    <x v="2"/>
    <x v="2"/>
    <x v="1"/>
    <n v="8"/>
    <x v="411"/>
    <n v="889.49639999999988"/>
  </r>
  <r>
    <x v="118"/>
    <n v="1982"/>
    <x v="1"/>
    <x v="2"/>
    <x v="2"/>
    <n v="10"/>
    <x v="412"/>
    <n v="1865.9339999999997"/>
  </r>
  <r>
    <x v="119"/>
    <n v="1618"/>
    <x v="0"/>
    <x v="2"/>
    <x v="1"/>
    <n v="10"/>
    <x v="204"/>
    <n v="3227.2380000000003"/>
  </r>
  <r>
    <x v="120"/>
    <n v="1619"/>
    <x v="1"/>
    <x v="2"/>
    <x v="1"/>
    <n v="8"/>
    <x v="413"/>
    <n v="806.39999999999986"/>
  </r>
  <r>
    <x v="121"/>
    <n v="1620"/>
    <x v="2"/>
    <x v="2"/>
    <x v="2"/>
    <n v="6"/>
    <x v="328"/>
    <n v="1395.0144"/>
  </r>
  <r>
    <x v="122"/>
    <n v="1621"/>
    <x v="0"/>
    <x v="2"/>
    <x v="2"/>
    <n v="10"/>
    <x v="414"/>
    <n v="4843.75"/>
  </r>
  <r>
    <x v="123"/>
    <n v="1622"/>
    <x v="1"/>
    <x v="2"/>
    <x v="2"/>
    <n v="6"/>
    <x v="415"/>
    <n v="783.54539999999986"/>
  </r>
  <r>
    <x v="124"/>
    <n v="1992"/>
    <x v="2"/>
    <x v="2"/>
    <x v="0"/>
    <n v="6"/>
    <x v="416"/>
    <n v="745.01369999999997"/>
  </r>
  <r>
    <x v="125"/>
    <n v="1993"/>
    <x v="0"/>
    <x v="2"/>
    <x v="0"/>
    <n v="8"/>
    <x v="417"/>
    <n v="1320.6528000000001"/>
  </r>
  <r>
    <x v="126"/>
    <n v="1994"/>
    <x v="1"/>
    <x v="2"/>
    <x v="0"/>
    <n v="8"/>
    <x v="86"/>
    <n v="869.14080000000001"/>
  </r>
  <r>
    <x v="127"/>
    <n v="1995"/>
    <x v="2"/>
    <x v="2"/>
    <x v="1"/>
    <n v="8"/>
    <x v="305"/>
    <n v="1054.1831999999999"/>
  </r>
  <r>
    <x v="128"/>
    <n v="1996"/>
    <x v="0"/>
    <x v="2"/>
    <x v="1"/>
    <n v="10"/>
    <x v="90"/>
    <n v="1313.3519999999999"/>
  </r>
  <r>
    <x v="129"/>
    <n v="1632"/>
    <x v="2"/>
    <x v="2"/>
    <x v="0"/>
    <n v="6"/>
    <x v="418"/>
    <n v="651.73500000000001"/>
  </r>
  <r>
    <x v="130"/>
    <n v="1997"/>
    <x v="1"/>
    <x v="2"/>
    <x v="1"/>
    <n v="8"/>
    <x v="407"/>
    <n v="2123.8656000000001"/>
  </r>
  <r>
    <x v="131"/>
    <n v="1633"/>
    <x v="0"/>
    <x v="2"/>
    <x v="0"/>
    <n v="10"/>
    <x v="419"/>
    <n v="4369.68"/>
  </r>
  <r>
    <x v="132"/>
    <n v="1998"/>
    <x v="2"/>
    <x v="2"/>
    <x v="2"/>
    <n v="10"/>
    <x v="420"/>
    <n v="798.61199999999997"/>
  </r>
  <r>
    <x v="133"/>
    <n v="1634"/>
    <x v="1"/>
    <x v="2"/>
    <x v="0"/>
    <n v="10"/>
    <x v="82"/>
    <n v="1311.57"/>
  </r>
  <r>
    <x v="134"/>
    <n v="1999"/>
    <x v="0"/>
    <x v="2"/>
    <x v="2"/>
    <n v="8"/>
    <x v="421"/>
    <n v="723.30240000000003"/>
  </r>
  <r>
    <x v="135"/>
    <n v="1635"/>
    <x v="2"/>
    <x v="2"/>
    <x v="1"/>
    <n v="8"/>
    <x v="422"/>
    <n v="817.55039999999997"/>
  </r>
  <r>
    <x v="136"/>
    <n v="2000"/>
    <x v="1"/>
    <x v="2"/>
    <x v="2"/>
    <n v="7"/>
    <x v="423"/>
    <n v="2221.7705999999998"/>
  </r>
  <r>
    <x v="137"/>
    <n v="1636"/>
    <x v="0"/>
    <x v="2"/>
    <x v="1"/>
    <n v="6"/>
    <x v="424"/>
    <n v="586.33109999999999"/>
  </r>
  <r>
    <x v="138"/>
    <n v="2001"/>
    <x v="2"/>
    <x v="2"/>
    <x v="0"/>
    <n v="6"/>
    <x v="425"/>
    <n v="655.42319999999995"/>
  </r>
  <r>
    <x v="139"/>
    <n v="1637"/>
    <x v="1"/>
    <x v="2"/>
    <x v="1"/>
    <n v="7"/>
    <x v="426"/>
    <n v="2782.5209999999997"/>
  </r>
  <r>
    <x v="140"/>
    <n v="2002"/>
    <x v="0"/>
    <x v="2"/>
    <x v="0"/>
    <n v="7"/>
    <x v="427"/>
    <n v="894.62099999999998"/>
  </r>
  <r>
    <x v="141"/>
    <n v="1638"/>
    <x v="2"/>
    <x v="2"/>
    <x v="2"/>
    <n v="9"/>
    <x v="428"/>
    <n v="2321.9190000000003"/>
  </r>
  <r>
    <x v="142"/>
    <n v="2003"/>
    <x v="1"/>
    <x v="2"/>
    <x v="0"/>
    <n v="6"/>
    <x v="400"/>
    <n v="3597.0479999999998"/>
  </r>
  <r>
    <x v="143"/>
    <n v="1639"/>
    <x v="0"/>
    <x v="2"/>
    <x v="2"/>
    <n v="7"/>
    <x v="429"/>
    <n v="3538.1587500000001"/>
  </r>
  <r>
    <x v="144"/>
    <n v="2004"/>
    <x v="2"/>
    <x v="2"/>
    <x v="1"/>
    <n v="8"/>
    <x v="430"/>
    <n v="2063.0519999999997"/>
  </r>
  <r>
    <x v="145"/>
    <n v="1640"/>
    <x v="1"/>
    <x v="2"/>
    <x v="2"/>
    <n v="9"/>
    <x v="8"/>
    <n v="992.51460000000009"/>
  </r>
  <r>
    <x v="146"/>
    <n v="2005"/>
    <x v="0"/>
    <x v="2"/>
    <x v="1"/>
    <n v="6"/>
    <x v="431"/>
    <n v="3297.9960000000001"/>
  </r>
  <r>
    <x v="147"/>
    <n v="1641"/>
    <x v="2"/>
    <x v="2"/>
    <x v="0"/>
    <n v="9"/>
    <x v="432"/>
    <n v="2850.8328000000001"/>
  </r>
  <r>
    <x v="148"/>
    <n v="2006"/>
    <x v="1"/>
    <x v="2"/>
    <x v="1"/>
    <n v="6"/>
    <x v="433"/>
    <n v="2687.4180000000001"/>
  </r>
  <r>
    <x v="149"/>
    <n v="1642"/>
    <x v="0"/>
    <x v="2"/>
    <x v="0"/>
    <n v="10"/>
    <x v="275"/>
    <n v="3246.9359999999997"/>
  </r>
  <r>
    <x v="150"/>
    <n v="2007"/>
    <x v="2"/>
    <x v="2"/>
    <x v="2"/>
    <n v="9"/>
    <x v="434"/>
    <n v="4036.8959999999997"/>
  </r>
  <r>
    <x v="151"/>
    <n v="1643"/>
    <x v="1"/>
    <x v="2"/>
    <x v="0"/>
    <n v="6"/>
    <x v="435"/>
    <n v="3082.5360000000005"/>
  </r>
  <r>
    <x v="152"/>
    <n v="2008"/>
    <x v="0"/>
    <x v="2"/>
    <x v="2"/>
    <n v="6"/>
    <x v="63"/>
    <n v="876.92849999999999"/>
  </r>
  <r>
    <x v="153"/>
    <n v="1644"/>
    <x v="2"/>
    <x v="2"/>
    <x v="1"/>
    <n v="7"/>
    <x v="436"/>
    <n v="3148.74"/>
  </r>
  <r>
    <x v="154"/>
    <n v="2009"/>
    <x v="1"/>
    <x v="2"/>
    <x v="2"/>
    <n v="9"/>
    <x v="141"/>
    <n v="2062.1951999999997"/>
  </r>
  <r>
    <x v="155"/>
    <n v="1645"/>
    <x v="0"/>
    <x v="2"/>
    <x v="1"/>
    <n v="7"/>
    <x v="437"/>
    <n v="2015.5590000000002"/>
  </r>
  <r>
    <x v="156"/>
    <n v="2010"/>
    <x v="2"/>
    <x v="2"/>
    <x v="0"/>
    <n v="6"/>
    <x v="144"/>
    <n v="1546.56"/>
  </r>
  <r>
    <x v="157"/>
    <n v="1646"/>
    <x v="1"/>
    <x v="2"/>
    <x v="1"/>
    <n v="9"/>
    <x v="438"/>
    <n v="5098.6530000000002"/>
  </r>
  <r>
    <x v="158"/>
    <n v="2011"/>
    <x v="0"/>
    <x v="2"/>
    <x v="0"/>
    <n v="9"/>
    <x v="439"/>
    <n v="923.07600000000002"/>
  </r>
  <r>
    <x v="159"/>
    <n v="1647"/>
    <x v="2"/>
    <x v="2"/>
    <x v="2"/>
    <n v="9"/>
    <x v="440"/>
    <n v="998.74080000000004"/>
  </r>
  <r>
    <x v="160"/>
    <n v="2012"/>
    <x v="1"/>
    <x v="2"/>
    <x v="0"/>
    <n v="9"/>
    <x v="441"/>
    <n v="4353.75"/>
  </r>
  <r>
    <x v="161"/>
    <n v="1648"/>
    <x v="0"/>
    <x v="2"/>
    <x v="2"/>
    <n v="7"/>
    <x v="442"/>
    <n v="2388.96"/>
  </r>
  <r>
    <x v="162"/>
    <n v="2013"/>
    <x v="2"/>
    <x v="2"/>
    <x v="1"/>
    <n v="9"/>
    <x v="443"/>
    <n v="718.49160000000006"/>
  </r>
  <r>
    <x v="163"/>
    <n v="1649"/>
    <x v="1"/>
    <x v="2"/>
    <x v="2"/>
    <n v="7"/>
    <x v="444"/>
    <n v="3539.76"/>
  </r>
  <r>
    <x v="164"/>
    <n v="2014"/>
    <x v="0"/>
    <x v="2"/>
    <x v="1"/>
    <n v="7"/>
    <x v="445"/>
    <n v="2625.8295000000003"/>
  </r>
  <r>
    <x v="165"/>
    <n v="1650"/>
    <x v="2"/>
    <x v="2"/>
    <x v="0"/>
    <n v="7"/>
    <x v="241"/>
    <n v="690.40125000000012"/>
  </r>
  <r>
    <x v="166"/>
    <n v="2015"/>
    <x v="1"/>
    <x v="2"/>
    <x v="1"/>
    <n v="7"/>
    <x v="446"/>
    <n v="1585.7477999999999"/>
  </r>
  <r>
    <x v="167"/>
    <n v="1651"/>
    <x v="0"/>
    <x v="2"/>
    <x v="0"/>
    <n v="10"/>
    <x v="447"/>
    <n v="647.25"/>
  </r>
  <r>
    <x v="168"/>
    <n v="2016"/>
    <x v="2"/>
    <x v="2"/>
    <x v="2"/>
    <n v="10"/>
    <x v="448"/>
    <n v="2731.0680000000002"/>
  </r>
  <r>
    <x v="169"/>
    <n v="1652"/>
    <x v="1"/>
    <x v="2"/>
    <x v="0"/>
    <n v="9"/>
    <x v="449"/>
    <n v="3305.3579999999997"/>
  </r>
  <r>
    <x v="170"/>
    <n v="2017"/>
    <x v="0"/>
    <x v="2"/>
    <x v="2"/>
    <n v="7"/>
    <x v="450"/>
    <n v="3198.9478499999996"/>
  </r>
  <r>
    <x v="171"/>
    <n v="2028"/>
    <x v="2"/>
    <x v="2"/>
    <x v="0"/>
    <n v="8"/>
    <x v="451"/>
    <n v="5053.7039999999997"/>
  </r>
  <r>
    <x v="172"/>
    <n v="1664"/>
    <x v="1"/>
    <x v="2"/>
    <x v="1"/>
    <n v="7"/>
    <x v="452"/>
    <n v="952.97894999999994"/>
  </r>
  <r>
    <x v="173"/>
    <n v="2029"/>
    <x v="0"/>
    <x v="2"/>
    <x v="0"/>
    <n v="7"/>
    <x v="453"/>
    <n v="4363.8"/>
  </r>
  <r>
    <x v="174"/>
    <n v="1665"/>
    <x v="2"/>
    <x v="2"/>
    <x v="2"/>
    <n v="10"/>
    <x v="454"/>
    <n v="1167.5139999999999"/>
  </r>
  <r>
    <x v="175"/>
    <n v="2030"/>
    <x v="1"/>
    <x v="2"/>
    <x v="0"/>
    <n v="10"/>
    <x v="455"/>
    <n v="4834.335"/>
  </r>
  <r>
    <x v="176"/>
    <n v="1666"/>
    <x v="0"/>
    <x v="2"/>
    <x v="2"/>
    <n v="7"/>
    <x v="456"/>
    <n v="3318.5880000000002"/>
  </r>
  <r>
    <x v="177"/>
    <n v="2031"/>
    <x v="2"/>
    <x v="2"/>
    <x v="1"/>
    <n v="9"/>
    <x v="356"/>
    <n v="3093.6464999999998"/>
  </r>
  <r>
    <x v="178"/>
    <n v="1667"/>
    <x v="1"/>
    <x v="2"/>
    <x v="2"/>
    <n v="6"/>
    <x v="457"/>
    <n v="2857.1831999999995"/>
  </r>
  <r>
    <x v="179"/>
    <n v="2032"/>
    <x v="0"/>
    <x v="2"/>
    <x v="1"/>
    <n v="10"/>
    <x v="458"/>
    <n v="4255.5374999999995"/>
  </r>
  <r>
    <x v="180"/>
    <n v="1668"/>
    <x v="2"/>
    <x v="2"/>
    <x v="0"/>
    <n v="7"/>
    <x v="89"/>
    <n v="3289.7497500000004"/>
  </r>
  <r>
    <x v="181"/>
    <n v="2033"/>
    <x v="1"/>
    <x v="2"/>
    <x v="1"/>
    <n v="8"/>
    <x v="459"/>
    <n v="784.77279999999996"/>
  </r>
  <r>
    <x v="182"/>
    <n v="1669"/>
    <x v="0"/>
    <x v="2"/>
    <x v="0"/>
    <n v="8"/>
    <x v="460"/>
    <n v="1362.816"/>
  </r>
  <r>
    <x v="183"/>
    <n v="2034"/>
    <x v="2"/>
    <x v="2"/>
    <x v="2"/>
    <n v="10"/>
    <x v="461"/>
    <n v="3328.4474999999998"/>
  </r>
  <r>
    <x v="184"/>
    <n v="1670"/>
    <x v="1"/>
    <x v="2"/>
    <x v="0"/>
    <n v="8"/>
    <x v="462"/>
    <n v="3458.56"/>
  </r>
  <r>
    <x v="185"/>
    <n v="2035"/>
    <x v="0"/>
    <x v="2"/>
    <x v="2"/>
    <n v="9"/>
    <x v="370"/>
    <n v="935.05589999999995"/>
  </r>
  <r>
    <x v="186"/>
    <n v="1671"/>
    <x v="2"/>
    <x v="2"/>
    <x v="1"/>
    <n v="6"/>
    <x v="463"/>
    <n v="1461.2975999999999"/>
  </r>
  <r>
    <x v="187"/>
    <n v="2036"/>
    <x v="1"/>
    <x v="2"/>
    <x v="2"/>
    <n v="9"/>
    <x v="464"/>
    <n v="2084.1408000000001"/>
  </r>
  <r>
    <x v="188"/>
    <n v="1672"/>
    <x v="0"/>
    <x v="2"/>
    <x v="1"/>
    <n v="6"/>
    <x v="220"/>
    <n v="1660.932"/>
  </r>
  <r>
    <x v="0"/>
    <n v="2037"/>
    <x v="2"/>
    <x v="3"/>
    <x v="0"/>
    <n v="7"/>
    <x v="465"/>
    <n v="2600.9802"/>
  </r>
  <r>
    <x v="1"/>
    <n v="1673"/>
    <x v="1"/>
    <x v="3"/>
    <x v="1"/>
    <n v="8"/>
    <x v="1"/>
    <n v="3850.4320000000002"/>
  </r>
  <r>
    <x v="2"/>
    <n v="2038"/>
    <x v="0"/>
    <x v="3"/>
    <x v="0"/>
    <n v="7"/>
    <x v="373"/>
    <n v="1105.5397499999999"/>
  </r>
  <r>
    <x v="3"/>
    <n v="1674"/>
    <x v="2"/>
    <x v="3"/>
    <x v="2"/>
    <n v="10"/>
    <x v="136"/>
    <n v="1871.4"/>
  </r>
  <r>
    <x v="4"/>
    <n v="2039"/>
    <x v="1"/>
    <x v="3"/>
    <x v="0"/>
    <n v="9"/>
    <x v="466"/>
    <n v="545.95619999999997"/>
  </r>
  <r>
    <x v="5"/>
    <n v="1675"/>
    <x v="0"/>
    <x v="3"/>
    <x v="2"/>
    <n v="10"/>
    <x v="467"/>
    <n v="5366.25"/>
  </r>
  <r>
    <x v="6"/>
    <n v="2040"/>
    <x v="2"/>
    <x v="3"/>
    <x v="1"/>
    <n v="8"/>
    <x v="468"/>
    <n v="985.14319999999998"/>
  </r>
  <r>
    <x v="7"/>
    <n v="1676"/>
    <x v="1"/>
    <x v="3"/>
    <x v="2"/>
    <n v="8"/>
    <x v="345"/>
    <n v="2526.9767999999995"/>
  </r>
  <r>
    <x v="8"/>
    <n v="2041"/>
    <x v="0"/>
    <x v="3"/>
    <x v="1"/>
    <n v="9"/>
    <x v="71"/>
    <n v="3631.6147499999997"/>
  </r>
  <r>
    <x v="9"/>
    <n v="1677"/>
    <x v="2"/>
    <x v="3"/>
    <x v="0"/>
    <n v="6"/>
    <x v="469"/>
    <n v="1443.1716000000001"/>
  </r>
  <r>
    <x v="10"/>
    <n v="2042"/>
    <x v="1"/>
    <x v="3"/>
    <x v="1"/>
    <n v="10"/>
    <x v="470"/>
    <n v="1381.248"/>
  </r>
  <r>
    <x v="11"/>
    <n v="1678"/>
    <x v="0"/>
    <x v="3"/>
    <x v="0"/>
    <n v="9"/>
    <x v="471"/>
    <n v="2357.2458000000001"/>
  </r>
  <r>
    <x v="12"/>
    <n v="2043"/>
    <x v="2"/>
    <x v="3"/>
    <x v="2"/>
    <n v="9"/>
    <x v="382"/>
    <n v="2080.7118"/>
  </r>
  <r>
    <x v="13"/>
    <n v="1679"/>
    <x v="1"/>
    <x v="3"/>
    <x v="0"/>
    <n v="8"/>
    <x v="472"/>
    <n v="1808.5139999999999"/>
  </r>
  <r>
    <x v="14"/>
    <n v="2044"/>
    <x v="0"/>
    <x v="3"/>
    <x v="2"/>
    <n v="7"/>
    <x v="473"/>
    <n v="3173.6459999999997"/>
  </r>
  <r>
    <x v="15"/>
    <n v="1680"/>
    <x v="2"/>
    <x v="3"/>
    <x v="1"/>
    <n v="8"/>
    <x v="474"/>
    <n v="1755.2447999999999"/>
  </r>
  <r>
    <x v="16"/>
    <n v="2045"/>
    <x v="1"/>
    <x v="3"/>
    <x v="2"/>
    <n v="10"/>
    <x v="475"/>
    <n v="1598.4"/>
  </r>
  <r>
    <x v="17"/>
    <n v="1681"/>
    <x v="0"/>
    <x v="3"/>
    <x v="1"/>
    <n v="8"/>
    <x v="55"/>
    <n v="3959.2799999999997"/>
  </r>
  <r>
    <x v="18"/>
    <n v="1682"/>
    <x v="1"/>
    <x v="3"/>
    <x v="1"/>
    <n v="10"/>
    <x v="476"/>
    <n v="2451.846"/>
  </r>
  <r>
    <x v="19"/>
    <n v="1683"/>
    <x v="2"/>
    <x v="3"/>
    <x v="2"/>
    <n v="8"/>
    <x v="477"/>
    <n v="3209.0111999999999"/>
  </r>
  <r>
    <x v="20"/>
    <n v="1684"/>
    <x v="0"/>
    <x v="3"/>
    <x v="2"/>
    <n v="10"/>
    <x v="478"/>
    <n v="3088.9575000000004"/>
  </r>
  <r>
    <x v="21"/>
    <n v="1685"/>
    <x v="1"/>
    <x v="3"/>
    <x v="2"/>
    <n v="10"/>
    <x v="479"/>
    <n v="1049.2275"/>
  </r>
  <r>
    <x v="22"/>
    <n v="2055"/>
    <x v="2"/>
    <x v="3"/>
    <x v="0"/>
    <n v="10"/>
    <x v="480"/>
    <n v="1452.7839999999999"/>
  </r>
  <r>
    <x v="23"/>
    <n v="2056"/>
    <x v="0"/>
    <x v="3"/>
    <x v="0"/>
    <n v="10"/>
    <x v="247"/>
    <n v="3417.57"/>
  </r>
  <r>
    <x v="24"/>
    <n v="2057"/>
    <x v="1"/>
    <x v="3"/>
    <x v="0"/>
    <n v="9"/>
    <x v="481"/>
    <n v="4264.8209999999999"/>
  </r>
  <r>
    <x v="25"/>
    <n v="2058"/>
    <x v="2"/>
    <x v="3"/>
    <x v="1"/>
    <n v="6"/>
    <x v="482"/>
    <n v="1412.721"/>
  </r>
  <r>
    <x v="26"/>
    <n v="2059"/>
    <x v="0"/>
    <x v="3"/>
    <x v="1"/>
    <n v="8"/>
    <x v="483"/>
    <n v="1366.6224"/>
  </r>
  <r>
    <x v="27"/>
    <n v="1695"/>
    <x v="2"/>
    <x v="3"/>
    <x v="0"/>
    <n v="10"/>
    <x v="484"/>
    <n v="1736.19"/>
  </r>
  <r>
    <x v="28"/>
    <n v="2060"/>
    <x v="1"/>
    <x v="3"/>
    <x v="1"/>
    <n v="6"/>
    <x v="485"/>
    <n v="948.7998"/>
  </r>
  <r>
    <x v="29"/>
    <n v="1696"/>
    <x v="0"/>
    <x v="3"/>
    <x v="0"/>
    <n v="9"/>
    <x v="486"/>
    <n v="1824.6735000000001"/>
  </r>
  <r>
    <x v="30"/>
    <n v="2061"/>
    <x v="2"/>
    <x v="3"/>
    <x v="2"/>
    <n v="9"/>
    <x v="487"/>
    <n v="754.35299999999995"/>
  </r>
  <r>
    <x v="31"/>
    <n v="1697"/>
    <x v="1"/>
    <x v="3"/>
    <x v="0"/>
    <n v="7"/>
    <x v="488"/>
    <n v="1045.4766"/>
  </r>
  <r>
    <x v="32"/>
    <n v="2062"/>
    <x v="0"/>
    <x v="3"/>
    <x v="2"/>
    <n v="9"/>
    <x v="489"/>
    <n v="868.13099999999986"/>
  </r>
  <r>
    <x v="33"/>
    <n v="1698"/>
    <x v="2"/>
    <x v="3"/>
    <x v="1"/>
    <n v="7"/>
    <x v="490"/>
    <n v="1372.4675999999999"/>
  </r>
  <r>
    <x v="34"/>
    <n v="2063"/>
    <x v="1"/>
    <x v="3"/>
    <x v="2"/>
    <n v="9"/>
    <x v="491"/>
    <n v="2301.453"/>
  </r>
  <r>
    <x v="35"/>
    <n v="1699"/>
    <x v="0"/>
    <x v="3"/>
    <x v="1"/>
    <n v="8"/>
    <x v="464"/>
    <n v="1312.4159999999999"/>
  </r>
  <r>
    <x v="36"/>
    <n v="2064"/>
    <x v="2"/>
    <x v="3"/>
    <x v="0"/>
    <n v="8"/>
    <x v="471"/>
    <n v="3605.4989999999998"/>
  </r>
  <r>
    <x v="37"/>
    <n v="1700"/>
    <x v="1"/>
    <x v="3"/>
    <x v="1"/>
    <n v="10"/>
    <x v="492"/>
    <n v="2085.1559999999999"/>
  </r>
  <r>
    <x v="38"/>
    <n v="2065"/>
    <x v="0"/>
    <x v="3"/>
    <x v="0"/>
    <n v="7"/>
    <x v="493"/>
    <n v="1753.0128000000002"/>
  </r>
  <r>
    <x v="39"/>
    <n v="1701"/>
    <x v="2"/>
    <x v="3"/>
    <x v="2"/>
    <n v="7"/>
    <x v="255"/>
    <n v="4282.2275999999993"/>
  </r>
  <r>
    <x v="40"/>
    <n v="2066"/>
    <x v="1"/>
    <x v="3"/>
    <x v="0"/>
    <n v="7"/>
    <x v="494"/>
    <n v="5223.4875000000002"/>
  </r>
  <r>
    <x v="41"/>
    <n v="1702"/>
    <x v="0"/>
    <x v="3"/>
    <x v="2"/>
    <n v="6"/>
    <x v="220"/>
    <n v="4660.9290000000001"/>
  </r>
  <r>
    <x v="42"/>
    <n v="2067"/>
    <x v="2"/>
    <x v="3"/>
    <x v="1"/>
    <n v="8"/>
    <x v="408"/>
    <n v="739.92000000000007"/>
  </r>
  <r>
    <x v="43"/>
    <n v="1703"/>
    <x v="1"/>
    <x v="3"/>
    <x v="2"/>
    <n v="10"/>
    <x v="495"/>
    <n v="2907.9405000000002"/>
  </r>
  <r>
    <x v="44"/>
    <n v="2068"/>
    <x v="0"/>
    <x v="3"/>
    <x v="1"/>
    <n v="10"/>
    <x v="496"/>
    <n v="2981.8440000000001"/>
  </r>
  <r>
    <x v="45"/>
    <n v="1704"/>
    <x v="2"/>
    <x v="3"/>
    <x v="0"/>
    <n v="10"/>
    <x v="497"/>
    <n v="1985.9059999999999"/>
  </r>
  <r>
    <x v="46"/>
    <n v="2069"/>
    <x v="1"/>
    <x v="3"/>
    <x v="1"/>
    <n v="7"/>
    <x v="498"/>
    <n v="3200.5050000000001"/>
  </r>
  <r>
    <x v="47"/>
    <n v="1705"/>
    <x v="0"/>
    <x v="3"/>
    <x v="0"/>
    <n v="6"/>
    <x v="499"/>
    <n v="3086.3447999999999"/>
  </r>
  <r>
    <x v="48"/>
    <n v="2070"/>
    <x v="2"/>
    <x v="3"/>
    <x v="2"/>
    <n v="6"/>
    <x v="96"/>
    <n v="1762.2197999999999"/>
  </r>
  <r>
    <x v="49"/>
    <n v="1706"/>
    <x v="1"/>
    <x v="3"/>
    <x v="0"/>
    <n v="10"/>
    <x v="500"/>
    <n v="2663.0160000000001"/>
  </r>
  <r>
    <x v="50"/>
    <n v="2071"/>
    <x v="0"/>
    <x v="3"/>
    <x v="2"/>
    <n v="8"/>
    <x v="501"/>
    <n v="1651.2552000000001"/>
  </r>
  <r>
    <x v="51"/>
    <n v="1707"/>
    <x v="2"/>
    <x v="3"/>
    <x v="1"/>
    <n v="10"/>
    <x v="502"/>
    <n v="1432.288"/>
  </r>
  <r>
    <x v="52"/>
    <n v="2072"/>
    <x v="1"/>
    <x v="3"/>
    <x v="2"/>
    <n v="10"/>
    <x v="503"/>
    <n v="1837.52"/>
  </r>
  <r>
    <x v="53"/>
    <n v="1708"/>
    <x v="0"/>
    <x v="3"/>
    <x v="1"/>
    <n v="8"/>
    <x v="504"/>
    <n v="2812.1088"/>
  </r>
  <r>
    <x v="54"/>
    <n v="2073"/>
    <x v="2"/>
    <x v="3"/>
    <x v="0"/>
    <n v="6"/>
    <x v="505"/>
    <n v="4779.621000000001"/>
  </r>
  <r>
    <x v="55"/>
    <n v="1709"/>
    <x v="1"/>
    <x v="3"/>
    <x v="1"/>
    <n v="8"/>
    <x v="506"/>
    <n v="2013.2736"/>
  </r>
  <r>
    <x v="56"/>
    <n v="2074"/>
    <x v="0"/>
    <x v="3"/>
    <x v="0"/>
    <n v="6"/>
    <x v="507"/>
    <n v="927.37080000000003"/>
  </r>
  <r>
    <x v="57"/>
    <n v="1710"/>
    <x v="2"/>
    <x v="3"/>
    <x v="2"/>
    <n v="9"/>
    <x v="508"/>
    <n v="2583.2142000000003"/>
  </r>
  <r>
    <x v="58"/>
    <n v="2075"/>
    <x v="1"/>
    <x v="3"/>
    <x v="0"/>
    <n v="10"/>
    <x v="192"/>
    <n v="2055.0239999999999"/>
  </r>
  <r>
    <x v="59"/>
    <n v="1711"/>
    <x v="0"/>
    <x v="3"/>
    <x v="2"/>
    <n v="8"/>
    <x v="176"/>
    <n v="713.08799999999997"/>
  </r>
  <r>
    <x v="60"/>
    <n v="2076"/>
    <x v="2"/>
    <x v="3"/>
    <x v="1"/>
    <n v="9"/>
    <x v="30"/>
    <n v="2082.7800000000002"/>
  </r>
  <r>
    <x v="61"/>
    <n v="1712"/>
    <x v="1"/>
    <x v="3"/>
    <x v="2"/>
    <n v="9"/>
    <x v="509"/>
    <n v="871.24409999999989"/>
  </r>
  <r>
    <x v="62"/>
    <n v="2077"/>
    <x v="0"/>
    <x v="3"/>
    <x v="1"/>
    <n v="6"/>
    <x v="510"/>
    <n v="2521.9295999999999"/>
  </r>
  <r>
    <x v="63"/>
    <n v="1713"/>
    <x v="2"/>
    <x v="3"/>
    <x v="0"/>
    <n v="10"/>
    <x v="511"/>
    <n v="2523.2759999999998"/>
  </r>
  <r>
    <x v="64"/>
    <n v="2078"/>
    <x v="1"/>
    <x v="3"/>
    <x v="1"/>
    <n v="9"/>
    <x v="512"/>
    <n v="2340.36"/>
  </r>
  <r>
    <x v="65"/>
    <n v="1714"/>
    <x v="0"/>
    <x v="3"/>
    <x v="0"/>
    <n v="10"/>
    <x v="55"/>
    <n v="5097.1500000000005"/>
  </r>
  <r>
    <x v="66"/>
    <n v="2079"/>
    <x v="2"/>
    <x v="3"/>
    <x v="2"/>
    <n v="10"/>
    <x v="62"/>
    <n v="2862.6480000000001"/>
  </r>
  <r>
    <x v="67"/>
    <n v="1715"/>
    <x v="1"/>
    <x v="3"/>
    <x v="0"/>
    <n v="9"/>
    <x v="513"/>
    <n v="4848.8715000000002"/>
  </r>
  <r>
    <x v="68"/>
    <n v="2080"/>
    <x v="0"/>
    <x v="3"/>
    <x v="2"/>
    <n v="8"/>
    <x v="514"/>
    <n v="834.80799999999999"/>
  </r>
  <r>
    <x v="69"/>
    <n v="1716"/>
    <x v="2"/>
    <x v="3"/>
    <x v="1"/>
    <n v="9"/>
    <x v="515"/>
    <n v="794.93804999999998"/>
  </r>
  <r>
    <x v="70"/>
    <n v="2081"/>
    <x v="1"/>
    <x v="3"/>
    <x v="2"/>
    <n v="10"/>
    <x v="516"/>
    <n v="4454.12"/>
  </r>
  <r>
    <x v="71"/>
    <n v="1717"/>
    <x v="0"/>
    <x v="3"/>
    <x v="1"/>
    <n v="7"/>
    <x v="517"/>
    <n v="724.74149999999986"/>
  </r>
  <r>
    <x v="72"/>
    <n v="1718"/>
    <x v="1"/>
    <x v="3"/>
    <x v="1"/>
    <n v="9"/>
    <x v="518"/>
    <n v="2554.8263999999999"/>
  </r>
  <r>
    <x v="73"/>
    <n v="1719"/>
    <x v="2"/>
    <x v="3"/>
    <x v="2"/>
    <n v="7"/>
    <x v="26"/>
    <n v="1466.1108000000002"/>
  </r>
  <r>
    <x v="74"/>
    <n v="1720"/>
    <x v="0"/>
    <x v="3"/>
    <x v="2"/>
    <n v="10"/>
    <x v="439"/>
    <n v="5103.9450000000006"/>
  </r>
  <r>
    <x v="75"/>
    <n v="1721"/>
    <x v="1"/>
    <x v="3"/>
    <x v="2"/>
    <n v="10"/>
    <x v="519"/>
    <n v="2971.2960000000003"/>
  </r>
  <r>
    <x v="76"/>
    <n v="2091"/>
    <x v="2"/>
    <x v="3"/>
    <x v="0"/>
    <n v="6"/>
    <x v="520"/>
    <n v="3599.9639999999995"/>
  </r>
  <r>
    <x v="77"/>
    <n v="2092"/>
    <x v="0"/>
    <x v="3"/>
    <x v="0"/>
    <n v="6"/>
    <x v="471"/>
    <n v="973.93860000000006"/>
  </r>
  <r>
    <x v="78"/>
    <n v="2093"/>
    <x v="1"/>
    <x v="3"/>
    <x v="0"/>
    <n v="8"/>
    <x v="521"/>
    <n v="578.75280000000009"/>
  </r>
  <r>
    <x v="79"/>
    <n v="2094"/>
    <x v="2"/>
    <x v="3"/>
    <x v="1"/>
    <n v="7"/>
    <x v="522"/>
    <n v="1490.2271999999998"/>
  </r>
  <r>
    <x v="80"/>
    <n v="2095"/>
    <x v="0"/>
    <x v="3"/>
    <x v="1"/>
    <n v="8"/>
    <x v="523"/>
    <n v="2016.7776000000001"/>
  </r>
  <r>
    <x v="81"/>
    <n v="1731"/>
    <x v="2"/>
    <x v="3"/>
    <x v="0"/>
    <n v="9"/>
    <x v="415"/>
    <n v="1762.5168000000001"/>
  </r>
  <r>
    <x v="82"/>
    <n v="2096"/>
    <x v="1"/>
    <x v="3"/>
    <x v="1"/>
    <n v="6"/>
    <x v="358"/>
    <n v="2931.174"/>
  </r>
  <r>
    <x v="83"/>
    <n v="1732"/>
    <x v="0"/>
    <x v="3"/>
    <x v="0"/>
    <n v="6"/>
    <x v="524"/>
    <n v="676.19880000000012"/>
  </r>
  <r>
    <x v="84"/>
    <n v="2097"/>
    <x v="2"/>
    <x v="3"/>
    <x v="2"/>
    <n v="9"/>
    <x v="525"/>
    <n v="3128.4764999999998"/>
  </r>
  <r>
    <x v="85"/>
    <n v="1733"/>
    <x v="1"/>
    <x v="3"/>
    <x v="0"/>
    <n v="9"/>
    <x v="526"/>
    <n v="3346.7903999999999"/>
  </r>
  <r>
    <x v="86"/>
    <n v="2098"/>
    <x v="0"/>
    <x v="3"/>
    <x v="2"/>
    <n v="8"/>
    <x v="527"/>
    <n v="3452.0111999999999"/>
  </r>
  <r>
    <x v="87"/>
    <n v="1734"/>
    <x v="2"/>
    <x v="3"/>
    <x v="1"/>
    <n v="6"/>
    <x v="528"/>
    <n v="544.92750000000001"/>
  </r>
  <r>
    <x v="88"/>
    <n v="2099"/>
    <x v="1"/>
    <x v="3"/>
    <x v="2"/>
    <n v="7"/>
    <x v="391"/>
    <n v="673.75350000000003"/>
  </r>
  <r>
    <x v="89"/>
    <n v="1735"/>
    <x v="0"/>
    <x v="3"/>
    <x v="1"/>
    <n v="7"/>
    <x v="529"/>
    <n v="2367.1305000000002"/>
  </r>
  <r>
    <x v="90"/>
    <n v="2100"/>
    <x v="2"/>
    <x v="3"/>
    <x v="0"/>
    <n v="6"/>
    <x v="530"/>
    <n v="1526.8158000000001"/>
  </r>
  <r>
    <x v="91"/>
    <n v="1736"/>
    <x v="1"/>
    <x v="3"/>
    <x v="1"/>
    <n v="7"/>
    <x v="531"/>
    <n v="772.8623"/>
  </r>
  <r>
    <x v="92"/>
    <n v="2101"/>
    <x v="0"/>
    <x v="3"/>
    <x v="0"/>
    <n v="9"/>
    <x v="398"/>
    <n v="922.66019999999992"/>
  </r>
  <r>
    <x v="93"/>
    <n v="1737"/>
    <x v="2"/>
    <x v="3"/>
    <x v="2"/>
    <n v="10"/>
    <x v="532"/>
    <n v="4928.3999999999996"/>
  </r>
  <r>
    <x v="94"/>
    <n v="2102"/>
    <x v="1"/>
    <x v="3"/>
    <x v="0"/>
    <n v="9"/>
    <x v="318"/>
    <n v="1273.8330000000001"/>
  </r>
  <r>
    <x v="95"/>
    <n v="1738"/>
    <x v="0"/>
    <x v="3"/>
    <x v="2"/>
    <n v="7"/>
    <x v="533"/>
    <n v="4404.6449999999995"/>
  </r>
  <r>
    <x v="96"/>
    <n v="2103"/>
    <x v="2"/>
    <x v="3"/>
    <x v="1"/>
    <n v="7"/>
    <x v="534"/>
    <n v="3357.2700000000004"/>
  </r>
  <r>
    <x v="97"/>
    <n v="1739"/>
    <x v="1"/>
    <x v="3"/>
    <x v="2"/>
    <n v="7"/>
    <x v="535"/>
    <n v="1850.1"/>
  </r>
  <r>
    <x v="98"/>
    <n v="2104"/>
    <x v="0"/>
    <x v="3"/>
    <x v="1"/>
    <n v="10"/>
    <x v="536"/>
    <n v="5070.3650000000007"/>
  </r>
  <r>
    <x v="99"/>
    <n v="1740"/>
    <x v="2"/>
    <x v="3"/>
    <x v="0"/>
    <n v="9"/>
    <x v="537"/>
    <n v="4501.4940000000006"/>
  </r>
  <r>
    <x v="100"/>
    <n v="2105"/>
    <x v="1"/>
    <x v="3"/>
    <x v="1"/>
    <n v="8"/>
    <x v="15"/>
    <n v="4702.5359999999991"/>
  </r>
  <r>
    <x v="101"/>
    <n v="1741"/>
    <x v="0"/>
    <x v="3"/>
    <x v="0"/>
    <n v="10"/>
    <x v="131"/>
    <n v="1086.9839999999999"/>
  </r>
  <r>
    <x v="102"/>
    <n v="2106"/>
    <x v="2"/>
    <x v="3"/>
    <x v="2"/>
    <n v="6"/>
    <x v="87"/>
    <n v="4897.619999999999"/>
  </r>
  <r>
    <x v="103"/>
    <n v="1742"/>
    <x v="1"/>
    <x v="3"/>
    <x v="0"/>
    <n v="6"/>
    <x v="464"/>
    <n v="1825.2864"/>
  </r>
  <r>
    <x v="104"/>
    <n v="2107"/>
    <x v="0"/>
    <x v="3"/>
    <x v="2"/>
    <n v="8"/>
    <x v="521"/>
    <n v="2564.3424"/>
  </r>
  <r>
    <x v="105"/>
    <n v="1743"/>
    <x v="2"/>
    <x v="3"/>
    <x v="1"/>
    <n v="10"/>
    <x v="538"/>
    <n v="924.24750000000017"/>
  </r>
  <r>
    <x v="106"/>
    <n v="2108"/>
    <x v="1"/>
    <x v="3"/>
    <x v="2"/>
    <n v="8"/>
    <x v="539"/>
    <n v="983.61599999999999"/>
  </r>
  <r>
    <x v="107"/>
    <n v="1744"/>
    <x v="0"/>
    <x v="3"/>
    <x v="1"/>
    <n v="6"/>
    <x v="540"/>
    <n v="1825.0947000000001"/>
  </r>
  <r>
    <x v="108"/>
    <n v="2109"/>
    <x v="2"/>
    <x v="3"/>
    <x v="0"/>
    <n v="10"/>
    <x v="541"/>
    <n v="1626.9879999999998"/>
  </r>
  <r>
    <x v="109"/>
    <n v="1745"/>
    <x v="1"/>
    <x v="3"/>
    <x v="1"/>
    <n v="8"/>
    <x v="145"/>
    <n v="6256.2780000000002"/>
  </r>
  <r>
    <x v="110"/>
    <n v="2110"/>
    <x v="0"/>
    <x v="3"/>
    <x v="0"/>
    <n v="7"/>
    <x v="542"/>
    <n v="4205.7224999999999"/>
  </r>
  <r>
    <x v="111"/>
    <n v="1746"/>
    <x v="2"/>
    <x v="3"/>
    <x v="2"/>
    <n v="6"/>
    <x v="543"/>
    <n v="2235.5757000000003"/>
  </r>
  <r>
    <x v="112"/>
    <n v="2111"/>
    <x v="1"/>
    <x v="3"/>
    <x v="0"/>
    <n v="6"/>
    <x v="544"/>
    <n v="3605.2613999999999"/>
  </r>
  <r>
    <x v="113"/>
    <n v="1747"/>
    <x v="0"/>
    <x v="3"/>
    <x v="2"/>
    <n v="10"/>
    <x v="545"/>
    <n v="1138.8520000000001"/>
  </r>
  <r>
    <x v="114"/>
    <n v="2112"/>
    <x v="2"/>
    <x v="3"/>
    <x v="1"/>
    <n v="8"/>
    <x v="546"/>
    <n v="2411.0352000000003"/>
  </r>
  <r>
    <x v="115"/>
    <n v="1748"/>
    <x v="1"/>
    <x v="3"/>
    <x v="2"/>
    <n v="9"/>
    <x v="547"/>
    <n v="1264.4423999999999"/>
  </r>
  <r>
    <x v="116"/>
    <n v="2113"/>
    <x v="0"/>
    <x v="3"/>
    <x v="1"/>
    <n v="8"/>
    <x v="548"/>
    <n v="2694.0480000000002"/>
  </r>
  <r>
    <x v="117"/>
    <n v="1749"/>
    <x v="2"/>
    <x v="3"/>
    <x v="0"/>
    <n v="6"/>
    <x v="403"/>
    <n v="1987.4105999999999"/>
  </r>
  <r>
    <x v="118"/>
    <n v="2114"/>
    <x v="1"/>
    <x v="3"/>
    <x v="1"/>
    <n v="8"/>
    <x v="549"/>
    <n v="2842.08"/>
  </r>
  <r>
    <x v="119"/>
    <n v="1750"/>
    <x v="0"/>
    <x v="3"/>
    <x v="0"/>
    <n v="10"/>
    <x v="550"/>
    <n v="1549.8"/>
  </r>
  <r>
    <x v="120"/>
    <n v="2115"/>
    <x v="2"/>
    <x v="3"/>
    <x v="2"/>
    <n v="6"/>
    <x v="551"/>
    <n v="2876.8608000000004"/>
  </r>
  <r>
    <x v="121"/>
    <n v="1751"/>
    <x v="1"/>
    <x v="3"/>
    <x v="0"/>
    <n v="9"/>
    <x v="75"/>
    <n v="1611.4139999999998"/>
  </r>
  <r>
    <x v="122"/>
    <n v="2116"/>
    <x v="0"/>
    <x v="3"/>
    <x v="2"/>
    <n v="6"/>
    <x v="36"/>
    <n v="3905.5104000000001"/>
  </r>
  <r>
    <x v="123"/>
    <n v="1752"/>
    <x v="2"/>
    <x v="3"/>
    <x v="1"/>
    <n v="9"/>
    <x v="552"/>
    <n v="3595.6831499999998"/>
  </r>
  <r>
    <x v="124"/>
    <n v="2117"/>
    <x v="1"/>
    <x v="3"/>
    <x v="2"/>
    <n v="8"/>
    <x v="553"/>
    <n v="5837.0579999999991"/>
  </r>
  <r>
    <x v="125"/>
    <n v="1753"/>
    <x v="0"/>
    <x v="3"/>
    <x v="1"/>
    <n v="7"/>
    <x v="554"/>
    <n v="1492.47"/>
  </r>
  <r>
    <x v="126"/>
    <n v="1754"/>
    <x v="1"/>
    <x v="3"/>
    <x v="1"/>
    <n v="6"/>
    <x v="289"/>
    <n v="2666.5604999999996"/>
  </r>
  <r>
    <x v="127"/>
    <n v="1755"/>
    <x v="2"/>
    <x v="3"/>
    <x v="2"/>
    <n v="7"/>
    <x v="554"/>
    <n v="3560.6760000000004"/>
  </r>
  <r>
    <x v="128"/>
    <n v="1756"/>
    <x v="0"/>
    <x v="3"/>
    <x v="2"/>
    <n v="8"/>
    <x v="555"/>
    <n v="2769.1560000000004"/>
  </r>
  <r>
    <x v="129"/>
    <n v="1757"/>
    <x v="1"/>
    <x v="3"/>
    <x v="2"/>
    <n v="10"/>
    <x v="556"/>
    <n v="1805.2740000000001"/>
  </r>
  <r>
    <x v="130"/>
    <n v="2127"/>
    <x v="2"/>
    <x v="3"/>
    <x v="0"/>
    <n v="9"/>
    <x v="557"/>
    <n v="3758.1840000000002"/>
  </r>
  <r>
    <x v="131"/>
    <n v="2128"/>
    <x v="0"/>
    <x v="3"/>
    <x v="0"/>
    <n v="7"/>
    <x v="558"/>
    <n v="2046.9834000000001"/>
  </r>
  <r>
    <x v="132"/>
    <n v="2129"/>
    <x v="1"/>
    <x v="3"/>
    <x v="0"/>
    <n v="8"/>
    <x v="559"/>
    <n v="617.57640000000004"/>
  </r>
  <r>
    <x v="133"/>
    <n v="2130"/>
    <x v="2"/>
    <x v="3"/>
    <x v="1"/>
    <n v="8"/>
    <x v="560"/>
    <n v="3874.5960000000005"/>
  </r>
  <r>
    <x v="134"/>
    <n v="2131"/>
    <x v="0"/>
    <x v="3"/>
    <x v="1"/>
    <n v="8"/>
    <x v="561"/>
    <n v="2884.6691999999998"/>
  </r>
  <r>
    <x v="135"/>
    <n v="1767"/>
    <x v="2"/>
    <x v="3"/>
    <x v="0"/>
    <n v="9"/>
    <x v="562"/>
    <n v="4315.4842500000004"/>
  </r>
  <r>
    <x v="136"/>
    <n v="2132"/>
    <x v="1"/>
    <x v="3"/>
    <x v="1"/>
    <n v="9"/>
    <x v="563"/>
    <n v="3164.616"/>
  </r>
  <r>
    <x v="137"/>
    <n v="1768"/>
    <x v="0"/>
    <x v="3"/>
    <x v="0"/>
    <n v="9"/>
    <x v="316"/>
    <n v="1889.0819999999999"/>
  </r>
  <r>
    <x v="138"/>
    <n v="2133"/>
    <x v="2"/>
    <x v="3"/>
    <x v="2"/>
    <n v="7"/>
    <x v="167"/>
    <n v="1430.8811999999998"/>
  </r>
  <r>
    <x v="139"/>
    <n v="1769"/>
    <x v="1"/>
    <x v="3"/>
    <x v="0"/>
    <n v="8"/>
    <x v="187"/>
    <n v="1462.5"/>
  </r>
  <r>
    <x v="140"/>
    <n v="2134"/>
    <x v="0"/>
    <x v="3"/>
    <x v="2"/>
    <n v="9"/>
    <x v="360"/>
    <n v="3037.3056000000001"/>
  </r>
  <r>
    <x v="141"/>
    <n v="1770"/>
    <x v="2"/>
    <x v="3"/>
    <x v="1"/>
    <n v="8"/>
    <x v="564"/>
    <n v="1796.7599999999998"/>
  </r>
  <r>
    <x v="142"/>
    <n v="2135"/>
    <x v="1"/>
    <x v="3"/>
    <x v="2"/>
    <n v="6"/>
    <x v="413"/>
    <n v="3578.5727999999995"/>
  </r>
  <r>
    <x v="143"/>
    <n v="1771"/>
    <x v="0"/>
    <x v="3"/>
    <x v="1"/>
    <n v="7"/>
    <x v="565"/>
    <n v="1267.98"/>
  </r>
  <r>
    <x v="144"/>
    <n v="2136"/>
    <x v="2"/>
    <x v="3"/>
    <x v="0"/>
    <n v="8"/>
    <x v="566"/>
    <n v="2138.9940000000001"/>
  </r>
  <r>
    <x v="145"/>
    <n v="1772"/>
    <x v="1"/>
    <x v="3"/>
    <x v="1"/>
    <n v="10"/>
    <x v="567"/>
    <n v="2863.2240000000002"/>
  </r>
  <r>
    <x v="146"/>
    <n v="2137"/>
    <x v="0"/>
    <x v="3"/>
    <x v="0"/>
    <n v="6"/>
    <x v="180"/>
    <n v="1144.1303999999998"/>
  </r>
  <r>
    <x v="147"/>
    <n v="1773"/>
    <x v="2"/>
    <x v="3"/>
    <x v="2"/>
    <n v="6"/>
    <x v="247"/>
    <n v="2036.88"/>
  </r>
  <r>
    <x v="148"/>
    <n v="2138"/>
    <x v="1"/>
    <x v="3"/>
    <x v="0"/>
    <n v="6"/>
    <x v="568"/>
    <n v="4184.4600000000009"/>
  </r>
  <r>
    <x v="149"/>
    <n v="1774"/>
    <x v="0"/>
    <x v="3"/>
    <x v="2"/>
    <n v="9"/>
    <x v="434"/>
    <n v="2415.0635999999995"/>
  </r>
  <r>
    <x v="150"/>
    <n v="2139"/>
    <x v="2"/>
    <x v="3"/>
    <x v="1"/>
    <n v="8"/>
    <x v="273"/>
    <n v="1537.5936000000002"/>
  </r>
  <r>
    <x v="151"/>
    <n v="1775"/>
    <x v="1"/>
    <x v="3"/>
    <x v="2"/>
    <n v="6"/>
    <x v="307"/>
    <n v="3308.7420000000002"/>
  </r>
  <r>
    <x v="152"/>
    <n v="2140"/>
    <x v="0"/>
    <x v="3"/>
    <x v="1"/>
    <n v="8"/>
    <x v="569"/>
    <n v="3338.5019999999995"/>
  </r>
  <r>
    <x v="153"/>
    <n v="1776"/>
    <x v="2"/>
    <x v="3"/>
    <x v="0"/>
    <n v="9"/>
    <x v="570"/>
    <n v="2918.511"/>
  </r>
  <r>
    <x v="154"/>
    <n v="2141"/>
    <x v="1"/>
    <x v="3"/>
    <x v="1"/>
    <n v="8"/>
    <x v="571"/>
    <n v="4387.5551999999998"/>
  </r>
  <r>
    <x v="155"/>
    <n v="1777"/>
    <x v="0"/>
    <x v="3"/>
    <x v="0"/>
    <n v="7"/>
    <x v="572"/>
    <n v="2027.7620999999997"/>
  </r>
  <r>
    <x v="156"/>
    <n v="2142"/>
    <x v="2"/>
    <x v="3"/>
    <x v="2"/>
    <n v="8"/>
    <x v="573"/>
    <n v="846.4384"/>
  </r>
  <r>
    <x v="157"/>
    <n v="1778"/>
    <x v="1"/>
    <x v="3"/>
    <x v="0"/>
    <n v="6"/>
    <x v="463"/>
    <n v="2071.2888000000003"/>
  </r>
  <r>
    <x v="158"/>
    <n v="2143"/>
    <x v="0"/>
    <x v="3"/>
    <x v="2"/>
    <n v="8"/>
    <x v="574"/>
    <n v="1311.9744000000001"/>
  </r>
  <r>
    <x v="159"/>
    <n v="1779"/>
    <x v="2"/>
    <x v="3"/>
    <x v="1"/>
    <n v="8"/>
    <x v="575"/>
    <n v="1168.7327999999998"/>
  </r>
  <r>
    <x v="160"/>
    <n v="2144"/>
    <x v="1"/>
    <x v="3"/>
    <x v="2"/>
    <n v="7"/>
    <x v="380"/>
    <n v="887.26994999999988"/>
  </r>
  <r>
    <x v="161"/>
    <n v="1780"/>
    <x v="0"/>
    <x v="3"/>
    <x v="1"/>
    <n v="8"/>
    <x v="112"/>
    <n v="2184.3360000000002"/>
  </r>
  <r>
    <x v="162"/>
    <n v="2145"/>
    <x v="2"/>
    <x v="3"/>
    <x v="0"/>
    <n v="9"/>
    <x v="67"/>
    <n v="2632.9481999999998"/>
  </r>
  <r>
    <x v="163"/>
    <n v="1781"/>
    <x v="1"/>
    <x v="3"/>
    <x v="1"/>
    <n v="9"/>
    <x v="443"/>
    <n v="3659.9363999999996"/>
  </r>
  <r>
    <x v="164"/>
    <n v="2146"/>
    <x v="0"/>
    <x v="3"/>
    <x v="0"/>
    <n v="9"/>
    <x v="576"/>
    <n v="3885.1649999999995"/>
  </r>
  <r>
    <x v="165"/>
    <n v="1782"/>
    <x v="2"/>
    <x v="3"/>
    <x v="2"/>
    <n v="10"/>
    <x v="215"/>
    <n v="2545.1639999999998"/>
  </r>
  <r>
    <x v="166"/>
    <n v="2147"/>
    <x v="1"/>
    <x v="3"/>
    <x v="0"/>
    <n v="7"/>
    <x v="85"/>
    <n v="2810.1086999999998"/>
  </r>
  <r>
    <x v="167"/>
    <n v="1783"/>
    <x v="0"/>
    <x v="3"/>
    <x v="2"/>
    <n v="10"/>
    <x v="577"/>
    <n v="819.279"/>
  </r>
  <r>
    <x v="168"/>
    <n v="2148"/>
    <x v="2"/>
    <x v="3"/>
    <x v="1"/>
    <n v="6"/>
    <x v="173"/>
    <n v="2804.7599999999998"/>
  </r>
  <r>
    <x v="169"/>
    <n v="1784"/>
    <x v="1"/>
    <x v="3"/>
    <x v="2"/>
    <n v="8"/>
    <x v="578"/>
    <n v="3767.9759999999997"/>
  </r>
  <r>
    <x v="170"/>
    <n v="2149"/>
    <x v="0"/>
    <x v="3"/>
    <x v="1"/>
    <n v="9"/>
    <x v="579"/>
    <n v="4688.28"/>
  </r>
  <r>
    <x v="171"/>
    <n v="1785"/>
    <x v="2"/>
    <x v="3"/>
    <x v="0"/>
    <n v="10"/>
    <x v="176"/>
    <n v="3141.6320000000001"/>
  </r>
  <r>
    <x v="172"/>
    <n v="2150"/>
    <x v="1"/>
    <x v="3"/>
    <x v="1"/>
    <n v="10"/>
    <x v="580"/>
    <n v="3841.3440000000001"/>
  </r>
  <r>
    <x v="173"/>
    <n v="1786"/>
    <x v="0"/>
    <x v="3"/>
    <x v="0"/>
    <n v="10"/>
    <x v="372"/>
    <n v="2947.4639999999999"/>
  </r>
  <r>
    <x v="174"/>
    <n v="2151"/>
    <x v="2"/>
    <x v="3"/>
    <x v="2"/>
    <n v="6"/>
    <x v="471"/>
    <n v="1409.8752000000002"/>
  </r>
  <r>
    <x v="175"/>
    <n v="1787"/>
    <x v="1"/>
    <x v="3"/>
    <x v="0"/>
    <n v="8"/>
    <x v="55"/>
    <n v="819.37920000000008"/>
  </r>
  <r>
    <x v="176"/>
    <n v="2152"/>
    <x v="0"/>
    <x v="3"/>
    <x v="2"/>
    <n v="6"/>
    <x v="218"/>
    <n v="2646.3240000000001"/>
  </r>
  <r>
    <x v="177"/>
    <n v="1788"/>
    <x v="2"/>
    <x v="3"/>
    <x v="1"/>
    <n v="10"/>
    <x v="581"/>
    <n v="937.88800000000003"/>
  </r>
  <r>
    <x v="178"/>
    <n v="2153"/>
    <x v="1"/>
    <x v="3"/>
    <x v="2"/>
    <n v="6"/>
    <x v="582"/>
    <n v="2954.0214000000001"/>
  </r>
  <r>
    <x v="179"/>
    <n v="1789"/>
    <x v="0"/>
    <x v="3"/>
    <x v="1"/>
    <n v="10"/>
    <x v="62"/>
    <n v="1821.258"/>
  </r>
  <r>
    <x v="180"/>
    <n v="1790"/>
    <x v="1"/>
    <x v="3"/>
    <x v="1"/>
    <n v="7"/>
    <x v="583"/>
    <n v="3329.7012"/>
  </r>
  <r>
    <x v="181"/>
    <n v="1791"/>
    <x v="2"/>
    <x v="3"/>
    <x v="2"/>
    <n v="9"/>
    <x v="584"/>
    <n v="2013.0498000000002"/>
  </r>
  <r>
    <x v="182"/>
    <n v="1792"/>
    <x v="0"/>
    <x v="3"/>
    <x v="2"/>
    <n v="6"/>
    <x v="585"/>
    <n v="3896.1143999999999"/>
  </r>
  <r>
    <x v="183"/>
    <n v="1793"/>
    <x v="1"/>
    <x v="3"/>
    <x v="2"/>
    <n v="6"/>
    <x v="479"/>
    <n v="543.74760000000003"/>
  </r>
  <r>
    <x v="184"/>
    <n v="1794"/>
    <x v="2"/>
    <x v="3"/>
    <x v="0"/>
    <n v="8"/>
    <x v="586"/>
    <n v="957.82799999999986"/>
  </r>
  <r>
    <x v="185"/>
    <n v="2159"/>
    <x v="1"/>
    <x v="3"/>
    <x v="1"/>
    <n v="6"/>
    <x v="587"/>
    <n v="2558.7720000000004"/>
  </r>
  <r>
    <x v="186"/>
    <n v="1795"/>
    <x v="0"/>
    <x v="3"/>
    <x v="0"/>
    <n v="8"/>
    <x v="52"/>
    <n v="1384.992"/>
  </r>
  <r>
    <x v="187"/>
    <n v="2160"/>
    <x v="2"/>
    <x v="3"/>
    <x v="2"/>
    <n v="6"/>
    <x v="588"/>
    <n v="1669.1760000000002"/>
  </r>
  <r>
    <x v="188"/>
    <n v="1796"/>
    <x v="1"/>
    <x v="3"/>
    <x v="0"/>
    <n v="10"/>
    <x v="589"/>
    <n v="2904.0164999999997"/>
  </r>
  <r>
    <x v="0"/>
    <n v="2161"/>
    <x v="0"/>
    <x v="4"/>
    <x v="2"/>
    <n v="7"/>
    <x v="590"/>
    <n v="1342.7148"/>
  </r>
  <r>
    <x v="1"/>
    <n v="1797"/>
    <x v="2"/>
    <x v="4"/>
    <x v="1"/>
    <n v="9"/>
    <x v="591"/>
    <n v="1782.81"/>
  </r>
  <r>
    <x v="2"/>
    <n v="2162"/>
    <x v="1"/>
    <x v="4"/>
    <x v="2"/>
    <n v="7"/>
    <x v="348"/>
    <n v="816.83910000000003"/>
  </r>
  <r>
    <x v="3"/>
    <n v="1798"/>
    <x v="0"/>
    <x v="4"/>
    <x v="1"/>
    <n v="6"/>
    <x v="592"/>
    <n v="2502.5003999999999"/>
  </r>
  <r>
    <x v="4"/>
    <n v="2163"/>
    <x v="2"/>
    <x v="4"/>
    <x v="0"/>
    <n v="10"/>
    <x v="593"/>
    <n v="841.25400000000002"/>
  </r>
  <r>
    <x v="5"/>
    <n v="1799"/>
    <x v="1"/>
    <x v="4"/>
    <x v="1"/>
    <n v="8"/>
    <x v="350"/>
    <n v="1601.0712000000003"/>
  </r>
  <r>
    <x v="6"/>
    <n v="2164"/>
    <x v="0"/>
    <x v="4"/>
    <x v="0"/>
    <n v="10"/>
    <x v="594"/>
    <n v="3559.9500000000003"/>
  </r>
  <r>
    <x v="7"/>
    <n v="1800"/>
    <x v="2"/>
    <x v="4"/>
    <x v="2"/>
    <n v="9"/>
    <x v="595"/>
    <n v="5919.5069999999987"/>
  </r>
  <r>
    <x v="8"/>
    <n v="2165"/>
    <x v="1"/>
    <x v="4"/>
    <x v="0"/>
    <n v="10"/>
    <x v="100"/>
    <n v="3617.46"/>
  </r>
  <r>
    <x v="9"/>
    <n v="1801"/>
    <x v="0"/>
    <x v="4"/>
    <x v="2"/>
    <n v="9"/>
    <x v="596"/>
    <n v="1511.6219999999998"/>
  </r>
  <r>
    <x v="10"/>
    <n v="2166"/>
    <x v="2"/>
    <x v="4"/>
    <x v="1"/>
    <n v="8"/>
    <x v="502"/>
    <n v="3684.72"/>
  </r>
  <r>
    <x v="11"/>
    <n v="1802"/>
    <x v="1"/>
    <x v="4"/>
    <x v="2"/>
    <n v="7"/>
    <x v="597"/>
    <n v="2703.5904"/>
  </r>
  <r>
    <x v="12"/>
    <n v="2167"/>
    <x v="0"/>
    <x v="4"/>
    <x v="1"/>
    <n v="9"/>
    <x v="598"/>
    <n v="1895.9913000000001"/>
  </r>
  <r>
    <x v="13"/>
    <n v="1803"/>
    <x v="2"/>
    <x v="4"/>
    <x v="0"/>
    <n v="8"/>
    <x v="477"/>
    <n v="1589.2991999999999"/>
  </r>
  <r>
    <x v="14"/>
    <n v="2168"/>
    <x v="1"/>
    <x v="4"/>
    <x v="1"/>
    <n v="7"/>
    <x v="599"/>
    <n v="4338.4713750000001"/>
  </r>
  <r>
    <x v="15"/>
    <n v="1804"/>
    <x v="0"/>
    <x v="4"/>
    <x v="0"/>
    <n v="7"/>
    <x v="600"/>
    <n v="634.5769499999999"/>
  </r>
  <r>
    <x v="16"/>
    <n v="2169"/>
    <x v="2"/>
    <x v="4"/>
    <x v="2"/>
    <n v="8"/>
    <x v="575"/>
    <n v="1332.0288"/>
  </r>
  <r>
    <x v="17"/>
    <n v="1805"/>
    <x v="1"/>
    <x v="4"/>
    <x v="0"/>
    <n v="10"/>
    <x v="601"/>
    <n v="3489.3"/>
  </r>
  <r>
    <x v="18"/>
    <n v="2170"/>
    <x v="0"/>
    <x v="4"/>
    <x v="2"/>
    <n v="6"/>
    <x v="10"/>
    <n v="2061.4607999999998"/>
  </r>
  <r>
    <x v="19"/>
    <n v="1806"/>
    <x v="2"/>
    <x v="4"/>
    <x v="1"/>
    <n v="6"/>
    <x v="602"/>
    <n v="4209.4754999999996"/>
  </r>
  <r>
    <x v="20"/>
    <n v="2171"/>
    <x v="1"/>
    <x v="4"/>
    <x v="2"/>
    <n v="10"/>
    <x v="603"/>
    <n v="1633.44"/>
  </r>
  <r>
    <x v="21"/>
    <n v="1807"/>
    <x v="0"/>
    <x v="4"/>
    <x v="1"/>
    <n v="6"/>
    <x v="604"/>
    <n v="765.65250000000003"/>
  </r>
  <r>
    <x v="22"/>
    <n v="2172"/>
    <x v="2"/>
    <x v="4"/>
    <x v="0"/>
    <n v="8"/>
    <x v="605"/>
    <n v="1075.6812"/>
  </r>
  <r>
    <x v="23"/>
    <n v="1808"/>
    <x v="1"/>
    <x v="4"/>
    <x v="1"/>
    <n v="10"/>
    <x v="386"/>
    <n v="2410.2810000000004"/>
  </r>
  <r>
    <x v="24"/>
    <n v="2173"/>
    <x v="0"/>
    <x v="4"/>
    <x v="0"/>
    <n v="10"/>
    <x v="606"/>
    <n v="4442.7974999999988"/>
  </r>
  <r>
    <x v="25"/>
    <n v="1809"/>
    <x v="2"/>
    <x v="4"/>
    <x v="2"/>
    <n v="7"/>
    <x v="182"/>
    <n v="2996.6831999999999"/>
  </r>
  <r>
    <x v="26"/>
    <n v="2174"/>
    <x v="1"/>
    <x v="4"/>
    <x v="0"/>
    <n v="8"/>
    <x v="607"/>
    <n v="874.11959999999999"/>
  </r>
  <r>
    <x v="27"/>
    <n v="1810"/>
    <x v="0"/>
    <x v="4"/>
    <x v="2"/>
    <n v="6"/>
    <x v="174"/>
    <n v="757.39319999999998"/>
  </r>
  <r>
    <x v="28"/>
    <n v="2175"/>
    <x v="2"/>
    <x v="4"/>
    <x v="1"/>
    <n v="8"/>
    <x v="608"/>
    <n v="910.13760000000002"/>
  </r>
  <r>
    <x v="29"/>
    <n v="1811"/>
    <x v="1"/>
    <x v="4"/>
    <x v="2"/>
    <n v="6"/>
    <x v="609"/>
    <n v="2450.7359999999999"/>
  </r>
  <r>
    <x v="30"/>
    <n v="2176"/>
    <x v="0"/>
    <x v="4"/>
    <x v="1"/>
    <n v="8"/>
    <x v="282"/>
    <n v="4690.692"/>
  </r>
  <r>
    <x v="31"/>
    <n v="1812"/>
    <x v="2"/>
    <x v="4"/>
    <x v="0"/>
    <n v="6"/>
    <x v="610"/>
    <n v="2380.3065000000001"/>
  </r>
  <r>
    <x v="32"/>
    <n v="2177"/>
    <x v="1"/>
    <x v="4"/>
    <x v="1"/>
    <n v="6"/>
    <x v="611"/>
    <n v="1739.6010000000001"/>
  </r>
  <r>
    <x v="33"/>
    <n v="1813"/>
    <x v="0"/>
    <x v="4"/>
    <x v="0"/>
    <n v="8"/>
    <x v="612"/>
    <n v="3047.4528"/>
  </r>
  <r>
    <x v="34"/>
    <n v="2178"/>
    <x v="2"/>
    <x v="4"/>
    <x v="2"/>
    <n v="7"/>
    <x v="613"/>
    <n v="2957.8500000000004"/>
  </r>
  <r>
    <x v="35"/>
    <n v="1814"/>
    <x v="1"/>
    <x v="4"/>
    <x v="0"/>
    <n v="6"/>
    <x v="311"/>
    <n v="1813.5575999999999"/>
  </r>
  <r>
    <x v="36"/>
    <n v="2179"/>
    <x v="0"/>
    <x v="4"/>
    <x v="2"/>
    <n v="7"/>
    <x v="177"/>
    <n v="2040.1835999999998"/>
  </r>
  <r>
    <x v="37"/>
    <n v="1815"/>
    <x v="2"/>
    <x v="4"/>
    <x v="1"/>
    <n v="7"/>
    <x v="63"/>
    <n v="3461.8500000000004"/>
  </r>
  <r>
    <x v="38"/>
    <n v="2180"/>
    <x v="1"/>
    <x v="4"/>
    <x v="2"/>
    <n v="9"/>
    <x v="614"/>
    <n v="3633.2077500000005"/>
  </r>
  <r>
    <x v="39"/>
    <n v="1816"/>
    <x v="0"/>
    <x v="4"/>
    <x v="1"/>
    <n v="10"/>
    <x v="615"/>
    <n v="3072.165"/>
  </r>
  <r>
    <x v="40"/>
    <n v="2181"/>
    <x v="2"/>
    <x v="4"/>
    <x v="0"/>
    <n v="8"/>
    <x v="616"/>
    <n v="1641.3407999999999"/>
  </r>
  <r>
    <x v="41"/>
    <n v="1817"/>
    <x v="1"/>
    <x v="4"/>
    <x v="1"/>
    <n v="10"/>
    <x v="476"/>
    <n v="1896.2730000000001"/>
  </r>
  <r>
    <x v="42"/>
    <n v="2182"/>
    <x v="0"/>
    <x v="4"/>
    <x v="0"/>
    <n v="9"/>
    <x v="617"/>
    <n v="4216.3631999999998"/>
  </r>
  <r>
    <x v="43"/>
    <n v="1818"/>
    <x v="2"/>
    <x v="4"/>
    <x v="2"/>
    <n v="7"/>
    <x v="599"/>
    <n v="3467.6774999999998"/>
  </r>
  <r>
    <x v="44"/>
    <n v="2183"/>
    <x v="1"/>
    <x v="4"/>
    <x v="0"/>
    <n v="8"/>
    <x v="618"/>
    <n v="976.8"/>
  </r>
  <r>
    <x v="45"/>
    <n v="1819"/>
    <x v="0"/>
    <x v="4"/>
    <x v="2"/>
    <n v="9"/>
    <x v="558"/>
    <n v="919.1259"/>
  </r>
  <r>
    <x v="46"/>
    <n v="2184"/>
    <x v="2"/>
    <x v="4"/>
    <x v="1"/>
    <n v="7"/>
    <x v="163"/>
    <n v="827.81999999999994"/>
  </r>
  <r>
    <x v="47"/>
    <n v="1820"/>
    <x v="1"/>
    <x v="4"/>
    <x v="2"/>
    <n v="10"/>
    <x v="323"/>
    <n v="4449.99"/>
  </r>
  <r>
    <x v="48"/>
    <n v="2185"/>
    <x v="0"/>
    <x v="4"/>
    <x v="1"/>
    <n v="6"/>
    <x v="576"/>
    <n v="976.4190000000001"/>
  </r>
  <r>
    <x v="49"/>
    <n v="2190"/>
    <x v="0"/>
    <x v="4"/>
    <x v="1"/>
    <n v="6"/>
    <x v="326"/>
    <n v="3905.6760000000004"/>
  </r>
  <r>
    <x v="50"/>
    <n v="1821"/>
    <x v="2"/>
    <x v="4"/>
    <x v="0"/>
    <n v="8"/>
    <x v="619"/>
    <n v="2750.6687999999999"/>
  </r>
  <r>
    <x v="51"/>
    <n v="2186"/>
    <x v="1"/>
    <x v="4"/>
    <x v="1"/>
    <n v="10"/>
    <x v="620"/>
    <n v="5040.7"/>
  </r>
  <r>
    <x v="52"/>
    <n v="2191"/>
    <x v="1"/>
    <x v="4"/>
    <x v="1"/>
    <n v="10"/>
    <x v="620"/>
    <n v="4032.56"/>
  </r>
  <r>
    <x v="53"/>
    <n v="1822"/>
    <x v="0"/>
    <x v="4"/>
    <x v="0"/>
    <n v="10"/>
    <x v="621"/>
    <n v="1058.8050000000001"/>
  </r>
  <r>
    <x v="54"/>
    <n v="2187"/>
    <x v="2"/>
    <x v="4"/>
    <x v="2"/>
    <n v="9"/>
    <x v="622"/>
    <n v="867.94830000000002"/>
  </r>
  <r>
    <x v="55"/>
    <n v="2192"/>
    <x v="2"/>
    <x v="4"/>
    <x v="2"/>
    <n v="9"/>
    <x v="622"/>
    <n v="3471.7932000000001"/>
  </r>
  <r>
    <x v="56"/>
    <n v="1823"/>
    <x v="1"/>
    <x v="4"/>
    <x v="0"/>
    <n v="6"/>
    <x v="623"/>
    <n v="1443.8857499999999"/>
  </r>
  <r>
    <x v="57"/>
    <n v="2188"/>
    <x v="0"/>
    <x v="4"/>
    <x v="2"/>
    <n v="7"/>
    <x v="624"/>
    <n v="2037.7140000000002"/>
  </r>
  <r>
    <x v="58"/>
    <n v="2193"/>
    <x v="0"/>
    <x v="4"/>
    <x v="2"/>
    <n v="7"/>
    <x v="625"/>
    <n v="509.42850000000004"/>
  </r>
  <r>
    <x v="59"/>
    <n v="1824"/>
    <x v="2"/>
    <x v="4"/>
    <x v="1"/>
    <n v="6"/>
    <x v="259"/>
    <n v="5757.6959999999999"/>
  </r>
  <r>
    <x v="60"/>
    <n v="2189"/>
    <x v="1"/>
    <x v="4"/>
    <x v="2"/>
    <n v="9"/>
    <x v="626"/>
    <n v="2721.6000000000004"/>
  </r>
  <r>
    <x v="61"/>
    <n v="2194"/>
    <x v="1"/>
    <x v="4"/>
    <x v="2"/>
    <n v="9"/>
    <x v="627"/>
    <n v="3402.0000000000005"/>
  </r>
  <r>
    <x v="62"/>
    <n v="2195"/>
    <x v="0"/>
    <x v="4"/>
    <x v="0"/>
    <n v="8"/>
    <x v="628"/>
    <n v="2532.4739999999997"/>
  </r>
  <r>
    <x v="63"/>
    <n v="1825"/>
    <x v="0"/>
    <x v="4"/>
    <x v="1"/>
    <n v="9"/>
    <x v="457"/>
    <n v="3438.1979999999999"/>
  </r>
  <r>
    <x v="64"/>
    <n v="1826"/>
    <x v="1"/>
    <x v="4"/>
    <x v="1"/>
    <n v="9"/>
    <x v="629"/>
    <n v="4106.3976000000002"/>
  </r>
  <r>
    <x v="65"/>
    <n v="1827"/>
    <x v="2"/>
    <x v="4"/>
    <x v="2"/>
    <n v="7"/>
    <x v="630"/>
    <n v="2616.3270000000002"/>
  </r>
  <r>
    <x v="66"/>
    <n v="1828"/>
    <x v="0"/>
    <x v="4"/>
    <x v="2"/>
    <n v="6"/>
    <x v="466"/>
    <n v="2658.5064000000002"/>
  </r>
  <r>
    <x v="67"/>
    <n v="1829"/>
    <x v="1"/>
    <x v="4"/>
    <x v="2"/>
    <n v="7"/>
    <x v="567"/>
    <n v="1240.4112"/>
  </r>
  <r>
    <x v="68"/>
    <n v="1830"/>
    <x v="2"/>
    <x v="4"/>
    <x v="0"/>
    <n v="10"/>
    <x v="631"/>
    <n v="1082.6100000000001"/>
  </r>
  <r>
    <x v="69"/>
    <n v="1831"/>
    <x v="0"/>
    <x v="4"/>
    <x v="0"/>
    <n v="10"/>
    <x v="430"/>
    <n v="3821.9399999999996"/>
  </r>
  <r>
    <x v="70"/>
    <n v="1832"/>
    <x v="1"/>
    <x v="4"/>
    <x v="0"/>
    <n v="8"/>
    <x v="365"/>
    <n v="1169.8656000000001"/>
  </r>
  <r>
    <x v="71"/>
    <n v="1833"/>
    <x v="2"/>
    <x v="4"/>
    <x v="1"/>
    <n v="9"/>
    <x v="632"/>
    <n v="2930.8716000000004"/>
  </r>
  <r>
    <x v="72"/>
    <n v="1834"/>
    <x v="0"/>
    <x v="4"/>
    <x v="1"/>
    <n v="9"/>
    <x v="481"/>
    <n v="4097.6891999999998"/>
  </r>
  <r>
    <x v="73"/>
    <n v="1835"/>
    <x v="1"/>
    <x v="4"/>
    <x v="1"/>
    <n v="9"/>
    <x v="633"/>
    <n v="1549.9485"/>
  </r>
  <r>
    <x v="74"/>
    <n v="1836"/>
    <x v="2"/>
    <x v="4"/>
    <x v="2"/>
    <n v="9"/>
    <x v="634"/>
    <n v="3351.942"/>
  </r>
  <r>
    <x v="75"/>
    <n v="1837"/>
    <x v="0"/>
    <x v="4"/>
    <x v="2"/>
    <n v="6"/>
    <x v="635"/>
    <n v="1401.7103999999999"/>
  </r>
  <r>
    <x v="76"/>
    <n v="1838"/>
    <x v="1"/>
    <x v="4"/>
    <x v="2"/>
    <n v="6"/>
    <x v="636"/>
    <n v="1760.9778000000001"/>
  </r>
  <r>
    <x v="77"/>
    <n v="1839"/>
    <x v="2"/>
    <x v="4"/>
    <x v="0"/>
    <n v="7"/>
    <x v="339"/>
    <n v="503.79839999999996"/>
  </r>
  <r>
    <x v="78"/>
    <n v="1840"/>
    <x v="0"/>
    <x v="4"/>
    <x v="0"/>
    <n v="6"/>
    <x v="637"/>
    <n v="3220.9344000000001"/>
  </r>
  <r>
    <x v="79"/>
    <n v="1841"/>
    <x v="1"/>
    <x v="4"/>
    <x v="0"/>
    <n v="8"/>
    <x v="564"/>
    <n v="4309.0992000000006"/>
  </r>
  <r>
    <x v="80"/>
    <n v="2196"/>
    <x v="2"/>
    <x v="4"/>
    <x v="2"/>
    <n v="6"/>
    <x v="124"/>
    <n v="2018.2797"/>
  </r>
  <r>
    <x v="81"/>
    <n v="2562"/>
    <x v="2"/>
    <x v="4"/>
    <x v="1"/>
    <n v="6"/>
    <x v="400"/>
    <n v="2369.25"/>
  </r>
  <r>
    <x v="82"/>
    <n v="2197"/>
    <x v="0"/>
    <x v="4"/>
    <x v="2"/>
    <n v="6"/>
    <x v="638"/>
    <n v="735.53219999999999"/>
  </r>
  <r>
    <x v="83"/>
    <n v="2563"/>
    <x v="0"/>
    <x v="4"/>
    <x v="1"/>
    <n v="8"/>
    <x v="214"/>
    <n v="3519.45"/>
  </r>
  <r>
    <x v="84"/>
    <n v="2198"/>
    <x v="1"/>
    <x v="4"/>
    <x v="2"/>
    <n v="9"/>
    <x v="639"/>
    <n v="4783.0661999999993"/>
  </r>
  <r>
    <x v="85"/>
    <n v="2564"/>
    <x v="1"/>
    <x v="4"/>
    <x v="1"/>
    <n v="6"/>
    <x v="640"/>
    <n v="2264.85"/>
  </r>
  <r>
    <x v="86"/>
    <n v="2199"/>
    <x v="2"/>
    <x v="4"/>
    <x v="0"/>
    <n v="8"/>
    <x v="320"/>
    <n v="1445.9712"/>
  </r>
  <r>
    <x v="87"/>
    <n v="2565"/>
    <x v="2"/>
    <x v="4"/>
    <x v="2"/>
    <n v="9"/>
    <x v="641"/>
    <n v="1783.8670499999998"/>
  </r>
  <r>
    <x v="88"/>
    <n v="2200"/>
    <x v="0"/>
    <x v="4"/>
    <x v="0"/>
    <n v="8"/>
    <x v="642"/>
    <n v="3665.6759999999995"/>
  </r>
  <r>
    <x v="89"/>
    <n v="2566"/>
    <x v="0"/>
    <x v="4"/>
    <x v="2"/>
    <n v="7"/>
    <x v="643"/>
    <n v="605.90460000000007"/>
  </r>
  <r>
    <x v="90"/>
    <n v="2201"/>
    <x v="1"/>
    <x v="4"/>
    <x v="0"/>
    <n v="6"/>
    <x v="644"/>
    <n v="637.77600000000007"/>
  </r>
  <r>
    <x v="91"/>
    <n v="2567"/>
    <x v="1"/>
    <x v="4"/>
    <x v="2"/>
    <n v="9"/>
    <x v="645"/>
    <n v="4191.9444000000003"/>
  </r>
  <r>
    <x v="92"/>
    <n v="2202"/>
    <x v="2"/>
    <x v="4"/>
    <x v="1"/>
    <n v="7"/>
    <x v="57"/>
    <n v="5873.3639999999996"/>
  </r>
  <r>
    <x v="93"/>
    <n v="2568"/>
    <x v="2"/>
    <x v="4"/>
    <x v="0"/>
    <n v="10"/>
    <x v="323"/>
    <n v="4962.8100000000004"/>
  </r>
  <r>
    <x v="94"/>
    <n v="2203"/>
    <x v="0"/>
    <x v="4"/>
    <x v="1"/>
    <n v="10"/>
    <x v="646"/>
    <n v="3148.35"/>
  </r>
  <r>
    <x v="95"/>
    <n v="2569"/>
    <x v="0"/>
    <x v="4"/>
    <x v="0"/>
    <n v="6"/>
    <x v="647"/>
    <n v="3956.5727999999999"/>
  </r>
  <r>
    <x v="96"/>
    <n v="2204"/>
    <x v="1"/>
    <x v="4"/>
    <x v="1"/>
    <n v="10"/>
    <x v="648"/>
    <n v="1922.9639999999999"/>
  </r>
  <r>
    <x v="97"/>
    <n v="2570"/>
    <x v="1"/>
    <x v="4"/>
    <x v="0"/>
    <n v="7"/>
    <x v="649"/>
    <n v="591.35159999999996"/>
  </r>
  <r>
    <x v="98"/>
    <n v="2205"/>
    <x v="2"/>
    <x v="4"/>
    <x v="2"/>
    <n v="9"/>
    <x v="135"/>
    <n v="2911.0428000000002"/>
  </r>
  <r>
    <x v="99"/>
    <n v="2571"/>
    <x v="2"/>
    <x v="4"/>
    <x v="1"/>
    <n v="10"/>
    <x v="576"/>
    <n v="2509.9740000000002"/>
  </r>
  <r>
    <x v="100"/>
    <n v="2206"/>
    <x v="0"/>
    <x v="4"/>
    <x v="2"/>
    <n v="6"/>
    <x v="650"/>
    <n v="2986.2755999999999"/>
  </r>
  <r>
    <x v="101"/>
    <n v="2572"/>
    <x v="0"/>
    <x v="4"/>
    <x v="1"/>
    <n v="9"/>
    <x v="626"/>
    <n v="702.08774999999991"/>
  </r>
  <r>
    <x v="102"/>
    <n v="2207"/>
    <x v="1"/>
    <x v="4"/>
    <x v="2"/>
    <n v="7"/>
    <x v="130"/>
    <n v="687.94425000000001"/>
  </r>
  <r>
    <x v="103"/>
    <n v="2573"/>
    <x v="1"/>
    <x v="4"/>
    <x v="1"/>
    <n v="6"/>
    <x v="651"/>
    <n v="2591.7489000000005"/>
  </r>
  <r>
    <x v="104"/>
    <n v="2208"/>
    <x v="2"/>
    <x v="4"/>
    <x v="0"/>
    <n v="6"/>
    <x v="575"/>
    <n v="3403.5551999999998"/>
  </r>
  <r>
    <x v="105"/>
    <n v="2574"/>
    <x v="2"/>
    <x v="4"/>
    <x v="2"/>
    <n v="7"/>
    <x v="652"/>
    <n v="1372.9590000000001"/>
  </r>
  <r>
    <x v="106"/>
    <n v="2209"/>
    <x v="0"/>
    <x v="4"/>
    <x v="0"/>
    <n v="9"/>
    <x v="653"/>
    <n v="3937.8635999999997"/>
  </r>
  <r>
    <x v="107"/>
    <n v="2575"/>
    <x v="0"/>
    <x v="4"/>
    <x v="2"/>
    <n v="7"/>
    <x v="654"/>
    <n v="737.63864999999987"/>
  </r>
  <r>
    <x v="108"/>
    <n v="2210"/>
    <x v="1"/>
    <x v="4"/>
    <x v="0"/>
    <n v="9"/>
    <x v="85"/>
    <n v="919.98585000000003"/>
  </r>
  <r>
    <x v="109"/>
    <n v="2576"/>
    <x v="1"/>
    <x v="4"/>
    <x v="2"/>
    <n v="7"/>
    <x v="655"/>
    <n v="1316.8995"/>
  </r>
  <r>
    <x v="110"/>
    <n v="2211"/>
    <x v="2"/>
    <x v="4"/>
    <x v="1"/>
    <n v="10"/>
    <x v="601"/>
    <n v="2108.7000000000003"/>
  </r>
  <r>
    <x v="111"/>
    <n v="2577"/>
    <x v="2"/>
    <x v="4"/>
    <x v="0"/>
    <n v="6"/>
    <x v="656"/>
    <n v="3295.5407999999998"/>
  </r>
  <r>
    <x v="112"/>
    <n v="2212"/>
    <x v="0"/>
    <x v="4"/>
    <x v="1"/>
    <n v="9"/>
    <x v="431"/>
    <n v="3854.4479999999999"/>
  </r>
  <r>
    <x v="113"/>
    <n v="2578"/>
    <x v="0"/>
    <x v="4"/>
    <x v="0"/>
    <n v="9"/>
    <x v="62"/>
    <n v="1099.0709999999999"/>
  </r>
  <r>
    <x v="114"/>
    <n v="2213"/>
    <x v="1"/>
    <x v="4"/>
    <x v="1"/>
    <n v="8"/>
    <x v="335"/>
    <n v="1038.4344000000001"/>
  </r>
  <r>
    <x v="115"/>
    <n v="2579"/>
    <x v="1"/>
    <x v="4"/>
    <x v="0"/>
    <n v="7"/>
    <x v="4"/>
    <n v="1974.5880000000002"/>
  </r>
  <r>
    <x v="116"/>
    <n v="2214"/>
    <x v="2"/>
    <x v="4"/>
    <x v="2"/>
    <n v="6"/>
    <x v="657"/>
    <n v="3592.1340000000005"/>
  </r>
  <r>
    <x v="117"/>
    <n v="2580"/>
    <x v="2"/>
    <x v="4"/>
    <x v="1"/>
    <n v="8"/>
    <x v="403"/>
    <n v="2817.2339999999999"/>
  </r>
  <r>
    <x v="118"/>
    <n v="2215"/>
    <x v="0"/>
    <x v="4"/>
    <x v="2"/>
    <n v="9"/>
    <x v="426"/>
    <n v="1679.9265"/>
  </r>
  <r>
    <x v="119"/>
    <n v="2581"/>
    <x v="0"/>
    <x v="4"/>
    <x v="1"/>
    <n v="8"/>
    <x v="658"/>
    <n v="1639.3103999999998"/>
  </r>
  <r>
    <x v="120"/>
    <n v="2216"/>
    <x v="1"/>
    <x v="4"/>
    <x v="2"/>
    <n v="7"/>
    <x v="659"/>
    <n v="3602.2308000000003"/>
  </r>
  <r>
    <x v="121"/>
    <n v="2582"/>
    <x v="1"/>
    <x v="4"/>
    <x v="1"/>
    <n v="7"/>
    <x v="224"/>
    <n v="3080.5991999999997"/>
  </r>
  <r>
    <x v="122"/>
    <n v="2217"/>
    <x v="2"/>
    <x v="4"/>
    <x v="0"/>
    <n v="9"/>
    <x v="596"/>
    <n v="2253.3714"/>
  </r>
  <r>
    <x v="123"/>
    <n v="2583"/>
    <x v="2"/>
    <x v="4"/>
    <x v="2"/>
    <n v="7"/>
    <x v="445"/>
    <n v="1091.8152"/>
  </r>
  <r>
    <x v="124"/>
    <n v="2218"/>
    <x v="0"/>
    <x v="4"/>
    <x v="0"/>
    <n v="6"/>
    <x v="660"/>
    <n v="2847.6562500000005"/>
  </r>
  <r>
    <x v="125"/>
    <n v="2584"/>
    <x v="0"/>
    <x v="4"/>
    <x v="2"/>
    <n v="8"/>
    <x v="634"/>
    <n v="649.0476000000001"/>
  </r>
  <r>
    <x v="126"/>
    <n v="2219"/>
    <x v="1"/>
    <x v="4"/>
    <x v="0"/>
    <n v="10"/>
    <x v="316"/>
    <n v="682.69499999999994"/>
  </r>
  <r>
    <x v="127"/>
    <n v="2585"/>
    <x v="1"/>
    <x v="4"/>
    <x v="2"/>
    <n v="8"/>
    <x v="661"/>
    <n v="2456.8392000000003"/>
  </r>
  <r>
    <x v="128"/>
    <n v="2220"/>
    <x v="2"/>
    <x v="4"/>
    <x v="1"/>
    <n v="9"/>
    <x v="346"/>
    <n v="2312.5473000000002"/>
  </r>
  <r>
    <x v="129"/>
    <n v="2586"/>
    <x v="2"/>
    <x v="4"/>
    <x v="0"/>
    <n v="10"/>
    <x v="662"/>
    <n v="1042.653"/>
  </r>
  <r>
    <x v="130"/>
    <n v="2221"/>
    <x v="0"/>
    <x v="4"/>
    <x v="1"/>
    <n v="7"/>
    <x v="398"/>
    <n v="861.9534000000001"/>
  </r>
  <r>
    <x v="131"/>
    <n v="2587"/>
    <x v="0"/>
    <x v="4"/>
    <x v="0"/>
    <n v="8"/>
    <x v="75"/>
    <n v="2196.1584000000003"/>
  </r>
  <r>
    <x v="132"/>
    <n v="2222"/>
    <x v="1"/>
    <x v="4"/>
    <x v="1"/>
    <n v="6"/>
    <x v="663"/>
    <n v="2795.8608000000004"/>
  </r>
  <r>
    <x v="133"/>
    <n v="2588"/>
    <x v="1"/>
    <x v="4"/>
    <x v="0"/>
    <n v="8"/>
    <x v="664"/>
    <n v="2627.1755999999996"/>
  </r>
  <r>
    <x v="134"/>
    <n v="2223"/>
    <x v="2"/>
    <x v="4"/>
    <x v="2"/>
    <n v="7"/>
    <x v="351"/>
    <n v="3930.3074999999999"/>
  </r>
  <r>
    <x v="135"/>
    <n v="2589"/>
    <x v="2"/>
    <x v="4"/>
    <x v="1"/>
    <n v="9"/>
    <x v="665"/>
    <n v="3669.03"/>
  </r>
  <r>
    <x v="136"/>
    <n v="2224"/>
    <x v="0"/>
    <x v="4"/>
    <x v="2"/>
    <n v="9"/>
    <x v="402"/>
    <n v="5413.3604999999998"/>
  </r>
  <r>
    <x v="137"/>
    <n v="2590"/>
    <x v="0"/>
    <x v="4"/>
    <x v="1"/>
    <n v="10"/>
    <x v="666"/>
    <n v="1017.9839999999999"/>
  </r>
  <r>
    <x v="138"/>
    <n v="2225"/>
    <x v="1"/>
    <x v="4"/>
    <x v="2"/>
    <n v="9"/>
    <x v="217"/>
    <n v="1964.0609999999999"/>
  </r>
  <r>
    <x v="139"/>
    <n v="2591"/>
    <x v="1"/>
    <x v="4"/>
    <x v="1"/>
    <n v="9"/>
    <x v="266"/>
    <n v="2891.9794499999998"/>
  </r>
  <r>
    <x v="140"/>
    <n v="2226"/>
    <x v="2"/>
    <x v="4"/>
    <x v="0"/>
    <n v="7"/>
    <x v="667"/>
    <n v="1728.6003000000001"/>
  </r>
  <r>
    <x v="141"/>
    <n v="2592"/>
    <x v="2"/>
    <x v="4"/>
    <x v="2"/>
    <n v="7"/>
    <x v="356"/>
    <n v="4035.3862500000005"/>
  </r>
  <r>
    <x v="142"/>
    <n v="2227"/>
    <x v="0"/>
    <x v="4"/>
    <x v="0"/>
    <n v="9"/>
    <x v="357"/>
    <n v="672.22439999999995"/>
  </r>
  <r>
    <x v="143"/>
    <n v="2593"/>
    <x v="0"/>
    <x v="4"/>
    <x v="2"/>
    <n v="6"/>
    <x v="668"/>
    <n v="2450.6927999999998"/>
  </r>
  <r>
    <x v="144"/>
    <n v="2228"/>
    <x v="1"/>
    <x v="4"/>
    <x v="0"/>
    <n v="7"/>
    <x v="669"/>
    <n v="2312.1630000000005"/>
  </r>
  <r>
    <x v="145"/>
    <n v="2594"/>
    <x v="1"/>
    <x v="4"/>
    <x v="2"/>
    <n v="6"/>
    <x v="341"/>
    <n v="2625.2505000000001"/>
  </r>
  <r>
    <x v="146"/>
    <n v="2229"/>
    <x v="2"/>
    <x v="4"/>
    <x v="1"/>
    <n v="9"/>
    <x v="634"/>
    <n v="1579.0140000000001"/>
  </r>
  <r>
    <x v="147"/>
    <n v="2595"/>
    <x v="2"/>
    <x v="4"/>
    <x v="0"/>
    <n v="6"/>
    <x v="670"/>
    <n v="1536.9264000000001"/>
  </r>
  <r>
    <x v="148"/>
    <n v="2230"/>
    <x v="0"/>
    <x v="4"/>
    <x v="1"/>
    <n v="9"/>
    <x v="671"/>
    <n v="2674.3041000000003"/>
  </r>
  <r>
    <x v="149"/>
    <n v="2596"/>
    <x v="0"/>
    <x v="4"/>
    <x v="0"/>
    <n v="9"/>
    <x v="499"/>
    <n v="5301.5985000000001"/>
  </r>
  <r>
    <x v="150"/>
    <n v="2231"/>
    <x v="1"/>
    <x v="4"/>
    <x v="1"/>
    <n v="7"/>
    <x v="672"/>
    <n v="1558.3722"/>
  </r>
  <r>
    <x v="151"/>
    <n v="2597"/>
    <x v="1"/>
    <x v="4"/>
    <x v="0"/>
    <n v="6"/>
    <x v="673"/>
    <n v="1250.2926"/>
  </r>
  <r>
    <x v="152"/>
    <n v="2232"/>
    <x v="2"/>
    <x v="4"/>
    <x v="2"/>
    <n v="8"/>
    <x v="422"/>
    <n v="1355.6352000000002"/>
  </r>
  <r>
    <x v="153"/>
    <n v="2598"/>
    <x v="2"/>
    <x v="4"/>
    <x v="1"/>
    <n v="7"/>
    <x v="674"/>
    <n v="907.86464999999998"/>
  </r>
  <r>
    <x v="154"/>
    <n v="2233"/>
    <x v="0"/>
    <x v="4"/>
    <x v="2"/>
    <n v="8"/>
    <x v="364"/>
    <n v="1457.9531999999999"/>
  </r>
  <r>
    <x v="155"/>
    <n v="2599"/>
    <x v="0"/>
    <x v="4"/>
    <x v="1"/>
    <n v="6"/>
    <x v="566"/>
    <n v="2066.13"/>
  </r>
  <r>
    <x v="156"/>
    <n v="2234"/>
    <x v="1"/>
    <x v="4"/>
    <x v="2"/>
    <n v="8"/>
    <x v="675"/>
    <n v="4160.4479999999994"/>
  </r>
  <r>
    <x v="157"/>
    <n v="2600"/>
    <x v="1"/>
    <x v="4"/>
    <x v="1"/>
    <n v="6"/>
    <x v="676"/>
    <n v="914.6844000000001"/>
  </r>
  <r>
    <x v="158"/>
    <n v="2235"/>
    <x v="2"/>
    <x v="4"/>
    <x v="0"/>
    <n v="8"/>
    <x v="677"/>
    <n v="4931.3040000000001"/>
  </r>
  <r>
    <x v="159"/>
    <n v="2601"/>
    <x v="2"/>
    <x v="4"/>
    <x v="2"/>
    <n v="9"/>
    <x v="678"/>
    <n v="1227.24315"/>
  </r>
  <r>
    <x v="160"/>
    <n v="2236"/>
    <x v="0"/>
    <x v="4"/>
    <x v="0"/>
    <n v="9"/>
    <x v="679"/>
    <n v="3500.7336"/>
  </r>
  <r>
    <x v="161"/>
    <n v="2602"/>
    <x v="0"/>
    <x v="4"/>
    <x v="2"/>
    <n v="9"/>
    <x v="680"/>
    <n v="4387.9679999999998"/>
  </r>
  <r>
    <x v="162"/>
    <n v="2237"/>
    <x v="1"/>
    <x v="4"/>
    <x v="0"/>
    <n v="10"/>
    <x v="397"/>
    <n v="710.12400000000002"/>
  </r>
  <r>
    <x v="163"/>
    <n v="2603"/>
    <x v="1"/>
    <x v="4"/>
    <x v="2"/>
    <n v="6"/>
    <x v="681"/>
    <n v="1066.1705999999999"/>
  </r>
  <r>
    <x v="164"/>
    <n v="2238"/>
    <x v="2"/>
    <x v="4"/>
    <x v="1"/>
    <n v="6"/>
    <x v="682"/>
    <n v="1330.0038"/>
  </r>
  <r>
    <x v="165"/>
    <n v="2604"/>
    <x v="2"/>
    <x v="4"/>
    <x v="0"/>
    <n v="6"/>
    <x v="200"/>
    <n v="1730.5812000000001"/>
  </r>
  <r>
    <x v="166"/>
    <n v="2239"/>
    <x v="0"/>
    <x v="4"/>
    <x v="1"/>
    <n v="9"/>
    <x v="623"/>
    <n v="1917.0958500000002"/>
  </r>
  <r>
    <x v="167"/>
    <n v="2605"/>
    <x v="0"/>
    <x v="4"/>
    <x v="0"/>
    <n v="10"/>
    <x v="30"/>
    <n v="4386.1049999999996"/>
  </r>
  <r>
    <x v="168"/>
    <n v="2240"/>
    <x v="1"/>
    <x v="4"/>
    <x v="1"/>
    <n v="10"/>
    <x v="683"/>
    <n v="4504.9949999999999"/>
  </r>
  <r>
    <x v="169"/>
    <n v="2606"/>
    <x v="1"/>
    <x v="4"/>
    <x v="0"/>
    <n v="7"/>
    <x v="649"/>
    <n v="2206.9152000000004"/>
  </r>
  <r>
    <x v="170"/>
    <n v="2241"/>
    <x v="2"/>
    <x v="4"/>
    <x v="2"/>
    <n v="8"/>
    <x v="684"/>
    <n v="2346.2784000000001"/>
  </r>
  <r>
    <x v="171"/>
    <n v="2607"/>
    <x v="2"/>
    <x v="4"/>
    <x v="1"/>
    <n v="8"/>
    <x v="685"/>
    <n v="3345.4079999999999"/>
  </r>
  <r>
    <x v="172"/>
    <n v="2242"/>
    <x v="0"/>
    <x v="4"/>
    <x v="2"/>
    <n v="8"/>
    <x v="201"/>
    <n v="1597.0751999999998"/>
  </r>
  <r>
    <x v="173"/>
    <n v="2608"/>
    <x v="0"/>
    <x v="4"/>
    <x v="1"/>
    <n v="7"/>
    <x v="522"/>
    <n v="872.34840000000008"/>
  </r>
  <r>
    <x v="174"/>
    <n v="2243"/>
    <x v="1"/>
    <x v="4"/>
    <x v="2"/>
    <n v="8"/>
    <x v="555"/>
    <n v="1458.7248000000002"/>
  </r>
  <r>
    <x v="175"/>
    <n v="2609"/>
    <x v="1"/>
    <x v="4"/>
    <x v="1"/>
    <n v="6"/>
    <x v="477"/>
    <n v="2849.1264000000001"/>
  </r>
  <r>
    <x v="176"/>
    <n v="2244"/>
    <x v="2"/>
    <x v="4"/>
    <x v="0"/>
    <n v="6"/>
    <x v="686"/>
    <n v="4146.0434999999998"/>
  </r>
  <r>
    <x v="177"/>
    <n v="2610"/>
    <x v="2"/>
    <x v="4"/>
    <x v="2"/>
    <n v="10"/>
    <x v="104"/>
    <n v="919.58550000000002"/>
  </r>
  <r>
    <x v="178"/>
    <n v="2245"/>
    <x v="0"/>
    <x v="4"/>
    <x v="0"/>
    <n v="10"/>
    <x v="687"/>
    <n v="2694.2759999999998"/>
  </r>
  <r>
    <x v="179"/>
    <n v="2611"/>
    <x v="0"/>
    <x v="4"/>
    <x v="2"/>
    <n v="6"/>
    <x v="688"/>
    <n v="3193.2936"/>
  </r>
  <r>
    <x v="180"/>
    <n v="2246"/>
    <x v="1"/>
    <x v="4"/>
    <x v="0"/>
    <n v="6"/>
    <x v="93"/>
    <n v="645.01920000000007"/>
  </r>
  <r>
    <x v="181"/>
    <n v="2612"/>
    <x v="1"/>
    <x v="4"/>
    <x v="2"/>
    <n v="9"/>
    <x v="689"/>
    <n v="4196.5289999999995"/>
  </r>
  <r>
    <x v="182"/>
    <n v="2247"/>
    <x v="2"/>
    <x v="4"/>
    <x v="1"/>
    <n v="9"/>
    <x v="656"/>
    <n v="3880.3247999999999"/>
  </r>
  <r>
    <x v="183"/>
    <n v="2613"/>
    <x v="2"/>
    <x v="4"/>
    <x v="0"/>
    <n v="9"/>
    <x v="97"/>
    <n v="1667.7981000000002"/>
  </r>
  <r>
    <x v="184"/>
    <n v="2248"/>
    <x v="0"/>
    <x v="4"/>
    <x v="1"/>
    <n v="8"/>
    <x v="690"/>
    <n v="868.10559999999998"/>
  </r>
  <r>
    <x v="185"/>
    <n v="2614"/>
    <x v="0"/>
    <x v="4"/>
    <x v="0"/>
    <n v="6"/>
    <x v="691"/>
    <n v="2928.3165000000004"/>
  </r>
  <r>
    <x v="186"/>
    <n v="2249"/>
    <x v="1"/>
    <x v="4"/>
    <x v="1"/>
    <n v="9"/>
    <x v="639"/>
    <n v="3189.0834000000004"/>
  </r>
  <r>
    <x v="187"/>
    <n v="2615"/>
    <x v="1"/>
    <x v="4"/>
    <x v="0"/>
    <n v="8"/>
    <x v="213"/>
    <n v="4292.9279999999999"/>
  </r>
  <r>
    <x v="188"/>
    <n v="2250"/>
    <x v="2"/>
    <x v="4"/>
    <x v="2"/>
    <n v="7"/>
    <x v="692"/>
    <n v="834.73109999999997"/>
  </r>
  <r>
    <x v="0"/>
    <n v="2616"/>
    <x v="2"/>
    <x v="5"/>
    <x v="1"/>
    <n v="8"/>
    <x v="693"/>
    <n v="904.73039999999992"/>
  </r>
  <r>
    <x v="1"/>
    <n v="2251"/>
    <x v="0"/>
    <x v="5"/>
    <x v="2"/>
    <n v="8"/>
    <x v="408"/>
    <n v="741.12"/>
  </r>
  <r>
    <x v="2"/>
    <n v="2617"/>
    <x v="0"/>
    <x v="5"/>
    <x v="1"/>
    <n v="10"/>
    <x v="694"/>
    <n v="2875.8389999999999"/>
  </r>
  <r>
    <x v="3"/>
    <n v="2252"/>
    <x v="1"/>
    <x v="5"/>
    <x v="2"/>
    <n v="10"/>
    <x v="695"/>
    <n v="928.58500000000004"/>
  </r>
  <r>
    <x v="4"/>
    <n v="2618"/>
    <x v="1"/>
    <x v="5"/>
    <x v="1"/>
    <n v="8"/>
    <x v="2"/>
    <n v="2920.4279999999999"/>
  </r>
  <r>
    <x v="5"/>
    <n v="2253"/>
    <x v="2"/>
    <x v="5"/>
    <x v="0"/>
    <n v="6"/>
    <x v="366"/>
    <n v="571.16880000000003"/>
  </r>
  <r>
    <x v="6"/>
    <n v="2619"/>
    <x v="2"/>
    <x v="5"/>
    <x v="2"/>
    <n v="8"/>
    <x v="696"/>
    <n v="4072.2240000000002"/>
  </r>
  <r>
    <x v="7"/>
    <n v="2254"/>
    <x v="0"/>
    <x v="5"/>
    <x v="0"/>
    <n v="7"/>
    <x v="697"/>
    <n v="5305.8914999999997"/>
  </r>
  <r>
    <x v="8"/>
    <n v="2620"/>
    <x v="0"/>
    <x v="5"/>
    <x v="2"/>
    <n v="9"/>
    <x v="698"/>
    <n v="1095.3099"/>
  </r>
  <r>
    <x v="9"/>
    <n v="2622"/>
    <x v="2"/>
    <x v="5"/>
    <x v="0"/>
    <n v="9"/>
    <x v="356"/>
    <n v="2413.6906500000005"/>
  </r>
  <r>
    <x v="10"/>
    <n v="2623"/>
    <x v="0"/>
    <x v="5"/>
    <x v="0"/>
    <n v="6"/>
    <x v="699"/>
    <n v="3718.5120000000002"/>
  </r>
  <r>
    <x v="11"/>
    <n v="2624"/>
    <x v="1"/>
    <x v="5"/>
    <x v="0"/>
    <n v="9"/>
    <x v="551"/>
    <n v="5565.1859999999997"/>
  </r>
  <r>
    <x v="12"/>
    <n v="2625"/>
    <x v="2"/>
    <x v="5"/>
    <x v="1"/>
    <n v="7"/>
    <x v="700"/>
    <n v="2948.0456249999997"/>
  </r>
  <r>
    <x v="13"/>
    <n v="2626"/>
    <x v="0"/>
    <x v="5"/>
    <x v="1"/>
    <n v="6"/>
    <x v="460"/>
    <n v="1645.1136000000001"/>
  </r>
  <r>
    <x v="14"/>
    <n v="2262"/>
    <x v="2"/>
    <x v="5"/>
    <x v="0"/>
    <n v="9"/>
    <x v="380"/>
    <n v="1616.9705999999999"/>
  </r>
  <r>
    <x v="15"/>
    <n v="2627"/>
    <x v="1"/>
    <x v="5"/>
    <x v="1"/>
    <n v="6"/>
    <x v="358"/>
    <n v="5129.7839999999997"/>
  </r>
  <r>
    <x v="16"/>
    <n v="2263"/>
    <x v="0"/>
    <x v="5"/>
    <x v="0"/>
    <n v="9"/>
    <x v="701"/>
    <n v="2667.5892000000003"/>
  </r>
  <r>
    <x v="17"/>
    <n v="2628"/>
    <x v="2"/>
    <x v="5"/>
    <x v="2"/>
    <n v="6"/>
    <x v="443"/>
    <n v="3564.6615000000002"/>
  </r>
  <r>
    <x v="18"/>
    <n v="2264"/>
    <x v="1"/>
    <x v="5"/>
    <x v="0"/>
    <n v="8"/>
    <x v="702"/>
    <n v="2329.4447999999998"/>
  </r>
  <r>
    <x v="19"/>
    <n v="2629"/>
    <x v="0"/>
    <x v="5"/>
    <x v="2"/>
    <n v="8"/>
    <x v="17"/>
    <n v="1475.16"/>
  </r>
  <r>
    <x v="20"/>
    <n v="2265"/>
    <x v="2"/>
    <x v="5"/>
    <x v="1"/>
    <n v="10"/>
    <x v="146"/>
    <n v="4529.1600000000008"/>
  </r>
  <r>
    <x v="21"/>
    <n v="2630"/>
    <x v="1"/>
    <x v="5"/>
    <x v="2"/>
    <n v="8"/>
    <x v="384"/>
    <n v="3422.1792"/>
  </r>
  <r>
    <x v="22"/>
    <n v="2266"/>
    <x v="0"/>
    <x v="5"/>
    <x v="1"/>
    <n v="8"/>
    <x v="60"/>
    <n v="718.98839999999996"/>
  </r>
  <r>
    <x v="23"/>
    <n v="2631"/>
    <x v="2"/>
    <x v="5"/>
    <x v="0"/>
    <n v="9"/>
    <x v="703"/>
    <n v="2739.0500999999999"/>
  </r>
  <r>
    <x v="24"/>
    <n v="2267"/>
    <x v="1"/>
    <x v="5"/>
    <x v="1"/>
    <n v="8"/>
    <x v="81"/>
    <n v="1251.7560000000001"/>
  </r>
  <r>
    <x v="25"/>
    <n v="2632"/>
    <x v="0"/>
    <x v="5"/>
    <x v="0"/>
    <n v="10"/>
    <x v="704"/>
    <n v="3237.4800000000005"/>
  </r>
  <r>
    <x v="26"/>
    <n v="2268"/>
    <x v="2"/>
    <x v="5"/>
    <x v="2"/>
    <n v="9"/>
    <x v="200"/>
    <n v="1969.6284000000001"/>
  </r>
  <r>
    <x v="27"/>
    <n v="2633"/>
    <x v="1"/>
    <x v="5"/>
    <x v="0"/>
    <n v="9"/>
    <x v="653"/>
    <n v="732.88800000000003"/>
  </r>
  <r>
    <x v="28"/>
    <n v="2269"/>
    <x v="0"/>
    <x v="5"/>
    <x v="2"/>
    <n v="8"/>
    <x v="299"/>
    <n v="3420.6719999999996"/>
  </r>
  <r>
    <x v="29"/>
    <n v="2634"/>
    <x v="2"/>
    <x v="5"/>
    <x v="1"/>
    <n v="10"/>
    <x v="705"/>
    <n v="4686.84"/>
  </r>
  <r>
    <x v="30"/>
    <n v="2270"/>
    <x v="1"/>
    <x v="5"/>
    <x v="2"/>
    <n v="10"/>
    <x v="706"/>
    <n v="1917.3269999999998"/>
  </r>
  <r>
    <x v="31"/>
    <n v="2635"/>
    <x v="0"/>
    <x v="5"/>
    <x v="1"/>
    <n v="7"/>
    <x v="707"/>
    <n v="2592.127125"/>
  </r>
  <r>
    <x v="32"/>
    <n v="2271"/>
    <x v="2"/>
    <x v="5"/>
    <x v="0"/>
    <n v="10"/>
    <x v="708"/>
    <n v="706.077"/>
  </r>
  <r>
    <x v="33"/>
    <n v="2636"/>
    <x v="1"/>
    <x v="5"/>
    <x v="1"/>
    <n v="10"/>
    <x v="709"/>
    <n v="4880.3999999999996"/>
  </r>
  <r>
    <x v="34"/>
    <n v="2272"/>
    <x v="0"/>
    <x v="5"/>
    <x v="0"/>
    <n v="9"/>
    <x v="710"/>
    <n v="2866.0797000000002"/>
  </r>
  <r>
    <x v="35"/>
    <n v="2637"/>
    <x v="2"/>
    <x v="5"/>
    <x v="2"/>
    <n v="10"/>
    <x v="711"/>
    <n v="3410.0439999999999"/>
  </r>
  <r>
    <x v="36"/>
    <n v="2273"/>
    <x v="1"/>
    <x v="5"/>
    <x v="0"/>
    <n v="10"/>
    <x v="712"/>
    <n v="4463.67"/>
  </r>
  <r>
    <x v="37"/>
    <n v="2638"/>
    <x v="0"/>
    <x v="5"/>
    <x v="2"/>
    <n v="9"/>
    <x v="404"/>
    <n v="1337.1237000000001"/>
  </r>
  <r>
    <x v="38"/>
    <n v="2274"/>
    <x v="2"/>
    <x v="5"/>
    <x v="1"/>
    <n v="7"/>
    <x v="713"/>
    <n v="4193.4059999999999"/>
  </r>
  <r>
    <x v="39"/>
    <n v="2639"/>
    <x v="1"/>
    <x v="5"/>
    <x v="2"/>
    <n v="10"/>
    <x v="714"/>
    <n v="822.32400000000007"/>
  </r>
  <r>
    <x v="40"/>
    <n v="2275"/>
    <x v="0"/>
    <x v="5"/>
    <x v="1"/>
    <n v="10"/>
    <x v="196"/>
    <n v="2078.34"/>
  </r>
  <r>
    <x v="41"/>
    <n v="2658"/>
    <x v="2"/>
    <x v="5"/>
    <x v="0"/>
    <n v="7"/>
    <x v="297"/>
    <n v="1776.096"/>
  </r>
  <r>
    <x v="42"/>
    <n v="2659"/>
    <x v="0"/>
    <x v="5"/>
    <x v="0"/>
    <n v="10"/>
    <x v="715"/>
    <n v="926.89949999999999"/>
  </r>
  <r>
    <x v="43"/>
    <n v="2660"/>
    <x v="1"/>
    <x v="5"/>
    <x v="0"/>
    <n v="10"/>
    <x v="716"/>
    <n v="2768.28"/>
  </r>
  <r>
    <x v="44"/>
    <n v="2661"/>
    <x v="2"/>
    <x v="5"/>
    <x v="1"/>
    <n v="6"/>
    <x v="717"/>
    <n v="3330.8415000000005"/>
  </r>
  <r>
    <x v="45"/>
    <n v="2662"/>
    <x v="0"/>
    <x v="5"/>
    <x v="1"/>
    <n v="10"/>
    <x v="388"/>
    <n v="1109.1030000000001"/>
  </r>
  <r>
    <x v="46"/>
    <n v="2298"/>
    <x v="2"/>
    <x v="5"/>
    <x v="0"/>
    <n v="8"/>
    <x v="389"/>
    <n v="4302.0840000000007"/>
  </r>
  <r>
    <x v="47"/>
    <n v="2383"/>
    <x v="0"/>
    <x v="5"/>
    <x v="1"/>
    <n v="10"/>
    <x v="181"/>
    <n v="811.58"/>
  </r>
  <r>
    <x v="48"/>
    <n v="2748"/>
    <x v="2"/>
    <x v="5"/>
    <x v="0"/>
    <n v="8"/>
    <x v="718"/>
    <n v="1010.7407999999999"/>
  </r>
  <r>
    <x v="49"/>
    <n v="2384"/>
    <x v="1"/>
    <x v="5"/>
    <x v="1"/>
    <n v="7"/>
    <x v="296"/>
    <n v="2858.93685"/>
  </r>
  <r>
    <x v="50"/>
    <n v="2749"/>
    <x v="0"/>
    <x v="5"/>
    <x v="0"/>
    <n v="7"/>
    <x v="535"/>
    <n v="872.7600000000001"/>
  </r>
  <r>
    <x v="51"/>
    <n v="2385"/>
    <x v="2"/>
    <x v="5"/>
    <x v="2"/>
    <n v="10"/>
    <x v="719"/>
    <n v="2335.0279999999998"/>
  </r>
  <r>
    <x v="52"/>
    <n v="2750"/>
    <x v="1"/>
    <x v="5"/>
    <x v="0"/>
    <n v="10"/>
    <x v="720"/>
    <n v="4834.335"/>
  </r>
  <r>
    <x v="53"/>
    <n v="2386"/>
    <x v="0"/>
    <x v="5"/>
    <x v="2"/>
    <n v="7"/>
    <x v="721"/>
    <n v="3318.5880000000002"/>
  </r>
  <r>
    <x v="54"/>
    <n v="2751"/>
    <x v="2"/>
    <x v="5"/>
    <x v="1"/>
    <n v="9"/>
    <x v="140"/>
    <n v="1237.4585999999999"/>
  </r>
  <r>
    <x v="55"/>
    <n v="2387"/>
    <x v="1"/>
    <x v="5"/>
    <x v="2"/>
    <n v="6"/>
    <x v="722"/>
    <n v="3571.4789999999994"/>
  </r>
  <r>
    <x v="56"/>
    <n v="2752"/>
    <x v="0"/>
    <x v="5"/>
    <x v="1"/>
    <n v="10"/>
    <x v="59"/>
    <n v="1702.2149999999999"/>
  </r>
  <r>
    <x v="57"/>
    <n v="2388"/>
    <x v="2"/>
    <x v="5"/>
    <x v="0"/>
    <n v="7"/>
    <x v="89"/>
    <n v="3289.7497500000004"/>
  </r>
  <r>
    <x v="58"/>
    <n v="2753"/>
    <x v="1"/>
    <x v="5"/>
    <x v="1"/>
    <n v="8"/>
    <x v="459"/>
    <n v="1569.5455999999999"/>
  </r>
  <r>
    <x v="59"/>
    <n v="2389"/>
    <x v="0"/>
    <x v="5"/>
    <x v="0"/>
    <n v="8"/>
    <x v="723"/>
    <n v="681.40800000000002"/>
  </r>
  <r>
    <x v="60"/>
    <n v="2754"/>
    <x v="2"/>
    <x v="5"/>
    <x v="2"/>
    <n v="10"/>
    <x v="83"/>
    <n v="665.68949999999995"/>
  </r>
  <r>
    <x v="61"/>
    <n v="2390"/>
    <x v="1"/>
    <x v="5"/>
    <x v="0"/>
    <n v="8"/>
    <x v="724"/>
    <n v="1729.28"/>
  </r>
  <r>
    <x v="62"/>
    <n v="2755"/>
    <x v="0"/>
    <x v="5"/>
    <x v="2"/>
    <n v="9"/>
    <x v="686"/>
    <n v="2805.1677"/>
  </r>
  <r>
    <x v="63"/>
    <n v="2391"/>
    <x v="2"/>
    <x v="5"/>
    <x v="1"/>
    <n v="6"/>
    <x v="180"/>
    <n v="3653.2439999999997"/>
  </r>
  <r>
    <x v="64"/>
    <n v="2756"/>
    <x v="1"/>
    <x v="5"/>
    <x v="2"/>
    <n v="9"/>
    <x v="339"/>
    <n v="1563.1056000000001"/>
  </r>
  <r>
    <x v="65"/>
    <n v="2392"/>
    <x v="0"/>
    <x v="5"/>
    <x v="1"/>
    <n v="6"/>
    <x v="725"/>
    <n v="2491.3980000000001"/>
  </r>
  <r>
    <x v="66"/>
    <n v="2757"/>
    <x v="2"/>
    <x v="5"/>
    <x v="0"/>
    <n v="7"/>
    <x v="726"/>
    <n v="4334.9669999999996"/>
  </r>
  <r>
    <x v="67"/>
    <n v="2393"/>
    <x v="1"/>
    <x v="5"/>
    <x v="1"/>
    <n v="8"/>
    <x v="727"/>
    <n v="2310.2592"/>
  </r>
  <r>
    <x v="68"/>
    <n v="2758"/>
    <x v="0"/>
    <x v="5"/>
    <x v="0"/>
    <n v="7"/>
    <x v="373"/>
    <n v="5527.6987499999996"/>
  </r>
  <r>
    <x v="69"/>
    <n v="2394"/>
    <x v="2"/>
    <x v="5"/>
    <x v="2"/>
    <n v="10"/>
    <x v="728"/>
    <n v="623.80000000000007"/>
  </r>
  <r>
    <x v="70"/>
    <n v="2759"/>
    <x v="1"/>
    <x v="5"/>
    <x v="0"/>
    <n v="9"/>
    <x v="466"/>
    <n v="545.95619999999997"/>
  </r>
  <r>
    <x v="71"/>
    <n v="2395"/>
    <x v="0"/>
    <x v="5"/>
    <x v="2"/>
    <n v="10"/>
    <x v="601"/>
    <n v="5366.25"/>
  </r>
  <r>
    <x v="72"/>
    <n v="2760"/>
    <x v="2"/>
    <x v="5"/>
    <x v="1"/>
    <n v="8"/>
    <x v="468"/>
    <n v="985.14319999999998"/>
  </r>
  <r>
    <x v="73"/>
    <n v="2396"/>
    <x v="1"/>
    <x v="5"/>
    <x v="2"/>
    <n v="8"/>
    <x v="345"/>
    <n v="842.32559999999989"/>
  </r>
  <r>
    <x v="74"/>
    <n v="2761"/>
    <x v="0"/>
    <x v="5"/>
    <x v="1"/>
    <n v="9"/>
    <x v="729"/>
    <n v="1452.6459"/>
  </r>
  <r>
    <x v="75"/>
    <n v="2397"/>
    <x v="2"/>
    <x v="5"/>
    <x v="0"/>
    <n v="6"/>
    <x v="730"/>
    <n v="2164.7574000000004"/>
  </r>
  <r>
    <x v="76"/>
    <n v="2762"/>
    <x v="1"/>
    <x v="5"/>
    <x v="1"/>
    <n v="10"/>
    <x v="731"/>
    <n v="2762.4960000000001"/>
  </r>
  <r>
    <x v="77"/>
    <n v="2398"/>
    <x v="0"/>
    <x v="5"/>
    <x v="0"/>
    <n v="9"/>
    <x v="15"/>
    <n v="3928.7429999999999"/>
  </r>
  <r>
    <x v="78"/>
    <n v="2763"/>
    <x v="2"/>
    <x v="5"/>
    <x v="2"/>
    <n v="9"/>
    <x v="307"/>
    <n v="1387.1412"/>
  </r>
  <r>
    <x v="79"/>
    <n v="2399"/>
    <x v="1"/>
    <x v="5"/>
    <x v="0"/>
    <n v="8"/>
    <x v="732"/>
    <n v="1205.6759999999999"/>
  </r>
  <r>
    <x v="80"/>
    <n v="2764"/>
    <x v="0"/>
    <x v="5"/>
    <x v="2"/>
    <n v="7"/>
    <x v="733"/>
    <n v="3173.6459999999997"/>
  </r>
  <r>
    <x v="81"/>
    <n v="2400"/>
    <x v="2"/>
    <x v="5"/>
    <x v="1"/>
    <n v="8"/>
    <x v="734"/>
    <n v="4388.1120000000001"/>
  </r>
  <r>
    <x v="82"/>
    <n v="2765"/>
    <x v="1"/>
    <x v="5"/>
    <x v="2"/>
    <n v="10"/>
    <x v="12"/>
    <n v="2397.6000000000004"/>
  </r>
  <r>
    <x v="83"/>
    <n v="2401"/>
    <x v="0"/>
    <x v="5"/>
    <x v="1"/>
    <n v="8"/>
    <x v="196"/>
    <n v="2969.46"/>
  </r>
  <r>
    <x v="84"/>
    <n v="2402"/>
    <x v="1"/>
    <x v="5"/>
    <x v="1"/>
    <n v="10"/>
    <x v="615"/>
    <n v="612.9615"/>
  </r>
  <r>
    <x v="85"/>
    <n v="2403"/>
    <x v="2"/>
    <x v="5"/>
    <x v="2"/>
    <n v="8"/>
    <x v="413"/>
    <n v="2406.7583999999997"/>
  </r>
  <r>
    <x v="86"/>
    <n v="2404"/>
    <x v="0"/>
    <x v="5"/>
    <x v="2"/>
    <n v="10"/>
    <x v="735"/>
    <n v="1853.3745000000001"/>
  </r>
  <r>
    <x v="87"/>
    <n v="2405"/>
    <x v="1"/>
    <x v="5"/>
    <x v="2"/>
    <n v="10"/>
    <x v="736"/>
    <n v="5246.1374999999998"/>
  </r>
  <r>
    <x v="88"/>
    <n v="2775"/>
    <x v="2"/>
    <x v="5"/>
    <x v="0"/>
    <n v="10"/>
    <x v="737"/>
    <n v="1452.7839999999999"/>
  </r>
  <r>
    <x v="89"/>
    <n v="2411"/>
    <x v="1"/>
    <x v="5"/>
    <x v="1"/>
    <n v="8"/>
    <x v="433"/>
    <n v="849.44159999999999"/>
  </r>
  <r>
    <x v="90"/>
    <n v="2776"/>
    <x v="0"/>
    <x v="5"/>
    <x v="0"/>
    <n v="10"/>
    <x v="28"/>
    <n v="683.51400000000001"/>
  </r>
  <r>
    <x v="91"/>
    <n v="2412"/>
    <x v="2"/>
    <x v="5"/>
    <x v="2"/>
    <n v="6"/>
    <x v="217"/>
    <n v="3490.2359999999999"/>
  </r>
  <r>
    <x v="92"/>
    <n v="2777"/>
    <x v="1"/>
    <x v="5"/>
    <x v="0"/>
    <n v="9"/>
    <x v="481"/>
    <n v="852.96420000000001"/>
  </r>
  <r>
    <x v="93"/>
    <n v="2413"/>
    <x v="0"/>
    <x v="5"/>
    <x v="2"/>
    <n v="6"/>
    <x v="343"/>
    <n v="1971.84375"/>
  </r>
  <r>
    <x v="94"/>
    <n v="2778"/>
    <x v="2"/>
    <x v="5"/>
    <x v="1"/>
    <n v="6"/>
    <x v="219"/>
    <n v="2354.5349999999999"/>
  </r>
  <r>
    <x v="95"/>
    <n v="2414"/>
    <x v="1"/>
    <x v="5"/>
    <x v="2"/>
    <n v="9"/>
    <x v="738"/>
    <n v="2267.4059999999999"/>
  </r>
  <r>
    <x v="96"/>
    <n v="2779"/>
    <x v="0"/>
    <x v="5"/>
    <x v="1"/>
    <n v="8"/>
    <x v="739"/>
    <n v="683.31119999999999"/>
  </r>
  <r>
    <x v="97"/>
    <n v="2415"/>
    <x v="2"/>
    <x v="5"/>
    <x v="0"/>
    <n v="10"/>
    <x v="740"/>
    <n v="578.73"/>
  </r>
  <r>
    <x v="98"/>
    <n v="2780"/>
    <x v="1"/>
    <x v="5"/>
    <x v="1"/>
    <n v="6"/>
    <x v="696"/>
    <n v="1423.1997000000001"/>
  </r>
  <r>
    <x v="99"/>
    <n v="2416"/>
    <x v="0"/>
    <x v="5"/>
    <x v="0"/>
    <n v="9"/>
    <x v="741"/>
    <n v="912.33675000000005"/>
  </r>
  <r>
    <x v="100"/>
    <n v="2781"/>
    <x v="2"/>
    <x v="5"/>
    <x v="2"/>
    <n v="9"/>
    <x v="592"/>
    <n v="754.35299999999995"/>
  </r>
  <r>
    <x v="101"/>
    <n v="2417"/>
    <x v="1"/>
    <x v="5"/>
    <x v="0"/>
    <n v="7"/>
    <x v="251"/>
    <n v="4181.9063999999998"/>
  </r>
  <r>
    <x v="102"/>
    <n v="2782"/>
    <x v="0"/>
    <x v="5"/>
    <x v="2"/>
    <n v="9"/>
    <x v="268"/>
    <n v="1736.2619999999997"/>
  </r>
  <r>
    <x v="103"/>
    <n v="2418"/>
    <x v="2"/>
    <x v="5"/>
    <x v="1"/>
    <n v="7"/>
    <x v="742"/>
    <n v="2058.7013999999999"/>
  </r>
  <r>
    <x v="104"/>
    <n v="2783"/>
    <x v="1"/>
    <x v="5"/>
    <x v="2"/>
    <n v="9"/>
    <x v="650"/>
    <n v="4602.9059999999999"/>
  </r>
  <r>
    <x v="105"/>
    <n v="2419"/>
    <x v="0"/>
    <x v="5"/>
    <x v="1"/>
    <n v="8"/>
    <x v="339"/>
    <n v="3281.04"/>
  </r>
  <r>
    <x v="106"/>
    <n v="2784"/>
    <x v="2"/>
    <x v="5"/>
    <x v="0"/>
    <n v="8"/>
    <x v="471"/>
    <n v="721.09979999999996"/>
  </r>
  <r>
    <x v="107"/>
    <n v="2420"/>
    <x v="1"/>
    <x v="5"/>
    <x v="1"/>
    <n v="10"/>
    <x v="743"/>
    <n v="2085.1559999999999"/>
  </r>
  <r>
    <x v="108"/>
    <n v="2785"/>
    <x v="0"/>
    <x v="5"/>
    <x v="0"/>
    <n v="7"/>
    <x v="157"/>
    <n v="4382.5320000000002"/>
  </r>
  <r>
    <x v="109"/>
    <n v="2421"/>
    <x v="2"/>
    <x v="5"/>
    <x v="2"/>
    <n v="7"/>
    <x v="744"/>
    <n v="2141.1137999999996"/>
  </r>
  <r>
    <x v="110"/>
    <n v="2786"/>
    <x v="1"/>
    <x v="5"/>
    <x v="0"/>
    <n v="7"/>
    <x v="4"/>
    <n v="2089.395"/>
  </r>
  <r>
    <x v="111"/>
    <n v="2422"/>
    <x v="0"/>
    <x v="5"/>
    <x v="2"/>
    <n v="6"/>
    <x v="446"/>
    <n v="4660.9290000000001"/>
  </r>
  <r>
    <x v="112"/>
    <n v="2787"/>
    <x v="2"/>
    <x v="5"/>
    <x v="1"/>
    <n v="8"/>
    <x v="334"/>
    <n v="2219.7600000000002"/>
  </r>
  <r>
    <x v="113"/>
    <n v="2423"/>
    <x v="1"/>
    <x v="5"/>
    <x v="2"/>
    <n v="10"/>
    <x v="82"/>
    <n v="969.31350000000009"/>
  </r>
  <r>
    <x v="114"/>
    <n v="2788"/>
    <x v="0"/>
    <x v="5"/>
    <x v="1"/>
    <n v="10"/>
    <x v="496"/>
    <n v="1490.922"/>
  </r>
  <r>
    <x v="115"/>
    <n v="2424"/>
    <x v="2"/>
    <x v="5"/>
    <x v="0"/>
    <n v="10"/>
    <x v="745"/>
    <n v="2978.8589999999999"/>
  </r>
  <r>
    <x v="116"/>
    <n v="2789"/>
    <x v="1"/>
    <x v="5"/>
    <x v="1"/>
    <n v="7"/>
    <x v="746"/>
    <n v="1920.3029999999999"/>
  </r>
  <r>
    <x v="117"/>
    <n v="2425"/>
    <x v="0"/>
    <x v="5"/>
    <x v="0"/>
    <n v="6"/>
    <x v="747"/>
    <n v="3857.9309999999996"/>
  </r>
  <r>
    <x v="118"/>
    <n v="2790"/>
    <x v="2"/>
    <x v="5"/>
    <x v="2"/>
    <n v="6"/>
    <x v="524"/>
    <n v="587.40659999999991"/>
  </r>
  <r>
    <x v="119"/>
    <n v="2426"/>
    <x v="1"/>
    <x v="5"/>
    <x v="0"/>
    <n v="10"/>
    <x v="748"/>
    <n v="2663.0160000000001"/>
  </r>
  <r>
    <x v="120"/>
    <n v="2791"/>
    <x v="0"/>
    <x v="5"/>
    <x v="2"/>
    <n v="8"/>
    <x v="501"/>
    <n v="1651.2552000000001"/>
  </r>
  <r>
    <x v="121"/>
    <n v="2427"/>
    <x v="2"/>
    <x v="5"/>
    <x v="1"/>
    <n v="10"/>
    <x v="502"/>
    <n v="3580.7200000000003"/>
  </r>
  <r>
    <x v="122"/>
    <n v="2792"/>
    <x v="1"/>
    <x v="5"/>
    <x v="2"/>
    <n v="10"/>
    <x v="541"/>
    <n v="1837.52"/>
  </r>
  <r>
    <x v="123"/>
    <n v="2428"/>
    <x v="0"/>
    <x v="5"/>
    <x v="1"/>
    <n v="8"/>
    <x v="749"/>
    <n v="2109.0816"/>
  </r>
  <r>
    <x v="124"/>
    <n v="2793"/>
    <x v="2"/>
    <x v="5"/>
    <x v="0"/>
    <n v="6"/>
    <x v="58"/>
    <n v="2867.7726000000002"/>
  </r>
  <r>
    <x v="125"/>
    <n v="2429"/>
    <x v="1"/>
    <x v="5"/>
    <x v="1"/>
    <n v="8"/>
    <x v="750"/>
    <n v="5033.1840000000002"/>
  </r>
  <r>
    <x v="126"/>
    <n v="2794"/>
    <x v="0"/>
    <x v="5"/>
    <x v="0"/>
    <n v="6"/>
    <x v="751"/>
    <n v="2782.1124"/>
  </r>
  <r>
    <x v="127"/>
    <n v="2430"/>
    <x v="2"/>
    <x v="5"/>
    <x v="2"/>
    <n v="9"/>
    <x v="692"/>
    <n v="1722.1428000000001"/>
  </r>
  <r>
    <x v="128"/>
    <n v="2795"/>
    <x v="1"/>
    <x v="5"/>
    <x v="0"/>
    <n v="10"/>
    <x v="752"/>
    <n v="1370.0159999999998"/>
  </r>
  <r>
    <x v="129"/>
    <n v="2431"/>
    <x v="0"/>
    <x v="5"/>
    <x v="2"/>
    <n v="8"/>
    <x v="731"/>
    <n v="2139.2640000000001"/>
  </r>
  <r>
    <x v="130"/>
    <n v="2796"/>
    <x v="2"/>
    <x v="5"/>
    <x v="1"/>
    <n v="9"/>
    <x v="75"/>
    <n v="3124.17"/>
  </r>
  <r>
    <x v="131"/>
    <n v="2432"/>
    <x v="1"/>
    <x v="5"/>
    <x v="2"/>
    <n v="9"/>
    <x v="753"/>
    <n v="3484.9763999999996"/>
  </r>
  <r>
    <x v="132"/>
    <n v="2797"/>
    <x v="0"/>
    <x v="5"/>
    <x v="1"/>
    <n v="6"/>
    <x v="510"/>
    <n v="2521.9295999999999"/>
  </r>
  <r>
    <x v="133"/>
    <n v="2433"/>
    <x v="2"/>
    <x v="5"/>
    <x v="0"/>
    <n v="10"/>
    <x v="754"/>
    <n v="4205.46"/>
  </r>
  <r>
    <x v="134"/>
    <n v="2798"/>
    <x v="1"/>
    <x v="5"/>
    <x v="1"/>
    <n v="9"/>
    <x v="621"/>
    <n v="780.12"/>
  </r>
  <r>
    <x v="135"/>
    <n v="2434"/>
    <x v="0"/>
    <x v="5"/>
    <x v="0"/>
    <n v="10"/>
    <x v="755"/>
    <n v="3058.29"/>
  </r>
  <r>
    <x v="136"/>
    <n v="2799"/>
    <x v="2"/>
    <x v="5"/>
    <x v="2"/>
    <n v="10"/>
    <x v="75"/>
    <n v="1908.432"/>
  </r>
  <r>
    <x v="137"/>
    <n v="2435"/>
    <x v="1"/>
    <x v="5"/>
    <x v="0"/>
    <n v="9"/>
    <x v="513"/>
    <n v="969.77430000000004"/>
  </r>
  <r>
    <x v="138"/>
    <n v="2800"/>
    <x v="0"/>
    <x v="5"/>
    <x v="2"/>
    <n v="8"/>
    <x v="756"/>
    <n v="4174.04"/>
  </r>
  <r>
    <x v="139"/>
    <n v="2436"/>
    <x v="2"/>
    <x v="5"/>
    <x v="1"/>
    <n v="9"/>
    <x v="757"/>
    <n v="2384.8141500000002"/>
  </r>
  <r>
    <x v="140"/>
    <n v="2801"/>
    <x v="1"/>
    <x v="5"/>
    <x v="2"/>
    <n v="10"/>
    <x v="758"/>
    <n v="3340.59"/>
  </r>
  <r>
    <x v="141"/>
    <n v="2437"/>
    <x v="0"/>
    <x v="5"/>
    <x v="1"/>
    <n v="7"/>
    <x v="3"/>
    <n v="2898.9659999999994"/>
  </r>
  <r>
    <x v="142"/>
    <n v="2802"/>
    <x v="2"/>
    <x v="5"/>
    <x v="0"/>
    <n v="9"/>
    <x v="759"/>
    <n v="5395.8487500000001"/>
  </r>
  <r>
    <x v="143"/>
    <n v="2438"/>
    <x v="1"/>
    <x v="5"/>
    <x v="1"/>
    <n v="9"/>
    <x v="760"/>
    <n v="851.60879999999997"/>
  </r>
  <r>
    <x v="144"/>
    <n v="2803"/>
    <x v="0"/>
    <x v="5"/>
    <x v="0"/>
    <n v="9"/>
    <x v="761"/>
    <n v="3368.8548000000001"/>
  </r>
  <r>
    <x v="145"/>
    <n v="2439"/>
    <x v="2"/>
    <x v="5"/>
    <x v="2"/>
    <n v="7"/>
    <x v="762"/>
    <n v="1466.1108000000002"/>
  </r>
  <r>
    <x v="146"/>
    <n v="2804"/>
    <x v="1"/>
    <x v="5"/>
    <x v="0"/>
    <n v="7"/>
    <x v="68"/>
    <n v="3646.1880000000001"/>
  </r>
  <r>
    <x v="147"/>
    <n v="2440"/>
    <x v="0"/>
    <x v="5"/>
    <x v="2"/>
    <n v="10"/>
    <x v="763"/>
    <n v="5103.9450000000006"/>
  </r>
  <r>
    <x v="148"/>
    <n v="2805"/>
    <x v="2"/>
    <x v="5"/>
    <x v="1"/>
    <n v="8"/>
    <x v="354"/>
    <n v="915.76319999999998"/>
  </r>
  <r>
    <x v="149"/>
    <n v="2441"/>
    <x v="1"/>
    <x v="5"/>
    <x v="2"/>
    <n v="10"/>
    <x v="215"/>
    <n v="3961.7280000000001"/>
  </r>
  <r>
    <x v="150"/>
    <n v="2806"/>
    <x v="0"/>
    <x v="5"/>
    <x v="1"/>
    <n v="7"/>
    <x v="764"/>
    <n v="3615.0239999999994"/>
  </r>
  <r>
    <x v="151"/>
    <n v="2442"/>
    <x v="2"/>
    <x v="5"/>
    <x v="0"/>
    <n v="7"/>
    <x v="765"/>
    <n v="2198.1918000000005"/>
  </r>
  <r>
    <x v="152"/>
    <n v="2807"/>
    <x v="1"/>
    <x v="5"/>
    <x v="1"/>
    <n v="7"/>
    <x v="766"/>
    <n v="609.60900000000004"/>
  </r>
  <r>
    <x v="153"/>
    <n v="2443"/>
    <x v="0"/>
    <x v="5"/>
    <x v="0"/>
    <n v="10"/>
    <x v="767"/>
    <n v="3489.444"/>
  </r>
  <r>
    <x v="154"/>
    <n v="2808"/>
    <x v="2"/>
    <x v="5"/>
    <x v="2"/>
    <n v="6"/>
    <x v="768"/>
    <n v="653.7672"/>
  </r>
  <r>
    <x v="155"/>
    <n v="2444"/>
    <x v="1"/>
    <x v="5"/>
    <x v="0"/>
    <n v="7"/>
    <x v="149"/>
    <n v="686.97194999999999"/>
  </r>
  <r>
    <x v="156"/>
    <n v="2809"/>
    <x v="0"/>
    <x v="5"/>
    <x v="2"/>
    <n v="7"/>
    <x v="769"/>
    <n v="3535.7962500000003"/>
  </r>
  <r>
    <x v="157"/>
    <n v="2445"/>
    <x v="2"/>
    <x v="5"/>
    <x v="1"/>
    <n v="10"/>
    <x v="131"/>
    <n v="3657.69"/>
  </r>
  <r>
    <x v="158"/>
    <n v="2810"/>
    <x v="1"/>
    <x v="5"/>
    <x v="2"/>
    <n v="8"/>
    <x v="770"/>
    <n v="3102.9264000000003"/>
  </r>
  <r>
    <x v="159"/>
    <n v="2446"/>
    <x v="0"/>
    <x v="5"/>
    <x v="1"/>
    <n v="8"/>
    <x v="442"/>
    <n v="2483.712"/>
  </r>
  <r>
    <x v="160"/>
    <n v="2811"/>
    <x v="2"/>
    <x v="5"/>
    <x v="0"/>
    <n v="6"/>
    <x v="15"/>
    <n v="1799.9819999999997"/>
  </r>
  <r>
    <x v="161"/>
    <n v="2447"/>
    <x v="1"/>
    <x v="5"/>
    <x v="1"/>
    <n v="10"/>
    <x v="771"/>
    <n v="3108.51"/>
  </r>
  <r>
    <x v="162"/>
    <n v="2812"/>
    <x v="0"/>
    <x v="5"/>
    <x v="0"/>
    <n v="6"/>
    <x v="15"/>
    <n v="1947.8772000000001"/>
  </r>
  <r>
    <x v="163"/>
    <n v="2448"/>
    <x v="2"/>
    <x v="5"/>
    <x v="2"/>
    <n v="9"/>
    <x v="341"/>
    <n v="2862.54"/>
  </r>
  <r>
    <x v="164"/>
    <n v="2813"/>
    <x v="1"/>
    <x v="5"/>
    <x v="0"/>
    <n v="8"/>
    <x v="322"/>
    <n v="578.75280000000009"/>
  </r>
  <r>
    <x v="165"/>
    <n v="2449"/>
    <x v="0"/>
    <x v="5"/>
    <x v="2"/>
    <n v="10"/>
    <x v="772"/>
    <n v="1676.404"/>
  </r>
  <r>
    <x v="166"/>
    <n v="2814"/>
    <x v="2"/>
    <x v="5"/>
    <x v="1"/>
    <n v="7"/>
    <x v="522"/>
    <n v="1490.2271999999998"/>
  </r>
  <r>
    <x v="167"/>
    <n v="2450"/>
    <x v="1"/>
    <x v="5"/>
    <x v="2"/>
    <n v="9"/>
    <x v="773"/>
    <n v="2676.6935999999996"/>
  </r>
  <r>
    <x v="168"/>
    <n v="2815"/>
    <x v="0"/>
    <x v="5"/>
    <x v="1"/>
    <n v="8"/>
    <x v="523"/>
    <n v="5041.9440000000004"/>
  </r>
  <r>
    <x v="169"/>
    <n v="2451"/>
    <x v="2"/>
    <x v="5"/>
    <x v="0"/>
    <n v="9"/>
    <x v="616"/>
    <n v="881.25840000000005"/>
  </r>
  <r>
    <x v="170"/>
    <n v="2816"/>
    <x v="1"/>
    <x v="5"/>
    <x v="1"/>
    <n v="6"/>
    <x v="774"/>
    <n v="1172.4695999999999"/>
  </r>
  <r>
    <x v="171"/>
    <n v="2452"/>
    <x v="0"/>
    <x v="5"/>
    <x v="0"/>
    <n v="6"/>
    <x v="775"/>
    <n v="2028.5964000000004"/>
  </r>
  <r>
    <x v="172"/>
    <n v="2817"/>
    <x v="2"/>
    <x v="5"/>
    <x v="2"/>
    <n v="9"/>
    <x v="525"/>
    <n v="1251.3905999999999"/>
  </r>
  <r>
    <x v="173"/>
    <n v="2453"/>
    <x v="1"/>
    <x v="5"/>
    <x v="0"/>
    <n v="9"/>
    <x v="776"/>
    <n v="1673.3951999999999"/>
  </r>
  <r>
    <x v="174"/>
    <n v="2818"/>
    <x v="0"/>
    <x v="5"/>
    <x v="2"/>
    <n v="8"/>
    <x v="777"/>
    <n v="4315.0140000000001"/>
  </r>
  <r>
    <x v="175"/>
    <n v="2454"/>
    <x v="2"/>
    <x v="5"/>
    <x v="1"/>
    <n v="6"/>
    <x v="778"/>
    <n v="2724.6374999999998"/>
  </r>
  <r>
    <x v="176"/>
    <n v="2819"/>
    <x v="1"/>
    <x v="5"/>
    <x v="2"/>
    <n v="7"/>
    <x v="779"/>
    <n v="2021.2605000000001"/>
  </r>
  <r>
    <x v="177"/>
    <n v="2455"/>
    <x v="0"/>
    <x v="5"/>
    <x v="1"/>
    <n v="7"/>
    <x v="780"/>
    <n v="2367.1305000000002"/>
  </r>
  <r>
    <x v="178"/>
    <n v="2820"/>
    <x v="2"/>
    <x v="5"/>
    <x v="0"/>
    <n v="6"/>
    <x v="389"/>
    <n v="3053.6316000000002"/>
  </r>
  <r>
    <x v="179"/>
    <n v="2456"/>
    <x v="1"/>
    <x v="5"/>
    <x v="1"/>
    <n v="7"/>
    <x v="781"/>
    <n v="3864.3114999999998"/>
  </r>
  <r>
    <x v="180"/>
    <n v="2821"/>
    <x v="0"/>
    <x v="5"/>
    <x v="0"/>
    <n v="9"/>
    <x v="113"/>
    <n v="3690.6407999999997"/>
  </r>
  <r>
    <x v="181"/>
    <n v="2457"/>
    <x v="2"/>
    <x v="5"/>
    <x v="2"/>
    <n v="10"/>
    <x v="782"/>
    <n v="1232.0999999999999"/>
  </r>
  <r>
    <x v="182"/>
    <n v="2822"/>
    <x v="1"/>
    <x v="5"/>
    <x v="0"/>
    <n v="9"/>
    <x v="410"/>
    <n v="5095.3320000000003"/>
  </r>
  <r>
    <x v="183"/>
    <n v="2458"/>
    <x v="0"/>
    <x v="5"/>
    <x v="2"/>
    <n v="7"/>
    <x v="783"/>
    <n v="1101.1612499999999"/>
  </r>
  <r>
    <x v="184"/>
    <n v="2823"/>
    <x v="2"/>
    <x v="5"/>
    <x v="1"/>
    <n v="7"/>
    <x v="784"/>
    <n v="671.45400000000006"/>
  </r>
  <r>
    <x v="185"/>
    <n v="2459"/>
    <x v="1"/>
    <x v="5"/>
    <x v="2"/>
    <n v="7"/>
    <x v="785"/>
    <n v="2775.1499999999996"/>
  </r>
  <r>
    <x v="186"/>
    <n v="2824"/>
    <x v="0"/>
    <x v="5"/>
    <x v="1"/>
    <n v="10"/>
    <x v="536"/>
    <n v="3042.2190000000001"/>
  </r>
  <r>
    <x v="187"/>
    <n v="2460"/>
    <x v="2"/>
    <x v="5"/>
    <x v="0"/>
    <n v="9"/>
    <x v="786"/>
    <n v="5626.8675000000003"/>
  </r>
  <r>
    <x v="188"/>
    <n v="2825"/>
    <x v="1"/>
    <x v="5"/>
    <x v="1"/>
    <n v="8"/>
    <x v="73"/>
    <n v="940.5071999999999"/>
  </r>
  <r>
    <x v="0"/>
    <n v="2461"/>
    <x v="0"/>
    <x v="6"/>
    <x v="0"/>
    <n v="10"/>
    <x v="131"/>
    <n v="3260.9519999999998"/>
  </r>
  <r>
    <x v="1"/>
    <n v="2826"/>
    <x v="2"/>
    <x v="6"/>
    <x v="2"/>
    <n v="6"/>
    <x v="52"/>
    <n v="2938.5719999999997"/>
  </r>
  <r>
    <x v="2"/>
    <n v="2462"/>
    <x v="1"/>
    <x v="6"/>
    <x v="0"/>
    <n v="6"/>
    <x v="87"/>
    <n v="2281.6080000000002"/>
  </r>
  <r>
    <x v="3"/>
    <n v="2827"/>
    <x v="0"/>
    <x v="6"/>
    <x v="2"/>
    <n v="8"/>
    <x v="642"/>
    <n v="1923.2568000000001"/>
  </r>
  <r>
    <x v="4"/>
    <n v="2463"/>
    <x v="2"/>
    <x v="6"/>
    <x v="1"/>
    <n v="10"/>
    <x v="589"/>
    <n v="1848.4950000000003"/>
  </r>
  <r>
    <x v="5"/>
    <n v="2828"/>
    <x v="1"/>
    <x v="6"/>
    <x v="2"/>
    <n v="8"/>
    <x v="133"/>
    <n v="1967.232"/>
  </r>
  <r>
    <x v="6"/>
    <n v="2464"/>
    <x v="0"/>
    <x v="6"/>
    <x v="1"/>
    <n v="6"/>
    <x v="540"/>
    <n v="4562.73675"/>
  </r>
  <r>
    <x v="7"/>
    <n v="2829"/>
    <x v="2"/>
    <x v="6"/>
    <x v="0"/>
    <n v="10"/>
    <x v="787"/>
    <n v="2440.482"/>
  </r>
  <r>
    <x v="8"/>
    <n v="2465"/>
    <x v="1"/>
    <x v="6"/>
    <x v="1"/>
    <n v="8"/>
    <x v="526"/>
    <n v="1251.2556"/>
  </r>
  <r>
    <x v="9"/>
    <n v="2830"/>
    <x v="0"/>
    <x v="6"/>
    <x v="0"/>
    <n v="7"/>
    <x v="18"/>
    <n v="3364.5779999999995"/>
  </r>
  <r>
    <x v="10"/>
    <n v="2466"/>
    <x v="2"/>
    <x v="6"/>
    <x v="2"/>
    <n v="6"/>
    <x v="788"/>
    <n v="2980.7676000000001"/>
  </r>
  <r>
    <x v="11"/>
    <n v="2831"/>
    <x v="1"/>
    <x v="6"/>
    <x v="0"/>
    <n v="6"/>
    <x v="789"/>
    <n v="901.31534999999997"/>
  </r>
  <r>
    <x v="12"/>
    <n v="2467"/>
    <x v="0"/>
    <x v="6"/>
    <x v="2"/>
    <n v="10"/>
    <x v="790"/>
    <n v="5694.26"/>
  </r>
  <r>
    <x v="13"/>
    <n v="2832"/>
    <x v="2"/>
    <x v="6"/>
    <x v="1"/>
    <n v="8"/>
    <x v="36"/>
    <n v="2411.0352000000003"/>
  </r>
  <r>
    <x v="14"/>
    <n v="2468"/>
    <x v="1"/>
    <x v="6"/>
    <x v="2"/>
    <n v="9"/>
    <x v="791"/>
    <n v="632.22119999999995"/>
  </r>
  <r>
    <x v="15"/>
    <n v="2833"/>
    <x v="0"/>
    <x v="6"/>
    <x v="1"/>
    <n v="8"/>
    <x v="511"/>
    <n v="2694.0480000000002"/>
  </r>
  <r>
    <x v="16"/>
    <n v="2469"/>
    <x v="2"/>
    <x v="6"/>
    <x v="0"/>
    <n v="6"/>
    <x v="792"/>
    <n v="2649.8807999999999"/>
  </r>
  <r>
    <x v="17"/>
    <n v="2834"/>
    <x v="1"/>
    <x v="6"/>
    <x v="1"/>
    <n v="8"/>
    <x v="793"/>
    <n v="1705.2479999999998"/>
  </r>
  <r>
    <x v="18"/>
    <n v="2470"/>
    <x v="0"/>
    <x v="6"/>
    <x v="0"/>
    <n v="10"/>
    <x v="550"/>
    <n v="3874.5"/>
  </r>
  <r>
    <x v="19"/>
    <n v="2835"/>
    <x v="2"/>
    <x v="6"/>
    <x v="2"/>
    <n v="6"/>
    <x v="415"/>
    <n v="2157.6456000000003"/>
  </r>
  <r>
    <x v="20"/>
    <n v="2471"/>
    <x v="1"/>
    <x v="6"/>
    <x v="0"/>
    <n v="9"/>
    <x v="75"/>
    <n v="3222.8279999999995"/>
  </r>
  <r>
    <x v="21"/>
    <n v="2836"/>
    <x v="0"/>
    <x v="6"/>
    <x v="2"/>
    <n v="6"/>
    <x v="50"/>
    <n v="2929.1328000000003"/>
  </r>
  <r>
    <x v="22"/>
    <n v="2472"/>
    <x v="2"/>
    <x v="6"/>
    <x v="1"/>
    <n v="9"/>
    <x v="794"/>
    <n v="5992.8052500000003"/>
  </r>
  <r>
    <x v="23"/>
    <n v="2837"/>
    <x v="1"/>
    <x v="6"/>
    <x v="2"/>
    <n v="8"/>
    <x v="553"/>
    <n v="1167.4115999999999"/>
  </r>
  <r>
    <x v="24"/>
    <n v="2473"/>
    <x v="0"/>
    <x v="6"/>
    <x v="1"/>
    <n v="7"/>
    <x v="795"/>
    <n v="3731.1750000000002"/>
  </r>
  <r>
    <x v="25"/>
    <n v="2838"/>
    <x v="2"/>
    <x v="6"/>
    <x v="0"/>
    <n v="8"/>
    <x v="796"/>
    <n v="1515.8303999999998"/>
  </r>
  <r>
    <x v="26"/>
    <n v="2474"/>
    <x v="1"/>
    <x v="6"/>
    <x v="1"/>
    <n v="6"/>
    <x v="797"/>
    <n v="533.31209999999987"/>
  </r>
  <r>
    <x v="27"/>
    <n v="2839"/>
    <x v="0"/>
    <x v="6"/>
    <x v="0"/>
    <n v="8"/>
    <x v="798"/>
    <n v="1048.1891999999998"/>
  </r>
  <r>
    <x v="28"/>
    <n v="2475"/>
    <x v="2"/>
    <x v="6"/>
    <x v="2"/>
    <n v="7"/>
    <x v="795"/>
    <n v="3560.6760000000004"/>
  </r>
  <r>
    <x v="29"/>
    <n v="2840"/>
    <x v="1"/>
    <x v="6"/>
    <x v="0"/>
    <n v="9"/>
    <x v="163"/>
    <n v="990.20879999999988"/>
  </r>
  <r>
    <x v="30"/>
    <n v="2476"/>
    <x v="0"/>
    <x v="6"/>
    <x v="2"/>
    <n v="8"/>
    <x v="799"/>
    <n v="4615.26"/>
  </r>
  <r>
    <x v="31"/>
    <n v="2841"/>
    <x v="2"/>
    <x v="6"/>
    <x v="1"/>
    <n v="6"/>
    <x v="778"/>
    <n v="591.2595"/>
  </r>
  <r>
    <x v="32"/>
    <n v="2477"/>
    <x v="1"/>
    <x v="6"/>
    <x v="2"/>
    <n v="10"/>
    <x v="737"/>
    <n v="601.75800000000004"/>
  </r>
  <r>
    <x v="33"/>
    <n v="2842"/>
    <x v="0"/>
    <x v="6"/>
    <x v="1"/>
    <n v="10"/>
    <x v="453"/>
    <n v="2436.84"/>
  </r>
  <r>
    <x v="34"/>
    <n v="2478"/>
    <x v="2"/>
    <x v="6"/>
    <x v="0"/>
    <n v="6"/>
    <x v="800"/>
    <n v="921.27329999999995"/>
  </r>
  <r>
    <x v="35"/>
    <n v="2843"/>
    <x v="1"/>
    <x v="6"/>
    <x v="1"/>
    <n v="6"/>
    <x v="409"/>
    <n v="3771.9"/>
  </r>
  <r>
    <x v="36"/>
    <n v="2479"/>
    <x v="0"/>
    <x v="6"/>
    <x v="0"/>
    <n v="9"/>
    <x v="801"/>
    <n v="6004.4759999999997"/>
  </r>
  <r>
    <x v="37"/>
    <n v="2844"/>
    <x v="2"/>
    <x v="6"/>
    <x v="2"/>
    <n v="8"/>
    <x v="282"/>
    <n v="2659.6943999999994"/>
  </r>
  <r>
    <x v="38"/>
    <n v="2480"/>
    <x v="1"/>
    <x v="6"/>
    <x v="0"/>
    <n v="7"/>
    <x v="461"/>
    <n v="1713.1196250000003"/>
  </r>
  <r>
    <x v="39"/>
    <n v="2845"/>
    <x v="0"/>
    <x v="6"/>
    <x v="2"/>
    <n v="8"/>
    <x v="635"/>
    <n v="3251.9987999999994"/>
  </r>
  <r>
    <x v="40"/>
    <n v="2481"/>
    <x v="2"/>
    <x v="6"/>
    <x v="1"/>
    <n v="9"/>
    <x v="802"/>
    <n v="3844.8472500000003"/>
  </r>
  <r>
    <x v="41"/>
    <n v="2846"/>
    <x v="1"/>
    <x v="6"/>
    <x v="2"/>
    <n v="9"/>
    <x v="803"/>
    <n v="780.24869999999999"/>
  </r>
  <r>
    <x v="42"/>
    <n v="2482"/>
    <x v="0"/>
    <x v="6"/>
    <x v="1"/>
    <n v="9"/>
    <x v="804"/>
    <n v="3315.6337500000009"/>
  </r>
  <r>
    <x v="43"/>
    <n v="2847"/>
    <x v="2"/>
    <x v="6"/>
    <x v="0"/>
    <n v="9"/>
    <x v="557"/>
    <n v="751.63679999999999"/>
  </r>
  <r>
    <x v="44"/>
    <n v="2483"/>
    <x v="1"/>
    <x v="6"/>
    <x v="1"/>
    <n v="8"/>
    <x v="805"/>
    <n v="1465.7759999999998"/>
  </r>
  <r>
    <x v="45"/>
    <n v="2848"/>
    <x v="0"/>
    <x v="6"/>
    <x v="0"/>
    <n v="7"/>
    <x v="348"/>
    <n v="3411.6390000000001"/>
  </r>
  <r>
    <x v="46"/>
    <n v="2484"/>
    <x v="2"/>
    <x v="6"/>
    <x v="2"/>
    <n v="9"/>
    <x v="806"/>
    <n v="2482.9740000000002"/>
  </r>
  <r>
    <x v="47"/>
    <n v="2849"/>
    <x v="1"/>
    <x v="6"/>
    <x v="0"/>
    <n v="8"/>
    <x v="95"/>
    <n v="1235.1528000000001"/>
  </r>
  <r>
    <x v="48"/>
    <n v="2485"/>
    <x v="0"/>
    <x v="6"/>
    <x v="2"/>
    <n v="8"/>
    <x v="807"/>
    <n v="793.35599999999999"/>
  </r>
  <r>
    <x v="49"/>
    <n v="2850"/>
    <x v="2"/>
    <x v="6"/>
    <x v="1"/>
    <n v="8"/>
    <x v="560"/>
    <n v="774.91920000000005"/>
  </r>
  <r>
    <x v="50"/>
    <n v="2486"/>
    <x v="1"/>
    <x v="6"/>
    <x v="2"/>
    <n v="6"/>
    <x v="808"/>
    <n v="3942.4751999999999"/>
  </r>
  <r>
    <x v="51"/>
    <n v="2851"/>
    <x v="0"/>
    <x v="6"/>
    <x v="1"/>
    <n v="8"/>
    <x v="809"/>
    <n v="3846.2255999999998"/>
  </r>
  <r>
    <x v="52"/>
    <n v="2487"/>
    <x v="2"/>
    <x v="6"/>
    <x v="0"/>
    <n v="9"/>
    <x v="18"/>
    <n v="1726.1937000000003"/>
  </r>
  <r>
    <x v="53"/>
    <n v="2852"/>
    <x v="1"/>
    <x v="6"/>
    <x v="1"/>
    <n v="9"/>
    <x v="810"/>
    <n v="2109.7440000000001"/>
  </r>
  <r>
    <x v="54"/>
    <n v="2488"/>
    <x v="0"/>
    <x v="6"/>
    <x v="0"/>
    <n v="9"/>
    <x v="400"/>
    <n v="3148.47"/>
  </r>
  <r>
    <x v="55"/>
    <n v="2853"/>
    <x v="2"/>
    <x v="6"/>
    <x v="2"/>
    <n v="7"/>
    <x v="811"/>
    <n v="715.4405999999999"/>
  </r>
  <r>
    <x v="56"/>
    <n v="2489"/>
    <x v="1"/>
    <x v="6"/>
    <x v="0"/>
    <n v="8"/>
    <x v="812"/>
    <n v="487.5"/>
  </r>
  <r>
    <x v="57"/>
    <n v="2854"/>
    <x v="0"/>
    <x v="6"/>
    <x v="2"/>
    <n v="9"/>
    <x v="360"/>
    <n v="1518.6528000000001"/>
  </r>
  <r>
    <x v="58"/>
    <n v="2490"/>
    <x v="2"/>
    <x v="6"/>
    <x v="1"/>
    <n v="8"/>
    <x v="184"/>
    <n v="898.37999999999988"/>
  </r>
  <r>
    <x v="59"/>
    <n v="2855"/>
    <x v="1"/>
    <x v="6"/>
    <x v="2"/>
    <n v="6"/>
    <x v="813"/>
    <n v="3578.5727999999995"/>
  </r>
  <r>
    <x v="60"/>
    <n v="2491"/>
    <x v="0"/>
    <x v="6"/>
    <x v="1"/>
    <n v="7"/>
    <x v="565"/>
    <n v="2535.96"/>
  </r>
  <r>
    <x v="61"/>
    <n v="2856"/>
    <x v="2"/>
    <x v="6"/>
    <x v="0"/>
    <n v="8"/>
    <x v="81"/>
    <n v="712.99800000000005"/>
  </r>
  <r>
    <x v="62"/>
    <n v="2492"/>
    <x v="1"/>
    <x v="6"/>
    <x v="1"/>
    <n v="10"/>
    <x v="754"/>
    <n v="1908.816"/>
  </r>
  <r>
    <x v="63"/>
    <n v="2857"/>
    <x v="0"/>
    <x v="6"/>
    <x v="0"/>
    <n v="6"/>
    <x v="95"/>
    <n v="2288.2607999999996"/>
  </r>
  <r>
    <x v="64"/>
    <n v="2493"/>
    <x v="2"/>
    <x v="6"/>
    <x v="2"/>
    <n v="6"/>
    <x v="814"/>
    <n v="2715.84"/>
  </r>
  <r>
    <x v="65"/>
    <n v="2858"/>
    <x v="1"/>
    <x v="6"/>
    <x v="0"/>
    <n v="6"/>
    <x v="815"/>
    <n v="1046.1150000000002"/>
  </r>
  <r>
    <x v="66"/>
    <n v="2494"/>
    <x v="0"/>
    <x v="6"/>
    <x v="2"/>
    <n v="9"/>
    <x v="375"/>
    <n v="3220.0847999999996"/>
  </r>
  <r>
    <x v="67"/>
    <n v="2859"/>
    <x v="2"/>
    <x v="6"/>
    <x v="1"/>
    <n v="8"/>
    <x v="816"/>
    <n v="3075.1872000000003"/>
  </r>
  <r>
    <x v="68"/>
    <n v="2495"/>
    <x v="1"/>
    <x v="6"/>
    <x v="2"/>
    <n v="6"/>
    <x v="307"/>
    <n v="827.18550000000005"/>
  </r>
  <r>
    <x v="69"/>
    <n v="2860"/>
    <x v="0"/>
    <x v="6"/>
    <x v="1"/>
    <n v="8"/>
    <x v="817"/>
    <n v="3338.5019999999995"/>
  </r>
  <r>
    <x v="70"/>
    <n v="2496"/>
    <x v="2"/>
    <x v="6"/>
    <x v="0"/>
    <n v="9"/>
    <x v="570"/>
    <n v="729.62774999999999"/>
  </r>
  <r>
    <x v="71"/>
    <n v="2861"/>
    <x v="1"/>
    <x v="6"/>
    <x v="1"/>
    <n v="8"/>
    <x v="818"/>
    <n v="3290.6664000000001"/>
  </r>
  <r>
    <x v="72"/>
    <n v="2497"/>
    <x v="0"/>
    <x v="6"/>
    <x v="0"/>
    <n v="7"/>
    <x v="572"/>
    <n v="1351.8413999999998"/>
  </r>
  <r>
    <x v="73"/>
    <n v="2862"/>
    <x v="2"/>
    <x v="6"/>
    <x v="2"/>
    <n v="8"/>
    <x v="819"/>
    <n v="3385.7536"/>
  </r>
  <r>
    <x v="74"/>
    <n v="2498"/>
    <x v="1"/>
    <x v="6"/>
    <x v="0"/>
    <n v="6"/>
    <x v="463"/>
    <n v="2071.2888000000003"/>
  </r>
  <r>
    <x v="75"/>
    <n v="2863"/>
    <x v="0"/>
    <x v="6"/>
    <x v="2"/>
    <n v="8"/>
    <x v="574"/>
    <n v="3279.9360000000001"/>
  </r>
  <r>
    <x v="76"/>
    <n v="2499"/>
    <x v="2"/>
    <x v="6"/>
    <x v="1"/>
    <n v="8"/>
    <x v="820"/>
    <n v="1168.7327999999998"/>
  </r>
  <r>
    <x v="77"/>
    <n v="2864"/>
    <x v="1"/>
    <x v="6"/>
    <x v="2"/>
    <n v="7"/>
    <x v="169"/>
    <n v="887.26994999999988"/>
  </r>
  <r>
    <x v="78"/>
    <n v="2500"/>
    <x v="0"/>
    <x v="6"/>
    <x v="1"/>
    <n v="8"/>
    <x v="821"/>
    <n v="1456.2240000000002"/>
  </r>
  <r>
    <x v="79"/>
    <n v="2865"/>
    <x v="2"/>
    <x v="6"/>
    <x v="0"/>
    <n v="9"/>
    <x v="570"/>
    <n v="3510.5976000000001"/>
  </r>
  <r>
    <x v="80"/>
    <n v="2501"/>
    <x v="1"/>
    <x v="6"/>
    <x v="1"/>
    <n v="9"/>
    <x v="822"/>
    <n v="4574.9204999999993"/>
  </r>
  <r>
    <x v="81"/>
    <n v="2866"/>
    <x v="0"/>
    <x v="6"/>
    <x v="0"/>
    <n v="9"/>
    <x v="576"/>
    <n v="1554.0659999999998"/>
  </r>
  <r>
    <x v="82"/>
    <n v="2502"/>
    <x v="2"/>
    <x v="6"/>
    <x v="2"/>
    <n v="10"/>
    <x v="823"/>
    <n v="3393.5519999999997"/>
  </r>
  <r>
    <x v="83"/>
    <n v="2867"/>
    <x v="1"/>
    <x v="6"/>
    <x v="0"/>
    <n v="7"/>
    <x v="824"/>
    <n v="936.7029"/>
  </r>
  <r>
    <x v="84"/>
    <n v="2503"/>
    <x v="0"/>
    <x v="6"/>
    <x v="2"/>
    <n v="10"/>
    <x v="825"/>
    <n v="3277.116"/>
  </r>
  <r>
    <x v="85"/>
    <n v="2868"/>
    <x v="2"/>
    <x v="6"/>
    <x v="1"/>
    <n v="6"/>
    <x v="2"/>
    <n v="2804.7599999999998"/>
  </r>
  <r>
    <x v="86"/>
    <n v="2504"/>
    <x v="1"/>
    <x v="6"/>
    <x v="2"/>
    <n v="8"/>
    <x v="826"/>
    <n v="4709.9699999999993"/>
  </r>
  <r>
    <x v="87"/>
    <n v="2869"/>
    <x v="0"/>
    <x v="6"/>
    <x v="1"/>
    <n v="9"/>
    <x v="263"/>
    <n v="1875.3119999999999"/>
  </r>
  <r>
    <x v="88"/>
    <n v="2505"/>
    <x v="2"/>
    <x v="6"/>
    <x v="0"/>
    <n v="10"/>
    <x v="827"/>
    <n v="3927.04"/>
  </r>
  <r>
    <x v="89"/>
    <n v="2870"/>
    <x v="1"/>
    <x v="6"/>
    <x v="1"/>
    <n v="10"/>
    <x v="263"/>
    <n v="2881.0079999999998"/>
  </r>
  <r>
    <x v="90"/>
    <n v="2506"/>
    <x v="0"/>
    <x v="6"/>
    <x v="0"/>
    <n v="10"/>
    <x v="242"/>
    <n v="3684.33"/>
  </r>
  <r>
    <x v="91"/>
    <n v="2871"/>
    <x v="2"/>
    <x v="6"/>
    <x v="2"/>
    <n v="6"/>
    <x v="73"/>
    <n v="2114.8128000000002"/>
  </r>
  <r>
    <x v="92"/>
    <n v="2507"/>
    <x v="1"/>
    <x v="6"/>
    <x v="0"/>
    <n v="8"/>
    <x v="539"/>
    <n v="3277.5168000000003"/>
  </r>
  <r>
    <x v="93"/>
    <n v="2872"/>
    <x v="0"/>
    <x v="6"/>
    <x v="2"/>
    <n v="6"/>
    <x v="272"/>
    <n v="529.26480000000004"/>
  </r>
  <r>
    <x v="94"/>
    <n v="2508"/>
    <x v="2"/>
    <x v="6"/>
    <x v="1"/>
    <n v="10"/>
    <x v="828"/>
    <n v="3751.5520000000001"/>
  </r>
  <r>
    <x v="95"/>
    <n v="2873"/>
    <x v="1"/>
    <x v="6"/>
    <x v="2"/>
    <n v="6"/>
    <x v="67"/>
    <n v="3938.6952000000001"/>
  </r>
  <r>
    <x v="96"/>
    <n v="2509"/>
    <x v="0"/>
    <x v="6"/>
    <x v="1"/>
    <n v="10"/>
    <x v="290"/>
    <n v="3035.4300000000003"/>
  </r>
  <r>
    <x v="97"/>
    <n v="2874"/>
    <x v="2"/>
    <x v="6"/>
    <x v="0"/>
    <n v="8"/>
    <x v="829"/>
    <n v="3958.6320000000005"/>
  </r>
  <r>
    <x v="98"/>
    <n v="2510"/>
    <x v="1"/>
    <x v="6"/>
    <x v="1"/>
    <n v="7"/>
    <x v="830"/>
    <n v="2497.2759000000001"/>
  </r>
  <r>
    <x v="99"/>
    <n v="2875"/>
    <x v="0"/>
    <x v="6"/>
    <x v="0"/>
    <n v="6"/>
    <x v="579"/>
    <n v="3587.7599999999993"/>
  </r>
  <r>
    <x v="100"/>
    <n v="2511"/>
    <x v="2"/>
    <x v="6"/>
    <x v="2"/>
    <n v="9"/>
    <x v="831"/>
    <n v="1342.0332000000001"/>
  </r>
  <r>
    <x v="101"/>
    <n v="2876"/>
    <x v="1"/>
    <x v="6"/>
    <x v="0"/>
    <n v="9"/>
    <x v="660"/>
    <n v="3468.65625"/>
  </r>
  <r>
    <x v="102"/>
    <n v="2512"/>
    <x v="0"/>
    <x v="6"/>
    <x v="2"/>
    <n v="6"/>
    <x v="487"/>
    <n v="4870.143"/>
  </r>
  <r>
    <x v="103"/>
    <n v="2877"/>
    <x v="2"/>
    <x v="6"/>
    <x v="1"/>
    <n v="6"/>
    <x v="832"/>
    <n v="3840.9552000000003"/>
  </r>
  <r>
    <x v="104"/>
    <n v="2513"/>
    <x v="1"/>
    <x v="6"/>
    <x v="2"/>
    <n v="6"/>
    <x v="637"/>
    <n v="1631.2428"/>
  </r>
  <r>
    <x v="105"/>
    <n v="2878"/>
    <x v="0"/>
    <x v="6"/>
    <x v="1"/>
    <n v="9"/>
    <x v="206"/>
    <n v="1817.3951999999999"/>
  </r>
  <r>
    <x v="106"/>
    <n v="2514"/>
    <x v="2"/>
    <x v="6"/>
    <x v="0"/>
    <n v="8"/>
    <x v="215"/>
    <n v="2873.4839999999995"/>
  </r>
  <r>
    <x v="107"/>
    <n v="2879"/>
    <x v="1"/>
    <x v="6"/>
    <x v="1"/>
    <n v="6"/>
    <x v="587"/>
    <n v="1919.0790000000002"/>
  </r>
  <r>
    <x v="108"/>
    <n v="2515"/>
    <x v="0"/>
    <x v="6"/>
    <x v="0"/>
    <n v="8"/>
    <x v="297"/>
    <n v="1384.992"/>
  </r>
  <r>
    <x v="109"/>
    <n v="2880"/>
    <x v="2"/>
    <x v="6"/>
    <x v="2"/>
    <n v="6"/>
    <x v="800"/>
    <n v="2503.7640000000001"/>
  </r>
  <r>
    <x v="110"/>
    <n v="2516"/>
    <x v="1"/>
    <x v="6"/>
    <x v="0"/>
    <n v="10"/>
    <x v="538"/>
    <n v="4840.0275000000001"/>
  </r>
  <r>
    <x v="111"/>
    <n v="2881"/>
    <x v="0"/>
    <x v="6"/>
    <x v="2"/>
    <n v="7"/>
    <x v="209"/>
    <n v="2014.0722000000001"/>
  </r>
  <r>
    <x v="112"/>
    <n v="2517"/>
    <x v="2"/>
    <x v="6"/>
    <x v="1"/>
    <n v="9"/>
    <x v="833"/>
    <n v="4457.0249999999996"/>
  </r>
  <r>
    <x v="113"/>
    <n v="2882"/>
    <x v="1"/>
    <x v="6"/>
    <x v="2"/>
    <n v="7"/>
    <x v="348"/>
    <n v="1633.6782000000001"/>
  </r>
  <r>
    <x v="114"/>
    <n v="2518"/>
    <x v="0"/>
    <x v="6"/>
    <x v="1"/>
    <n v="6"/>
    <x v="592"/>
    <n v="3336.6671999999999"/>
  </r>
  <r>
    <x v="115"/>
    <n v="2883"/>
    <x v="2"/>
    <x v="6"/>
    <x v="0"/>
    <n v="10"/>
    <x v="593"/>
    <n v="841.25400000000002"/>
  </r>
  <r>
    <x v="116"/>
    <n v="2519"/>
    <x v="1"/>
    <x v="6"/>
    <x v="1"/>
    <n v="8"/>
    <x v="350"/>
    <n v="3202.1424000000006"/>
  </r>
  <r>
    <x v="117"/>
    <n v="2884"/>
    <x v="0"/>
    <x v="6"/>
    <x v="0"/>
    <n v="10"/>
    <x v="594"/>
    <n v="3559.9500000000003"/>
  </r>
  <r>
    <x v="118"/>
    <n v="2520"/>
    <x v="2"/>
    <x v="6"/>
    <x v="2"/>
    <n v="9"/>
    <x v="834"/>
    <n v="4735.605599999999"/>
  </r>
  <r>
    <x v="119"/>
    <n v="2885"/>
    <x v="1"/>
    <x v="6"/>
    <x v="0"/>
    <n v="10"/>
    <x v="835"/>
    <n v="904.36500000000001"/>
  </r>
  <r>
    <x v="120"/>
    <n v="2521"/>
    <x v="0"/>
    <x v="6"/>
    <x v="2"/>
    <n v="9"/>
    <x v="360"/>
    <n v="2267.433"/>
  </r>
  <r>
    <x v="121"/>
    <n v="2886"/>
    <x v="2"/>
    <x v="6"/>
    <x v="1"/>
    <n v="8"/>
    <x v="187"/>
    <n v="2210.8319999999999"/>
  </r>
  <r>
    <x v="122"/>
    <n v="2522"/>
    <x v="1"/>
    <x v="6"/>
    <x v="2"/>
    <n v="7"/>
    <x v="597"/>
    <n v="2703.5904"/>
  </r>
  <r>
    <x v="123"/>
    <n v="2887"/>
    <x v="0"/>
    <x v="6"/>
    <x v="1"/>
    <n v="9"/>
    <x v="598"/>
    <n v="3159.9855000000002"/>
  </r>
  <r>
    <x v="124"/>
    <n v="2523"/>
    <x v="2"/>
    <x v="6"/>
    <x v="0"/>
    <n v="8"/>
    <x v="477"/>
    <n v="1589.2991999999999"/>
  </r>
  <r>
    <x v="125"/>
    <n v="2888"/>
    <x v="1"/>
    <x v="6"/>
    <x v="1"/>
    <n v="7"/>
    <x v="836"/>
    <n v="1735.3885500000001"/>
  </r>
  <r>
    <x v="126"/>
    <n v="2524"/>
    <x v="0"/>
    <x v="6"/>
    <x v="0"/>
    <n v="7"/>
    <x v="837"/>
    <n v="2538.3077999999996"/>
  </r>
  <r>
    <x v="127"/>
    <n v="2889"/>
    <x v="2"/>
    <x v="6"/>
    <x v="2"/>
    <n v="8"/>
    <x v="526"/>
    <n v="666.01440000000002"/>
  </r>
  <r>
    <x v="128"/>
    <n v="2525"/>
    <x v="1"/>
    <x v="6"/>
    <x v="0"/>
    <n v="10"/>
    <x v="334"/>
    <n v="2791.44"/>
  </r>
  <r>
    <x v="129"/>
    <n v="2890"/>
    <x v="0"/>
    <x v="6"/>
    <x v="2"/>
    <n v="6"/>
    <x v="598"/>
    <n v="2576.826"/>
  </r>
  <r>
    <x v="130"/>
    <n v="2526"/>
    <x v="2"/>
    <x v="6"/>
    <x v="1"/>
    <n v="6"/>
    <x v="602"/>
    <n v="3367.5803999999998"/>
  </r>
  <r>
    <x v="131"/>
    <n v="2891"/>
    <x v="1"/>
    <x v="6"/>
    <x v="2"/>
    <n v="10"/>
    <x v="603"/>
    <n v="816.72"/>
  </r>
  <r>
    <x v="132"/>
    <n v="2527"/>
    <x v="0"/>
    <x v="6"/>
    <x v="1"/>
    <n v="6"/>
    <x v="0"/>
    <n v="3062.61"/>
  </r>
  <r>
    <x v="133"/>
    <n v="2892"/>
    <x v="2"/>
    <x v="6"/>
    <x v="0"/>
    <n v="8"/>
    <x v="605"/>
    <n v="2151.3624"/>
  </r>
  <r>
    <x v="134"/>
    <n v="2528"/>
    <x v="1"/>
    <x v="6"/>
    <x v="1"/>
    <n v="10"/>
    <x v="838"/>
    <n v="1606.8540000000003"/>
  </r>
  <r>
    <x v="135"/>
    <n v="2893"/>
    <x v="0"/>
    <x v="6"/>
    <x v="0"/>
    <n v="10"/>
    <x v="839"/>
    <n v="2665.6784999999995"/>
  </r>
  <r>
    <x v="136"/>
    <n v="2529"/>
    <x v="2"/>
    <x v="6"/>
    <x v="2"/>
    <n v="7"/>
    <x v="226"/>
    <n v="2996.6831999999999"/>
  </r>
  <r>
    <x v="137"/>
    <n v="2894"/>
    <x v="1"/>
    <x v="6"/>
    <x v="0"/>
    <n v="8"/>
    <x v="840"/>
    <n v="874.11959999999999"/>
  </r>
  <r>
    <x v="138"/>
    <n v="2530"/>
    <x v="0"/>
    <x v="6"/>
    <x v="2"/>
    <n v="6"/>
    <x v="791"/>
    <n v="757.39319999999998"/>
  </r>
  <r>
    <x v="139"/>
    <n v="2895"/>
    <x v="2"/>
    <x v="6"/>
    <x v="1"/>
    <n v="8"/>
    <x v="841"/>
    <n v="4550.6880000000001"/>
  </r>
  <r>
    <x v="140"/>
    <n v="2531"/>
    <x v="1"/>
    <x v="6"/>
    <x v="2"/>
    <n v="6"/>
    <x v="842"/>
    <n v="1838.0519999999999"/>
  </r>
  <r>
    <x v="141"/>
    <n v="2896"/>
    <x v="0"/>
    <x v="6"/>
    <x v="1"/>
    <n v="8"/>
    <x v="206"/>
    <n v="938.13840000000005"/>
  </r>
  <r>
    <x v="142"/>
    <n v="2532"/>
    <x v="2"/>
    <x v="6"/>
    <x v="0"/>
    <n v="6"/>
    <x v="570"/>
    <n v="2380.3065000000001"/>
  </r>
  <r>
    <x v="143"/>
    <n v="2897"/>
    <x v="1"/>
    <x v="6"/>
    <x v="1"/>
    <n v="6"/>
    <x v="611"/>
    <n v="4349.0025000000005"/>
  </r>
  <r>
    <x v="144"/>
    <n v="2533"/>
    <x v="0"/>
    <x v="6"/>
    <x v="0"/>
    <n v="8"/>
    <x v="843"/>
    <n v="2285.5896000000002"/>
  </r>
  <r>
    <x v="145"/>
    <n v="2898"/>
    <x v="2"/>
    <x v="6"/>
    <x v="2"/>
    <n v="7"/>
    <x v="844"/>
    <n v="2218.3875000000003"/>
  </r>
  <r>
    <x v="146"/>
    <n v="2534"/>
    <x v="1"/>
    <x v="6"/>
    <x v="0"/>
    <n v="6"/>
    <x v="311"/>
    <n v="2418.0767999999998"/>
  </r>
  <r>
    <x v="147"/>
    <n v="2899"/>
    <x v="0"/>
    <x v="6"/>
    <x v="2"/>
    <n v="7"/>
    <x v="845"/>
    <n v="3060.2753999999995"/>
  </r>
  <r>
    <x v="148"/>
    <n v="2535"/>
    <x v="2"/>
    <x v="6"/>
    <x v="1"/>
    <n v="7"/>
    <x v="83"/>
    <n v="1384.7400000000002"/>
  </r>
  <r>
    <x v="149"/>
    <n v="2900"/>
    <x v="1"/>
    <x v="6"/>
    <x v="2"/>
    <n v="9"/>
    <x v="614"/>
    <n v="3633.2077500000005"/>
  </r>
  <r>
    <x v="150"/>
    <n v="2536"/>
    <x v="0"/>
    <x v="6"/>
    <x v="1"/>
    <n v="10"/>
    <x v="846"/>
    <n v="1843.299"/>
  </r>
  <r>
    <x v="151"/>
    <n v="2901"/>
    <x v="2"/>
    <x v="6"/>
    <x v="0"/>
    <n v="8"/>
    <x v="415"/>
    <n v="3282.6815999999999"/>
  </r>
  <r>
    <x v="152"/>
    <n v="2537"/>
    <x v="1"/>
    <x v="6"/>
    <x v="1"/>
    <n v="10"/>
    <x v="106"/>
    <n v="632.09100000000001"/>
  </r>
  <r>
    <x v="153"/>
    <n v="2902"/>
    <x v="0"/>
    <x v="6"/>
    <x v="0"/>
    <n v="9"/>
    <x v="847"/>
    <n v="1054.0907999999999"/>
  </r>
  <r>
    <x v="154"/>
    <n v="2538"/>
    <x v="2"/>
    <x v="6"/>
    <x v="2"/>
    <n v="7"/>
    <x v="848"/>
    <n v="4334.5968749999993"/>
  </r>
  <r>
    <x v="155"/>
    <n v="2903"/>
    <x v="1"/>
    <x v="6"/>
    <x v="0"/>
    <n v="8"/>
    <x v="618"/>
    <n v="2930.3999999999996"/>
  </r>
  <r>
    <x v="156"/>
    <n v="2539"/>
    <x v="0"/>
    <x v="6"/>
    <x v="2"/>
    <n v="9"/>
    <x v="113"/>
    <n v="1838.2518"/>
  </r>
  <r>
    <x v="157"/>
    <n v="2904"/>
    <x v="2"/>
    <x v="6"/>
    <x v="1"/>
    <n v="7"/>
    <x v="42"/>
    <n v="2483.46"/>
  </r>
  <r>
    <x v="158"/>
    <n v="2540"/>
    <x v="1"/>
    <x v="6"/>
    <x v="2"/>
    <n v="10"/>
    <x v="849"/>
    <n v="1779.9959999999999"/>
  </r>
  <r>
    <x v="159"/>
    <n v="2905"/>
    <x v="0"/>
    <x v="6"/>
    <x v="1"/>
    <n v="6"/>
    <x v="185"/>
    <n v="1952.8380000000002"/>
  </r>
  <r>
    <x v="160"/>
    <n v="2910"/>
    <x v="0"/>
    <x v="6"/>
    <x v="1"/>
    <n v="6"/>
    <x v="326"/>
    <n v="976.4190000000001"/>
  </r>
  <r>
    <x v="161"/>
    <n v="2541"/>
    <x v="2"/>
    <x v="6"/>
    <x v="0"/>
    <n v="8"/>
    <x v="417"/>
    <n v="687.66719999999998"/>
  </r>
  <r>
    <x v="162"/>
    <n v="2906"/>
    <x v="1"/>
    <x v="6"/>
    <x v="1"/>
    <n v="10"/>
    <x v="511"/>
    <n v="2016.28"/>
  </r>
  <r>
    <x v="163"/>
    <n v="2911"/>
    <x v="1"/>
    <x v="6"/>
    <x v="1"/>
    <n v="10"/>
    <x v="567"/>
    <n v="4032.56"/>
  </r>
  <r>
    <x v="164"/>
    <n v="2542"/>
    <x v="0"/>
    <x v="6"/>
    <x v="0"/>
    <n v="10"/>
    <x v="566"/>
    <n v="4235.22"/>
  </r>
  <r>
    <x v="165"/>
    <n v="2907"/>
    <x v="2"/>
    <x v="6"/>
    <x v="2"/>
    <n v="9"/>
    <x v="850"/>
    <n v="2603.8449000000001"/>
  </r>
  <r>
    <x v="166"/>
    <n v="2912"/>
    <x v="2"/>
    <x v="6"/>
    <x v="2"/>
    <n v="9"/>
    <x v="851"/>
    <n v="4339.7415000000001"/>
  </r>
  <r>
    <x v="167"/>
    <n v="2543"/>
    <x v="1"/>
    <x v="6"/>
    <x v="0"/>
    <n v="6"/>
    <x v="852"/>
    <n v="2406.4762500000002"/>
  </r>
  <r>
    <x v="168"/>
    <n v="2908"/>
    <x v="0"/>
    <x v="6"/>
    <x v="2"/>
    <n v="7"/>
    <x v="853"/>
    <n v="2547.1425000000004"/>
  </r>
  <r>
    <x v="169"/>
    <n v="2913"/>
    <x v="0"/>
    <x v="6"/>
    <x v="2"/>
    <n v="7"/>
    <x v="853"/>
    <n v="2547.1425000000004"/>
  </r>
  <r>
    <x v="170"/>
    <n v="2544"/>
    <x v="2"/>
    <x v="6"/>
    <x v="1"/>
    <n v="6"/>
    <x v="180"/>
    <n v="3454.6175999999996"/>
  </r>
  <r>
    <x v="171"/>
    <n v="2909"/>
    <x v="1"/>
    <x v="6"/>
    <x v="2"/>
    <n v="9"/>
    <x v="627"/>
    <n v="680.40000000000009"/>
  </r>
  <r>
    <x v="172"/>
    <n v="2914"/>
    <x v="1"/>
    <x v="6"/>
    <x v="2"/>
    <n v="9"/>
    <x v="627"/>
    <n v="2041.2000000000003"/>
  </r>
  <r>
    <x v="173"/>
    <n v="2915"/>
    <x v="0"/>
    <x v="6"/>
    <x v="0"/>
    <n v="8"/>
    <x v="628"/>
    <n v="2532.4739999999997"/>
  </r>
  <r>
    <x v="174"/>
    <n v="2545"/>
    <x v="0"/>
    <x v="6"/>
    <x v="1"/>
    <n v="9"/>
    <x v="854"/>
    <n v="2062.9187999999999"/>
  </r>
  <r>
    <x v="175"/>
    <n v="2546"/>
    <x v="1"/>
    <x v="6"/>
    <x v="1"/>
    <n v="9"/>
    <x v="629"/>
    <n v="1026.5994000000001"/>
  </r>
  <r>
    <x v="176"/>
    <n v="2547"/>
    <x v="2"/>
    <x v="6"/>
    <x v="2"/>
    <n v="7"/>
    <x v="855"/>
    <n v="2616.3270000000002"/>
  </r>
  <r>
    <x v="177"/>
    <n v="2548"/>
    <x v="0"/>
    <x v="6"/>
    <x v="2"/>
    <n v="6"/>
    <x v="856"/>
    <n v="2658.5064000000002"/>
  </r>
  <r>
    <x v="178"/>
    <n v="2549"/>
    <x v="1"/>
    <x v="6"/>
    <x v="2"/>
    <n v="7"/>
    <x v="127"/>
    <n v="1860.6168"/>
  </r>
  <r>
    <x v="179"/>
    <n v="2550"/>
    <x v="2"/>
    <x v="6"/>
    <x v="0"/>
    <n v="10"/>
    <x v="857"/>
    <n v="541.30500000000006"/>
  </r>
  <r>
    <x v="180"/>
    <n v="2551"/>
    <x v="0"/>
    <x v="6"/>
    <x v="0"/>
    <n v="10"/>
    <x v="704"/>
    <n v="3057.5519999999997"/>
  </r>
  <r>
    <x v="181"/>
    <n v="2552"/>
    <x v="1"/>
    <x v="6"/>
    <x v="0"/>
    <n v="8"/>
    <x v="858"/>
    <n v="4679.4624000000003"/>
  </r>
  <r>
    <x v="182"/>
    <n v="2553"/>
    <x v="2"/>
    <x v="6"/>
    <x v="1"/>
    <n v="9"/>
    <x v="859"/>
    <n v="4884.7860000000001"/>
  </r>
  <r>
    <x v="183"/>
    <n v="2554"/>
    <x v="0"/>
    <x v="6"/>
    <x v="1"/>
    <n v="9"/>
    <x v="481"/>
    <n v="5122.1115"/>
  </r>
  <r>
    <x v="184"/>
    <n v="2555"/>
    <x v="1"/>
    <x v="6"/>
    <x v="1"/>
    <n v="9"/>
    <x v="860"/>
    <n v="774.97424999999998"/>
  </r>
  <r>
    <x v="185"/>
    <n v="2556"/>
    <x v="2"/>
    <x v="6"/>
    <x v="2"/>
    <n v="9"/>
    <x v="634"/>
    <n v="2513.9565000000002"/>
  </r>
  <r>
    <x v="186"/>
    <n v="2557"/>
    <x v="0"/>
    <x v="6"/>
    <x v="2"/>
    <n v="6"/>
    <x v="443"/>
    <n v="2803.4207999999999"/>
  </r>
  <r>
    <x v="187"/>
    <n v="2558"/>
    <x v="1"/>
    <x v="6"/>
    <x v="2"/>
    <n v="6"/>
    <x v="48"/>
    <n v="2641.4666999999999"/>
  </r>
  <r>
    <x v="188"/>
    <n v="2559"/>
    <x v="2"/>
    <x v="6"/>
    <x v="0"/>
    <n v="7"/>
    <x v="172"/>
    <n v="503.79839999999996"/>
  </r>
  <r>
    <x v="187"/>
    <n v="2560"/>
    <x v="0"/>
    <x v="6"/>
    <x v="0"/>
    <n v="6"/>
    <x v="637"/>
    <n v="805.23360000000002"/>
  </r>
  <r>
    <x v="188"/>
    <n v="2561"/>
    <x v="1"/>
    <x v="6"/>
    <x v="0"/>
    <n v="8"/>
    <x v="184"/>
    <n v="4309.0992000000006"/>
  </r>
  <r>
    <x v="189"/>
    <m/>
    <x v="3"/>
    <x v="7"/>
    <x v="3"/>
    <m/>
    <x v="86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6">
  <r>
    <d v="2012-01-01T00:00:00"/>
    <n v="1111"/>
    <s v="Product1"/>
    <x v="0"/>
    <x v="0"/>
    <n v="8"/>
    <n v="7164"/>
    <n v="844.1579999999999"/>
  </r>
  <r>
    <d v="2012-01-02T00:00:00"/>
    <n v="1112"/>
    <s v="Product2"/>
    <x v="0"/>
    <x v="0"/>
    <n v="8"/>
    <n v="6528"/>
    <n v="3376.6319999999996"/>
  </r>
  <r>
    <d v="2012-01-03T00:00:00"/>
    <n v="1113"/>
    <s v="Product3"/>
    <x v="0"/>
    <x v="1"/>
    <n v="8"/>
    <n v="2520"/>
    <n v="2280"/>
  </r>
  <r>
    <d v="2012-01-05T00:00:00"/>
    <n v="1115"/>
    <s v="Product2"/>
    <x v="0"/>
    <x v="1"/>
    <n v="10"/>
    <n v="9660"/>
    <n v="1737.3510000000001"/>
  </r>
  <r>
    <d v="2012-01-06T00:00:00"/>
    <n v="1116"/>
    <s v="Product3"/>
    <x v="0"/>
    <x v="2"/>
    <n v="10"/>
    <n v="11550"/>
    <n v="854.69999999999993"/>
  </r>
  <r>
    <d v="2012-01-07T00:00:00"/>
    <n v="1117"/>
    <s v="Product1"/>
    <x v="0"/>
    <x v="2"/>
    <n v="7"/>
    <n v="7896"/>
    <n v="2565.4104000000002"/>
  </r>
  <r>
    <d v="2012-01-08T00:00:00"/>
    <n v="1118"/>
    <s v="Product2"/>
    <x v="0"/>
    <x v="2"/>
    <n v="7"/>
    <n v="8095.5"/>
    <n v="1063.2090000000001"/>
  </r>
  <r>
    <d v="2012-01-09T00:00:00"/>
    <n v="1119"/>
    <s v="Product3"/>
    <x v="0"/>
    <x v="0"/>
    <n v="8"/>
    <n v="12180"/>
    <n v="1864.0272"/>
  </r>
  <r>
    <d v="2012-01-10T00:00:00"/>
    <n v="1120"/>
    <s v="Product1"/>
    <x v="0"/>
    <x v="0"/>
    <n v="6"/>
    <n v="4900.5"/>
    <n v="2653.62075"/>
  </r>
  <r>
    <d v="2012-01-11T00:00:00"/>
    <n v="1121"/>
    <s v="Product2"/>
    <x v="0"/>
    <x v="0"/>
    <n v="9"/>
    <n v="2277"/>
    <n v="1931.3513999999998"/>
  </r>
  <r>
    <d v="2012-01-12T00:00:00"/>
    <n v="1122"/>
    <s v="Product3"/>
    <x v="0"/>
    <x v="1"/>
    <n v="6"/>
    <n v="8032.5"/>
    <n v="994.4235000000001"/>
  </r>
  <r>
    <d v="2012-01-13T00:00:00"/>
    <n v="1123"/>
    <s v="Product1"/>
    <x v="0"/>
    <x v="1"/>
    <n v="9"/>
    <n v="8046"/>
    <n v="4092.732"/>
  </r>
  <r>
    <d v="2012-01-14T00:00:00"/>
    <n v="1124"/>
    <s v="Product2"/>
    <x v="0"/>
    <x v="1"/>
    <n v="6"/>
    <n v="11250"/>
    <n v="1900.8000000000002"/>
  </r>
  <r>
    <d v="2012-01-15T00:00:00"/>
    <n v="1125"/>
    <s v="Product3"/>
    <x v="0"/>
    <x v="2"/>
    <n v="7"/>
    <n v="6189.75"/>
    <n v="2722.8710250000004"/>
  </r>
  <r>
    <d v="2012-01-16T00:00:00"/>
    <n v="1126"/>
    <s v="Product1"/>
    <x v="0"/>
    <x v="2"/>
    <n v="7"/>
    <n v="2908.5"/>
    <n v="1140.7136999999998"/>
  </r>
  <r>
    <d v="2012-01-17T00:00:00"/>
    <n v="1127"/>
    <s v="Product2"/>
    <x v="0"/>
    <x v="2"/>
    <n v="6"/>
    <n v="2214"/>
    <n v="2828.6063999999997"/>
  </r>
  <r>
    <d v="2012-01-18T00:00:00"/>
    <n v="1128"/>
    <s v="Product3"/>
    <x v="0"/>
    <x v="0"/>
    <n v="9"/>
    <n v="8829"/>
    <n v="4189.3605000000007"/>
  </r>
  <r>
    <d v="2012-01-19T00:00:00"/>
    <n v="1129"/>
    <s v="Product1"/>
    <x v="0"/>
    <x v="0"/>
    <n v="10"/>
    <n v="9120"/>
    <n v="3569.3399999999997"/>
  </r>
  <r>
    <d v="2012-01-20T00:00:00"/>
    <n v="1130"/>
    <s v="Product2"/>
    <x v="0"/>
    <x v="0"/>
    <n v="6"/>
    <n v="2173.5"/>
    <n v="3709.0777500000004"/>
  </r>
  <r>
    <d v="2012-01-21T00:00:00"/>
    <n v="1131"/>
    <s v="Product3"/>
    <x v="0"/>
    <x v="1"/>
    <n v="10"/>
    <n v="5600"/>
    <n v="4516.3999999999996"/>
  </r>
  <r>
    <d v="2012-01-22T00:00:00"/>
    <n v="1132"/>
    <s v="Product1"/>
    <x v="0"/>
    <x v="1"/>
    <n v="6"/>
    <n v="4608"/>
    <n v="2575.4111999999996"/>
  </r>
  <r>
    <d v="2012-01-23T00:00:00"/>
    <n v="1133"/>
    <s v="Product2"/>
    <x v="0"/>
    <x v="1"/>
    <n v="8"/>
    <n v="5508"/>
    <n v="1965.2544000000003"/>
  </r>
  <r>
    <d v="2012-01-24T00:00:00"/>
    <n v="1134"/>
    <s v="Product3"/>
    <x v="0"/>
    <x v="2"/>
    <n v="9"/>
    <n v="12735"/>
    <n v="3907.0980000000004"/>
  </r>
  <r>
    <d v="2012-01-25T00:00:00"/>
    <n v="1135"/>
    <s v="Product1"/>
    <x v="0"/>
    <x v="2"/>
    <n v="10"/>
    <n v="13575"/>
    <n v="1992.81"/>
  </r>
  <r>
    <d v="2012-01-26T00:00:00"/>
    <n v="1136"/>
    <s v="Product2"/>
    <x v="0"/>
    <x v="2"/>
    <n v="9"/>
    <n v="8892"/>
    <n v="3084.6347999999998"/>
  </r>
  <r>
    <d v="2012-01-27T00:00:00"/>
    <n v="1137"/>
    <s v="Product3"/>
    <x v="0"/>
    <x v="0"/>
    <n v="9"/>
    <n v="6196.5"/>
    <n v="3112.7084999999997"/>
  </r>
  <r>
    <d v="2012-01-28T00:00:00"/>
    <n v="1138"/>
    <s v="Product1"/>
    <x v="0"/>
    <x v="0"/>
    <n v="7"/>
    <n v="4063.5"/>
    <n v="709.69027499999993"/>
  </r>
  <r>
    <d v="2012-01-29T00:00:00"/>
    <n v="1139"/>
    <s v="Product2"/>
    <x v="0"/>
    <x v="0"/>
    <n v="9"/>
    <n v="4464"/>
    <n v="2483.5464000000002"/>
  </r>
  <r>
    <d v="2012-01-30T00:00:00"/>
    <n v="1140"/>
    <s v="Product3"/>
    <x v="0"/>
    <x v="1"/>
    <n v="10"/>
    <n v="10350"/>
    <n v="4514.67"/>
  </r>
  <r>
    <d v="2012-01-31T00:00:00"/>
    <n v="1141"/>
    <s v="Product1"/>
    <x v="0"/>
    <x v="1"/>
    <n v="10"/>
    <n v="8680"/>
    <n v="2494.6320000000001"/>
  </r>
  <r>
    <d v="2012-02-01T00:00:00"/>
    <n v="1142"/>
    <s v="Product2"/>
    <x v="0"/>
    <x v="1"/>
    <n v="9"/>
    <n v="13050"/>
    <n v="2179.35"/>
  </r>
  <r>
    <d v="2012-02-02T00:00:00"/>
    <n v="1143"/>
    <s v="Product3"/>
    <x v="0"/>
    <x v="2"/>
    <n v="8"/>
    <n v="2312"/>
    <n v="999.93999999999994"/>
  </r>
  <r>
    <d v="2012-02-03T00:00:00"/>
    <n v="1144"/>
    <s v="Product1"/>
    <x v="0"/>
    <x v="2"/>
    <n v="6"/>
    <n v="3060"/>
    <n v="461.60100000000006"/>
  </r>
  <r>
    <d v="2012-02-04T00:00:00"/>
    <n v="1145"/>
    <s v="Product2"/>
    <x v="0"/>
    <x v="2"/>
    <n v="8"/>
    <n v="9810"/>
    <n v="744.77520000000004"/>
  </r>
  <r>
    <d v="2012-02-05T00:00:00"/>
    <n v="1146"/>
    <s v="Product3"/>
    <x v="0"/>
    <x v="0"/>
    <n v="10"/>
    <n v="8120"/>
    <n v="2571.8069999999998"/>
  </r>
  <r>
    <d v="2012-02-06T00:00:00"/>
    <n v="1147"/>
    <s v="Product1"/>
    <x v="0"/>
    <x v="0"/>
    <n v="7"/>
    <n v="6520.5"/>
    <n v="1443.6387"/>
  </r>
  <r>
    <d v="2012-02-07T00:00:00"/>
    <n v="1148"/>
    <s v="Product2"/>
    <x v="0"/>
    <x v="0"/>
    <n v="6"/>
    <n v="12060"/>
    <n v="4258.6271999999999"/>
  </r>
  <r>
    <d v="2012-02-08T00:00:00"/>
    <n v="1149"/>
    <s v="Product3"/>
    <x v="0"/>
    <x v="1"/>
    <n v="8"/>
    <n v="8544"/>
    <n v="3347.1120000000001"/>
  </r>
  <r>
    <d v="2012-02-09T00:00:00"/>
    <n v="1150"/>
    <s v="Product1"/>
    <x v="0"/>
    <x v="1"/>
    <n v="7"/>
    <n v="7024.5"/>
    <n v="2027.739"/>
  </r>
  <r>
    <d v="2012-02-10T00:00:00"/>
    <n v="1151"/>
    <s v="Product2"/>
    <x v="0"/>
    <x v="1"/>
    <n v="7"/>
    <n v="14017.5"/>
    <n v="3352.4253000000003"/>
  </r>
  <r>
    <d v="2012-02-11T00:00:00"/>
    <n v="1152"/>
    <s v="Product3"/>
    <x v="0"/>
    <x v="2"/>
    <n v="8"/>
    <n v="4056"/>
    <n v="1843.4520000000002"/>
  </r>
  <r>
    <d v="2012-02-12T00:00:00"/>
    <n v="1153"/>
    <s v="Product1"/>
    <x v="0"/>
    <x v="2"/>
    <n v="7"/>
    <n v="2730"/>
    <n v="4393.116"/>
  </r>
  <r>
    <d v="2012-02-13T00:00:00"/>
    <n v="1154"/>
    <s v="Product2"/>
    <x v="0"/>
    <x v="2"/>
    <n v="6"/>
    <n v="6804"/>
    <n v="3755.808"/>
  </r>
  <r>
    <d v="2012-02-14T00:00:00"/>
    <n v="1155"/>
    <s v="Product3"/>
    <x v="0"/>
    <x v="0"/>
    <n v="7"/>
    <n v="8778"/>
    <n v="1690.6428000000001"/>
  </r>
  <r>
    <d v="2012-02-15T00:00:00"/>
    <n v="1156"/>
    <s v="Product1"/>
    <x v="0"/>
    <x v="0"/>
    <n v="8"/>
    <n v="2304"/>
    <n v="1475.9423999999999"/>
  </r>
  <r>
    <d v="2012-02-16T00:00:00"/>
    <n v="1157"/>
    <s v="Product2"/>
    <x v="0"/>
    <x v="0"/>
    <n v="10"/>
    <n v="9150"/>
    <n v="1103.124"/>
  </r>
  <r>
    <d v="2012-02-17T00:00:00"/>
    <n v="1158"/>
    <s v="Product3"/>
    <x v="0"/>
    <x v="1"/>
    <n v="8"/>
    <n v="7584"/>
    <n v="1378.7711999999999"/>
  </r>
  <r>
    <d v="2012-02-18T00:00:00"/>
    <n v="1159"/>
    <s v="Product1"/>
    <x v="0"/>
    <x v="1"/>
    <n v="10"/>
    <n v="14900"/>
    <n v="985.48599999999999"/>
  </r>
  <r>
    <d v="2012-02-19T00:00:00"/>
    <n v="1160"/>
    <s v="Product2"/>
    <x v="0"/>
    <x v="1"/>
    <n v="6"/>
    <n v="8964"/>
    <n v="877.3515000000001"/>
  </r>
  <r>
    <d v="2012-02-20T00:00:00"/>
    <n v="1161"/>
    <s v="Product3"/>
    <x v="0"/>
    <x v="2"/>
    <n v="9"/>
    <n v="2079"/>
    <n v="2799.1656000000003"/>
  </r>
  <r>
    <d v="2012-02-21T00:00:00"/>
    <n v="1162"/>
    <s v="Product1"/>
    <x v="0"/>
    <x v="2"/>
    <n v="6"/>
    <n v="2412"/>
    <n v="2078.1792"/>
  </r>
  <r>
    <d v="2012-02-22T00:00:00"/>
    <n v="1163"/>
    <s v="Product2"/>
    <x v="0"/>
    <x v="2"/>
    <n v="7"/>
    <n v="4189.5"/>
    <n v="2660.3325000000004"/>
  </r>
  <r>
    <d v="2012-02-23T00:00:00"/>
    <n v="1164"/>
    <s v="Product3"/>
    <x v="0"/>
    <x v="0"/>
    <n v="8"/>
    <n v="10080"/>
    <n v="1541.4335999999998"/>
  </r>
  <r>
    <d v="2012-02-24T00:00:00"/>
    <n v="1165"/>
    <s v="Product1"/>
    <x v="0"/>
    <x v="0"/>
    <n v="9"/>
    <n v="5076"/>
    <n v="1053.27"/>
  </r>
  <r>
    <d v="2012-02-25T00:00:00"/>
    <n v="1166"/>
    <s v="Product2"/>
    <x v="0"/>
    <x v="0"/>
    <n v="6"/>
    <n v="9315"/>
    <n v="4057.6140000000005"/>
  </r>
  <r>
    <d v="2012-02-26T00:00:00"/>
    <n v="1167"/>
    <s v="Product3"/>
    <x v="0"/>
    <x v="1"/>
    <n v="10"/>
    <n v="11280"/>
    <n v="4693.8899999999994"/>
  </r>
  <r>
    <d v="2012-02-27T00:00:00"/>
    <n v="1168"/>
    <s v="Product1"/>
    <x v="0"/>
    <x v="1"/>
    <n v="7"/>
    <n v="8946"/>
    <n v="909.80820000000006"/>
  </r>
  <r>
    <d v="2012-02-28T00:00:00"/>
    <n v="1169"/>
    <s v="Product2"/>
    <x v="0"/>
    <x v="1"/>
    <n v="8"/>
    <n v="8568"/>
    <n v="3129.0336000000007"/>
  </r>
  <r>
    <d v="2012-03-01T00:00:00"/>
    <n v="1170"/>
    <s v="Product3"/>
    <x v="0"/>
    <x v="2"/>
    <n v="8"/>
    <n v="2178"/>
    <n v="2062.7837999999997"/>
  </r>
  <r>
    <d v="2012-03-02T00:00:00"/>
    <n v="1171"/>
    <s v="Product1"/>
    <x v="0"/>
    <x v="2"/>
    <n v="9"/>
    <n v="8100"/>
    <n v="2295.864"/>
  </r>
  <r>
    <d v="2012-03-03T00:00:00"/>
    <n v="1172"/>
    <s v="Product2"/>
    <x v="0"/>
    <x v="2"/>
    <n v="9"/>
    <n v="2106"/>
    <n v="4223.5829999999996"/>
  </r>
  <r>
    <d v="2012-03-04T00:00:00"/>
    <n v="1173"/>
    <s v="Product3"/>
    <x v="0"/>
    <x v="0"/>
    <n v="10"/>
    <n v="8480"/>
    <n v="1349.1679999999999"/>
  </r>
  <r>
    <d v="2012-03-05T00:00:00"/>
    <n v="1174"/>
    <s v="Product1"/>
    <x v="0"/>
    <x v="0"/>
    <n v="6"/>
    <n v="5220"/>
    <n v="1052.8739999999998"/>
  </r>
  <r>
    <d v="2013-03-06T00:00:00"/>
    <n v="1175"/>
    <s v="Product2"/>
    <x v="0"/>
    <x v="0"/>
    <n v="6"/>
    <n v="4410"/>
    <n v="1489.2570000000001"/>
  </r>
  <r>
    <d v="2013-03-07T00:00:00"/>
    <n v="1176"/>
    <s v="Product3"/>
    <x v="0"/>
    <x v="1"/>
    <n v="9"/>
    <n v="2524.5"/>
    <n v="2069.5850999999998"/>
  </r>
  <r>
    <d v="2013-03-08T00:00:00"/>
    <n v="1177"/>
    <s v="Product1"/>
    <x v="0"/>
    <x v="1"/>
    <n v="9"/>
    <n v="8505"/>
    <n v="4672.08"/>
  </r>
  <r>
    <d v="2013-03-09T00:00:00"/>
    <n v="1178"/>
    <s v="Product2"/>
    <x v="0"/>
    <x v="1"/>
    <n v="8"/>
    <n v="10224"/>
    <n v="941.88599999999997"/>
  </r>
  <r>
    <d v="2013-03-10T00:00:00"/>
    <n v="1179"/>
    <s v="Product3"/>
    <x v="0"/>
    <x v="2"/>
    <n v="6"/>
    <n v="12330"/>
    <n v="1667.5092"/>
  </r>
  <r>
    <d v="2013-03-11T00:00:00"/>
    <n v="1180"/>
    <s v="Product1"/>
    <x v="0"/>
    <x v="2"/>
    <n v="9"/>
    <n v="4914"/>
    <n v="4085.4996000000001"/>
  </r>
  <r>
    <d v="2013-03-12T00:00:00"/>
    <n v="1181"/>
    <s v="Product2"/>
    <x v="0"/>
    <x v="2"/>
    <n v="7"/>
    <n v="8032.5"/>
    <n v="3396.1410000000001"/>
  </r>
  <r>
    <d v="2013-03-13T00:00:00"/>
    <n v="1182"/>
    <s v="Product3"/>
    <x v="0"/>
    <x v="0"/>
    <n v="7"/>
    <n v="8757"/>
    <n v="1824.0831000000003"/>
  </r>
  <r>
    <d v="2013-03-14T00:00:00"/>
    <n v="1183"/>
    <s v="Product1"/>
    <x v="0"/>
    <x v="0"/>
    <n v="6"/>
    <n v="12330"/>
    <n v="909.70740000000001"/>
  </r>
  <r>
    <d v="2013-03-15T00:00:00"/>
    <n v="1184"/>
    <s v="Product2"/>
    <x v="0"/>
    <x v="0"/>
    <n v="10"/>
    <n v="8440"/>
    <n v="4225.2750000000005"/>
  </r>
  <r>
    <d v="2013-03-16T00:00:00"/>
    <n v="1185"/>
    <s v="Product3"/>
    <x v="0"/>
    <x v="1"/>
    <n v="9"/>
    <n v="7074"/>
    <n v="2610.306"/>
  </r>
  <r>
    <d v="2013-03-17T00:00:00"/>
    <n v="1186"/>
    <s v="Product1"/>
    <x v="0"/>
    <x v="1"/>
    <n v="10"/>
    <n v="8040"/>
    <n v="1930.806"/>
  </r>
  <r>
    <d v="2013-03-18T00:00:00"/>
    <n v="1187"/>
    <s v="Product2"/>
    <x v="0"/>
    <x v="1"/>
    <n v="8"/>
    <n v="11070"/>
    <n v="3935.3850000000002"/>
  </r>
  <r>
    <d v="2013-03-19T00:00:00"/>
    <n v="1188"/>
    <s v="Product3"/>
    <x v="0"/>
    <x v="2"/>
    <n v="9"/>
    <n v="5913"/>
    <n v="3893.1192000000001"/>
  </r>
  <r>
    <d v="2013-03-20T00:00:00"/>
    <n v="1189"/>
    <s v="Product1"/>
    <x v="0"/>
    <x v="2"/>
    <n v="6"/>
    <n v="10440"/>
    <n v="2468.6424000000006"/>
  </r>
  <r>
    <d v="2013-03-21T00:00:00"/>
    <n v="1190"/>
    <s v="Product2"/>
    <x v="0"/>
    <x v="2"/>
    <n v="7"/>
    <n v="1648.5"/>
    <n v="2758.2701999999999"/>
  </r>
  <r>
    <d v="2013-03-22T00:00:00"/>
    <n v="1191"/>
    <s v="Product3"/>
    <x v="0"/>
    <x v="0"/>
    <n v="9"/>
    <n v="13770"/>
    <n v="1198.8162000000002"/>
  </r>
  <r>
    <d v="2013-03-23T00:00:00"/>
    <n v="1192"/>
    <s v="Product1"/>
    <x v="0"/>
    <x v="0"/>
    <n v="6"/>
    <n v="1647"/>
    <n v="702.44549999999992"/>
  </r>
  <r>
    <d v="2013-03-24T00:00:00"/>
    <n v="1193"/>
    <s v="Product2"/>
    <x v="0"/>
    <x v="0"/>
    <n v="9"/>
    <n v="7911"/>
    <n v="4921.9605000000001"/>
  </r>
  <r>
    <d v="2013-03-25T00:00:00"/>
    <n v="1194"/>
    <s v="Product3"/>
    <x v="0"/>
    <x v="1"/>
    <n v="6"/>
    <n v="6804"/>
    <n v="2912.7923999999998"/>
  </r>
  <r>
    <d v="2013-03-26T00:00:00"/>
    <n v="1195"/>
    <s v="Product1"/>
    <x v="0"/>
    <x v="1"/>
    <n v="9"/>
    <n v="7965"/>
    <n v="703.78740000000005"/>
  </r>
  <r>
    <d v="2013-03-27T00:00:00"/>
    <n v="1196"/>
    <s v="Product2"/>
    <x v="0"/>
    <x v="1"/>
    <n v="10"/>
    <n v="3960"/>
    <n v="1772.8919999999998"/>
  </r>
  <r>
    <d v="2013-03-28T00:00:00"/>
    <n v="1197"/>
    <s v="Product3"/>
    <x v="0"/>
    <x v="2"/>
    <n v="10"/>
    <n v="5130"/>
    <n v="2639.3849999999998"/>
  </r>
  <r>
    <d v="2013-03-29T00:00:00"/>
    <n v="1198"/>
    <s v="Product1"/>
    <x v="0"/>
    <x v="2"/>
    <n v="9"/>
    <n v="2205"/>
    <n v="3743.2080000000001"/>
  </r>
  <r>
    <d v="2013-03-30T00:00:00"/>
    <n v="1199"/>
    <s v="Product2"/>
    <x v="0"/>
    <x v="2"/>
    <n v="9"/>
    <n v="7749"/>
    <n v="4713.9749999999995"/>
  </r>
  <r>
    <d v="2013-03-31T00:00:00"/>
    <n v="1200"/>
    <s v="Product3"/>
    <x v="0"/>
    <x v="0"/>
    <n v="7"/>
    <n v="13702.5"/>
    <n v="4461.5339999999997"/>
  </r>
  <r>
    <d v="2013-04-01T00:00:00"/>
    <n v="1201"/>
    <s v="Product1"/>
    <x v="0"/>
    <x v="0"/>
    <n v="6"/>
    <n v="2232"/>
    <n v="2587.3343999999997"/>
  </r>
  <r>
    <d v="2013-04-02T00:00:00"/>
    <n v="1202"/>
    <s v="Product2"/>
    <x v="0"/>
    <x v="0"/>
    <n v="6"/>
    <n v="7560"/>
    <n v="724.81500000000005"/>
  </r>
  <r>
    <d v="2013-04-03T00:00:00"/>
    <n v="1203"/>
    <s v="Product3"/>
    <x v="0"/>
    <x v="1"/>
    <n v="7"/>
    <n v="2094.75"/>
    <n v="792.23444999999992"/>
  </r>
  <r>
    <d v="2013-04-04T00:00:00"/>
    <n v="1204"/>
    <s v="Product1"/>
    <x v="0"/>
    <x v="1"/>
    <n v="7"/>
    <n v="1669.5"/>
    <n v="1459.143"/>
  </r>
  <r>
    <d v="2013-04-05T00:00:00"/>
    <n v="1205"/>
    <s v="Product2"/>
    <x v="0"/>
    <x v="1"/>
    <n v="10"/>
    <n v="3330"/>
    <n v="1439.8920000000001"/>
  </r>
  <r>
    <d v="2013-04-06T00:00:00"/>
    <n v="1206"/>
    <s v="Product3"/>
    <x v="0"/>
    <x v="2"/>
    <n v="9"/>
    <n v="2970"/>
    <n v="1062.3689999999999"/>
  </r>
  <r>
    <d v="2013-04-07T00:00:00"/>
    <n v="1207"/>
    <s v="Product1"/>
    <x v="0"/>
    <x v="2"/>
    <n v="10"/>
    <n v="2180"/>
    <n v="978.82"/>
  </r>
  <r>
    <d v="2013-04-08T00:00:00"/>
    <n v="1208"/>
    <s v="Product2"/>
    <x v="0"/>
    <x v="2"/>
    <n v="9"/>
    <n v="7290"/>
    <n v="2436.3180000000002"/>
  </r>
  <r>
    <d v="2013-04-09T00:00:00"/>
    <n v="1209"/>
    <s v="Product3"/>
    <x v="0"/>
    <x v="0"/>
    <n v="8"/>
    <n v="13740"/>
    <n v="2186.8583999999996"/>
  </r>
  <r>
    <d v="2013-04-10T00:00:00"/>
    <n v="1210"/>
    <s v="Product1"/>
    <x v="0"/>
    <x v="0"/>
    <n v="6"/>
    <n v="8820"/>
    <n v="2685.5136000000002"/>
  </r>
  <r>
    <d v="2013-04-11T00:00:00"/>
    <n v="1211"/>
    <s v="Product2"/>
    <x v="0"/>
    <x v="0"/>
    <n v="6"/>
    <n v="3132"/>
    <n v="472.46220000000005"/>
  </r>
  <r>
    <d v="2013-04-12T00:00:00"/>
    <n v="1212"/>
    <s v="Product3"/>
    <x v="0"/>
    <x v="1"/>
    <n v="9"/>
    <n v="2207.25"/>
    <n v="3782.122875"/>
  </r>
  <r>
    <d v="2013-04-13T00:00:00"/>
    <n v="1213"/>
    <s v="Product1"/>
    <x v="0"/>
    <x v="1"/>
    <n v="10"/>
    <n v="6075"/>
    <n v="623.70000000000005"/>
  </r>
  <r>
    <d v="2013-04-14T00:00:00"/>
    <n v="1214"/>
    <s v="Product2"/>
    <x v="0"/>
    <x v="1"/>
    <n v="9"/>
    <n v="14445"/>
    <n v="1257.5817000000002"/>
  </r>
  <r>
    <d v="2013-04-15T00:00:00"/>
    <n v="1215"/>
    <s v="Product3"/>
    <x v="0"/>
    <x v="2"/>
    <n v="10"/>
    <n v="5670"/>
    <n v="1449.63"/>
  </r>
  <r>
    <d v="2013-04-16T00:00:00"/>
    <n v="1216"/>
    <s v="Product1"/>
    <x v="0"/>
    <x v="2"/>
    <n v="8"/>
    <n v="1998"/>
    <n v="666.73260000000005"/>
  </r>
  <r>
    <d v="2013-04-17T00:00:00"/>
    <n v="1217"/>
    <s v="Product2"/>
    <x v="0"/>
    <x v="2"/>
    <n v="10"/>
    <n v="6540"/>
    <n v="1144.5"/>
  </r>
  <r>
    <d v="2013-04-18T00:00:00"/>
    <n v="1218"/>
    <s v="Product3"/>
    <x v="0"/>
    <x v="0"/>
    <n v="10"/>
    <n v="2940"/>
    <n v="1210.104"/>
  </r>
  <r>
    <d v="2013-04-19T00:00:00"/>
    <n v="1219"/>
    <s v="Product1"/>
    <x v="0"/>
    <x v="0"/>
    <n v="8"/>
    <n v="10020"/>
    <n v="1214.0232000000001"/>
  </r>
  <r>
    <d v="2013-04-20T00:00:00"/>
    <n v="1220"/>
    <s v="Product2"/>
    <x v="0"/>
    <x v="0"/>
    <n v="6"/>
    <n v="2088"/>
    <n v="1942.4663999999998"/>
  </r>
  <r>
    <d v="2013-04-21T00:00:00"/>
    <n v="1221"/>
    <s v="Product3"/>
    <x v="0"/>
    <x v="1"/>
    <n v="10"/>
    <n v="3270"/>
    <n v="992.44499999999994"/>
  </r>
  <r>
    <d v="2013-04-22T00:00:00"/>
    <n v="1222"/>
    <s v="Product1"/>
    <x v="0"/>
    <x v="1"/>
    <n v="6"/>
    <n v="6075"/>
    <n v="3073.9500000000003"/>
  </r>
  <r>
    <d v="2013-04-23T00:00:00"/>
    <n v="1223"/>
    <s v="Product2"/>
    <x v="0"/>
    <x v="1"/>
    <n v="8"/>
    <n v="2352"/>
    <n v="1022.8848"/>
  </r>
  <r>
    <d v="2013-04-24T00:00:00"/>
    <n v="1224"/>
    <s v="Product3"/>
    <x v="0"/>
    <x v="2"/>
    <n v="7"/>
    <n v="5775"/>
    <n v="6108.5062500000004"/>
  </r>
  <r>
    <d v="2013-04-25T00:00:00"/>
    <n v="1225"/>
    <s v="Product1"/>
    <x v="0"/>
    <x v="2"/>
    <n v="7"/>
    <n v="2037"/>
    <n v="815.81850000000009"/>
  </r>
  <r>
    <d v="2013-04-26T00:00:00"/>
    <n v="1226"/>
    <s v="Product2"/>
    <x v="0"/>
    <x v="2"/>
    <n v="6"/>
    <n v="3996"/>
    <n v="1616.7816000000003"/>
  </r>
  <r>
    <d v="2013-04-27T00:00:00"/>
    <n v="1227"/>
    <s v="Product3"/>
    <x v="0"/>
    <x v="0"/>
    <n v="9"/>
    <n v="13837.5"/>
    <n v="4455.6750000000002"/>
  </r>
  <r>
    <d v="2013-04-28T00:00:00"/>
    <n v="1228"/>
    <s v="Product1"/>
    <x v="0"/>
    <x v="0"/>
    <n v="7"/>
    <n v="1848"/>
    <n v="1815.66"/>
  </r>
  <r>
    <d v="2013-04-29T00:00:00"/>
    <n v="1229"/>
    <s v="Product2"/>
    <x v="0"/>
    <x v="0"/>
    <n v="9"/>
    <n v="4464"/>
    <n v="2679.2927999999997"/>
  </r>
  <r>
    <d v="2013-04-30T00:00:00"/>
    <n v="1230"/>
    <s v="Product3"/>
    <x v="0"/>
    <x v="1"/>
    <n v="7"/>
    <n v="8316"/>
    <n v="3597.7095000000004"/>
  </r>
  <r>
    <d v="2013-05-01T00:00:00"/>
    <n v="1231"/>
    <s v="Product1"/>
    <x v="0"/>
    <x v="1"/>
    <n v="8"/>
    <n v="4920"/>
    <n v="4207.5839999999998"/>
  </r>
  <r>
    <d v="2013-05-02T00:00:00"/>
    <n v="1232"/>
    <s v="Product2"/>
    <x v="0"/>
    <x v="1"/>
    <n v="10"/>
    <n v="5780"/>
    <n v="951.96600000000012"/>
  </r>
  <r>
    <d v="2013-05-03T00:00:00"/>
    <n v="1233"/>
    <s v="Product3"/>
    <x v="0"/>
    <x v="2"/>
    <n v="8"/>
    <n v="3600"/>
    <n v="1298.8799999999999"/>
  </r>
  <r>
    <d v="2013-05-04T00:00:00"/>
    <n v="1234"/>
    <s v="Product1"/>
    <x v="0"/>
    <x v="2"/>
    <n v="10"/>
    <n v="4920"/>
    <n v="2483.3700000000003"/>
  </r>
  <r>
    <d v="2013-05-05T00:00:00"/>
    <n v="1235"/>
    <s v="Product2"/>
    <x v="0"/>
    <x v="2"/>
    <n v="8"/>
    <n v="5616"/>
    <n v="1053.5616"/>
  </r>
  <r>
    <d v="2013-05-06T00:00:00"/>
    <n v="1236"/>
    <s v="Product3"/>
    <x v="0"/>
    <x v="0"/>
    <n v="7"/>
    <n v="7497"/>
    <n v="1202.5187999999998"/>
  </r>
  <r>
    <d v="2013-05-07T00:00:00"/>
    <n v="1237"/>
    <s v="Product1"/>
    <x v="0"/>
    <x v="0"/>
    <n v="7"/>
    <n v="8190"/>
    <n v="1560.1950000000002"/>
  </r>
  <r>
    <d v="2014-05-08T00:00:00"/>
    <n v="1238"/>
    <s v="Product2"/>
    <x v="0"/>
    <x v="0"/>
    <n v="7"/>
    <n v="6300"/>
    <n v="830.55000000000007"/>
  </r>
  <r>
    <d v="2014-05-09T00:00:00"/>
    <n v="1239"/>
    <s v="Product3"/>
    <x v="0"/>
    <x v="1"/>
    <n v="9"/>
    <n v="2367"/>
    <n v="1017.81"/>
  </r>
  <r>
    <d v="2014-05-10T00:00:00"/>
    <n v="1240"/>
    <s v="Product1"/>
    <x v="0"/>
    <x v="1"/>
    <n v="10"/>
    <n v="4220"/>
    <n v="3501.5450000000001"/>
  </r>
  <r>
    <d v="2014-05-11T00:00:00"/>
    <n v="1241"/>
    <s v="Product2"/>
    <x v="0"/>
    <x v="1"/>
    <n v="8"/>
    <n v="10360"/>
    <n v="878.52800000000002"/>
  </r>
  <r>
    <d v="2014-05-12T00:00:00"/>
    <n v="1242"/>
    <s v="Product3"/>
    <x v="0"/>
    <x v="2"/>
    <n v="8"/>
    <n v="8172"/>
    <n v="1119.2916"/>
  </r>
  <r>
    <d v="2014-05-13T00:00:00"/>
    <n v="1243"/>
    <s v="Product1"/>
    <x v="0"/>
    <x v="2"/>
    <n v="8"/>
    <n v="6456"/>
    <n v="1560.2"/>
  </r>
  <r>
    <d v="2014-05-14T00:00:00"/>
    <n v="1244"/>
    <s v="Product2"/>
    <x v="0"/>
    <x v="2"/>
    <n v="6"/>
    <n v="4995"/>
    <n v="3698.7974999999997"/>
  </r>
  <r>
    <d v="2014-05-15T00:00:00"/>
    <n v="1245"/>
    <s v="Product3"/>
    <x v="0"/>
    <x v="0"/>
    <n v="7"/>
    <n v="3192"/>
    <n v="653.40239999999994"/>
  </r>
  <r>
    <d v="2014-05-16T00:00:00"/>
    <n v="1246"/>
    <s v="Product1"/>
    <x v="0"/>
    <x v="0"/>
    <n v="7"/>
    <n v="1811.25"/>
    <n v="1176.2257500000001"/>
  </r>
  <r>
    <d v="2014-05-17T00:00:00"/>
    <n v="1247"/>
    <s v="Product2"/>
    <x v="0"/>
    <x v="0"/>
    <n v="8"/>
    <n v="8940"/>
    <n v="1266.2616000000003"/>
  </r>
  <r>
    <d v="2014-05-18T00:00:00"/>
    <n v="1248"/>
    <s v="Product3"/>
    <x v="0"/>
    <x v="1"/>
    <n v="7"/>
    <n v="4882.5"/>
    <n v="593.71199999999999"/>
  </r>
  <r>
    <d v="2014-05-19T00:00:00"/>
    <n v="1249"/>
    <s v="Product1"/>
    <x v="0"/>
    <x v="1"/>
    <n v="10"/>
    <n v="8370"/>
    <n v="1056.2939999999999"/>
  </r>
  <r>
    <d v="2014-05-20T00:00:00"/>
    <n v="1250"/>
    <s v="Product2"/>
    <x v="0"/>
    <x v="1"/>
    <n v="6"/>
    <n v="3078"/>
    <n v="1099.4616000000001"/>
  </r>
  <r>
    <d v="2014-05-21T00:00:00"/>
    <n v="1251"/>
    <s v="Product3"/>
    <x v="0"/>
    <x v="2"/>
    <n v="8"/>
    <n v="2256"/>
    <n v="2038.5216"/>
  </r>
  <r>
    <d v="2014-05-22T00:00:00"/>
    <n v="1252"/>
    <s v="Product1"/>
    <x v="0"/>
    <x v="2"/>
    <n v="10"/>
    <n v="2385"/>
    <n v="3506.9039999999995"/>
  </r>
  <r>
    <d v="2014-05-23T00:00:00"/>
    <n v="1253"/>
    <s v="Product2"/>
    <x v="0"/>
    <x v="2"/>
    <n v="6"/>
    <n v="13410"/>
    <n v="1887.5915999999997"/>
  </r>
  <r>
    <d v="2014-05-24T00:00:00"/>
    <n v="1254"/>
    <s v="Product3"/>
    <x v="0"/>
    <x v="0"/>
    <n v="10"/>
    <n v="10000"/>
    <n v="1642.0000000000002"/>
  </r>
  <r>
    <d v="2014-05-25T00:00:00"/>
    <n v="1255"/>
    <s v="Product1"/>
    <x v="0"/>
    <x v="0"/>
    <n v="7"/>
    <n v="6363"/>
    <n v="663.02459999999996"/>
  </r>
  <r>
    <d v="2014-05-26T00:00:00"/>
    <n v="1256"/>
    <s v="Product2"/>
    <x v="0"/>
    <x v="0"/>
    <n v="8"/>
    <n v="2712"/>
    <n v="1825.1760000000002"/>
  </r>
  <r>
    <d v="2014-05-27T00:00:00"/>
    <n v="1257"/>
    <s v="Product3"/>
    <x v="0"/>
    <x v="1"/>
    <n v="9"/>
    <n v="4644"/>
    <n v="912.08159999999998"/>
  </r>
  <r>
    <d v="2014-05-28T00:00:00"/>
    <n v="1258"/>
    <s v="Product1"/>
    <x v="0"/>
    <x v="1"/>
    <n v="9"/>
    <n v="1795.5"/>
    <n v="677.44215000000008"/>
  </r>
  <r>
    <d v="2014-05-29T00:00:00"/>
    <n v="1259"/>
    <s v="Product2"/>
    <x v="0"/>
    <x v="1"/>
    <n v="9"/>
    <n v="6318"/>
    <n v="1817.4780000000001"/>
  </r>
  <r>
    <d v="2014-05-30T00:00:00"/>
    <n v="1260"/>
    <s v="Product3"/>
    <x v="0"/>
    <x v="2"/>
    <n v="10"/>
    <n v="13050"/>
    <n v="2962.0889999999999"/>
  </r>
  <r>
    <d v="2014-05-31T00:00:00"/>
    <n v="1261"/>
    <s v="Product1"/>
    <x v="0"/>
    <x v="2"/>
    <n v="7"/>
    <n v="3717"/>
    <n v="1329.1992"/>
  </r>
  <r>
    <d v="2014-06-01T00:00:00"/>
    <n v="1262"/>
    <s v="Product2"/>
    <x v="0"/>
    <x v="2"/>
    <n v="9"/>
    <n v="7722"/>
    <n v="1851.2207999999998"/>
  </r>
  <r>
    <d v="2014-06-02T00:00:00"/>
    <n v="1263"/>
    <s v="Product3"/>
    <x v="0"/>
    <x v="0"/>
    <n v="10"/>
    <n v="9000"/>
    <n v="3937.5"/>
  </r>
  <r>
    <d v="2014-06-03T00:00:00"/>
    <n v="1264"/>
    <s v="Product1"/>
    <x v="0"/>
    <x v="0"/>
    <n v="8"/>
    <n v="14580"/>
    <n v="2174.7528000000002"/>
  </r>
  <r>
    <d v="2014-06-04T00:00:00"/>
    <n v="1265"/>
    <s v="Product2"/>
    <x v="0"/>
    <x v="0"/>
    <n v="10"/>
    <n v="5520"/>
    <n v="864.4319999999999"/>
  </r>
  <r>
    <d v="2014-06-05T00:00:00"/>
    <n v="1266"/>
    <s v="Product3"/>
    <x v="0"/>
    <x v="1"/>
    <n v="9"/>
    <n v="13050"/>
    <n v="2286.36"/>
  </r>
  <r>
    <d v="2014-06-06T00:00:00"/>
    <n v="1267"/>
    <s v="Product1"/>
    <x v="0"/>
    <x v="1"/>
    <n v="10"/>
    <n v="6750"/>
    <n v="2286.8999999999996"/>
  </r>
  <r>
    <d v="2014-06-07T00:00:00"/>
    <n v="1268"/>
    <s v="Product2"/>
    <x v="0"/>
    <x v="1"/>
    <n v="6"/>
    <n v="5562"/>
    <n v="2666.9790000000003"/>
  </r>
  <r>
    <d v="2014-06-08T00:00:00"/>
    <n v="1269"/>
    <s v="Product3"/>
    <x v="0"/>
    <x v="2"/>
    <n v="7"/>
    <n v="3129"/>
    <n v="1555.4258999999997"/>
  </r>
  <r>
    <d v="2014-06-09T00:00:00"/>
    <n v="1270"/>
    <s v="Product1"/>
    <x v="0"/>
    <x v="2"/>
    <n v="8"/>
    <n v="5688"/>
    <n v="5102.1360000000004"/>
  </r>
  <r>
    <d v="2014-06-10T00:00:00"/>
    <n v="1271"/>
    <s v="Product2"/>
    <x v="0"/>
    <x v="2"/>
    <n v="10"/>
    <n v="1545"/>
    <n v="532.09799999999996"/>
  </r>
  <r>
    <d v="2014-06-11T00:00:00"/>
    <n v="1272"/>
    <s v="Product3"/>
    <x v="0"/>
    <x v="0"/>
    <n v="7"/>
    <n v="8599.5"/>
    <n v="5433.45075"/>
  </r>
  <r>
    <d v="2014-06-12T00:00:00"/>
    <n v="1273"/>
    <s v="Product1"/>
    <x v="0"/>
    <x v="0"/>
    <n v="9"/>
    <n v="5094"/>
    <n v="3623.8715999999999"/>
  </r>
  <r>
    <d v="2014-06-13T00:00:00"/>
    <n v="1274"/>
    <s v="Product2"/>
    <x v="0"/>
    <x v="0"/>
    <n v="6"/>
    <n v="8775"/>
    <n v="1370.6550000000002"/>
  </r>
  <r>
    <d v="2014-06-14T00:00:00"/>
    <n v="1275"/>
    <s v="Product3"/>
    <x v="0"/>
    <x v="1"/>
    <n v="9"/>
    <n v="7830"/>
    <n v="1201.1220000000001"/>
  </r>
  <r>
    <d v="2014-06-15T00:00:00"/>
    <n v="1276"/>
    <s v="Product1"/>
    <x v="0"/>
    <x v="1"/>
    <n v="7"/>
    <n v="10920"/>
    <n v="4396.3919999999998"/>
  </r>
  <r>
    <d v="2014-06-16T00:00:00"/>
    <n v="1277"/>
    <s v="Product2"/>
    <x v="0"/>
    <x v="1"/>
    <n v="8"/>
    <n v="14280"/>
    <n v="4829.4960000000001"/>
  </r>
  <r>
    <d v="2014-06-17T00:00:00"/>
    <n v="1278"/>
    <s v="Product3"/>
    <x v="0"/>
    <x v="2"/>
    <n v="9"/>
    <n v="6804"/>
    <n v="1510.0344"/>
  </r>
  <r>
    <d v="2014-06-18T00:00:00"/>
    <n v="1279"/>
    <s v="Product1"/>
    <x v="0"/>
    <x v="2"/>
    <n v="10"/>
    <n v="4920"/>
    <n v="1835.652"/>
  </r>
  <r>
    <d v="2014-06-19T00:00:00"/>
    <n v="1280"/>
    <s v="Product2"/>
    <x v="0"/>
    <x v="2"/>
    <n v="7"/>
    <n v="1716.75"/>
    <n v="2249.6292000000003"/>
  </r>
  <r>
    <d v="2014-06-20T00:00:00"/>
    <n v="1281"/>
    <s v="Product3"/>
    <x v="0"/>
    <x v="0"/>
    <n v="10"/>
    <n v="1680"/>
    <n v="1224.048"/>
  </r>
  <r>
    <d v="2014-06-21T00:00:00"/>
    <n v="1282"/>
    <s v="Product1"/>
    <x v="0"/>
    <x v="0"/>
    <n v="6"/>
    <n v="3168"/>
    <n v="2715.768"/>
  </r>
  <r>
    <d v="2014-06-22T00:00:00"/>
    <n v="1283"/>
    <s v="Product2"/>
    <x v="0"/>
    <x v="0"/>
    <n v="9"/>
    <n v="5913"/>
    <n v="2707.3656000000001"/>
  </r>
  <r>
    <d v="2014-06-23T00:00:00"/>
    <n v="1284"/>
    <s v="Product3"/>
    <x v="0"/>
    <x v="1"/>
    <n v="10"/>
    <n v="2410"/>
    <n v="2333.8440000000001"/>
  </r>
  <r>
    <d v="2014-06-24T00:00:00"/>
    <n v="1285"/>
    <s v="Product1"/>
    <x v="0"/>
    <x v="1"/>
    <n v="10"/>
    <n v="11640"/>
    <n v="3691.0439999999999"/>
  </r>
  <r>
    <d v="2014-06-25T00:00:00"/>
    <n v="1286"/>
    <s v="Product2"/>
    <x v="0"/>
    <x v="1"/>
    <n v="9"/>
    <n v="2268"/>
    <n v="1944.5832"/>
  </r>
  <r>
    <d v="2014-06-26T00:00:00"/>
    <n v="1287"/>
    <s v="Product3"/>
    <x v="0"/>
    <x v="2"/>
    <n v="7"/>
    <n v="10158.75"/>
    <n v="729.60142499999995"/>
  </r>
  <r>
    <d v="2014-06-27T00:00:00"/>
    <n v="1288"/>
    <s v="Product1"/>
    <x v="0"/>
    <x v="2"/>
    <n v="6"/>
    <n v="9576"/>
    <n v="1473.7464"/>
  </r>
  <r>
    <d v="2014-06-28T00:00:00"/>
    <n v="1289"/>
    <s v="Product2"/>
    <x v="0"/>
    <x v="2"/>
    <n v="10"/>
    <n v="6720"/>
    <n v="721.952"/>
  </r>
  <r>
    <d v="2014-06-29T00:00:00"/>
    <n v="1290"/>
    <s v="Product3"/>
    <x v="0"/>
    <x v="0"/>
    <n v="7"/>
    <n v="1701"/>
    <n v="2878.7723999999998"/>
  </r>
  <r>
    <d v="2014-06-30T00:00:00"/>
    <n v="1291"/>
    <s v="Product1"/>
    <x v="0"/>
    <x v="0"/>
    <n v="10"/>
    <n v="4800"/>
    <n v="3392.6399999999994"/>
  </r>
  <r>
    <d v="2014-07-01T00:00:00"/>
    <n v="1292"/>
    <s v="Product2"/>
    <x v="0"/>
    <x v="0"/>
    <n v="9"/>
    <n v="7938"/>
    <n v="5806.6470000000008"/>
  </r>
  <r>
    <d v="2014-07-02T00:00:00"/>
    <n v="1293"/>
    <s v="Product3"/>
    <x v="0"/>
    <x v="1"/>
    <n v="7"/>
    <n v="11025"/>
    <n v="3356.01"/>
  </r>
  <r>
    <d v="2014-07-03T00:00:00"/>
    <n v="1294"/>
    <s v="Product1"/>
    <x v="0"/>
    <x v="1"/>
    <n v="10"/>
    <n v="11840"/>
    <n v="4792.8320000000003"/>
  </r>
  <r>
    <d v="2014-07-04T00:00:00"/>
    <n v="1295"/>
    <s v="Product2"/>
    <x v="0"/>
    <x v="1"/>
    <n v="8"/>
    <n v="4536"/>
    <n v="3642.4079999999999"/>
  </r>
  <r>
    <d v="2014-07-05T00:00:00"/>
    <n v="1296"/>
    <s v="Product3"/>
    <x v="0"/>
    <x v="2"/>
    <n v="10"/>
    <n v="5040"/>
    <n v="3469.5360000000001"/>
  </r>
  <r>
    <d v="2014-07-06T00:00:00"/>
    <n v="1297"/>
    <s v="Product1"/>
    <x v="0"/>
    <x v="2"/>
    <n v="9"/>
    <n v="6156"/>
    <n v="1305.6876000000002"/>
  </r>
  <r>
    <d v="2014-07-07T00:00:00"/>
    <n v="1298"/>
    <s v="Product2"/>
    <x v="0"/>
    <x v="2"/>
    <n v="8"/>
    <n v="3960"/>
    <n v="647.26200000000006"/>
  </r>
  <r>
    <d v="2014-07-08T00:00:00"/>
    <n v="1299"/>
    <s v="Product3"/>
    <x v="0"/>
    <x v="0"/>
    <n v="10"/>
    <n v="5680"/>
    <n v="2225.9920000000002"/>
  </r>
  <r>
    <d v="2014-07-09T00:00:00"/>
    <n v="1300"/>
    <s v="Product1"/>
    <x v="0"/>
    <x v="0"/>
    <n v="8"/>
    <n v="7680"/>
    <n v="1638.5280000000002"/>
  </r>
  <r>
    <d v="2012-01-01T00:00:00"/>
    <n v="1301"/>
    <s v="Product2"/>
    <x v="1"/>
    <x v="0"/>
    <n v="7"/>
    <n v="4998"/>
    <n v="2362.3046999999997"/>
  </r>
  <r>
    <d v="2012-01-02T00:00:00"/>
    <n v="1302"/>
    <s v="Product3"/>
    <x v="1"/>
    <x v="1"/>
    <n v="7"/>
    <n v="2152.5"/>
    <n v="1987.6185000000003"/>
  </r>
  <r>
    <d v="2012-01-03T00:00:00"/>
    <n v="1303"/>
    <s v="Product1"/>
    <x v="1"/>
    <x v="1"/>
    <n v="6"/>
    <n v="6358.5"/>
    <n v="2738.6059500000001"/>
  </r>
  <r>
    <d v="2012-01-05T00:00:00"/>
    <n v="1304"/>
    <s v="Product2"/>
    <x v="1"/>
    <x v="1"/>
    <n v="9"/>
    <n v="5292"/>
    <n v="2858.4737999999998"/>
  </r>
  <r>
    <d v="2012-01-06T00:00:00"/>
    <n v="1305"/>
    <s v="Product3"/>
    <x v="1"/>
    <x v="2"/>
    <n v="10"/>
    <n v="11000"/>
    <n v="5031.125"/>
  </r>
  <r>
    <d v="2012-01-07T00:00:00"/>
    <n v="1306"/>
    <s v="Product1"/>
    <x v="1"/>
    <x v="2"/>
    <n v="8"/>
    <n v="11640"/>
    <n v="2975.8824"/>
  </r>
  <r>
    <d v="2012-01-08T00:00:00"/>
    <n v="1307"/>
    <s v="Product2"/>
    <x v="1"/>
    <x v="2"/>
    <n v="10"/>
    <n v="13050"/>
    <n v="1787.328"/>
  </r>
  <r>
    <d v="2012-01-09T00:00:00"/>
    <n v="1308"/>
    <s v="Product3"/>
    <x v="1"/>
    <x v="0"/>
    <n v="7"/>
    <n v="7812"/>
    <n v="1340.5392000000002"/>
  </r>
  <r>
    <d v="2012-01-10T00:00:00"/>
    <n v="1309"/>
    <s v="Product1"/>
    <x v="1"/>
    <x v="0"/>
    <n v="10"/>
    <n v="14800"/>
    <n v="5459.7199999999993"/>
  </r>
  <r>
    <d v="2012-01-11T00:00:00"/>
    <n v="1310"/>
    <s v="Product2"/>
    <x v="1"/>
    <x v="0"/>
    <n v="8"/>
    <n v="13020"/>
    <n v="4004.9519999999998"/>
  </r>
  <r>
    <d v="2012-01-12T00:00:00"/>
    <n v="1311"/>
    <s v="Product3"/>
    <x v="1"/>
    <x v="1"/>
    <n v="8"/>
    <n v="9000"/>
    <n v="688.86"/>
  </r>
  <r>
    <d v="2012-01-13T00:00:00"/>
    <n v="1312"/>
    <s v="Product1"/>
    <x v="1"/>
    <x v="1"/>
    <n v="10"/>
    <n v="7155"/>
    <n v="4222.6424999999999"/>
  </r>
  <r>
    <d v="2012-01-14T00:00:00"/>
    <n v="1313"/>
    <s v="Product2"/>
    <x v="1"/>
    <x v="1"/>
    <n v="9"/>
    <n v="2227.5"/>
    <n v="962.28"/>
  </r>
  <r>
    <d v="2012-01-15T00:00:00"/>
    <n v="1314"/>
    <s v="Product3"/>
    <x v="1"/>
    <x v="2"/>
    <n v="8"/>
    <n v="6240"/>
    <n v="3458"/>
  </r>
  <r>
    <d v="2012-01-16T00:00:00"/>
    <n v="1315"/>
    <s v="Product1"/>
    <x v="1"/>
    <x v="2"/>
    <n v="10"/>
    <n v="10840"/>
    <n v="3327.6089999999999"/>
  </r>
  <r>
    <d v="2012-01-17T00:00:00"/>
    <n v="1316"/>
    <s v="Product2"/>
    <x v="1"/>
    <x v="2"/>
    <n v="8"/>
    <n v="6288"/>
    <n v="3818.9120000000003"/>
  </r>
  <r>
    <d v="2012-01-18T00:00:00"/>
    <n v="1317"/>
    <s v="Product3"/>
    <x v="1"/>
    <x v="0"/>
    <n v="10"/>
    <n v="4815"/>
    <n v="2963.6324999999997"/>
  </r>
  <r>
    <d v="2012-01-19T00:00:00"/>
    <n v="1318"/>
    <s v="Product1"/>
    <x v="1"/>
    <x v="0"/>
    <n v="9"/>
    <n v="4014"/>
    <n v="3576.4740000000002"/>
  </r>
  <r>
    <d v="2012-01-20T00:00:00"/>
    <n v="1319"/>
    <s v="Product2"/>
    <x v="1"/>
    <x v="0"/>
    <n v="10"/>
    <n v="8520"/>
    <n v="1722.7439999999997"/>
  </r>
  <r>
    <d v="2012-01-21T00:00:00"/>
    <n v="1320"/>
    <s v="Product3"/>
    <x v="1"/>
    <x v="1"/>
    <n v="6"/>
    <n v="3321"/>
    <n v="1405.7792999999999"/>
  </r>
  <r>
    <d v="2012-01-22T00:00:00"/>
    <n v="1321"/>
    <s v="Product1"/>
    <x v="1"/>
    <x v="1"/>
    <n v="9"/>
    <n v="6021"/>
    <n v="669.33450000000005"/>
  </r>
  <r>
    <d v="2012-01-23T00:00:00"/>
    <n v="1322"/>
    <s v="Product2"/>
    <x v="1"/>
    <x v="1"/>
    <n v="8"/>
    <n v="3912"/>
    <n v="3793.6620000000003"/>
  </r>
  <r>
    <d v="2012-01-24T00:00:00"/>
    <n v="1323"/>
    <s v="Product3"/>
    <x v="1"/>
    <x v="2"/>
    <n v="8"/>
    <n v="5640"/>
    <n v="4190.5199999999995"/>
  </r>
  <r>
    <d v="2012-01-25T00:00:00"/>
    <n v="1324"/>
    <s v="Product1"/>
    <x v="1"/>
    <x v="2"/>
    <n v="8"/>
    <n v="2214"/>
    <n v="3838.1904"/>
  </r>
  <r>
    <d v="2012-01-26T00:00:00"/>
    <n v="1325"/>
    <s v="Product2"/>
    <x v="1"/>
    <x v="2"/>
    <n v="7"/>
    <n v="4130"/>
    <n v="3244.5279999999998"/>
  </r>
  <r>
    <d v="2012-01-27T00:00:00"/>
    <n v="1326"/>
    <s v="Product3"/>
    <x v="1"/>
    <x v="0"/>
    <n v="10"/>
    <n v="4995"/>
    <n v="534.798"/>
  </r>
  <r>
    <d v="2012-01-28T00:00:00"/>
    <n v="1327"/>
    <s v="Product1"/>
    <x v="1"/>
    <x v="0"/>
    <n v="9"/>
    <n v="8343"/>
    <n v="1025.9109000000001"/>
  </r>
  <r>
    <d v="2012-01-29T00:00:00"/>
    <n v="1328"/>
    <s v="Product2"/>
    <x v="1"/>
    <x v="0"/>
    <n v="10"/>
    <n v="5610"/>
    <n v="6250.9425000000001"/>
  </r>
  <r>
    <d v="2012-01-30T00:00:00"/>
    <n v="1329"/>
    <s v="Product3"/>
    <x v="1"/>
    <x v="1"/>
    <n v="9"/>
    <n v="5022"/>
    <n v="3887.0280000000002"/>
  </r>
  <r>
    <d v="2012-01-31T00:00:00"/>
    <n v="1330"/>
    <s v="Product1"/>
    <x v="1"/>
    <x v="1"/>
    <n v="6"/>
    <n v="6426"/>
    <n v="1378.6982999999998"/>
  </r>
  <r>
    <d v="2012-02-01T00:00:00"/>
    <n v="1331"/>
    <s v="Product2"/>
    <x v="1"/>
    <x v="1"/>
    <n v="9"/>
    <n v="6682.5"/>
    <n v="1449.6570000000002"/>
  </r>
  <r>
    <d v="2012-02-02T00:00:00"/>
    <n v="1332"/>
    <s v="Product3"/>
    <x v="1"/>
    <x v="2"/>
    <n v="6"/>
    <n v="3969"/>
    <n v="2043.2412000000002"/>
  </r>
  <r>
    <d v="2012-02-03T00:00:00"/>
    <n v="1333"/>
    <s v="Product1"/>
    <x v="1"/>
    <x v="2"/>
    <n v="7"/>
    <n v="11760"/>
    <n v="2367.288"/>
  </r>
  <r>
    <d v="2012-02-04T00:00:00"/>
    <n v="1334"/>
    <s v="Product2"/>
    <x v="1"/>
    <x v="2"/>
    <n v="7"/>
    <n v="2740.5"/>
    <n v="4873.9792500000003"/>
  </r>
  <r>
    <d v="2012-02-05T00:00:00"/>
    <n v="1335"/>
    <s v="Product3"/>
    <x v="1"/>
    <x v="0"/>
    <n v="9"/>
    <n v="5292"/>
    <n v="2046.4163999999998"/>
  </r>
  <r>
    <d v="2012-02-06T00:00:00"/>
    <n v="1336"/>
    <s v="Product1"/>
    <x v="1"/>
    <x v="0"/>
    <n v="8"/>
    <n v="6264"/>
    <n v="628.07040000000006"/>
  </r>
  <r>
    <d v="2012-02-07T00:00:00"/>
    <n v="1337"/>
    <s v="Product2"/>
    <x v="1"/>
    <x v="0"/>
    <n v="8"/>
    <n v="9408"/>
    <n v="4139.5200000000004"/>
  </r>
  <r>
    <d v="2012-02-08T00:00:00"/>
    <n v="1338"/>
    <s v="Product3"/>
    <x v="1"/>
    <x v="1"/>
    <n v="6"/>
    <n v="12465"/>
    <n v="2678.9778000000001"/>
  </r>
  <r>
    <d v="2012-02-09T00:00:00"/>
    <n v="1339"/>
    <s v="Product1"/>
    <x v="1"/>
    <x v="1"/>
    <n v="6"/>
    <n v="6075"/>
    <n v="1844.37"/>
  </r>
  <r>
    <d v="2012-02-10T00:00:00"/>
    <n v="1340"/>
    <s v="Product2"/>
    <x v="1"/>
    <x v="1"/>
    <n v="7"/>
    <n v="5922"/>
    <n v="2894.6735999999996"/>
  </r>
  <r>
    <d v="2012-02-11T00:00:00"/>
    <n v="1341"/>
    <s v="Product3"/>
    <x v="1"/>
    <x v="2"/>
    <n v="6"/>
    <n v="8325"/>
    <n v="614.8845"/>
  </r>
  <r>
    <d v="2012-02-12T00:00:00"/>
    <n v="1342"/>
    <s v="Product1"/>
    <x v="1"/>
    <x v="2"/>
    <n v="10"/>
    <n v="2020"/>
    <n v="1382.8920000000001"/>
  </r>
  <r>
    <d v="2012-02-13T00:00:00"/>
    <n v="1343"/>
    <s v="Product2"/>
    <x v="1"/>
    <x v="2"/>
    <n v="7"/>
    <n v="3801"/>
    <n v="2510.9405999999999"/>
  </r>
  <r>
    <d v="2012-02-14T00:00:00"/>
    <n v="1344"/>
    <s v="Product3"/>
    <x v="1"/>
    <x v="0"/>
    <n v="8"/>
    <n v="5568"/>
    <n v="1955.4816000000001"/>
  </r>
  <r>
    <d v="2012-02-15T00:00:00"/>
    <n v="1345"/>
    <s v="Product1"/>
    <x v="1"/>
    <x v="0"/>
    <n v="8"/>
    <n v="5292"/>
    <n v="3085.2359999999999"/>
  </r>
  <r>
    <d v="2012-02-16T00:00:00"/>
    <n v="1346"/>
    <s v="Product2"/>
    <x v="1"/>
    <x v="0"/>
    <n v="10"/>
    <n v="6540"/>
    <n v="1282.1669999999999"/>
  </r>
  <r>
    <d v="2012-02-17T00:00:00"/>
    <n v="1347"/>
    <s v="Product3"/>
    <x v="1"/>
    <x v="1"/>
    <n v="10"/>
    <n v="7920"/>
    <n v="3198.8879999999999"/>
  </r>
  <r>
    <d v="2012-02-18T00:00:00"/>
    <n v="1348"/>
    <s v="Product1"/>
    <x v="1"/>
    <x v="1"/>
    <n v="10"/>
    <n v="2280"/>
    <n v="2978.136"/>
  </r>
  <r>
    <d v="2012-02-19T00:00:00"/>
    <n v="1349"/>
    <s v="Product2"/>
    <x v="1"/>
    <x v="1"/>
    <n v="7"/>
    <n v="8741.25"/>
    <n v="1502.7957000000001"/>
  </r>
  <r>
    <d v="2012-02-20T00:00:00"/>
    <n v="1350"/>
    <s v="Product3"/>
    <x v="1"/>
    <x v="2"/>
    <n v="6"/>
    <n v="3168"/>
    <n v="2526.7968000000001"/>
  </r>
  <r>
    <d v="2012-02-21T00:00:00"/>
    <n v="1351"/>
    <s v="Product1"/>
    <x v="1"/>
    <x v="2"/>
    <n v="6"/>
    <n v="11475"/>
    <n v="4240.0125000000007"/>
  </r>
  <r>
    <d v="2012-02-22T00:00:00"/>
    <n v="1352"/>
    <s v="Product2"/>
    <x v="1"/>
    <x v="2"/>
    <n v="9"/>
    <n v="4333.5"/>
    <n v="1783.23525"/>
  </r>
  <r>
    <d v="2012-02-23T00:00:00"/>
    <n v="1353"/>
    <s v="Product3"/>
    <x v="1"/>
    <x v="0"/>
    <n v="9"/>
    <n v="5778"/>
    <n v="1758.8232"/>
  </r>
  <r>
    <d v="2012-02-24T00:00:00"/>
    <n v="1354"/>
    <s v="Product1"/>
    <x v="1"/>
    <x v="0"/>
    <n v="9"/>
    <n v="12285"/>
    <n v="1560.6864"/>
  </r>
  <r>
    <d v="2012-02-25T00:00:00"/>
    <n v="1355"/>
    <s v="Product2"/>
    <x v="1"/>
    <x v="0"/>
    <n v="6"/>
    <n v="1782"/>
    <n v="3026.7269999999999"/>
  </r>
  <r>
    <d v="2012-02-26T00:00:00"/>
    <n v="1356"/>
    <s v="Product3"/>
    <x v="1"/>
    <x v="1"/>
    <n v="9"/>
    <n v="14310"/>
    <n v="4742.9063999999998"/>
  </r>
  <r>
    <d v="2012-02-27T00:00:00"/>
    <n v="1357"/>
    <s v="Product1"/>
    <x v="1"/>
    <x v="1"/>
    <n v="6"/>
    <n v="1962"/>
    <n v="2316.7296000000001"/>
  </r>
  <r>
    <d v="2012-02-28T00:00:00"/>
    <n v="1358"/>
    <s v="Product2"/>
    <x v="1"/>
    <x v="1"/>
    <n v="9"/>
    <n v="12465"/>
    <n v="4464.4643999999998"/>
  </r>
  <r>
    <d v="2012-03-01T00:00:00"/>
    <n v="1359"/>
    <s v="Product3"/>
    <x v="1"/>
    <x v="2"/>
    <n v="7"/>
    <n v="7182"/>
    <n v="3926.1600000000003"/>
  </r>
  <r>
    <d v="2012-03-02T00:00:00"/>
    <n v="1360"/>
    <s v="Product1"/>
    <x v="1"/>
    <x v="2"/>
    <n v="8"/>
    <n v="1548"/>
    <n v="683.75159999999994"/>
  </r>
  <r>
    <d v="2012-03-03T00:00:00"/>
    <n v="1361"/>
    <s v="Product2"/>
    <x v="1"/>
    <x v="2"/>
    <n v="6"/>
    <n v="3906"/>
    <n v="1462.4063999999998"/>
  </r>
  <r>
    <d v="2012-03-04T00:00:00"/>
    <n v="1362"/>
    <s v="Product3"/>
    <x v="1"/>
    <x v="0"/>
    <n v="7"/>
    <n v="1753.5"/>
    <n v="2914.317"/>
  </r>
  <r>
    <d v="2012-03-05T00:00:00"/>
    <n v="1363"/>
    <s v="Product1"/>
    <x v="1"/>
    <x v="0"/>
    <n v="9"/>
    <n v="5994"/>
    <n v="2626.5707999999995"/>
  </r>
  <r>
    <d v="2013-03-06T00:00:00"/>
    <n v="1364"/>
    <s v="Product2"/>
    <x v="1"/>
    <x v="0"/>
    <n v="9"/>
    <n v="6480"/>
    <n v="4390.2"/>
  </r>
  <r>
    <d v="2013-03-07T00:00:00"/>
    <n v="1365"/>
    <s v="Product3"/>
    <x v="1"/>
    <x v="1"/>
    <n v="6"/>
    <n v="3078"/>
    <n v="2534.7330000000002"/>
  </r>
  <r>
    <d v="2013-03-08T00:00:00"/>
    <n v="1366"/>
    <s v="Product1"/>
    <x v="1"/>
    <x v="1"/>
    <n v="9"/>
    <n v="6858"/>
    <n v="1755.1908000000001"/>
  </r>
  <r>
    <d v="2013-03-09T00:00:00"/>
    <n v="1367"/>
    <s v="Product2"/>
    <x v="1"/>
    <x v="1"/>
    <n v="10"/>
    <n v="10080"/>
    <n v="3171.1680000000001"/>
  </r>
  <r>
    <d v="2013-03-10T00:00:00"/>
    <n v="1368"/>
    <s v="Product3"/>
    <x v="1"/>
    <x v="2"/>
    <n v="10"/>
    <n v="5520"/>
    <n v="2378.0160000000001"/>
  </r>
  <r>
    <d v="2013-03-11T00:00:00"/>
    <n v="1369"/>
    <s v="Product1"/>
    <x v="1"/>
    <x v="2"/>
    <n v="9"/>
    <n v="11016"/>
    <n v="892.84679999999992"/>
  </r>
  <r>
    <d v="2013-03-12T00:00:00"/>
    <n v="1370"/>
    <s v="Product2"/>
    <x v="1"/>
    <x v="2"/>
    <n v="8"/>
    <n v="2232"/>
    <n v="969.13439999999991"/>
  </r>
  <r>
    <d v="2013-03-13T00:00:00"/>
    <n v="1371"/>
    <s v="Product3"/>
    <x v="1"/>
    <x v="0"/>
    <n v="8"/>
    <n v="6792"/>
    <n v="907.1848"/>
  </r>
  <r>
    <d v="2013-03-14T00:00:00"/>
    <n v="1372"/>
    <s v="Product1"/>
    <x v="1"/>
    <x v="0"/>
    <n v="6"/>
    <n v="8707.5"/>
    <n v="1918.95885"/>
  </r>
  <r>
    <d v="2013-03-15T00:00:00"/>
    <n v="1373"/>
    <s v="Product2"/>
    <x v="1"/>
    <x v="0"/>
    <n v="7"/>
    <n v="5796"/>
    <n v="3440.5056"/>
  </r>
  <r>
    <d v="2013-03-16T00:00:00"/>
    <n v="1374"/>
    <s v="Product3"/>
    <x v="1"/>
    <x v="1"/>
    <n v="10"/>
    <n v="9000"/>
    <n v="2616.2999999999997"/>
  </r>
  <r>
    <d v="2013-03-17T00:00:00"/>
    <n v="1375"/>
    <s v="Product1"/>
    <x v="1"/>
    <x v="1"/>
    <n v="6"/>
    <n v="10192.5"/>
    <n v="1763.7101999999998"/>
  </r>
  <r>
    <d v="2013-03-18T00:00:00"/>
    <n v="1376"/>
    <s v="Product2"/>
    <x v="1"/>
    <x v="1"/>
    <n v="6"/>
    <n v="7074"/>
    <n v="594.03915000000006"/>
  </r>
  <r>
    <d v="2013-03-19T00:00:00"/>
    <n v="1377"/>
    <s v="Product3"/>
    <x v="1"/>
    <x v="2"/>
    <n v="10"/>
    <n v="2260"/>
    <n v="3598.8240000000001"/>
  </r>
  <r>
    <d v="2013-03-20T00:00:00"/>
    <n v="1378"/>
    <s v="Product1"/>
    <x v="1"/>
    <x v="2"/>
    <n v="7"/>
    <n v="8568"/>
    <n v="980.17920000000004"/>
  </r>
  <r>
    <d v="2013-03-21T00:00:00"/>
    <n v="1379"/>
    <s v="Product2"/>
    <x v="1"/>
    <x v="2"/>
    <n v="8"/>
    <n v="8856"/>
    <n v="5951.232"/>
  </r>
  <r>
    <d v="2013-03-22T00:00:00"/>
    <n v="1380"/>
    <s v="Product3"/>
    <x v="1"/>
    <x v="0"/>
    <n v="6"/>
    <n v="1692"/>
    <n v="2789.7696000000001"/>
  </r>
  <r>
    <d v="2013-03-23T00:00:00"/>
    <n v="1381"/>
    <s v="Product1"/>
    <x v="1"/>
    <x v="0"/>
    <n v="6"/>
    <n v="5022"/>
    <n v="3700.3769999999995"/>
  </r>
  <r>
    <d v="2013-03-24T00:00:00"/>
    <n v="1382"/>
    <s v="Product2"/>
    <x v="1"/>
    <x v="0"/>
    <n v="10"/>
    <n v="8160"/>
    <n v="3942.9119999999998"/>
  </r>
  <r>
    <d v="2013-03-25T00:00:00"/>
    <n v="1383"/>
    <s v="Product3"/>
    <x v="1"/>
    <x v="1"/>
    <n v="7"/>
    <n v="2509.5"/>
    <n v="858.7509"/>
  </r>
  <r>
    <d v="2013-03-26T00:00:00"/>
    <n v="1384"/>
    <s v="Product1"/>
    <x v="1"/>
    <x v="1"/>
    <n v="7"/>
    <n v="1732.5"/>
    <n v="1503.81"/>
  </r>
  <r>
    <d v="2013-03-27T00:00:00"/>
    <n v="1385"/>
    <s v="Product2"/>
    <x v="1"/>
    <x v="1"/>
    <n v="9"/>
    <n v="2340"/>
    <n v="2488.59"/>
  </r>
  <r>
    <d v="2013-03-28T00:00:00"/>
    <n v="1386"/>
    <s v="Product3"/>
    <x v="1"/>
    <x v="2"/>
    <n v="10"/>
    <n v="10960"/>
    <n v="3741.7439999999997"/>
  </r>
  <r>
    <d v="2013-03-29T00:00:00"/>
    <n v="1387"/>
    <s v="Product1"/>
    <x v="1"/>
    <x v="2"/>
    <n v="7"/>
    <n v="8111.25"/>
    <n v="597.799125"/>
  </r>
  <r>
    <d v="2013-03-30T00:00:00"/>
    <n v="1388"/>
    <s v="Product2"/>
    <x v="1"/>
    <x v="2"/>
    <n v="6"/>
    <n v="4878"/>
    <n v="4765.8060000000005"/>
  </r>
  <r>
    <d v="2013-03-31T00:00:00"/>
    <n v="1389"/>
    <s v="Product3"/>
    <x v="1"/>
    <x v="0"/>
    <n v="8"/>
    <n v="14940"/>
    <n v="5294.7359999999999"/>
  </r>
  <r>
    <d v="2013-04-01T00:00:00"/>
    <n v="1390"/>
    <s v="Product1"/>
    <x v="1"/>
    <x v="0"/>
    <n v="8"/>
    <n v="8280"/>
    <n v="4222.7999999999993"/>
  </r>
  <r>
    <d v="2013-04-02T00:00:00"/>
    <n v="1391"/>
    <s v="Product2"/>
    <x v="1"/>
    <x v="0"/>
    <n v="6"/>
    <n v="2065.5"/>
    <n v="2443.2799500000001"/>
  </r>
  <r>
    <d v="2013-04-03T00:00:00"/>
    <n v="1392"/>
    <s v="Product3"/>
    <x v="1"/>
    <x v="1"/>
    <n v="8"/>
    <n v="8028"/>
    <n v="4016.6760000000004"/>
  </r>
  <r>
    <d v="2013-04-04T00:00:00"/>
    <n v="1393"/>
    <s v="Product1"/>
    <x v="1"/>
    <x v="1"/>
    <n v="9"/>
    <n v="8280"/>
    <n v="3315.1049999999996"/>
  </r>
  <r>
    <d v="2013-04-05T00:00:00"/>
    <n v="1394"/>
    <s v="Product2"/>
    <x v="1"/>
    <x v="1"/>
    <n v="7"/>
    <n v="2215.5"/>
    <n v="2865.9708000000005"/>
  </r>
  <r>
    <d v="2013-04-06T00:00:00"/>
    <n v="1395"/>
    <s v="Product3"/>
    <x v="1"/>
    <x v="2"/>
    <n v="7"/>
    <n v="12022.5"/>
    <n v="2547.0868500000006"/>
  </r>
  <r>
    <d v="2013-04-07T00:00:00"/>
    <n v="1396"/>
    <s v="Product1"/>
    <x v="1"/>
    <x v="2"/>
    <n v="10"/>
    <n v="3600"/>
    <n v="3808.8"/>
  </r>
  <r>
    <d v="2013-04-08T00:00:00"/>
    <n v="1397"/>
    <s v="Product2"/>
    <x v="1"/>
    <x v="2"/>
    <n v="8"/>
    <n v="5136"/>
    <n v="2781.9143999999997"/>
  </r>
  <r>
    <d v="2013-04-09T00:00:00"/>
    <n v="1398"/>
    <s v="Product3"/>
    <x v="1"/>
    <x v="0"/>
    <n v="9"/>
    <n v="2430"/>
    <n v="5209.920000000001"/>
  </r>
  <r>
    <d v="2013-04-10T00:00:00"/>
    <n v="1399"/>
    <s v="Product1"/>
    <x v="1"/>
    <x v="0"/>
    <n v="10"/>
    <n v="10160"/>
    <n v="3020.5679999999998"/>
  </r>
  <r>
    <d v="2013-04-11T00:00:00"/>
    <n v="1400"/>
    <s v="Product2"/>
    <x v="1"/>
    <x v="0"/>
    <n v="7"/>
    <n v="8379"/>
    <n v="4688.0505000000003"/>
  </r>
  <r>
    <d v="2013-04-12T00:00:00"/>
    <n v="1401"/>
    <s v="Product3"/>
    <x v="1"/>
    <x v="1"/>
    <n v="10"/>
    <n v="3420"/>
    <n v="1141.596"/>
  </r>
  <r>
    <d v="2013-04-13T00:00:00"/>
    <n v="1402"/>
    <s v="Product1"/>
    <x v="1"/>
    <x v="1"/>
    <n v="7"/>
    <n v="2572.5"/>
    <n v="1882.5554999999999"/>
  </r>
  <r>
    <d v="2013-04-14T00:00:00"/>
    <n v="1403"/>
    <s v="Product2"/>
    <x v="1"/>
    <x v="1"/>
    <n v="7"/>
    <n v="12652.5"/>
    <n v="807.73559999999998"/>
  </r>
  <r>
    <d v="2013-04-15T00:00:00"/>
    <n v="1404"/>
    <s v="Product3"/>
    <x v="1"/>
    <x v="2"/>
    <n v="6"/>
    <n v="8856"/>
    <n v="4363.7939999999999"/>
  </r>
  <r>
    <d v="2013-04-16T00:00:00"/>
    <n v="1405"/>
    <s v="Product1"/>
    <x v="1"/>
    <x v="2"/>
    <n v="7"/>
    <n v="8820"/>
    <n v="2115.6239999999998"/>
  </r>
  <r>
    <d v="2013-04-17T00:00:00"/>
    <n v="1406"/>
    <s v="Product2"/>
    <x v="1"/>
    <x v="2"/>
    <n v="9"/>
    <n v="13230"/>
    <n v="2436.9659999999999"/>
  </r>
  <r>
    <d v="2013-04-18T00:00:00"/>
    <n v="1407"/>
    <s v="Product3"/>
    <x v="1"/>
    <x v="0"/>
    <n v="6"/>
    <n v="6358.5"/>
    <n v="2668.0265999999992"/>
  </r>
  <r>
    <d v="2013-04-19T00:00:00"/>
    <n v="1408"/>
    <s v="Product1"/>
    <x v="1"/>
    <x v="0"/>
    <n v="9"/>
    <n v="13095"/>
    <n v="1701.3023999999998"/>
  </r>
  <r>
    <d v="2013-04-20T00:00:00"/>
    <n v="1409"/>
    <s v="Product2"/>
    <x v="1"/>
    <x v="0"/>
    <n v="7"/>
    <n v="3822"/>
    <n v="3359.538"/>
  </r>
  <r>
    <d v="2013-04-21T00:00:00"/>
    <n v="1410"/>
    <s v="Product3"/>
    <x v="1"/>
    <x v="1"/>
    <n v="10"/>
    <n v="13600"/>
    <n v="5811.2800000000007"/>
  </r>
  <r>
    <d v="2013-04-22T00:00:00"/>
    <n v="1411"/>
    <s v="Product1"/>
    <x v="1"/>
    <x v="1"/>
    <n v="8"/>
    <n v="8640"/>
    <n v="4520.880000000001"/>
  </r>
  <r>
    <d v="2013-04-23T00:00:00"/>
    <n v="1412"/>
    <s v="Product2"/>
    <x v="1"/>
    <x v="1"/>
    <n v="9"/>
    <n v="2421"/>
    <n v="3976.4924999999998"/>
  </r>
  <r>
    <d v="2013-04-24T00:00:00"/>
    <n v="1413"/>
    <s v="Product3"/>
    <x v="1"/>
    <x v="2"/>
    <n v="6"/>
    <n v="7290"/>
    <n v="3423.5662499999999"/>
  </r>
  <r>
    <d v="2013-04-25T00:00:00"/>
    <n v="1414"/>
    <s v="Product1"/>
    <x v="1"/>
    <x v="2"/>
    <n v="8"/>
    <n v="6192"/>
    <n v="2479.8959999999997"/>
  </r>
  <r>
    <d v="2013-04-26T00:00:00"/>
    <n v="1415"/>
    <s v="Product2"/>
    <x v="1"/>
    <x v="2"/>
    <n v="6"/>
    <n v="2146.5"/>
    <n v="2718.7569000000003"/>
  </r>
  <r>
    <d v="2013-04-27T00:00:00"/>
    <n v="1416"/>
    <s v="Product3"/>
    <x v="1"/>
    <x v="0"/>
    <n v="7"/>
    <n v="7528.5"/>
    <n v="769.66364999999985"/>
  </r>
  <r>
    <d v="2013-04-28T00:00:00"/>
    <n v="1417"/>
    <s v="Product1"/>
    <x v="1"/>
    <x v="0"/>
    <n v="6"/>
    <n v="2106"/>
    <n v="1447.6644000000001"/>
  </r>
  <r>
    <d v="2013-04-29T00:00:00"/>
    <n v="1418"/>
    <s v="Product2"/>
    <x v="1"/>
    <x v="0"/>
    <n v="10"/>
    <n v="8480"/>
    <n v="2146.5"/>
  </r>
  <r>
    <d v="2013-04-30T00:00:00"/>
    <n v="1419"/>
    <s v="Product3"/>
    <x v="1"/>
    <x v="1"/>
    <n v="6"/>
    <n v="4266"/>
    <n v="665.92259999999999"/>
  </r>
  <r>
    <d v="2013-05-01T00:00:00"/>
    <n v="1420"/>
    <s v="Product1"/>
    <x v="1"/>
    <x v="1"/>
    <n v="10"/>
    <n v="7245"/>
    <n v="3210.2594999999997"/>
  </r>
  <r>
    <d v="2013-05-02T00:00:00"/>
    <n v="1421"/>
    <s v="Product2"/>
    <x v="1"/>
    <x v="1"/>
    <n v="9"/>
    <n v="1552.5"/>
    <n v="2023.8390000000002"/>
  </r>
  <r>
    <d v="2013-05-03T00:00:00"/>
    <n v="1422"/>
    <s v="Product3"/>
    <x v="1"/>
    <x v="2"/>
    <n v="6"/>
    <n v="2151"/>
    <n v="3784.8995999999997"/>
  </r>
  <r>
    <d v="2013-05-04T00:00:00"/>
    <n v="1423"/>
    <s v="Product1"/>
    <x v="1"/>
    <x v="2"/>
    <n v="6"/>
    <n v="7222.5"/>
    <n v="1295.7165"/>
  </r>
  <r>
    <d v="2013-05-05T00:00:00"/>
    <n v="1424"/>
    <s v="Product2"/>
    <x v="1"/>
    <x v="2"/>
    <n v="6"/>
    <n v="7632"/>
    <n v="2415.5280000000002"/>
  </r>
  <r>
    <d v="2013-05-06T00:00:00"/>
    <n v="1425"/>
    <s v="Product3"/>
    <x v="1"/>
    <x v="0"/>
    <n v="9"/>
    <n v="10476"/>
    <n v="4955.1480000000001"/>
  </r>
  <r>
    <d v="2013-05-07T00:00:00"/>
    <n v="1426"/>
    <s v="Product1"/>
    <x v="1"/>
    <x v="0"/>
    <n v="7"/>
    <n v="6930"/>
    <n v="703.74149999999997"/>
  </r>
  <r>
    <d v="2014-05-08T00:00:00"/>
    <n v="1427"/>
    <s v="Product2"/>
    <x v="1"/>
    <x v="0"/>
    <n v="8"/>
    <n v="10380"/>
    <n v="2044.6523999999999"/>
  </r>
  <r>
    <d v="2014-05-09T00:00:00"/>
    <n v="1428"/>
    <s v="Product3"/>
    <x v="1"/>
    <x v="1"/>
    <n v="7"/>
    <n v="11088"/>
    <n v="3463.8912"/>
  </r>
  <r>
    <d v="2014-05-10T00:00:00"/>
    <n v="1429"/>
    <s v="Product1"/>
    <x v="1"/>
    <x v="1"/>
    <n v="6"/>
    <n v="5535"/>
    <n v="3875.4224999999997"/>
  </r>
  <r>
    <d v="2014-05-11T00:00:00"/>
    <n v="1430"/>
    <s v="Product2"/>
    <x v="1"/>
    <x v="1"/>
    <n v="9"/>
    <n v="5058"/>
    <n v="1083.9294"/>
  </r>
  <r>
    <d v="2014-05-12T00:00:00"/>
    <n v="1431"/>
    <s v="Product3"/>
    <x v="1"/>
    <x v="2"/>
    <n v="8"/>
    <n v="11680"/>
    <n v="1725.8368"/>
  </r>
  <r>
    <d v="2014-05-13T00:00:00"/>
    <n v="1432"/>
    <s v="Product1"/>
    <x v="1"/>
    <x v="2"/>
    <n v="6"/>
    <n v="9684"/>
    <n v="833.55029999999999"/>
  </r>
  <r>
    <d v="2014-05-14T00:00:00"/>
    <n v="1433"/>
    <s v="Product2"/>
    <x v="1"/>
    <x v="2"/>
    <n v="8"/>
    <n v="4176"/>
    <n v="1383.9264000000001"/>
  </r>
  <r>
    <d v="2014-05-15T00:00:00"/>
    <n v="1434"/>
    <s v="Product3"/>
    <x v="1"/>
    <x v="0"/>
    <n v="10"/>
    <n v="6345"/>
    <n v="724.81050000000005"/>
  </r>
  <r>
    <d v="2014-05-16T00:00:00"/>
    <n v="1435"/>
    <s v="Product1"/>
    <x v="1"/>
    <x v="0"/>
    <n v="9"/>
    <n v="9126"/>
    <n v="1822.4621999999999"/>
  </r>
  <r>
    <d v="2014-05-17T00:00:00"/>
    <n v="1436"/>
    <s v="Product2"/>
    <x v="1"/>
    <x v="0"/>
    <n v="9"/>
    <n v="11205"/>
    <n v="4979.5020000000004"/>
  </r>
  <r>
    <d v="2014-05-18T00:00:00"/>
    <n v="1437"/>
    <s v="Product3"/>
    <x v="1"/>
    <x v="1"/>
    <n v="10"/>
    <n v="6150"/>
    <n v="1254.5999999999999"/>
  </r>
  <r>
    <d v="2014-05-19T00:00:00"/>
    <n v="1438"/>
    <s v="Product1"/>
    <x v="1"/>
    <x v="1"/>
    <n v="8"/>
    <n v="10860"/>
    <n v="3724.9800000000005"/>
  </r>
  <r>
    <d v="2014-05-20T00:00:00"/>
    <n v="1439"/>
    <s v="Product2"/>
    <x v="1"/>
    <x v="1"/>
    <n v="10"/>
    <n v="8775"/>
    <n v="3239.7299999999996"/>
  </r>
  <r>
    <d v="2014-05-21T00:00:00"/>
    <n v="1440"/>
    <s v="Product3"/>
    <x v="1"/>
    <x v="2"/>
    <n v="6"/>
    <n v="7317"/>
    <n v="3698.4996000000001"/>
  </r>
  <r>
    <d v="2014-05-22T00:00:00"/>
    <n v="1441"/>
    <s v="Product1"/>
    <x v="1"/>
    <x v="2"/>
    <n v="9"/>
    <n v="6885"/>
    <n v="2968.1235000000001"/>
  </r>
  <r>
    <d v="2014-05-23T00:00:00"/>
    <n v="1442"/>
    <s v="Product2"/>
    <x v="1"/>
    <x v="2"/>
    <n v="8"/>
    <n v="4608"/>
    <n v="2087.424"/>
  </r>
  <r>
    <d v="2014-05-24T00:00:00"/>
    <n v="1443"/>
    <s v="Product3"/>
    <x v="1"/>
    <x v="0"/>
    <n v="8"/>
    <n v="6960"/>
    <n v="1524.9359999999999"/>
  </r>
  <r>
    <d v="2014-05-25T00:00:00"/>
    <n v="1444"/>
    <s v="Product1"/>
    <x v="1"/>
    <x v="0"/>
    <n v="10"/>
    <n v="4940"/>
    <n v="3269.2920000000004"/>
  </r>
  <r>
    <d v="2014-05-26T00:00:00"/>
    <n v="1445"/>
    <s v="Product2"/>
    <x v="1"/>
    <x v="0"/>
    <n v="9"/>
    <n v="4644"/>
    <n v="840.7962"/>
  </r>
  <r>
    <d v="2014-05-27T00:00:00"/>
    <n v="1446"/>
    <s v="Product3"/>
    <x v="1"/>
    <x v="1"/>
    <n v="9"/>
    <n v="5040"/>
    <n v="3241.7280000000001"/>
  </r>
  <r>
    <d v="2014-05-28T00:00:00"/>
    <n v="1447"/>
    <s v="Product1"/>
    <x v="1"/>
    <x v="1"/>
    <n v="10"/>
    <n v="3390"/>
    <n v="601.72499999999991"/>
  </r>
  <r>
    <d v="2014-05-29T00:00:00"/>
    <n v="1448"/>
    <s v="Product2"/>
    <x v="1"/>
    <x v="1"/>
    <n v="7"/>
    <n v="2740.5"/>
    <n v="1859.1551999999999"/>
  </r>
  <r>
    <d v="2014-05-30T00:00:00"/>
    <n v="1449"/>
    <s v="Product3"/>
    <x v="1"/>
    <x v="2"/>
    <n v="9"/>
    <n v="5454"/>
    <n v="3256.8561"/>
  </r>
  <r>
    <d v="2014-05-31T00:00:00"/>
    <n v="1450"/>
    <s v="Product1"/>
    <x v="1"/>
    <x v="2"/>
    <n v="7"/>
    <n v="12337.5"/>
    <n v="3086.8424999999993"/>
  </r>
  <r>
    <d v="2014-06-01T00:00:00"/>
    <n v="1451"/>
    <s v="Product2"/>
    <x v="1"/>
    <x v="2"/>
    <n v="6"/>
    <n v="9756"/>
    <n v="1684.8612000000001"/>
  </r>
  <r>
    <d v="2014-06-02T00:00:00"/>
    <n v="1452"/>
    <s v="Product3"/>
    <x v="1"/>
    <x v="0"/>
    <n v="7"/>
    <n v="4851"/>
    <n v="4334.8536000000004"/>
  </r>
  <r>
    <d v="2014-06-03T00:00:00"/>
    <n v="1453"/>
    <s v="Product1"/>
    <x v="1"/>
    <x v="0"/>
    <n v="6"/>
    <n v="2016"/>
    <n v="3302.2080000000001"/>
  </r>
  <r>
    <d v="2014-06-04T00:00:00"/>
    <n v="1454"/>
    <s v="Product2"/>
    <x v="1"/>
    <x v="0"/>
    <n v="9"/>
    <n v="4806"/>
    <n v="1068.6141"/>
  </r>
  <r>
    <d v="2014-06-05T00:00:00"/>
    <n v="1455"/>
    <s v="Product3"/>
    <x v="1"/>
    <x v="1"/>
    <n v="9"/>
    <n v="4716"/>
    <n v="3319.1207999999997"/>
  </r>
  <r>
    <d v="2014-06-06T00:00:00"/>
    <n v="1456"/>
    <s v="Product1"/>
    <x v="1"/>
    <x v="1"/>
    <n v="9"/>
    <n v="11115"/>
    <n v="2680.2710999999999"/>
  </r>
  <r>
    <d v="2014-06-07T00:00:00"/>
    <n v="1457"/>
    <s v="Product2"/>
    <x v="1"/>
    <x v="1"/>
    <n v="6"/>
    <n v="5224.5"/>
    <n v="2312.712"/>
  </r>
  <r>
    <d v="2014-06-08T00:00:00"/>
    <n v="1458"/>
    <s v="Product3"/>
    <x v="1"/>
    <x v="2"/>
    <n v="6"/>
    <n v="4131"/>
    <n v="2968.5365999999999"/>
  </r>
  <r>
    <d v="2014-06-09T00:00:00"/>
    <n v="1459"/>
    <s v="Product1"/>
    <x v="1"/>
    <x v="2"/>
    <n v="6"/>
    <n v="2808"/>
    <n v="2322.2159999999994"/>
  </r>
  <r>
    <d v="2014-06-10T00:00:00"/>
    <n v="1460"/>
    <s v="Product2"/>
    <x v="1"/>
    <x v="2"/>
    <n v="7"/>
    <n v="1564.5"/>
    <n v="2080.7849999999999"/>
  </r>
  <r>
    <d v="2014-06-11T00:00:00"/>
    <n v="1461"/>
    <s v="Product3"/>
    <x v="1"/>
    <x v="0"/>
    <n v="8"/>
    <n v="11088"/>
    <n v="3958.4160000000002"/>
  </r>
  <r>
    <d v="2014-06-12T00:00:00"/>
    <n v="1462"/>
    <s v="Product1"/>
    <x v="1"/>
    <x v="0"/>
    <n v="10"/>
    <n v="11640"/>
    <n v="2337.3119999999999"/>
  </r>
  <r>
    <d v="2014-06-13T00:00:00"/>
    <n v="1463"/>
    <s v="Product2"/>
    <x v="1"/>
    <x v="0"/>
    <n v="6"/>
    <n v="6804"/>
    <n v="2270.3247000000001"/>
  </r>
  <r>
    <d v="2014-06-14T00:00:00"/>
    <n v="1464"/>
    <s v="Product3"/>
    <x v="1"/>
    <x v="1"/>
    <n v="10"/>
    <n v="7860"/>
    <n v="1799.94"/>
  </r>
  <r>
    <d v="2014-06-15T00:00:00"/>
    <n v="1465"/>
    <s v="Product1"/>
    <x v="1"/>
    <x v="1"/>
    <n v="8"/>
    <n v="7296"/>
    <n v="696.03840000000002"/>
  </r>
  <r>
    <d v="2014-06-16T00:00:00"/>
    <n v="1466"/>
    <s v="Product2"/>
    <x v="1"/>
    <x v="1"/>
    <n v="9"/>
    <n v="9585"/>
    <n v="1396.3428000000001"/>
  </r>
  <r>
    <d v="2014-06-17T00:00:00"/>
    <n v="1467"/>
    <s v="Product3"/>
    <x v="1"/>
    <x v="2"/>
    <n v="6"/>
    <n v="4860"/>
    <n v="584.17200000000003"/>
  </r>
  <r>
    <d v="2014-06-18T00:00:00"/>
    <n v="1468"/>
    <s v="Product1"/>
    <x v="1"/>
    <x v="2"/>
    <n v="9"/>
    <n v="3267"/>
    <n v="1181.0205000000001"/>
  </r>
  <r>
    <d v="2014-06-19T00:00:00"/>
    <n v="1469"/>
    <s v="Product2"/>
    <x v="1"/>
    <x v="2"/>
    <n v="8"/>
    <n v="6984"/>
    <n v="1797.2159999999999"/>
  </r>
  <r>
    <d v="2014-06-20T00:00:00"/>
    <n v="1470"/>
    <s v="Product3"/>
    <x v="1"/>
    <x v="0"/>
    <n v="9"/>
    <n v="1539"/>
    <n v="3237.2865000000002"/>
  </r>
  <r>
    <d v="2014-06-21T00:00:00"/>
    <n v="1471"/>
    <s v="Product1"/>
    <x v="1"/>
    <x v="0"/>
    <n v="7"/>
    <n v="3465"/>
    <n v="1443.1725000000001"/>
  </r>
  <r>
    <d v="2014-06-22T00:00:00"/>
    <n v="1472"/>
    <s v="Product2"/>
    <x v="1"/>
    <x v="0"/>
    <n v="9"/>
    <n v="14512.5"/>
    <n v="2066.58"/>
  </r>
  <r>
    <d v="2014-06-23T00:00:00"/>
    <n v="1473"/>
    <s v="Product3"/>
    <x v="1"/>
    <x v="1"/>
    <n v="7"/>
    <n v="5733"/>
    <n v="4751.2237500000001"/>
  </r>
  <r>
    <d v="2014-06-24T00:00:00"/>
    <n v="1474"/>
    <s v="Product1"/>
    <x v="1"/>
    <x v="1"/>
    <n v="6"/>
    <n v="8316"/>
    <n v="1538.8757999999998"/>
  </r>
  <r>
    <d v="2014-06-25T00:00:00"/>
    <n v="1475"/>
    <s v="Product2"/>
    <x v="1"/>
    <x v="1"/>
    <n v="9"/>
    <n v="7938"/>
    <n v="4969.1880000000001"/>
  </r>
  <r>
    <d v="2014-06-26T00:00:00"/>
    <n v="1476"/>
    <s v="Product3"/>
    <x v="1"/>
    <x v="2"/>
    <n v="6"/>
    <n v="6129"/>
    <n v="2691.0396000000001"/>
  </r>
  <r>
    <d v="2014-06-27T00:00:00"/>
    <n v="1842"/>
    <s v="Product3"/>
    <x v="1"/>
    <x v="1"/>
    <n v="6"/>
    <n v="1755"/>
    <n v="1776.9375"/>
  </r>
  <r>
    <d v="2014-06-28T00:00:00"/>
    <n v="1477"/>
    <s v="Product1"/>
    <x v="1"/>
    <x v="2"/>
    <n v="6"/>
    <n v="7956"/>
    <n v="2942.1288"/>
  </r>
  <r>
    <d v="2014-06-29T00:00:00"/>
    <n v="1843"/>
    <s v="Product1"/>
    <x v="1"/>
    <x v="1"/>
    <n v="8"/>
    <n v="5940"/>
    <n v="1407.78"/>
  </r>
  <r>
    <d v="2014-06-30T00:00:00"/>
    <n v="1478"/>
    <s v="Product2"/>
    <x v="1"/>
    <x v="2"/>
    <n v="9"/>
    <n v="13972.5"/>
    <n v="4783.0661999999993"/>
  </r>
  <r>
    <d v="2014-07-01T00:00:00"/>
    <n v="1844"/>
    <s v="Product2"/>
    <x v="1"/>
    <x v="1"/>
    <n v="6"/>
    <n v="6300"/>
    <n v="1132.425"/>
  </r>
  <r>
    <d v="2014-07-02T00:00:00"/>
    <n v="1479"/>
    <s v="Product3"/>
    <x v="1"/>
    <x v="0"/>
    <n v="8"/>
    <n v="6096"/>
    <n v="722.98559999999998"/>
  </r>
  <r>
    <d v="2014-07-03T00:00:00"/>
    <n v="1845"/>
    <s v="Product3"/>
    <x v="1"/>
    <x v="2"/>
    <n v="9"/>
    <n v="2045.25"/>
    <n v="1783.8670499999998"/>
  </r>
  <r>
    <d v="2014-07-04T00:00:00"/>
    <n v="1480"/>
    <s v="Product1"/>
    <x v="1"/>
    <x v="0"/>
    <n v="8"/>
    <n v="5436"/>
    <n v="733.13519999999994"/>
  </r>
  <r>
    <d v="2014-07-05T00:00:00"/>
    <n v="1848"/>
    <s v="Product3"/>
    <x v="1"/>
    <x v="0"/>
    <n v="10"/>
    <n v="8880"/>
    <n v="1985.124"/>
  </r>
  <r>
    <d v="2014-07-06T00:00:00"/>
    <n v="1849"/>
    <s v="Product1"/>
    <x v="1"/>
    <x v="0"/>
    <n v="6"/>
    <n v="5328"/>
    <n v="2967.4295999999999"/>
  </r>
  <r>
    <d v="2014-07-07T00:00:00"/>
    <n v="1850"/>
    <s v="Product2"/>
    <x v="1"/>
    <x v="0"/>
    <n v="7"/>
    <n v="9345"/>
    <n v="1182.7031999999999"/>
  </r>
  <r>
    <d v="2014-07-08T00:00:00"/>
    <n v="1851"/>
    <s v="Product3"/>
    <x v="1"/>
    <x v="1"/>
    <n v="10"/>
    <n v="11925"/>
    <n v="2509.9740000000002"/>
  </r>
  <r>
    <d v="2014-07-09T00:00:00"/>
    <n v="1852"/>
    <s v="Product1"/>
    <x v="1"/>
    <x v="1"/>
    <n v="9"/>
    <n v="8505"/>
    <n v="1404.1754999999998"/>
  </r>
  <r>
    <d v="2012-01-01T00:00:00"/>
    <n v="1853"/>
    <s v="Product2"/>
    <x v="2"/>
    <x v="1"/>
    <n v="6"/>
    <n v="2200.5"/>
    <n v="1727.8326000000002"/>
  </r>
  <r>
    <d v="2012-01-02T00:00:00"/>
    <n v="1488"/>
    <s v="Product3"/>
    <x v="2"/>
    <x v="0"/>
    <n v="6"/>
    <n v="3888"/>
    <n v="850.88879999999995"/>
  </r>
  <r>
    <d v="2012-01-03T00:00:00"/>
    <n v="1854"/>
    <s v="Product3"/>
    <x v="2"/>
    <x v="2"/>
    <n v="7"/>
    <n v="5985"/>
    <n v="3432.3975"/>
  </r>
  <r>
    <d v="2012-01-05T00:00:00"/>
    <n v="1489"/>
    <s v="Product1"/>
    <x v="2"/>
    <x v="0"/>
    <n v="9"/>
    <n v="7047"/>
    <n v="984.46589999999992"/>
  </r>
  <r>
    <d v="2012-01-06T00:00:00"/>
    <n v="1855"/>
    <s v="Product1"/>
    <x v="2"/>
    <x v="2"/>
    <n v="7"/>
    <n v="5575.5"/>
    <n v="737.63864999999987"/>
  </r>
  <r>
    <d v="2012-01-07T00:00:00"/>
    <n v="1490"/>
    <s v="Product2"/>
    <x v="2"/>
    <x v="0"/>
    <n v="9"/>
    <n v="8221.5"/>
    <n v="2759.9575500000001"/>
  </r>
  <r>
    <d v="2012-01-08T00:00:00"/>
    <n v="1856"/>
    <s v="Product2"/>
    <x v="2"/>
    <x v="2"/>
    <n v="7"/>
    <n v="5071.5"/>
    <n v="3292.2487499999997"/>
  </r>
  <r>
    <d v="2012-01-09T00:00:00"/>
    <n v="1491"/>
    <s v="Product3"/>
    <x v="2"/>
    <x v="1"/>
    <n v="10"/>
    <n v="7200"/>
    <n v="702.90000000000009"/>
  </r>
  <r>
    <d v="2012-01-10T00:00:00"/>
    <n v="1857"/>
    <s v="Product3"/>
    <x v="2"/>
    <x v="0"/>
    <n v="6"/>
    <n v="7074"/>
    <n v="1647.7703999999999"/>
  </r>
  <r>
    <d v="2012-01-11T00:00:00"/>
    <n v="1492"/>
    <s v="Product1"/>
    <x v="2"/>
    <x v="1"/>
    <n v="9"/>
    <n v="5220"/>
    <n v="1927.2239999999999"/>
  </r>
  <r>
    <d v="2012-01-12T00:00:00"/>
    <n v="1858"/>
    <s v="Product1"/>
    <x v="2"/>
    <x v="0"/>
    <n v="9"/>
    <n v="13050"/>
    <n v="5495.3549999999996"/>
  </r>
  <r>
    <d v="2012-01-13T00:00:00"/>
    <n v="1493"/>
    <s v="Product2"/>
    <x v="2"/>
    <x v="1"/>
    <n v="8"/>
    <n v="8388"/>
    <n v="1038.4344000000001"/>
  </r>
  <r>
    <d v="2012-01-14T00:00:00"/>
    <n v="1859"/>
    <s v="Product2"/>
    <x v="2"/>
    <x v="0"/>
    <n v="7"/>
    <n v="9240"/>
    <n v="987.2940000000001"/>
  </r>
  <r>
    <d v="2012-01-15T00:00:00"/>
    <n v="1494"/>
    <s v="Product3"/>
    <x v="2"/>
    <x v="2"/>
    <n v="6"/>
    <n v="1989"/>
    <n v="1436.8536000000001"/>
  </r>
  <r>
    <d v="2012-01-16T00:00:00"/>
    <n v="1860"/>
    <s v="Product3"/>
    <x v="2"/>
    <x v="1"/>
    <n v="8"/>
    <n v="2436"/>
    <n v="3756.3119999999999"/>
  </r>
  <r>
    <d v="2012-01-17T00:00:00"/>
    <n v="1495"/>
    <s v="Product1"/>
    <x v="2"/>
    <x v="2"/>
    <n v="9"/>
    <n v="8221.5"/>
    <n v="2519.8897500000003"/>
  </r>
  <r>
    <d v="2012-01-18T00:00:00"/>
    <n v="1861"/>
    <s v="Product1"/>
    <x v="2"/>
    <x v="1"/>
    <n v="8"/>
    <n v="6048"/>
    <n v="2732.1839999999997"/>
  </r>
  <r>
    <d v="2012-01-19T00:00:00"/>
    <n v="1496"/>
    <s v="Product2"/>
    <x v="2"/>
    <x v="2"/>
    <n v="7"/>
    <n v="2037"/>
    <n v="1801.1154000000001"/>
  </r>
  <r>
    <d v="2012-01-20T00:00:00"/>
    <n v="1862"/>
    <s v="Product2"/>
    <x v="2"/>
    <x v="1"/>
    <n v="7"/>
    <n v="2394"/>
    <n v="3850.7489999999998"/>
  </r>
  <r>
    <d v="2012-01-21T00:00:00"/>
    <n v="1497"/>
    <s v="Product3"/>
    <x v="2"/>
    <x v="0"/>
    <n v="9"/>
    <n v="10044"/>
    <n v="2253.3714"/>
  </r>
  <r>
    <d v="2012-01-22T00:00:00"/>
    <n v="1863"/>
    <s v="Product3"/>
    <x v="2"/>
    <x v="2"/>
    <n v="7"/>
    <n v="2614.5"/>
    <n v="1091.8152"/>
  </r>
  <r>
    <d v="2012-01-23T00:00:00"/>
    <n v="1498"/>
    <s v="Product1"/>
    <x v="2"/>
    <x v="0"/>
    <n v="6"/>
    <n v="5062.5"/>
    <n v="1708.5937500000005"/>
  </r>
  <r>
    <d v="2012-01-24T00:00:00"/>
    <n v="1864"/>
    <s v="Product1"/>
    <x v="2"/>
    <x v="2"/>
    <n v="8"/>
    <n v="2052"/>
    <n v="2596.1904000000004"/>
  </r>
  <r>
    <d v="2012-01-25T00:00:00"/>
    <n v="1499"/>
    <s v="Product2"/>
    <x v="2"/>
    <x v="0"/>
    <n v="10"/>
    <n v="1755"/>
    <n v="2730.7799999999997"/>
  </r>
  <r>
    <d v="2012-01-26T00:00:00"/>
    <n v="1865"/>
    <s v="Product2"/>
    <x v="2"/>
    <x v="2"/>
    <n v="8"/>
    <n v="4496"/>
    <n v="4094.732"/>
  </r>
  <r>
    <d v="2012-01-27T00:00:00"/>
    <n v="1500"/>
    <s v="Product3"/>
    <x v="2"/>
    <x v="1"/>
    <n v="9"/>
    <n v="2929.5"/>
    <n v="1156.2736500000001"/>
  </r>
  <r>
    <d v="2012-01-28T00:00:00"/>
    <n v="1866"/>
    <s v="Product3"/>
    <x v="2"/>
    <x v="0"/>
    <n v="10"/>
    <n v="14550"/>
    <n v="3127.9589999999998"/>
  </r>
  <r>
    <d v="2012-01-29T00:00:00"/>
    <n v="1501"/>
    <s v="Product1"/>
    <x v="2"/>
    <x v="1"/>
    <n v="7"/>
    <n v="4158"/>
    <n v="2585.8602000000001"/>
  </r>
  <r>
    <d v="2012-01-30T00:00:00"/>
    <n v="1867"/>
    <s v="Product1"/>
    <x v="2"/>
    <x v="0"/>
    <n v="8"/>
    <n v="10440"/>
    <n v="3660.2640000000001"/>
  </r>
  <r>
    <d v="2012-01-31T00:00:00"/>
    <n v="1502"/>
    <s v="Product2"/>
    <x v="2"/>
    <x v="1"/>
    <n v="6"/>
    <n v="6561"/>
    <n v="3494.8260000000005"/>
  </r>
  <r>
    <d v="2012-02-01T00:00:00"/>
    <n v="1868"/>
    <s v="Product2"/>
    <x v="2"/>
    <x v="0"/>
    <n v="8"/>
    <n v="8496"/>
    <n v="4378.6259999999993"/>
  </r>
  <r>
    <d v="2012-02-02T00:00:00"/>
    <n v="1503"/>
    <s v="Product3"/>
    <x v="2"/>
    <x v="2"/>
    <n v="7"/>
    <n v="4515"/>
    <n v="786.06150000000002"/>
  </r>
  <r>
    <d v="2012-02-03T00:00:00"/>
    <n v="1869"/>
    <s v="Product3"/>
    <x v="2"/>
    <x v="1"/>
    <n v="9"/>
    <n v="5143.5"/>
    <n v="733.80600000000004"/>
  </r>
  <r>
    <d v="2012-02-04T00:00:00"/>
    <n v="1504"/>
    <s v="Product1"/>
    <x v="2"/>
    <x v="2"/>
    <n v="9"/>
    <n v="12195"/>
    <n v="3248.0163000000002"/>
  </r>
  <r>
    <d v="2012-02-05T00:00:00"/>
    <n v="1870"/>
    <s v="Product1"/>
    <x v="2"/>
    <x v="1"/>
    <n v="10"/>
    <n v="10560"/>
    <n v="5089.92"/>
  </r>
  <r>
    <d v="2012-02-06T00:00:00"/>
    <n v="1505"/>
    <s v="Product2"/>
    <x v="2"/>
    <x v="2"/>
    <n v="9"/>
    <n v="11475"/>
    <n v="1964.0609999999999"/>
  </r>
  <r>
    <d v="2012-02-07T00:00:00"/>
    <n v="1871"/>
    <s v="Product2"/>
    <x v="2"/>
    <x v="1"/>
    <n v="9"/>
    <n v="2146.5"/>
    <n v="4819.9657500000003"/>
  </r>
  <r>
    <d v="2012-02-08T00:00:00"/>
    <n v="1506"/>
    <s v="Product3"/>
    <x v="2"/>
    <x v="0"/>
    <n v="7"/>
    <n v="7014"/>
    <n v="2304.8004000000001"/>
  </r>
  <r>
    <d v="2012-02-09T00:00:00"/>
    <n v="1872"/>
    <s v="Product3"/>
    <x v="2"/>
    <x v="2"/>
    <n v="7"/>
    <n v="5386.5"/>
    <n v="3228.3090000000002"/>
  </r>
  <r>
    <d v="2012-02-10T00:00:00"/>
    <n v="1507"/>
    <s v="Product1"/>
    <x v="2"/>
    <x v="0"/>
    <n v="9"/>
    <n v="1809"/>
    <n v="672.22439999999995"/>
  </r>
  <r>
    <d v="2012-02-11T00:00:00"/>
    <n v="1873"/>
    <s v="Product1"/>
    <x v="2"/>
    <x v="2"/>
    <n v="6"/>
    <n v="7344"/>
    <n v="1633.7952"/>
  </r>
  <r>
    <d v="2012-02-12T00:00:00"/>
    <n v="1508"/>
    <s v="Product2"/>
    <x v="2"/>
    <x v="0"/>
    <n v="7"/>
    <n v="8426.25"/>
    <n v="1156.0815000000002"/>
  </r>
  <r>
    <d v="2012-02-13T00:00:00"/>
    <n v="1874"/>
    <s v="Product2"/>
    <x v="2"/>
    <x v="2"/>
    <n v="6"/>
    <n v="7533"/>
    <n v="4375.4174999999996"/>
  </r>
  <r>
    <d v="2012-02-14T00:00:00"/>
    <n v="1509"/>
    <s v="Product3"/>
    <x v="2"/>
    <x v="1"/>
    <n v="9"/>
    <n v="7695"/>
    <n v="1579.0140000000001"/>
  </r>
  <r>
    <d v="2012-02-15T00:00:00"/>
    <n v="1510"/>
    <s v="Product1"/>
    <x v="2"/>
    <x v="1"/>
    <n v="9"/>
    <n v="5886"/>
    <n v="2674.3041000000003"/>
  </r>
  <r>
    <d v="2012-02-16T00:00:00"/>
    <n v="1511"/>
    <s v="Product2"/>
    <x v="2"/>
    <x v="1"/>
    <n v="7"/>
    <n v="9345"/>
    <n v="3895.9304999999999"/>
  </r>
  <r>
    <d v="2012-02-17T00:00:00"/>
    <n v="1512"/>
    <s v="Product3"/>
    <x v="2"/>
    <x v="2"/>
    <n v="8"/>
    <n v="8256"/>
    <n v="3389.0880000000006"/>
  </r>
  <r>
    <d v="2012-02-18T00:00:00"/>
    <n v="1513"/>
    <s v="Product1"/>
    <x v="2"/>
    <x v="2"/>
    <n v="8"/>
    <n v="4356"/>
    <n v="3644.8829999999998"/>
  </r>
  <r>
    <d v="2012-02-19T00:00:00"/>
    <n v="1514"/>
    <s v="Product2"/>
    <x v="2"/>
    <x v="2"/>
    <n v="8"/>
    <n v="14880"/>
    <n v="5200.5599999999995"/>
  </r>
  <r>
    <d v="2012-02-20T00:00:00"/>
    <n v="1884"/>
    <s v="Product3"/>
    <x v="2"/>
    <x v="0"/>
    <n v="6"/>
    <n v="1674"/>
    <n v="576.86040000000003"/>
  </r>
  <r>
    <d v="2012-02-21T00:00:00"/>
    <n v="1885"/>
    <s v="Product1"/>
    <x v="2"/>
    <x v="0"/>
    <n v="10"/>
    <n v="13050"/>
    <n v="877.221"/>
  </r>
  <r>
    <d v="2012-02-22T00:00:00"/>
    <n v="1886"/>
    <s v="Product2"/>
    <x v="2"/>
    <x v="0"/>
    <n v="7"/>
    <n v="11214"/>
    <n v="3310.3728000000006"/>
  </r>
  <r>
    <d v="2012-02-23T00:00:00"/>
    <n v="1887"/>
    <s v="Product3"/>
    <x v="2"/>
    <x v="1"/>
    <n v="8"/>
    <n v="3168"/>
    <n v="2676.3263999999999"/>
  </r>
  <r>
    <d v="2012-02-24T00:00:00"/>
    <n v="1888"/>
    <s v="Product1"/>
    <x v="2"/>
    <x v="1"/>
    <n v="7"/>
    <n v="13860"/>
    <n v="1744.6968000000002"/>
  </r>
  <r>
    <d v="2012-02-25T00:00:00"/>
    <n v="1889"/>
    <s v="Product2"/>
    <x v="2"/>
    <x v="1"/>
    <n v="6"/>
    <n v="1728"/>
    <n v="2136.8447999999999"/>
  </r>
  <r>
    <d v="2012-02-26T00:00:00"/>
    <n v="1524"/>
    <s v="Product3"/>
    <x v="2"/>
    <x v="0"/>
    <n v="6"/>
    <n v="6507"/>
    <n v="2487.6260999999995"/>
  </r>
  <r>
    <d v="2012-02-27T00:00:00"/>
    <n v="1890"/>
    <s v="Product3"/>
    <x v="2"/>
    <x v="2"/>
    <n v="10"/>
    <n v="2505"/>
    <n v="919.58550000000002"/>
  </r>
  <r>
    <d v="2012-02-28T00:00:00"/>
    <n v="1525"/>
    <s v="Product1"/>
    <x v="2"/>
    <x v="0"/>
    <n v="10"/>
    <n v="11700"/>
    <n v="898.09199999999998"/>
  </r>
  <r>
    <d v="2012-03-01T00:00:00"/>
    <n v="1891"/>
    <s v="Product1"/>
    <x v="2"/>
    <x v="2"/>
    <n v="6"/>
    <n v="10710"/>
    <n v="3991.6170000000002"/>
  </r>
  <r>
    <d v="2012-03-02T00:00:00"/>
    <n v="1526"/>
    <s v="Product2"/>
    <x v="2"/>
    <x v="0"/>
    <n v="6"/>
    <n v="7290"/>
    <n v="3225.0960000000005"/>
  </r>
  <r>
    <d v="2012-03-03T00:00:00"/>
    <n v="1892"/>
    <s v="Product2"/>
    <x v="2"/>
    <x v="2"/>
    <n v="9"/>
    <n v="2085.75"/>
    <n v="839.30579999999998"/>
  </r>
  <r>
    <d v="2012-03-04T00:00:00"/>
    <n v="1527"/>
    <s v="Product3"/>
    <x v="2"/>
    <x v="1"/>
    <n v="9"/>
    <n v="2358"/>
    <n v="970.08119999999997"/>
  </r>
  <r>
    <d v="2012-03-05T00:00:00"/>
    <n v="1893"/>
    <s v="Product3"/>
    <x v="2"/>
    <x v="0"/>
    <n v="9"/>
    <n v="8829"/>
    <n v="833.8990500000001"/>
  </r>
  <r>
    <d v="2013-03-06T00:00:00"/>
    <n v="1528"/>
    <s v="Product1"/>
    <x v="2"/>
    <x v="1"/>
    <n v="8"/>
    <n v="4288"/>
    <n v="4340.5280000000002"/>
  </r>
  <r>
    <d v="2013-03-07T00:00:00"/>
    <n v="1902"/>
    <s v="Product3"/>
    <x v="2"/>
    <x v="0"/>
    <n v="9"/>
    <n v="8977.5"/>
    <n v="1609.1271000000002"/>
  </r>
  <r>
    <d v="2013-03-08T00:00:00"/>
    <n v="1903"/>
    <s v="Product1"/>
    <x v="2"/>
    <x v="0"/>
    <n v="6"/>
    <n v="2232"/>
    <n v="2974.8096"/>
  </r>
  <r>
    <d v="2013-03-09T00:00:00"/>
    <n v="1904"/>
    <s v="Product2"/>
    <x v="2"/>
    <x v="0"/>
    <n v="9"/>
    <n v="13365"/>
    <n v="5565.1859999999997"/>
  </r>
  <r>
    <d v="2013-03-10T00:00:00"/>
    <n v="1905"/>
    <s v="Product3"/>
    <x v="2"/>
    <x v="1"/>
    <n v="7"/>
    <n v="2220.75"/>
    <n v="982.68187499999999"/>
  </r>
  <r>
    <d v="2013-03-11T00:00:00"/>
    <n v="1906"/>
    <s v="Product1"/>
    <x v="2"/>
    <x v="1"/>
    <n v="6"/>
    <n v="5616"/>
    <n v="4112.7840000000006"/>
  </r>
  <r>
    <d v="2013-03-12T00:00:00"/>
    <n v="1542"/>
    <s v="Product3"/>
    <x v="2"/>
    <x v="0"/>
    <n v="9"/>
    <n v="1984.5"/>
    <n v="4042.4264999999996"/>
  </r>
  <r>
    <d v="2013-03-13T00:00:00"/>
    <n v="1907"/>
    <s v="Product2"/>
    <x v="2"/>
    <x v="1"/>
    <n v="6"/>
    <n v="7344"/>
    <n v="3077.8703999999998"/>
  </r>
  <r>
    <d v="2013-03-14T00:00:00"/>
    <n v="1543"/>
    <s v="Product1"/>
    <x v="2"/>
    <x v="0"/>
    <n v="9"/>
    <n v="7587"/>
    <n v="4445.982"/>
  </r>
  <r>
    <d v="2013-03-15T00:00:00"/>
    <n v="1908"/>
    <s v="Product3"/>
    <x v="2"/>
    <x v="2"/>
    <n v="6"/>
    <n v="3834"/>
    <n v="3564.6615000000002"/>
  </r>
  <r>
    <d v="2013-03-16T00:00:00"/>
    <n v="1544"/>
    <s v="Product2"/>
    <x v="2"/>
    <x v="0"/>
    <n v="8"/>
    <n v="14940"/>
    <n v="1164.7223999999999"/>
  </r>
  <r>
    <d v="2013-03-17T00:00:00"/>
    <n v="1909"/>
    <s v="Product1"/>
    <x v="2"/>
    <x v="2"/>
    <n v="8"/>
    <n v="2280"/>
    <n v="737.58"/>
  </r>
  <r>
    <d v="2013-03-18T00:00:00"/>
    <n v="1545"/>
    <s v="Product3"/>
    <x v="2"/>
    <x v="1"/>
    <n v="10"/>
    <n v="13800"/>
    <n v="1811.6640000000002"/>
  </r>
  <r>
    <d v="2013-03-19T00:00:00"/>
    <n v="1910"/>
    <s v="Product2"/>
    <x v="2"/>
    <x v="2"/>
    <n v="8"/>
    <n v="4048"/>
    <n v="3422.1792"/>
  </r>
  <r>
    <d v="2013-03-20T00:00:00"/>
    <n v="1546"/>
    <s v="Product1"/>
    <x v="2"/>
    <x v="1"/>
    <n v="8"/>
    <n v="2106"/>
    <n v="2156.9651999999996"/>
  </r>
  <r>
    <d v="2013-03-21T00:00:00"/>
    <n v="1547"/>
    <s v="Product2"/>
    <x v="2"/>
    <x v="1"/>
    <n v="8"/>
    <n v="7920"/>
    <n v="2503.5120000000002"/>
  </r>
  <r>
    <d v="2013-03-22T00:00:00"/>
    <n v="1548"/>
    <s v="Product3"/>
    <x v="2"/>
    <x v="2"/>
    <n v="9"/>
    <n v="10044"/>
    <n v="984.81420000000003"/>
  </r>
  <r>
    <d v="2013-03-23T00:00:00"/>
    <n v="1549"/>
    <s v="Product1"/>
    <x v="2"/>
    <x v="2"/>
    <n v="8"/>
    <n v="3144"/>
    <n v="3420.6719999999996"/>
  </r>
  <r>
    <d v="2013-03-24T00:00:00"/>
    <n v="1550"/>
    <s v="Product2"/>
    <x v="2"/>
    <x v="2"/>
    <n v="10"/>
    <n v="10020"/>
    <n v="3834.6539999999995"/>
  </r>
  <r>
    <d v="2013-03-25T00:00:00"/>
    <n v="1938"/>
    <s v="Product3"/>
    <x v="2"/>
    <x v="0"/>
    <n v="7"/>
    <n v="2016"/>
    <n v="1776.096"/>
  </r>
  <r>
    <d v="2013-03-26T00:00:00"/>
    <n v="1939"/>
    <s v="Product1"/>
    <x v="2"/>
    <x v="0"/>
    <n v="10"/>
    <n v="7335"/>
    <n v="3707.598"/>
  </r>
  <r>
    <d v="2013-03-27T00:00:00"/>
    <n v="1940"/>
    <s v="Product2"/>
    <x v="2"/>
    <x v="0"/>
    <n v="10"/>
    <n v="5310"/>
    <n v="2214.6240000000003"/>
  </r>
  <r>
    <d v="2013-03-28T00:00:00"/>
    <n v="1941"/>
    <s v="Product3"/>
    <x v="2"/>
    <x v="1"/>
    <n v="6"/>
    <n v="7812"/>
    <n v="666.16830000000004"/>
  </r>
  <r>
    <d v="2013-03-29T00:00:00"/>
    <n v="1942"/>
    <s v="Product1"/>
    <x v="2"/>
    <x v="1"/>
    <n v="10"/>
    <n v="7785"/>
    <n v="4436.4120000000003"/>
  </r>
  <r>
    <d v="2013-03-30T00:00:00"/>
    <n v="1578"/>
    <s v="Product3"/>
    <x v="2"/>
    <x v="0"/>
    <n v="8"/>
    <n v="6876"/>
    <n v="1720.8336000000002"/>
  </r>
  <r>
    <d v="2013-03-31T00:00:00"/>
    <n v="1943"/>
    <s v="Product2"/>
    <x v="2"/>
    <x v="1"/>
    <n v="9"/>
    <n v="2646"/>
    <n v="1056.8124"/>
  </r>
  <r>
    <d v="2013-04-01T00:00:00"/>
    <n v="1579"/>
    <s v="Product1"/>
    <x v="2"/>
    <x v="0"/>
    <n v="7"/>
    <n v="1533"/>
    <n v="2004.2442000000001"/>
  </r>
  <r>
    <d v="2013-04-02T00:00:00"/>
    <n v="1944"/>
    <s v="Product3"/>
    <x v="2"/>
    <x v="2"/>
    <n v="7"/>
    <n v="7140"/>
    <n v="1653.0884999999996"/>
  </r>
  <r>
    <d v="2013-04-03T00:00:00"/>
    <n v="1580"/>
    <s v="Product2"/>
    <x v="2"/>
    <x v="0"/>
    <n v="7"/>
    <n v="2030"/>
    <n v="771.4"/>
  </r>
  <r>
    <d v="2013-04-04T00:00:00"/>
    <n v="1945"/>
    <s v="Product1"/>
    <x v="2"/>
    <x v="2"/>
    <n v="10"/>
    <n v="2310"/>
    <n v="944.09699999999998"/>
  </r>
  <r>
    <d v="2013-04-05T00:00:00"/>
    <n v="1581"/>
    <s v="Product3"/>
    <x v="2"/>
    <x v="1"/>
    <n v="7"/>
    <n v="5386.5"/>
    <n v="1577.8854000000001"/>
  </r>
  <r>
    <d v="2013-04-06T00:00:00"/>
    <n v="1946"/>
    <s v="Product2"/>
    <x v="2"/>
    <x v="2"/>
    <n v="6"/>
    <n v="7938"/>
    <n v="1496.3130000000001"/>
  </r>
  <r>
    <d v="2013-04-07T00:00:00"/>
    <n v="1582"/>
    <s v="Product1"/>
    <x v="2"/>
    <x v="1"/>
    <n v="10"/>
    <n v="10400"/>
    <n v="2102.88"/>
  </r>
  <r>
    <d v="2013-04-08T00:00:00"/>
    <n v="1583"/>
    <s v="Product2"/>
    <x v="2"/>
    <x v="1"/>
    <n v="10"/>
    <n v="2295"/>
    <n v="937.9665"/>
  </r>
  <r>
    <d v="2013-04-09T00:00:00"/>
    <n v="1584"/>
    <s v="Product3"/>
    <x v="2"/>
    <x v="2"/>
    <n v="10"/>
    <n v="6120"/>
    <n v="1800.9119999999998"/>
  </r>
  <r>
    <d v="2013-04-10T00:00:00"/>
    <n v="1585"/>
    <s v="Product1"/>
    <x v="2"/>
    <x v="2"/>
    <n v="6"/>
    <n v="10395"/>
    <n v="1761.7446"/>
  </r>
  <r>
    <d v="2013-04-11T00:00:00"/>
    <n v="1586"/>
    <s v="Product2"/>
    <x v="2"/>
    <x v="2"/>
    <n v="6"/>
    <n v="13365"/>
    <n v="3555.09"/>
  </r>
  <r>
    <d v="2013-04-12T00:00:00"/>
    <n v="1973"/>
    <s v="Product2"/>
    <x v="2"/>
    <x v="2"/>
    <n v="9"/>
    <n v="14647.5"/>
    <n v="1078.3489499999998"/>
  </r>
  <r>
    <d v="2013-04-13T00:00:00"/>
    <n v="1609"/>
    <s v="Product1"/>
    <x v="2"/>
    <x v="1"/>
    <n v="6"/>
    <n v="8820"/>
    <n v="2244.5136000000002"/>
  </r>
  <r>
    <d v="2013-04-14T00:00:00"/>
    <n v="1974"/>
    <s v="Product3"/>
    <x v="2"/>
    <x v="0"/>
    <n v="10"/>
    <n v="7020"/>
    <n v="1829.4120000000003"/>
  </r>
  <r>
    <d v="2013-04-15T00:00:00"/>
    <n v="1610"/>
    <s v="Product2"/>
    <x v="2"/>
    <x v="1"/>
    <n v="6"/>
    <n v="3645"/>
    <n v="747.58950000000004"/>
  </r>
  <r>
    <d v="2013-04-16T00:00:00"/>
    <n v="1975"/>
    <s v="Product1"/>
    <x v="2"/>
    <x v="0"/>
    <n v="9"/>
    <n v="2439"/>
    <n v="2932.6535999999996"/>
  </r>
  <r>
    <d v="2013-04-17T00:00:00"/>
    <n v="1611"/>
    <s v="Product3"/>
    <x v="2"/>
    <x v="2"/>
    <n v="6"/>
    <n v="7560"/>
    <n v="2169.7200000000003"/>
  </r>
  <r>
    <d v="2013-04-18T00:00:00"/>
    <n v="1976"/>
    <s v="Product2"/>
    <x v="2"/>
    <x v="0"/>
    <n v="7"/>
    <n v="7308"/>
    <n v="1176.2226000000001"/>
  </r>
  <r>
    <d v="2013-04-19T00:00:00"/>
    <n v="1612"/>
    <s v="Product1"/>
    <x v="2"/>
    <x v="2"/>
    <n v="6"/>
    <n v="1741.5"/>
    <n v="1614.3705"/>
  </r>
  <r>
    <d v="2013-04-20T00:00:00"/>
    <n v="1977"/>
    <s v="Product3"/>
    <x v="2"/>
    <x v="1"/>
    <n v="6"/>
    <n v="3492"/>
    <n v="2941.1369999999997"/>
  </r>
  <r>
    <d v="2013-04-21T00:00:00"/>
    <n v="1613"/>
    <s v="Product2"/>
    <x v="2"/>
    <x v="2"/>
    <n v="10"/>
    <n v="2850"/>
    <n v="3530.2949999999996"/>
  </r>
  <r>
    <d v="2013-04-22T00:00:00"/>
    <n v="1978"/>
    <s v="Product1"/>
    <x v="2"/>
    <x v="1"/>
    <n v="8"/>
    <n v="2520"/>
    <n v="3844.2599999999998"/>
  </r>
  <r>
    <d v="2013-04-23T00:00:00"/>
    <n v="1614"/>
    <s v="Product3"/>
    <x v="2"/>
    <x v="0"/>
    <n v="8"/>
    <n v="3408"/>
    <n v="1704.3407999999997"/>
  </r>
  <r>
    <d v="2013-04-24T00:00:00"/>
    <n v="1979"/>
    <s v="Product2"/>
    <x v="2"/>
    <x v="1"/>
    <n v="7"/>
    <n v="7812"/>
    <n v="2902.9391999999998"/>
  </r>
  <r>
    <d v="2013-04-25T00:00:00"/>
    <n v="1615"/>
    <s v="Product1"/>
    <x v="2"/>
    <x v="0"/>
    <n v="10"/>
    <n v="9600"/>
    <n v="1070.1600000000001"/>
  </r>
  <r>
    <d v="2013-04-26T00:00:00"/>
    <n v="1980"/>
    <s v="Product3"/>
    <x v="2"/>
    <x v="2"/>
    <n v="6"/>
    <n v="4950"/>
    <n v="4145.13"/>
  </r>
  <r>
    <d v="2013-04-27T00:00:00"/>
    <n v="1616"/>
    <s v="Product2"/>
    <x v="2"/>
    <x v="0"/>
    <n v="9"/>
    <n v="6075"/>
    <n v="850.09500000000003"/>
  </r>
  <r>
    <d v="2013-04-28T00:00:00"/>
    <n v="1981"/>
    <s v="Product1"/>
    <x v="2"/>
    <x v="2"/>
    <n v="10"/>
    <n v="11880"/>
    <n v="3659.04"/>
  </r>
  <r>
    <d v="2013-04-29T00:00:00"/>
    <n v="1617"/>
    <s v="Product3"/>
    <x v="2"/>
    <x v="1"/>
    <n v="8"/>
    <n v="2964"/>
    <n v="889.49639999999988"/>
  </r>
  <r>
    <d v="2013-04-30T00:00:00"/>
    <n v="1982"/>
    <s v="Product2"/>
    <x v="2"/>
    <x v="2"/>
    <n v="10"/>
    <n v="13275"/>
    <n v="1865.9339999999997"/>
  </r>
  <r>
    <d v="2013-05-01T00:00:00"/>
    <n v="1618"/>
    <s v="Product1"/>
    <x v="2"/>
    <x v="1"/>
    <n v="10"/>
    <n v="11760"/>
    <n v="3227.2380000000003"/>
  </r>
  <r>
    <d v="2013-05-02T00:00:00"/>
    <n v="1619"/>
    <s v="Product2"/>
    <x v="2"/>
    <x v="1"/>
    <n v="8"/>
    <n v="9216"/>
    <n v="806.39999999999986"/>
  </r>
  <r>
    <d v="2013-05-03T00:00:00"/>
    <n v="1620"/>
    <s v="Product3"/>
    <x v="2"/>
    <x v="2"/>
    <n v="6"/>
    <n v="3888"/>
    <n v="1395.0144"/>
  </r>
  <r>
    <d v="2013-05-04T00:00:00"/>
    <n v="1621"/>
    <s v="Product1"/>
    <x v="2"/>
    <x v="2"/>
    <n v="10"/>
    <n v="5000"/>
    <n v="4843.75"/>
  </r>
  <r>
    <d v="2013-05-05T00:00:00"/>
    <n v="1622"/>
    <s v="Product2"/>
    <x v="2"/>
    <x v="2"/>
    <n v="6"/>
    <n v="7128"/>
    <n v="783.54539999999986"/>
  </r>
  <r>
    <d v="2013-05-06T00:00:00"/>
    <n v="1992"/>
    <s v="Product3"/>
    <x v="2"/>
    <x v="0"/>
    <n v="6"/>
    <n v="3726"/>
    <n v="745.01369999999997"/>
  </r>
  <r>
    <d v="2013-05-07T00:00:00"/>
    <n v="1993"/>
    <s v="Product1"/>
    <x v="2"/>
    <x v="0"/>
    <n v="8"/>
    <n v="6144"/>
    <n v="1320.6528000000001"/>
  </r>
  <r>
    <d v="2014-05-08T00:00:00"/>
    <n v="1994"/>
    <s v="Product2"/>
    <x v="2"/>
    <x v="0"/>
    <n v="8"/>
    <n v="2232"/>
    <n v="869.14080000000001"/>
  </r>
  <r>
    <d v="2014-05-09T00:00:00"/>
    <n v="1995"/>
    <s v="Product3"/>
    <x v="2"/>
    <x v="1"/>
    <n v="8"/>
    <n v="7860"/>
    <n v="1054.1831999999999"/>
  </r>
  <r>
    <d v="2014-05-10T00:00:00"/>
    <n v="1996"/>
    <s v="Product1"/>
    <x v="2"/>
    <x v="1"/>
    <n v="10"/>
    <n v="3330"/>
    <n v="1313.3519999999999"/>
  </r>
  <r>
    <d v="2014-05-11T00:00:00"/>
    <n v="1632"/>
    <s v="Product3"/>
    <x v="2"/>
    <x v="0"/>
    <n v="6"/>
    <n v="4725"/>
    <n v="651.73500000000001"/>
  </r>
  <r>
    <d v="2014-05-12T00:00:00"/>
    <n v="1997"/>
    <s v="Product2"/>
    <x v="2"/>
    <x v="1"/>
    <n v="8"/>
    <n v="3408"/>
    <n v="2123.8656000000001"/>
  </r>
  <r>
    <d v="2014-05-13T00:00:00"/>
    <n v="1633"/>
    <s v="Product1"/>
    <x v="2"/>
    <x v="0"/>
    <n v="10"/>
    <n v="11560"/>
    <n v="4369.68"/>
  </r>
  <r>
    <d v="2014-05-14T00:00:00"/>
    <n v="1998"/>
    <s v="Product3"/>
    <x v="2"/>
    <x v="2"/>
    <n v="10"/>
    <n v="7320"/>
    <n v="798.61199999999997"/>
  </r>
  <r>
    <d v="2014-05-15T00:00:00"/>
    <n v="1634"/>
    <s v="Product2"/>
    <x v="2"/>
    <x v="0"/>
    <n v="10"/>
    <n v="5130"/>
    <n v="1311.57"/>
  </r>
  <r>
    <d v="2014-05-16T00:00:00"/>
    <n v="1999"/>
    <s v="Product1"/>
    <x v="2"/>
    <x v="2"/>
    <n v="8"/>
    <n v="8864"/>
    <n v="723.30240000000003"/>
  </r>
  <r>
    <d v="2014-05-17T00:00:00"/>
    <n v="1635"/>
    <s v="Product3"/>
    <x v="2"/>
    <x v="1"/>
    <n v="8"/>
    <n v="2064"/>
    <n v="817.55039999999997"/>
  </r>
  <r>
    <d v="2014-05-18T00:00:00"/>
    <n v="2000"/>
    <s v="Product2"/>
    <x v="2"/>
    <x v="2"/>
    <n v="7"/>
    <n v="2226"/>
    <n v="2221.7705999999998"/>
  </r>
  <r>
    <d v="2014-05-19T00:00:00"/>
    <n v="1636"/>
    <s v="Product1"/>
    <x v="2"/>
    <x v="1"/>
    <n v="6"/>
    <n v="5319"/>
    <n v="586.33109999999999"/>
  </r>
  <r>
    <d v="2014-05-20T00:00:00"/>
    <n v="2001"/>
    <s v="Product3"/>
    <x v="2"/>
    <x v="0"/>
    <n v="6"/>
    <n v="3096"/>
    <n v="655.42319999999995"/>
  </r>
  <r>
    <d v="2014-05-21T00:00:00"/>
    <n v="1637"/>
    <s v="Product2"/>
    <x v="2"/>
    <x v="1"/>
    <n v="7"/>
    <n v="5481"/>
    <n v="2782.5209999999997"/>
  </r>
  <r>
    <d v="2014-05-22T00:00:00"/>
    <n v="2002"/>
    <s v="Product1"/>
    <x v="2"/>
    <x v="0"/>
    <n v="7"/>
    <n v="5460"/>
    <n v="894.62099999999998"/>
  </r>
  <r>
    <d v="2014-05-23T00:00:00"/>
    <n v="1638"/>
    <s v="Product3"/>
    <x v="2"/>
    <x v="2"/>
    <n v="9"/>
    <n v="4657.5"/>
    <n v="2321.9190000000003"/>
  </r>
  <r>
    <d v="2014-05-24T00:00:00"/>
    <n v="2003"/>
    <s v="Product2"/>
    <x v="2"/>
    <x v="0"/>
    <n v="6"/>
    <n v="7020"/>
    <n v="3597.0479999999998"/>
  </r>
  <r>
    <d v="2014-05-25T00:00:00"/>
    <n v="1639"/>
    <s v="Product1"/>
    <x v="2"/>
    <x v="2"/>
    <n v="7"/>
    <n v="2635.5"/>
    <n v="3538.1587500000001"/>
  </r>
  <r>
    <d v="2014-05-26T00:00:00"/>
    <n v="2004"/>
    <s v="Product3"/>
    <x v="2"/>
    <x v="1"/>
    <n v="8"/>
    <n v="4080"/>
    <n v="2063.0519999999997"/>
  </r>
  <r>
    <d v="2014-05-27T00:00:00"/>
    <n v="1640"/>
    <s v="Product2"/>
    <x v="2"/>
    <x v="2"/>
    <n v="9"/>
    <n v="4900.5"/>
    <n v="992.51460000000009"/>
  </r>
  <r>
    <d v="2014-05-28T00:00:00"/>
    <n v="2005"/>
    <s v="Product1"/>
    <x v="2"/>
    <x v="1"/>
    <n v="6"/>
    <n v="2610"/>
    <n v="3297.9960000000001"/>
  </r>
  <r>
    <d v="2014-05-29T00:00:00"/>
    <n v="1641"/>
    <s v="Product3"/>
    <x v="2"/>
    <x v="0"/>
    <n v="9"/>
    <n v="1593"/>
    <n v="2850.8328000000001"/>
  </r>
  <r>
    <d v="2014-05-30T00:00:00"/>
    <n v="2006"/>
    <s v="Product2"/>
    <x v="2"/>
    <x v="1"/>
    <n v="6"/>
    <n v="5724"/>
    <n v="2687.4180000000001"/>
  </r>
  <r>
    <d v="2014-05-31T00:00:00"/>
    <n v="1642"/>
    <s v="Product1"/>
    <x v="2"/>
    <x v="0"/>
    <n v="10"/>
    <n v="6930"/>
    <n v="3246.9359999999997"/>
  </r>
  <r>
    <d v="2014-06-01T00:00:00"/>
    <n v="2007"/>
    <s v="Product3"/>
    <x v="2"/>
    <x v="2"/>
    <n v="9"/>
    <n v="11790"/>
    <n v="4036.8959999999997"/>
  </r>
  <r>
    <d v="2014-06-02T00:00:00"/>
    <n v="1643"/>
    <s v="Product2"/>
    <x v="2"/>
    <x v="0"/>
    <n v="6"/>
    <n v="2556"/>
    <n v="3082.5360000000005"/>
  </r>
  <r>
    <d v="2014-06-03T00:00:00"/>
    <n v="2008"/>
    <s v="Product1"/>
    <x v="2"/>
    <x v="2"/>
    <n v="6"/>
    <n v="4410"/>
    <n v="876.92849999999999"/>
  </r>
  <r>
    <d v="2014-06-04T00:00:00"/>
    <n v="1644"/>
    <s v="Product3"/>
    <x v="2"/>
    <x v="1"/>
    <n v="7"/>
    <n v="2856"/>
    <n v="3148.74"/>
  </r>
  <r>
    <d v="2014-06-05T00:00:00"/>
    <n v="2009"/>
    <s v="Product2"/>
    <x v="2"/>
    <x v="2"/>
    <n v="9"/>
    <n v="6318"/>
    <n v="2062.1951999999997"/>
  </r>
  <r>
    <d v="2014-06-06T00:00:00"/>
    <n v="1645"/>
    <s v="Product1"/>
    <x v="2"/>
    <x v="1"/>
    <n v="7"/>
    <n v="4186"/>
    <n v="2015.5590000000002"/>
  </r>
  <r>
    <d v="2014-06-07T00:00:00"/>
    <n v="2010"/>
    <s v="Product3"/>
    <x v="2"/>
    <x v="0"/>
    <n v="6"/>
    <n v="9000"/>
    <n v="1546.56"/>
  </r>
  <r>
    <d v="2014-06-08T00:00:00"/>
    <n v="1646"/>
    <s v="Product2"/>
    <x v="2"/>
    <x v="1"/>
    <n v="9"/>
    <n v="11448"/>
    <n v="5098.6530000000002"/>
  </r>
  <r>
    <d v="2014-06-09T00:00:00"/>
    <n v="2011"/>
    <s v="Product1"/>
    <x v="2"/>
    <x v="0"/>
    <n v="9"/>
    <n v="14850"/>
    <n v="923.07600000000002"/>
  </r>
  <r>
    <d v="2014-06-10T00:00:00"/>
    <n v="1647"/>
    <s v="Product3"/>
    <x v="2"/>
    <x v="2"/>
    <n v="9"/>
    <n v="4941"/>
    <n v="998.74080000000004"/>
  </r>
  <r>
    <d v="2014-06-11T00:00:00"/>
    <n v="2012"/>
    <s v="Product2"/>
    <x v="2"/>
    <x v="0"/>
    <n v="9"/>
    <n v="9288"/>
    <n v="4353.75"/>
  </r>
  <r>
    <d v="2014-06-12T00:00:00"/>
    <n v="1648"/>
    <s v="Product1"/>
    <x v="2"/>
    <x v="2"/>
    <n v="7"/>
    <n v="8064"/>
    <n v="2388.96"/>
  </r>
  <r>
    <d v="2014-06-13T00:00:00"/>
    <n v="2013"/>
    <s v="Product3"/>
    <x v="2"/>
    <x v="1"/>
    <n v="9"/>
    <n v="5751"/>
    <n v="718.49160000000006"/>
  </r>
  <r>
    <d v="2014-06-14T00:00:00"/>
    <n v="1649"/>
    <s v="Product2"/>
    <x v="2"/>
    <x v="2"/>
    <n v="7"/>
    <n v="3360"/>
    <n v="3539.76"/>
  </r>
  <r>
    <d v="2014-06-15T00:00:00"/>
    <n v="2014"/>
    <s v="Product1"/>
    <x v="2"/>
    <x v="1"/>
    <n v="7"/>
    <n v="5229"/>
    <n v="2625.8295000000003"/>
  </r>
  <r>
    <d v="2014-06-16T00:00:00"/>
    <n v="1650"/>
    <s v="Product3"/>
    <x v="2"/>
    <x v="0"/>
    <n v="7"/>
    <n v="1732.5"/>
    <n v="690.40125000000012"/>
  </r>
  <r>
    <d v="2014-06-17T00:00:00"/>
    <n v="2015"/>
    <s v="Product2"/>
    <x v="2"/>
    <x v="1"/>
    <n v="7"/>
    <n v="9828"/>
    <n v="1585.7477999999999"/>
  </r>
  <r>
    <d v="2014-06-18T00:00:00"/>
    <n v="1651"/>
    <s v="Product1"/>
    <x v="2"/>
    <x v="0"/>
    <n v="10"/>
    <n v="9375"/>
    <n v="647.25"/>
  </r>
  <r>
    <d v="2014-06-19T00:00:00"/>
    <n v="2016"/>
    <s v="Product3"/>
    <x v="2"/>
    <x v="2"/>
    <n v="10"/>
    <n v="8560"/>
    <n v="2731.0680000000002"/>
  </r>
  <r>
    <d v="2014-06-20T00:00:00"/>
    <n v="1652"/>
    <s v="Product2"/>
    <x v="2"/>
    <x v="0"/>
    <n v="9"/>
    <n v="2331"/>
    <n v="3305.3579999999997"/>
  </r>
  <r>
    <d v="2014-06-21T00:00:00"/>
    <n v="2017"/>
    <s v="Product1"/>
    <x v="2"/>
    <x v="2"/>
    <n v="7"/>
    <n v="10878"/>
    <n v="3198.9478499999996"/>
  </r>
  <r>
    <d v="2014-06-22T00:00:00"/>
    <n v="2028"/>
    <s v="Product3"/>
    <x v="2"/>
    <x v="0"/>
    <n v="8"/>
    <n v="2832"/>
    <n v="5053.7039999999997"/>
  </r>
  <r>
    <d v="2014-06-23T00:00:00"/>
    <n v="1664"/>
    <s v="Product2"/>
    <x v="2"/>
    <x v="1"/>
    <n v="7"/>
    <n v="2425.5"/>
    <n v="952.97894999999994"/>
  </r>
  <r>
    <d v="2014-06-24T00:00:00"/>
    <n v="2029"/>
    <s v="Product1"/>
    <x v="2"/>
    <x v="0"/>
    <n v="7"/>
    <n v="2100"/>
    <n v="4363.8"/>
  </r>
  <r>
    <d v="2014-06-25T00:00:00"/>
    <n v="1665"/>
    <s v="Product3"/>
    <x v="2"/>
    <x v="2"/>
    <n v="10"/>
    <n v="2740"/>
    <n v="1167.5139999999999"/>
  </r>
  <r>
    <d v="2014-06-26T00:00:00"/>
    <n v="2030"/>
    <s v="Product2"/>
    <x v="2"/>
    <x v="0"/>
    <n v="10"/>
    <n v="7470"/>
    <n v="4834.335"/>
  </r>
  <r>
    <d v="2014-06-27T00:00:00"/>
    <n v="1666"/>
    <s v="Product1"/>
    <x v="2"/>
    <x v="2"/>
    <n v="7"/>
    <n v="2184"/>
    <n v="3318.5880000000002"/>
  </r>
  <r>
    <d v="2014-06-28T00:00:00"/>
    <n v="2031"/>
    <s v="Product3"/>
    <x v="2"/>
    <x v="1"/>
    <n v="9"/>
    <n v="5386.5"/>
    <n v="3093.6464999999998"/>
  </r>
  <r>
    <d v="2014-06-29T00:00:00"/>
    <n v="1667"/>
    <s v="Product2"/>
    <x v="2"/>
    <x v="2"/>
    <n v="6"/>
    <n v="11295"/>
    <n v="2857.1831999999995"/>
  </r>
  <r>
    <d v="2014-06-30T00:00:00"/>
    <n v="2032"/>
    <s v="Product1"/>
    <x v="2"/>
    <x v="1"/>
    <n v="10"/>
    <n v="10125"/>
    <n v="4255.5374999999995"/>
  </r>
  <r>
    <d v="2014-07-01T00:00:00"/>
    <n v="1668"/>
    <s v="Product3"/>
    <x v="2"/>
    <x v="0"/>
    <n v="7"/>
    <n v="1669.5"/>
    <n v="3289.7497500000004"/>
  </r>
  <r>
    <d v="2014-07-02T00:00:00"/>
    <n v="2033"/>
    <s v="Product2"/>
    <x v="2"/>
    <x v="1"/>
    <n v="8"/>
    <n v="6888"/>
    <n v="784.77279999999996"/>
  </r>
  <r>
    <d v="2014-07-03T00:00:00"/>
    <n v="1669"/>
    <s v="Product1"/>
    <x v="2"/>
    <x v="0"/>
    <n v="8"/>
    <n v="1872"/>
    <n v="1362.816"/>
  </r>
  <r>
    <d v="2014-07-04T00:00:00"/>
    <n v="2034"/>
    <s v="Product3"/>
    <x v="2"/>
    <x v="2"/>
    <n v="10"/>
    <n v="6615"/>
    <n v="3328.4474999999998"/>
  </r>
  <r>
    <d v="2014-07-05T00:00:00"/>
    <n v="1670"/>
    <s v="Product2"/>
    <x v="2"/>
    <x v="0"/>
    <n v="8"/>
    <n v="8960"/>
    <n v="3458.56"/>
  </r>
  <r>
    <d v="2014-07-06T00:00:00"/>
    <n v="2035"/>
    <s v="Product1"/>
    <x v="2"/>
    <x v="2"/>
    <n v="9"/>
    <n v="6507"/>
    <n v="935.05589999999995"/>
  </r>
  <r>
    <d v="2014-07-07T00:00:00"/>
    <n v="1671"/>
    <s v="Product3"/>
    <x v="2"/>
    <x v="1"/>
    <n v="6"/>
    <n v="1764"/>
    <n v="1461.2975999999999"/>
  </r>
  <r>
    <d v="2014-07-08T00:00:00"/>
    <n v="2036"/>
    <s v="Product2"/>
    <x v="2"/>
    <x v="2"/>
    <n v="9"/>
    <n v="1512"/>
    <n v="2084.1408000000001"/>
  </r>
  <r>
    <d v="2014-07-09T00:00:00"/>
    <n v="1672"/>
    <s v="Product1"/>
    <x v="2"/>
    <x v="1"/>
    <n v="6"/>
    <n v="12285"/>
    <n v="1660.932"/>
  </r>
  <r>
    <d v="2012-01-01T00:00:00"/>
    <n v="2037"/>
    <s v="Product3"/>
    <x v="3"/>
    <x v="0"/>
    <n v="7"/>
    <n v="10552.5"/>
    <n v="2600.9802"/>
  </r>
  <r>
    <d v="2012-01-02T00:00:00"/>
    <n v="1673"/>
    <s v="Product2"/>
    <x v="3"/>
    <x v="1"/>
    <n v="8"/>
    <n v="6528"/>
    <n v="3850.4320000000002"/>
  </r>
  <r>
    <d v="2012-01-03T00:00:00"/>
    <n v="2038"/>
    <s v="Product1"/>
    <x v="3"/>
    <x v="0"/>
    <n v="7"/>
    <n v="10710"/>
    <n v="1105.5397499999999"/>
  </r>
  <r>
    <d v="2012-01-05T00:00:00"/>
    <n v="1674"/>
    <s v="Product3"/>
    <x v="3"/>
    <x v="2"/>
    <n v="10"/>
    <n v="10000"/>
    <n v="1871.4"/>
  </r>
  <r>
    <d v="2012-01-06T00:00:00"/>
    <n v="2039"/>
    <s v="Product2"/>
    <x v="3"/>
    <x v="0"/>
    <n v="9"/>
    <n v="9045"/>
    <n v="545.95619999999997"/>
  </r>
  <r>
    <d v="2012-01-07T00:00:00"/>
    <n v="1675"/>
    <s v="Product1"/>
    <x v="3"/>
    <x v="2"/>
    <n v="10"/>
    <n v="10800"/>
    <n v="5366.25"/>
  </r>
  <r>
    <d v="2012-01-08T00:00:00"/>
    <n v="2040"/>
    <s v="Product3"/>
    <x v="3"/>
    <x v="1"/>
    <n v="8"/>
    <n v="9248"/>
    <n v="985.14319999999998"/>
  </r>
  <r>
    <d v="2012-01-09T00:00:00"/>
    <n v="1676"/>
    <s v="Product2"/>
    <x v="3"/>
    <x v="2"/>
    <n v="8"/>
    <n v="4496"/>
    <n v="2526.9767999999995"/>
  </r>
  <r>
    <d v="2012-01-10T00:00:00"/>
    <n v="2041"/>
    <s v="Product1"/>
    <x v="3"/>
    <x v="1"/>
    <n v="9"/>
    <n v="7074"/>
    <n v="3631.6147499999997"/>
  </r>
  <r>
    <d v="2012-01-11T00:00:00"/>
    <n v="1677"/>
    <s v="Product3"/>
    <x v="3"/>
    <x v="0"/>
    <n v="6"/>
    <n v="2223"/>
    <n v="1443.1716000000001"/>
  </r>
  <r>
    <d v="2012-01-12T00:00:00"/>
    <n v="2042"/>
    <s v="Product2"/>
    <x v="3"/>
    <x v="1"/>
    <n v="10"/>
    <n v="1920"/>
    <n v="1381.248"/>
  </r>
  <r>
    <d v="2012-01-13T00:00:00"/>
    <n v="1678"/>
    <s v="Product1"/>
    <x v="3"/>
    <x v="0"/>
    <n v="9"/>
    <n v="4428"/>
    <n v="2357.2458000000001"/>
  </r>
  <r>
    <d v="2012-01-14T00:00:00"/>
    <n v="2043"/>
    <s v="Product3"/>
    <x v="3"/>
    <x v="2"/>
    <n v="9"/>
    <n v="3834"/>
    <n v="2080.7118"/>
  </r>
  <r>
    <d v="2012-01-15T00:00:00"/>
    <n v="1679"/>
    <s v="Product2"/>
    <x v="3"/>
    <x v="0"/>
    <n v="8"/>
    <n v="7704"/>
    <n v="1808.5139999999999"/>
  </r>
  <r>
    <d v="2012-01-16T00:00:00"/>
    <n v="2044"/>
    <s v="Product1"/>
    <x v="3"/>
    <x v="2"/>
    <n v="7"/>
    <n v="4788"/>
    <n v="3173.6459999999997"/>
  </r>
  <r>
    <d v="2012-01-17T00:00:00"/>
    <n v="1680"/>
    <s v="Product3"/>
    <x v="3"/>
    <x v="1"/>
    <n v="8"/>
    <n v="6696"/>
    <n v="1755.2447999999999"/>
  </r>
  <r>
    <d v="2012-01-18T00:00:00"/>
    <n v="2045"/>
    <s v="Product2"/>
    <x v="3"/>
    <x v="2"/>
    <n v="10"/>
    <n v="4500"/>
    <n v="1598.4"/>
  </r>
  <r>
    <d v="2012-01-19T00:00:00"/>
    <n v="1681"/>
    <s v="Product1"/>
    <x v="3"/>
    <x v="1"/>
    <n v="8"/>
    <n v="11280"/>
    <n v="3959.2799999999997"/>
  </r>
  <r>
    <d v="2012-01-20T00:00:00"/>
    <n v="1682"/>
    <s v="Product2"/>
    <x v="3"/>
    <x v="1"/>
    <n v="10"/>
    <n v="8175"/>
    <n v="2451.846"/>
  </r>
  <r>
    <d v="2012-01-21T00:00:00"/>
    <n v="1683"/>
    <s v="Product3"/>
    <x v="3"/>
    <x v="2"/>
    <n v="8"/>
    <n v="6912"/>
    <n v="3209.0111999999999"/>
  </r>
  <r>
    <d v="2012-01-22T00:00:00"/>
    <n v="1684"/>
    <s v="Product1"/>
    <x v="3"/>
    <x v="2"/>
    <n v="10"/>
    <n v="9525"/>
    <n v="3088.9575000000004"/>
  </r>
  <r>
    <d v="2012-01-23T00:00:00"/>
    <n v="1685"/>
    <s v="Product2"/>
    <x v="3"/>
    <x v="2"/>
    <n v="10"/>
    <n v="8955"/>
    <n v="1049.2275"/>
  </r>
  <r>
    <d v="2012-01-24T00:00:00"/>
    <n v="2055"/>
    <s v="Product3"/>
    <x v="3"/>
    <x v="0"/>
    <n v="10"/>
    <n v="10100"/>
    <n v="1452.7839999999999"/>
  </r>
  <r>
    <d v="2012-01-25T00:00:00"/>
    <n v="2056"/>
    <s v="Product1"/>
    <x v="3"/>
    <x v="0"/>
    <n v="10"/>
    <n v="8280"/>
    <n v="3417.57"/>
  </r>
  <r>
    <d v="2012-01-26T00:00:00"/>
    <n v="2057"/>
    <s v="Product2"/>
    <x v="3"/>
    <x v="0"/>
    <n v="9"/>
    <n v="6831"/>
    <n v="4264.8209999999999"/>
  </r>
  <r>
    <d v="2012-01-27T00:00:00"/>
    <n v="2058"/>
    <s v="Product3"/>
    <x v="3"/>
    <x v="1"/>
    <n v="6"/>
    <n v="1444.5"/>
    <n v="1412.721"/>
  </r>
  <r>
    <d v="2012-01-28T00:00:00"/>
    <n v="2059"/>
    <s v="Product1"/>
    <x v="3"/>
    <x v="1"/>
    <n v="8"/>
    <n v="8688"/>
    <n v="1366.6224"/>
  </r>
  <r>
    <d v="2012-01-29T00:00:00"/>
    <n v="1695"/>
    <s v="Product3"/>
    <x v="3"/>
    <x v="0"/>
    <n v="10"/>
    <n v="4545"/>
    <n v="1736.19"/>
  </r>
  <r>
    <d v="2012-01-30T00:00:00"/>
    <n v="2060"/>
    <s v="Product2"/>
    <x v="3"/>
    <x v="1"/>
    <n v="6"/>
    <n v="7605"/>
    <n v="948.7998"/>
  </r>
  <r>
    <d v="2012-01-31T00:00:00"/>
    <n v="1696"/>
    <s v="Product1"/>
    <x v="3"/>
    <x v="0"/>
    <n v="9"/>
    <n v="2497.5"/>
    <n v="1824.6735000000001"/>
  </r>
  <r>
    <d v="2012-02-01T00:00:00"/>
    <n v="2061"/>
    <s v="Product3"/>
    <x v="3"/>
    <x v="2"/>
    <n v="9"/>
    <n v="12510"/>
    <n v="754.35299999999995"/>
  </r>
  <r>
    <d v="2012-02-02T00:00:00"/>
    <n v="1697"/>
    <s v="Product2"/>
    <x v="3"/>
    <x v="0"/>
    <n v="7"/>
    <n v="2404.5"/>
    <n v="1045.4766"/>
  </r>
  <r>
    <d v="2012-02-03T00:00:00"/>
    <n v="2062"/>
    <s v="Product1"/>
    <x v="3"/>
    <x v="2"/>
    <n v="9"/>
    <n v="10665"/>
    <n v="868.13099999999986"/>
  </r>
  <r>
    <d v="2012-02-04T00:00:00"/>
    <n v="1698"/>
    <s v="Product3"/>
    <x v="3"/>
    <x v="1"/>
    <n v="7"/>
    <n v="1685.25"/>
    <n v="1372.4675999999999"/>
  </r>
  <r>
    <d v="2012-02-05T00:00:00"/>
    <n v="2063"/>
    <s v="Product2"/>
    <x v="3"/>
    <x v="2"/>
    <n v="9"/>
    <n v="10692"/>
    <n v="2301.453"/>
  </r>
  <r>
    <d v="2012-02-06T00:00:00"/>
    <n v="1699"/>
    <s v="Product1"/>
    <x v="3"/>
    <x v="1"/>
    <n v="8"/>
    <n v="1512"/>
    <n v="1312.4159999999999"/>
  </r>
  <r>
    <d v="2012-02-07T00:00:00"/>
    <n v="2064"/>
    <s v="Product3"/>
    <x v="3"/>
    <x v="0"/>
    <n v="8"/>
    <n v="4428"/>
    <n v="3605.4989999999998"/>
  </r>
  <r>
    <d v="2012-02-08T00:00:00"/>
    <n v="1700"/>
    <s v="Product2"/>
    <x v="3"/>
    <x v="1"/>
    <n v="10"/>
    <n v="2580"/>
    <n v="2085.1559999999999"/>
  </r>
  <r>
    <d v="2012-02-09T00:00:00"/>
    <n v="2065"/>
    <s v="Product1"/>
    <x v="3"/>
    <x v="0"/>
    <n v="7"/>
    <n v="5712"/>
    <n v="1753.0128000000002"/>
  </r>
  <r>
    <d v="2012-02-10T00:00:00"/>
    <n v="1701"/>
    <s v="Product3"/>
    <x v="3"/>
    <x v="2"/>
    <n v="7"/>
    <n v="8379"/>
    <n v="4282.2275999999993"/>
  </r>
  <r>
    <d v="2012-02-11T00:00:00"/>
    <n v="2066"/>
    <s v="Product2"/>
    <x v="3"/>
    <x v="0"/>
    <n v="7"/>
    <n v="8662.5"/>
    <n v="5223.4875000000002"/>
  </r>
  <r>
    <d v="2012-02-12T00:00:00"/>
    <n v="1702"/>
    <s v="Product1"/>
    <x v="3"/>
    <x v="2"/>
    <n v="6"/>
    <n v="12285"/>
    <n v="4660.9290000000001"/>
  </r>
  <r>
    <d v="2012-02-13T00:00:00"/>
    <n v="2067"/>
    <s v="Product3"/>
    <x v="3"/>
    <x v="1"/>
    <n v="8"/>
    <n v="9600"/>
    <n v="739.92000000000007"/>
  </r>
  <r>
    <d v="2012-02-14T00:00:00"/>
    <n v="1703"/>
    <s v="Product2"/>
    <x v="3"/>
    <x v="2"/>
    <n v="10"/>
    <n v="12825"/>
    <n v="2907.9405000000002"/>
  </r>
  <r>
    <d v="2012-02-15T00:00:00"/>
    <n v="2068"/>
    <s v="Product1"/>
    <x v="3"/>
    <x v="1"/>
    <n v="10"/>
    <n v="6780"/>
    <n v="2981.8440000000001"/>
  </r>
  <r>
    <d v="2012-02-16T00:00:00"/>
    <n v="1704"/>
    <s v="Product3"/>
    <x v="3"/>
    <x v="0"/>
    <n v="10"/>
    <n v="4420"/>
    <n v="1985.9059999999999"/>
  </r>
  <r>
    <d v="2012-02-17T00:00:00"/>
    <n v="2069"/>
    <s v="Product2"/>
    <x v="3"/>
    <x v="1"/>
    <n v="7"/>
    <n v="8925"/>
    <n v="3200.5050000000001"/>
  </r>
  <r>
    <d v="2012-02-18T00:00:00"/>
    <n v="1705"/>
    <s v="Product1"/>
    <x v="3"/>
    <x v="0"/>
    <n v="6"/>
    <n v="5643"/>
    <n v="3086.3447999999999"/>
  </r>
  <r>
    <d v="2012-02-19T00:00:00"/>
    <n v="2070"/>
    <s v="Product3"/>
    <x v="3"/>
    <x v="2"/>
    <n v="6"/>
    <n v="3132"/>
    <n v="1762.2197999999999"/>
  </r>
  <r>
    <d v="2012-02-20T00:00:00"/>
    <n v="1706"/>
    <s v="Product2"/>
    <x v="3"/>
    <x v="0"/>
    <n v="10"/>
    <n v="1830"/>
    <n v="2663.0160000000001"/>
  </r>
  <r>
    <d v="2012-02-21T00:00:00"/>
    <n v="2071"/>
    <s v="Product1"/>
    <x v="3"/>
    <x v="2"/>
    <n v="8"/>
    <n v="1608"/>
    <n v="1651.2552000000001"/>
  </r>
  <r>
    <d v="2012-02-22T00:00:00"/>
    <n v="1707"/>
    <s v="Product3"/>
    <x v="3"/>
    <x v="1"/>
    <n v="10"/>
    <n v="4160"/>
    <n v="1432.288"/>
  </r>
  <r>
    <d v="2012-02-23T00:00:00"/>
    <n v="2072"/>
    <s v="Product2"/>
    <x v="3"/>
    <x v="2"/>
    <n v="10"/>
    <n v="8240"/>
    <n v="1837.52"/>
  </r>
  <r>
    <d v="2012-02-24T00:00:00"/>
    <n v="1708"/>
    <s v="Product1"/>
    <x v="3"/>
    <x v="1"/>
    <n v="8"/>
    <n v="11040"/>
    <n v="2812.1088"/>
  </r>
  <r>
    <d v="2012-02-25T00:00:00"/>
    <n v="2073"/>
    <s v="Product3"/>
    <x v="3"/>
    <x v="0"/>
    <n v="6"/>
    <n v="10890"/>
    <n v="4779.621000000001"/>
  </r>
  <r>
    <d v="2012-02-26T00:00:00"/>
    <n v="1709"/>
    <s v="Product2"/>
    <x v="3"/>
    <x v="1"/>
    <n v="8"/>
    <n v="12480"/>
    <n v="2013.2736"/>
  </r>
  <r>
    <d v="2012-02-27T00:00:00"/>
    <n v="2074"/>
    <s v="Product1"/>
    <x v="3"/>
    <x v="0"/>
    <n v="6"/>
    <n v="2196"/>
    <n v="927.37080000000003"/>
  </r>
  <r>
    <d v="2012-02-28T00:00:00"/>
    <n v="1710"/>
    <s v="Product3"/>
    <x v="3"/>
    <x v="2"/>
    <n v="9"/>
    <n v="11655"/>
    <n v="2583.2142000000003"/>
  </r>
  <r>
    <d v="2012-03-01T00:00:00"/>
    <n v="2075"/>
    <s v="Product2"/>
    <x v="3"/>
    <x v="0"/>
    <n v="10"/>
    <n v="8520"/>
    <n v="2055.0239999999999"/>
  </r>
  <r>
    <d v="2012-03-02T00:00:00"/>
    <n v="1711"/>
    <s v="Product1"/>
    <x v="3"/>
    <x v="2"/>
    <n v="8"/>
    <n v="7680"/>
    <n v="713.08799999999997"/>
  </r>
  <r>
    <d v="2012-03-03T00:00:00"/>
    <n v="2076"/>
    <s v="Product3"/>
    <x v="3"/>
    <x v="1"/>
    <n v="9"/>
    <n v="13050"/>
    <n v="2082.7800000000002"/>
  </r>
  <r>
    <d v="2012-03-04T00:00:00"/>
    <n v="1712"/>
    <s v="Product2"/>
    <x v="3"/>
    <x v="2"/>
    <n v="9"/>
    <n v="11745"/>
    <n v="871.24409999999989"/>
  </r>
  <r>
    <d v="2012-03-05T00:00:00"/>
    <n v="2077"/>
    <s v="Product1"/>
    <x v="3"/>
    <x v="1"/>
    <n v="6"/>
    <n v="13005"/>
    <n v="2521.9295999999999"/>
  </r>
  <r>
    <d v="2013-03-06T00:00:00"/>
    <n v="1713"/>
    <s v="Product3"/>
    <x v="3"/>
    <x v="0"/>
    <n v="10"/>
    <n v="10640"/>
    <n v="2523.2759999999998"/>
  </r>
  <r>
    <d v="2013-03-07T00:00:00"/>
    <n v="2078"/>
    <s v="Product2"/>
    <x v="3"/>
    <x v="1"/>
    <n v="9"/>
    <n v="12375"/>
    <n v="2340.36"/>
  </r>
  <r>
    <d v="2013-03-08T00:00:00"/>
    <n v="1714"/>
    <s v="Product1"/>
    <x v="3"/>
    <x v="0"/>
    <n v="10"/>
    <n v="11280"/>
    <n v="5097.1500000000005"/>
  </r>
  <r>
    <d v="2013-03-09T00:00:00"/>
    <n v="2079"/>
    <s v="Product3"/>
    <x v="3"/>
    <x v="2"/>
    <n v="10"/>
    <n v="5220"/>
    <n v="2862.6480000000001"/>
  </r>
  <r>
    <d v="2013-03-10T00:00:00"/>
    <n v="1715"/>
    <s v="Product2"/>
    <x v="3"/>
    <x v="0"/>
    <n v="9"/>
    <n v="9108"/>
    <n v="4848.8715000000002"/>
  </r>
  <r>
    <d v="2013-03-11T00:00:00"/>
    <n v="2080"/>
    <s v="Product1"/>
    <x v="3"/>
    <x v="2"/>
    <n v="8"/>
    <n v="7176"/>
    <n v="834.80799999999999"/>
  </r>
  <r>
    <d v="2013-03-12T00:00:00"/>
    <n v="1716"/>
    <s v="Product3"/>
    <x v="3"/>
    <x v="1"/>
    <n v="9"/>
    <n v="2605.5"/>
    <n v="794.93804999999998"/>
  </r>
  <r>
    <d v="2013-03-13T00:00:00"/>
    <n v="2081"/>
    <s v="Product2"/>
    <x v="3"/>
    <x v="2"/>
    <n v="10"/>
    <n v="10600"/>
    <n v="4454.12"/>
  </r>
  <r>
    <d v="2013-03-14T00:00:00"/>
    <n v="1717"/>
    <s v="Product1"/>
    <x v="3"/>
    <x v="1"/>
    <n v="7"/>
    <n v="2415"/>
    <n v="724.74149999999986"/>
  </r>
  <r>
    <d v="2013-03-15T00:00:00"/>
    <n v="1718"/>
    <s v="Product2"/>
    <x v="3"/>
    <x v="1"/>
    <n v="9"/>
    <n v="6588"/>
    <n v="2554.8263999999999"/>
  </r>
  <r>
    <d v="2013-03-16T00:00:00"/>
    <n v="1719"/>
    <s v="Product3"/>
    <x v="3"/>
    <x v="2"/>
    <n v="7"/>
    <n v="4063.5"/>
    <n v="1466.1108000000002"/>
  </r>
  <r>
    <d v="2013-03-17T00:00:00"/>
    <n v="1720"/>
    <s v="Product1"/>
    <x v="3"/>
    <x v="2"/>
    <n v="10"/>
    <n v="14850"/>
    <n v="5103.9450000000006"/>
  </r>
  <r>
    <d v="2013-03-18T00:00:00"/>
    <n v="1721"/>
    <s v="Product2"/>
    <x v="3"/>
    <x v="2"/>
    <n v="10"/>
    <n v="4560"/>
    <n v="2971.2960000000003"/>
  </r>
  <r>
    <d v="2013-03-19T00:00:00"/>
    <n v="2091"/>
    <s v="Product3"/>
    <x v="3"/>
    <x v="0"/>
    <n v="6"/>
    <n v="6642"/>
    <n v="3599.9639999999995"/>
  </r>
  <r>
    <d v="2013-03-20T00:00:00"/>
    <n v="2092"/>
    <s v="Product1"/>
    <x v="3"/>
    <x v="0"/>
    <n v="6"/>
    <n v="4428"/>
    <n v="973.93860000000006"/>
  </r>
  <r>
    <d v="2013-03-21T00:00:00"/>
    <n v="2093"/>
    <s v="Product2"/>
    <x v="3"/>
    <x v="0"/>
    <n v="8"/>
    <n v="1812"/>
    <n v="578.75280000000009"/>
  </r>
  <r>
    <d v="2013-03-22T00:00:00"/>
    <n v="2094"/>
    <s v="Product3"/>
    <x v="3"/>
    <x v="1"/>
    <n v="7"/>
    <n v="5544"/>
    <n v="1490.2271999999998"/>
  </r>
  <r>
    <d v="2013-03-23T00:00:00"/>
    <n v="2095"/>
    <s v="Product1"/>
    <x v="3"/>
    <x v="1"/>
    <n v="8"/>
    <n v="4688"/>
    <n v="2016.7776000000001"/>
  </r>
  <r>
    <d v="2013-03-24T00:00:00"/>
    <n v="1731"/>
    <s v="Product3"/>
    <x v="3"/>
    <x v="0"/>
    <n v="9"/>
    <n v="7128"/>
    <n v="1762.5168000000001"/>
  </r>
  <r>
    <d v="2013-03-25T00:00:00"/>
    <n v="2096"/>
    <s v="Product2"/>
    <x v="3"/>
    <x v="1"/>
    <n v="6"/>
    <n v="7344"/>
    <n v="2931.174"/>
  </r>
  <r>
    <d v="2013-03-26T00:00:00"/>
    <n v="1732"/>
    <s v="Product1"/>
    <x v="3"/>
    <x v="0"/>
    <n v="6"/>
    <n v="4698"/>
    <n v="676.19880000000012"/>
  </r>
  <r>
    <d v="2013-03-27T00:00:00"/>
    <n v="2097"/>
    <s v="Product3"/>
    <x v="3"/>
    <x v="2"/>
    <n v="9"/>
    <n v="3294"/>
    <n v="3128.4764999999998"/>
  </r>
  <r>
    <d v="2013-03-28T00:00:00"/>
    <n v="1733"/>
    <s v="Product2"/>
    <x v="3"/>
    <x v="0"/>
    <n v="9"/>
    <n v="5832"/>
    <n v="3346.7903999999999"/>
  </r>
  <r>
    <d v="2013-03-29T00:00:00"/>
    <n v="2098"/>
    <s v="Product1"/>
    <x v="3"/>
    <x v="2"/>
    <n v="8"/>
    <n v="2508"/>
    <n v="3452.0111999999999"/>
  </r>
  <r>
    <d v="2013-03-30T00:00:00"/>
    <n v="1734"/>
    <s v="Product3"/>
    <x v="3"/>
    <x v="1"/>
    <n v="6"/>
    <n v="5265"/>
    <n v="544.92750000000001"/>
  </r>
  <r>
    <d v="2013-03-31T00:00:00"/>
    <n v="2099"/>
    <s v="Product2"/>
    <x v="3"/>
    <x v="2"/>
    <n v="7"/>
    <n v="1533"/>
    <n v="673.75350000000003"/>
  </r>
  <r>
    <d v="2013-04-01T00:00:00"/>
    <n v="1735"/>
    <s v="Product1"/>
    <x v="3"/>
    <x v="1"/>
    <n v="7"/>
    <n v="7770"/>
    <n v="2367.1305000000002"/>
  </r>
  <r>
    <d v="2013-04-02T00:00:00"/>
    <n v="2100"/>
    <s v="Product3"/>
    <x v="3"/>
    <x v="0"/>
    <n v="6"/>
    <n v="1719"/>
    <n v="1526.8158000000001"/>
  </r>
  <r>
    <d v="2013-04-03T00:00:00"/>
    <n v="1736"/>
    <s v="Product2"/>
    <x v="3"/>
    <x v="1"/>
    <n v="7"/>
    <n v="4018"/>
    <n v="772.8623"/>
  </r>
  <r>
    <d v="2013-04-04T00:00:00"/>
    <n v="2101"/>
    <s v="Product1"/>
    <x v="3"/>
    <x v="0"/>
    <n v="9"/>
    <n v="10395"/>
    <n v="922.66019999999992"/>
  </r>
  <r>
    <d v="2013-04-05T00:00:00"/>
    <n v="1737"/>
    <s v="Product3"/>
    <x v="3"/>
    <x v="2"/>
    <n v="10"/>
    <n v="11100"/>
    <n v="4928.3999999999996"/>
  </r>
  <r>
    <d v="2013-04-06T00:00:00"/>
    <n v="2102"/>
    <s v="Product2"/>
    <x v="3"/>
    <x v="0"/>
    <n v="9"/>
    <n v="5940"/>
    <n v="1273.8330000000001"/>
  </r>
  <r>
    <d v="2013-04-07T00:00:00"/>
    <n v="1738"/>
    <s v="Product1"/>
    <x v="3"/>
    <x v="2"/>
    <n v="7"/>
    <n v="12442.5"/>
    <n v="4404.6449999999995"/>
  </r>
  <r>
    <d v="2013-04-08T00:00:00"/>
    <n v="2103"/>
    <s v="Product3"/>
    <x v="3"/>
    <x v="1"/>
    <n v="7"/>
    <n v="6132"/>
    <n v="3357.2700000000004"/>
  </r>
  <r>
    <d v="2013-04-09T00:00:00"/>
    <n v="1739"/>
    <s v="Product2"/>
    <x v="3"/>
    <x v="2"/>
    <n v="7"/>
    <n v="10500"/>
    <n v="1850.1"/>
  </r>
  <r>
    <d v="2013-04-10T00:00:00"/>
    <n v="2104"/>
    <s v="Product1"/>
    <x v="3"/>
    <x v="1"/>
    <n v="10"/>
    <n v="14650"/>
    <n v="5070.3650000000007"/>
  </r>
  <r>
    <d v="2013-04-11T00:00:00"/>
    <n v="1740"/>
    <s v="Product3"/>
    <x v="3"/>
    <x v="0"/>
    <n v="9"/>
    <n v="14985"/>
    <n v="4501.4940000000006"/>
  </r>
  <r>
    <d v="2013-04-12T00:00:00"/>
    <n v="2105"/>
    <s v="Product2"/>
    <x v="3"/>
    <x v="1"/>
    <n v="8"/>
    <n v="2214"/>
    <n v="4702.5359999999991"/>
  </r>
  <r>
    <d v="2013-04-13T00:00:00"/>
    <n v="1741"/>
    <s v="Product1"/>
    <x v="3"/>
    <x v="0"/>
    <n v="10"/>
    <n v="8370"/>
    <n v="1086.9839999999999"/>
  </r>
  <r>
    <d v="2013-04-14T00:00:00"/>
    <n v="2106"/>
    <s v="Product3"/>
    <x v="3"/>
    <x v="2"/>
    <n v="6"/>
    <n v="7560"/>
    <n v="4897.619999999999"/>
  </r>
  <r>
    <d v="2013-04-15T00:00:00"/>
    <n v="1742"/>
    <s v="Product2"/>
    <x v="3"/>
    <x v="0"/>
    <n v="6"/>
    <n v="1512"/>
    <n v="1825.2864"/>
  </r>
  <r>
    <d v="2013-04-16T00:00:00"/>
    <n v="2107"/>
    <s v="Product1"/>
    <x v="3"/>
    <x v="2"/>
    <n v="8"/>
    <n v="1812"/>
    <n v="2564.3424"/>
  </r>
  <r>
    <d v="2013-04-17T00:00:00"/>
    <n v="1743"/>
    <s v="Product3"/>
    <x v="3"/>
    <x v="1"/>
    <n v="10"/>
    <n v="11220"/>
    <n v="924.24750000000017"/>
  </r>
  <r>
    <d v="2013-04-18T00:00:00"/>
    <n v="2108"/>
    <s v="Product2"/>
    <x v="3"/>
    <x v="2"/>
    <n v="8"/>
    <n v="6768"/>
    <n v="983.61599999999999"/>
  </r>
  <r>
    <d v="2013-04-19T00:00:00"/>
    <n v="1744"/>
    <s v="Product1"/>
    <x v="3"/>
    <x v="1"/>
    <n v="6"/>
    <n v="11002.5"/>
    <n v="1825.0947000000001"/>
  </r>
  <r>
    <d v="2013-04-20T00:00:00"/>
    <n v="2109"/>
    <s v="Product3"/>
    <x v="3"/>
    <x v="0"/>
    <n v="10"/>
    <n v="4120"/>
    <n v="1626.9879999999998"/>
  </r>
  <r>
    <d v="2013-04-21T00:00:00"/>
    <n v="1745"/>
    <s v="Product2"/>
    <x v="3"/>
    <x v="1"/>
    <n v="8"/>
    <n v="14580"/>
    <n v="6256.2780000000002"/>
  </r>
  <r>
    <d v="2013-04-22T00:00:00"/>
    <n v="2110"/>
    <s v="Product1"/>
    <x v="3"/>
    <x v="0"/>
    <n v="7"/>
    <n v="10867.5"/>
    <n v="4205.7224999999999"/>
  </r>
  <r>
    <d v="2013-04-23T00:00:00"/>
    <n v="1746"/>
    <s v="Product3"/>
    <x v="3"/>
    <x v="2"/>
    <n v="6"/>
    <n v="7092"/>
    <n v="2235.5757000000003"/>
  </r>
  <r>
    <d v="2013-04-24T00:00:00"/>
    <n v="2111"/>
    <s v="Product2"/>
    <x v="3"/>
    <x v="0"/>
    <n v="6"/>
    <n v="10732.5"/>
    <n v="3605.2613999999999"/>
  </r>
  <r>
    <d v="2013-04-25T00:00:00"/>
    <n v="1747"/>
    <s v="Product1"/>
    <x v="3"/>
    <x v="2"/>
    <n v="10"/>
    <n v="8580"/>
    <n v="1138.8520000000001"/>
  </r>
  <r>
    <d v="2013-04-26T00:00:00"/>
    <n v="2112"/>
    <s v="Product3"/>
    <x v="3"/>
    <x v="1"/>
    <n v="8"/>
    <n v="4824"/>
    <n v="2411.0352000000003"/>
  </r>
  <r>
    <d v="2013-04-27T00:00:00"/>
    <n v="1748"/>
    <s v="Product2"/>
    <x v="3"/>
    <x v="2"/>
    <n v="9"/>
    <n v="8208"/>
    <n v="1264.4423999999999"/>
  </r>
  <r>
    <d v="2013-04-28T00:00:00"/>
    <n v="2113"/>
    <s v="Product1"/>
    <x v="3"/>
    <x v="1"/>
    <n v="8"/>
    <n v="4256"/>
    <n v="2694.0480000000002"/>
  </r>
  <r>
    <d v="2013-04-29T00:00:00"/>
    <n v="1749"/>
    <s v="Product3"/>
    <x v="3"/>
    <x v="0"/>
    <n v="6"/>
    <n v="7308"/>
    <n v="1987.4105999999999"/>
  </r>
  <r>
    <d v="2013-04-30T00:00:00"/>
    <n v="2114"/>
    <s v="Product2"/>
    <x v="3"/>
    <x v="1"/>
    <n v="8"/>
    <n v="9300"/>
    <n v="2842.08"/>
  </r>
  <r>
    <d v="2013-05-01T00:00:00"/>
    <n v="1750"/>
    <s v="Product1"/>
    <x v="3"/>
    <x v="0"/>
    <n v="10"/>
    <n v="9840"/>
    <n v="1549.8"/>
  </r>
  <r>
    <d v="2013-05-02T00:00:00"/>
    <n v="2115"/>
    <s v="Product3"/>
    <x v="3"/>
    <x v="2"/>
    <n v="6"/>
    <n v="5346"/>
    <n v="2876.8608000000004"/>
  </r>
  <r>
    <d v="2013-05-03T00:00:00"/>
    <n v="1751"/>
    <s v="Product2"/>
    <x v="3"/>
    <x v="0"/>
    <n v="9"/>
    <n v="10440"/>
    <n v="1611.4139999999998"/>
  </r>
  <r>
    <d v="2013-05-04T00:00:00"/>
    <n v="2116"/>
    <s v="Product1"/>
    <x v="3"/>
    <x v="2"/>
    <n v="6"/>
    <n v="12060"/>
    <n v="3905.5104000000001"/>
  </r>
  <r>
    <d v="2013-05-05T00:00:00"/>
    <n v="1752"/>
    <s v="Product3"/>
    <x v="3"/>
    <x v="1"/>
    <n v="9"/>
    <n v="8383.5"/>
    <n v="3595.6831499999998"/>
  </r>
  <r>
    <d v="2013-05-06T00:00:00"/>
    <n v="2117"/>
    <s v="Product2"/>
    <x v="3"/>
    <x v="2"/>
    <n v="8"/>
    <n v="2988"/>
    <n v="5837.0579999999991"/>
  </r>
  <r>
    <d v="2013-05-07T00:00:00"/>
    <n v="1753"/>
    <s v="Product1"/>
    <x v="3"/>
    <x v="1"/>
    <n v="7"/>
    <n v="12075"/>
    <n v="1492.47"/>
  </r>
  <r>
    <d v="2014-05-08T00:00:00"/>
    <n v="1754"/>
    <s v="Product2"/>
    <x v="3"/>
    <x v="1"/>
    <n v="6"/>
    <n v="6885"/>
    <n v="2666.5604999999996"/>
  </r>
  <r>
    <d v="2014-05-09T00:00:00"/>
    <n v="1755"/>
    <s v="Product3"/>
    <x v="3"/>
    <x v="2"/>
    <n v="7"/>
    <n v="12075"/>
    <n v="3560.6760000000004"/>
  </r>
  <r>
    <d v="2014-05-10T00:00:00"/>
    <n v="1756"/>
    <s v="Product1"/>
    <x v="3"/>
    <x v="2"/>
    <n v="8"/>
    <n v="9312"/>
    <n v="2769.1560000000004"/>
  </r>
  <r>
    <d v="2014-05-11T00:00:00"/>
    <n v="1757"/>
    <s v="Product2"/>
    <x v="3"/>
    <x v="2"/>
    <n v="10"/>
    <n v="1515"/>
    <n v="1805.2740000000001"/>
  </r>
  <r>
    <d v="2014-05-12T00:00:00"/>
    <n v="2127"/>
    <s v="Product3"/>
    <x v="3"/>
    <x v="0"/>
    <n v="9"/>
    <n v="9247.5"/>
    <n v="3758.1840000000002"/>
  </r>
  <r>
    <d v="2014-05-13T00:00:00"/>
    <n v="2128"/>
    <s v="Product1"/>
    <x v="3"/>
    <x v="0"/>
    <n v="7"/>
    <n v="6237"/>
    <n v="2046.9834000000001"/>
  </r>
  <r>
    <d v="2014-05-14T00:00:00"/>
    <n v="2129"/>
    <s v="Product2"/>
    <x v="3"/>
    <x v="0"/>
    <n v="8"/>
    <n v="7056"/>
    <n v="617.57640000000004"/>
  </r>
  <r>
    <d v="2014-05-15T00:00:00"/>
    <n v="2130"/>
    <s v="Product3"/>
    <x v="3"/>
    <x v="1"/>
    <n v="8"/>
    <n v="7152"/>
    <n v="3874.5960000000005"/>
  </r>
  <r>
    <d v="2014-05-16T00:00:00"/>
    <n v="2131"/>
    <s v="Product1"/>
    <x v="3"/>
    <x v="1"/>
    <n v="8"/>
    <n v="2844"/>
    <n v="2884.6691999999998"/>
  </r>
  <r>
    <d v="2014-05-17T00:00:00"/>
    <n v="1767"/>
    <s v="Product3"/>
    <x v="3"/>
    <x v="0"/>
    <n v="9"/>
    <n v="4347"/>
    <n v="4315.4842500000004"/>
  </r>
  <r>
    <d v="2014-05-18T00:00:00"/>
    <n v="2132"/>
    <s v="Product2"/>
    <x v="3"/>
    <x v="1"/>
    <n v="9"/>
    <n v="10764"/>
    <n v="3164.616"/>
  </r>
  <r>
    <d v="2014-05-19T00:00:00"/>
    <n v="1768"/>
    <s v="Product1"/>
    <x v="3"/>
    <x v="0"/>
    <n v="9"/>
    <n v="1755"/>
    <n v="1889.0819999999999"/>
  </r>
  <r>
    <d v="2014-05-20T00:00:00"/>
    <n v="2133"/>
    <s v="Product3"/>
    <x v="3"/>
    <x v="2"/>
    <n v="7"/>
    <n v="1701"/>
    <n v="1430.8811999999998"/>
  </r>
  <r>
    <d v="2014-05-21T00:00:00"/>
    <n v="1769"/>
    <s v="Product2"/>
    <x v="3"/>
    <x v="0"/>
    <n v="8"/>
    <n v="6240"/>
    <n v="1462.5"/>
  </r>
  <r>
    <d v="2014-05-22T00:00:00"/>
    <n v="2134"/>
    <s v="Product1"/>
    <x v="3"/>
    <x v="2"/>
    <n v="9"/>
    <n v="7533"/>
    <n v="3037.3056000000001"/>
  </r>
  <r>
    <d v="2014-05-23T00:00:00"/>
    <n v="1770"/>
    <s v="Product3"/>
    <x v="3"/>
    <x v="1"/>
    <n v="8"/>
    <n v="2604"/>
    <n v="1796.7599999999998"/>
  </r>
  <r>
    <d v="2014-05-24T00:00:00"/>
    <n v="2135"/>
    <s v="Product2"/>
    <x v="3"/>
    <x v="2"/>
    <n v="6"/>
    <n v="9216"/>
    <n v="3578.5727999999995"/>
  </r>
  <r>
    <d v="2014-05-25T00:00:00"/>
    <n v="1771"/>
    <s v="Product1"/>
    <x v="3"/>
    <x v="1"/>
    <n v="7"/>
    <n v="8400"/>
    <n v="1267.98"/>
  </r>
  <r>
    <d v="2014-05-26T00:00:00"/>
    <n v="2136"/>
    <s v="Product3"/>
    <x v="3"/>
    <x v="0"/>
    <n v="8"/>
    <n v="9900"/>
    <n v="2138.9940000000001"/>
  </r>
  <r>
    <d v="2014-05-27T00:00:00"/>
    <n v="1772"/>
    <s v="Product2"/>
    <x v="3"/>
    <x v="1"/>
    <n v="10"/>
    <n v="7980"/>
    <n v="2863.2240000000002"/>
  </r>
  <r>
    <d v="2014-05-28T00:00:00"/>
    <n v="2137"/>
    <s v="Product1"/>
    <x v="3"/>
    <x v="0"/>
    <n v="6"/>
    <n v="5292"/>
    <n v="1144.1303999999998"/>
  </r>
  <r>
    <d v="2014-05-29T00:00:00"/>
    <n v="1773"/>
    <s v="Product3"/>
    <x v="3"/>
    <x v="2"/>
    <n v="6"/>
    <n v="8280"/>
    <n v="2036.88"/>
  </r>
  <r>
    <d v="2014-05-30T00:00:00"/>
    <n v="2138"/>
    <s v="Product2"/>
    <x v="3"/>
    <x v="0"/>
    <n v="6"/>
    <n v="2583"/>
    <n v="4184.4600000000009"/>
  </r>
  <r>
    <d v="2014-05-31T00:00:00"/>
    <n v="1774"/>
    <s v="Product1"/>
    <x v="3"/>
    <x v="2"/>
    <n v="9"/>
    <n v="11790"/>
    <n v="2415.0635999999995"/>
  </r>
  <r>
    <d v="2014-06-01T00:00:00"/>
    <n v="2139"/>
    <s v="Product3"/>
    <x v="3"/>
    <x v="1"/>
    <n v="8"/>
    <n v="7632"/>
    <n v="1537.5936000000002"/>
  </r>
  <r>
    <d v="2014-06-02T00:00:00"/>
    <n v="1775"/>
    <s v="Product2"/>
    <x v="3"/>
    <x v="2"/>
    <n v="6"/>
    <n v="9585"/>
    <n v="3308.7420000000002"/>
  </r>
  <r>
    <d v="2014-06-03T00:00:00"/>
    <n v="2140"/>
    <s v="Product1"/>
    <x v="3"/>
    <x v="1"/>
    <n v="8"/>
    <n v="8340"/>
    <n v="3338.5019999999995"/>
  </r>
  <r>
    <d v="2014-06-04T00:00:00"/>
    <n v="1776"/>
    <s v="Product3"/>
    <x v="3"/>
    <x v="0"/>
    <n v="9"/>
    <n v="7398"/>
    <n v="2918.511"/>
  </r>
  <r>
    <d v="2014-06-05T00:00:00"/>
    <n v="2141"/>
    <s v="Product2"/>
    <x v="3"/>
    <x v="1"/>
    <n v="8"/>
    <n v="5232"/>
    <n v="4387.5551999999998"/>
  </r>
  <r>
    <d v="2014-06-06T00:00:00"/>
    <n v="1777"/>
    <s v="Product1"/>
    <x v="3"/>
    <x v="0"/>
    <n v="7"/>
    <n v="2063.25"/>
    <n v="2027.7620999999997"/>
  </r>
  <r>
    <d v="2014-06-07T00:00:00"/>
    <n v="2142"/>
    <s v="Product3"/>
    <x v="3"/>
    <x v="2"/>
    <n v="8"/>
    <n v="4096"/>
    <n v="846.4384"/>
  </r>
  <r>
    <d v="2014-06-08T00:00:00"/>
    <n v="1778"/>
    <s v="Product2"/>
    <x v="3"/>
    <x v="0"/>
    <n v="6"/>
    <n v="1764"/>
    <n v="2071.2888000000003"/>
  </r>
  <r>
    <d v="2014-06-09T00:00:00"/>
    <n v="2143"/>
    <s v="Product1"/>
    <x v="3"/>
    <x v="2"/>
    <n v="8"/>
    <n v="4224"/>
    <n v="1311.9744000000001"/>
  </r>
  <r>
    <d v="2014-06-10T00:00:00"/>
    <n v="1779"/>
    <s v="Product3"/>
    <x v="3"/>
    <x v="1"/>
    <n v="8"/>
    <n v="9720"/>
    <n v="1168.7327999999998"/>
  </r>
  <r>
    <d v="2014-06-11T00:00:00"/>
    <n v="2144"/>
    <s v="Product2"/>
    <x v="3"/>
    <x v="2"/>
    <n v="7"/>
    <n v="1984.5"/>
    <n v="887.26994999999988"/>
  </r>
  <r>
    <d v="2014-06-12T00:00:00"/>
    <n v="1780"/>
    <s v="Product1"/>
    <x v="3"/>
    <x v="1"/>
    <n v="8"/>
    <n v="1848"/>
    <n v="2184.3360000000002"/>
  </r>
  <r>
    <d v="2014-06-13T00:00:00"/>
    <n v="2145"/>
    <s v="Product3"/>
    <x v="3"/>
    <x v="0"/>
    <n v="9"/>
    <n v="12330"/>
    <n v="2632.9481999999998"/>
  </r>
  <r>
    <d v="2014-06-14T00:00:00"/>
    <n v="1781"/>
    <s v="Product2"/>
    <x v="3"/>
    <x v="1"/>
    <n v="9"/>
    <n v="5751"/>
    <n v="3659.9363999999996"/>
  </r>
  <r>
    <d v="2014-06-15T00:00:00"/>
    <n v="2146"/>
    <s v="Product1"/>
    <x v="3"/>
    <x v="0"/>
    <n v="9"/>
    <n v="4770"/>
    <n v="3885.1649999999995"/>
  </r>
  <r>
    <d v="2014-06-16T00:00:00"/>
    <n v="1782"/>
    <s v="Product3"/>
    <x v="3"/>
    <x v="2"/>
    <n v="10"/>
    <n v="2280"/>
    <n v="2545.1639999999998"/>
  </r>
  <r>
    <d v="2014-06-17T00:00:00"/>
    <n v="2147"/>
    <s v="Product2"/>
    <x v="3"/>
    <x v="0"/>
    <n v="7"/>
    <n v="13702.5"/>
    <n v="2810.1086999999998"/>
  </r>
  <r>
    <d v="2014-06-18T00:00:00"/>
    <n v="1783"/>
    <s v="Product1"/>
    <x v="3"/>
    <x v="2"/>
    <n v="10"/>
    <n v="7740"/>
    <n v="819.279"/>
  </r>
  <r>
    <d v="2014-06-19T00:00:00"/>
    <n v="2148"/>
    <s v="Product3"/>
    <x v="3"/>
    <x v="1"/>
    <n v="6"/>
    <n v="5040"/>
    <n v="2804.7599999999998"/>
  </r>
  <r>
    <d v="2014-06-20T00:00:00"/>
    <n v="1784"/>
    <s v="Product2"/>
    <x v="3"/>
    <x v="2"/>
    <n v="8"/>
    <n v="6372"/>
    <n v="3767.9759999999997"/>
  </r>
  <r>
    <d v="2014-06-21T00:00:00"/>
    <n v="2149"/>
    <s v="Product1"/>
    <x v="3"/>
    <x v="1"/>
    <n v="9"/>
    <n v="2160"/>
    <n v="4688.28"/>
  </r>
  <r>
    <d v="2014-06-22T00:00:00"/>
    <n v="1785"/>
    <s v="Product3"/>
    <x v="3"/>
    <x v="0"/>
    <n v="10"/>
    <n v="7680"/>
    <n v="3141.6320000000001"/>
  </r>
  <r>
    <d v="2014-06-23T00:00:00"/>
    <n v="2150"/>
    <s v="Product2"/>
    <x v="3"/>
    <x v="1"/>
    <n v="10"/>
    <n v="4320"/>
    <n v="3841.3440000000001"/>
  </r>
  <r>
    <d v="2014-06-24T00:00:00"/>
    <n v="1786"/>
    <s v="Product1"/>
    <x v="3"/>
    <x v="0"/>
    <n v="10"/>
    <n v="11700"/>
    <n v="2947.4639999999999"/>
  </r>
  <r>
    <d v="2014-06-25T00:00:00"/>
    <n v="2151"/>
    <s v="Product3"/>
    <x v="3"/>
    <x v="2"/>
    <n v="6"/>
    <n v="4428"/>
    <n v="1409.8752000000002"/>
  </r>
  <r>
    <d v="2014-06-26T00:00:00"/>
    <n v="1787"/>
    <s v="Product2"/>
    <x v="3"/>
    <x v="0"/>
    <n v="8"/>
    <n v="11280"/>
    <n v="819.37920000000008"/>
  </r>
  <r>
    <d v="2014-06-27T00:00:00"/>
    <n v="2152"/>
    <s v="Product1"/>
    <x v="3"/>
    <x v="2"/>
    <n v="6"/>
    <n v="4333.5"/>
    <n v="2646.3240000000001"/>
  </r>
  <r>
    <d v="2014-06-28T00:00:00"/>
    <n v="1788"/>
    <s v="Product3"/>
    <x v="3"/>
    <x v="1"/>
    <n v="10"/>
    <n v="6360"/>
    <n v="937.88800000000003"/>
  </r>
  <r>
    <d v="2014-06-29T00:00:00"/>
    <n v="2153"/>
    <s v="Product2"/>
    <x v="3"/>
    <x v="2"/>
    <n v="6"/>
    <n v="4932"/>
    <n v="2954.0214000000001"/>
  </r>
  <r>
    <d v="2014-06-30T00:00:00"/>
    <n v="1789"/>
    <s v="Product1"/>
    <x v="3"/>
    <x v="1"/>
    <n v="10"/>
    <n v="5220"/>
    <n v="1821.258"/>
  </r>
  <r>
    <d v="2014-07-01T00:00:00"/>
    <n v="1790"/>
    <s v="Product2"/>
    <x v="3"/>
    <x v="1"/>
    <n v="7"/>
    <n v="6709.5"/>
    <n v="3329.7012"/>
  </r>
  <r>
    <d v="2014-07-02T00:00:00"/>
    <n v="1791"/>
    <s v="Product3"/>
    <x v="3"/>
    <x v="2"/>
    <n v="9"/>
    <n v="10170"/>
    <n v="2013.0498000000002"/>
  </r>
  <r>
    <d v="2014-07-03T00:00:00"/>
    <n v="1792"/>
    <s v="Product1"/>
    <x v="3"/>
    <x v="2"/>
    <n v="6"/>
    <n v="5004"/>
    <n v="3896.1143999999999"/>
  </r>
  <r>
    <d v="2014-07-04T00:00:00"/>
    <n v="1793"/>
    <s v="Product2"/>
    <x v="3"/>
    <x v="2"/>
    <n v="6"/>
    <n v="8955"/>
    <n v="543.74760000000003"/>
  </r>
  <r>
    <d v="2014-07-05T00:00:00"/>
    <n v="1794"/>
    <s v="Product3"/>
    <x v="3"/>
    <x v="0"/>
    <n v="8"/>
    <n v="6840"/>
    <n v="957.82799999999986"/>
  </r>
  <r>
    <d v="2014-07-06T00:00:00"/>
    <n v="2159"/>
    <s v="Product2"/>
    <x v="3"/>
    <x v="1"/>
    <n v="6"/>
    <n v="1530"/>
    <n v="2558.7720000000004"/>
  </r>
  <r>
    <d v="2014-07-07T00:00:00"/>
    <n v="1795"/>
    <s v="Product1"/>
    <x v="3"/>
    <x v="0"/>
    <n v="8"/>
    <n v="10080"/>
    <n v="1384.992"/>
  </r>
  <r>
    <d v="2014-07-08T00:00:00"/>
    <n v="2160"/>
    <s v="Product3"/>
    <x v="3"/>
    <x v="2"/>
    <n v="6"/>
    <n v="10755"/>
    <n v="1669.1760000000002"/>
  </r>
  <r>
    <d v="2014-07-09T00:00:00"/>
    <n v="1796"/>
    <s v="Product2"/>
    <x v="3"/>
    <x v="0"/>
    <n v="10"/>
    <n v="14025"/>
    <n v="2904.0164999999997"/>
  </r>
  <r>
    <d v="2012-01-01T00:00:00"/>
    <n v="2161"/>
    <s v="Product1"/>
    <x v="4"/>
    <x v="2"/>
    <n v="7"/>
    <n v="9870"/>
    <n v="1342.7148"/>
  </r>
  <r>
    <d v="2012-01-02T00:00:00"/>
    <n v="1797"/>
    <s v="Product3"/>
    <x v="4"/>
    <x v="1"/>
    <n v="9"/>
    <n v="2092.5"/>
    <n v="1782.81"/>
  </r>
  <r>
    <d v="2012-01-03T00:00:00"/>
    <n v="2162"/>
    <s v="Product2"/>
    <x v="4"/>
    <x v="2"/>
    <n v="7"/>
    <n v="4158"/>
    <n v="816.83910000000003"/>
  </r>
  <r>
    <d v="2012-01-05T00:00:00"/>
    <n v="1798"/>
    <s v="Product1"/>
    <x v="4"/>
    <x v="1"/>
    <n v="6"/>
    <n v="7506"/>
    <n v="2502.5003999999999"/>
  </r>
  <r>
    <d v="2012-01-06T00:00:00"/>
    <n v="2163"/>
    <s v="Product3"/>
    <x v="4"/>
    <x v="0"/>
    <n v="10"/>
    <n v="4470"/>
    <n v="841.25400000000002"/>
  </r>
  <r>
    <d v="2012-01-07T00:00:00"/>
    <n v="1799"/>
    <s v="Product2"/>
    <x v="4"/>
    <x v="1"/>
    <n v="8"/>
    <n v="8496"/>
    <n v="1601.0712000000003"/>
  </r>
  <r>
    <d v="2012-01-08T00:00:00"/>
    <n v="2164"/>
    <s v="Product1"/>
    <x v="4"/>
    <x v="0"/>
    <n v="10"/>
    <n v="5860"/>
    <n v="3559.9500000000003"/>
  </r>
  <r>
    <d v="2012-01-09T00:00:00"/>
    <n v="1800"/>
    <s v="Product3"/>
    <x v="4"/>
    <x v="2"/>
    <n v="9"/>
    <n v="14107.5"/>
    <n v="5919.5069999999987"/>
  </r>
  <r>
    <d v="2012-01-10T00:00:00"/>
    <n v="2165"/>
    <s v="Product2"/>
    <x v="4"/>
    <x v="0"/>
    <n v="10"/>
    <n v="5670"/>
    <n v="3617.46"/>
  </r>
  <r>
    <d v="2012-01-11T00:00:00"/>
    <n v="1801"/>
    <s v="Product1"/>
    <x v="4"/>
    <x v="2"/>
    <n v="9"/>
    <n v="12555"/>
    <n v="1511.6219999999998"/>
  </r>
  <r>
    <d v="2012-01-12T00:00:00"/>
    <n v="2166"/>
    <s v="Product3"/>
    <x v="4"/>
    <x v="1"/>
    <n v="8"/>
    <n v="4160"/>
    <n v="3684.72"/>
  </r>
  <r>
    <d v="2012-01-13T00:00:00"/>
    <n v="1802"/>
    <s v="Product2"/>
    <x v="4"/>
    <x v="2"/>
    <n v="7"/>
    <n v="1974"/>
    <n v="2703.5904"/>
  </r>
  <r>
    <d v="2012-01-14T00:00:00"/>
    <n v="2167"/>
    <s v="Product1"/>
    <x v="4"/>
    <x v="1"/>
    <n v="9"/>
    <n v="4819.5"/>
    <n v="1895.9913000000001"/>
  </r>
  <r>
    <d v="2012-01-15T00:00:00"/>
    <n v="1803"/>
    <s v="Product3"/>
    <x v="4"/>
    <x v="0"/>
    <n v="8"/>
    <n v="6912"/>
    <n v="1589.2991999999999"/>
  </r>
  <r>
    <d v="2012-01-16T00:00:00"/>
    <n v="2168"/>
    <s v="Product2"/>
    <x v="4"/>
    <x v="1"/>
    <n v="7"/>
    <n v="5811.75"/>
    <n v="4338.4713750000001"/>
  </r>
  <r>
    <d v="2012-01-17T00:00:00"/>
    <n v="1804"/>
    <s v="Product1"/>
    <x v="4"/>
    <x v="0"/>
    <n v="7"/>
    <n v="9502.5"/>
    <n v="634.5769499999999"/>
  </r>
  <r>
    <d v="2012-01-18T00:00:00"/>
    <n v="2169"/>
    <s v="Product3"/>
    <x v="4"/>
    <x v="2"/>
    <n v="8"/>
    <n v="9720"/>
    <n v="1332.0288"/>
  </r>
  <r>
    <d v="2012-01-19T00:00:00"/>
    <n v="1805"/>
    <s v="Product2"/>
    <x v="4"/>
    <x v="0"/>
    <n v="10"/>
    <n v="5400"/>
    <n v="3489.3"/>
  </r>
  <r>
    <d v="2012-01-20T00:00:00"/>
    <n v="2170"/>
    <s v="Product1"/>
    <x v="4"/>
    <x v="2"/>
    <n v="6"/>
    <n v="8032.5"/>
    <n v="2061.4607999999998"/>
  </r>
  <r>
    <d v="2012-01-21T00:00:00"/>
    <n v="1806"/>
    <s v="Product3"/>
    <x v="4"/>
    <x v="1"/>
    <n v="6"/>
    <n v="2133"/>
    <n v="4209.4754999999996"/>
  </r>
  <r>
    <d v="2012-01-22T00:00:00"/>
    <n v="2171"/>
    <s v="Product2"/>
    <x v="4"/>
    <x v="2"/>
    <n v="10"/>
    <n v="4980"/>
    <n v="1633.44"/>
  </r>
  <r>
    <d v="2012-01-23T00:00:00"/>
    <n v="1807"/>
    <s v="Product1"/>
    <x v="4"/>
    <x v="1"/>
    <n v="6"/>
    <n v="3582"/>
    <n v="765.65250000000003"/>
  </r>
  <r>
    <d v="2012-01-24T00:00:00"/>
    <n v="2172"/>
    <s v="Product3"/>
    <x v="4"/>
    <x v="0"/>
    <n v="8"/>
    <n v="12540"/>
    <n v="1075.6812"/>
  </r>
  <r>
    <d v="2012-01-25T00:00:00"/>
    <n v="1808"/>
    <s v="Product2"/>
    <x v="4"/>
    <x v="1"/>
    <n v="10"/>
    <n v="7335"/>
    <n v="2410.2810000000004"/>
  </r>
  <r>
    <d v="2012-01-26T00:00:00"/>
    <n v="2173"/>
    <s v="Product1"/>
    <x v="4"/>
    <x v="0"/>
    <n v="10"/>
    <n v="2265"/>
    <n v="4442.7974999999988"/>
  </r>
  <r>
    <d v="2012-01-27T00:00:00"/>
    <n v="1809"/>
    <s v="Product3"/>
    <x v="4"/>
    <x v="2"/>
    <n v="7"/>
    <n v="7812"/>
    <n v="2996.6831999999999"/>
  </r>
  <r>
    <d v="2012-01-28T00:00:00"/>
    <n v="2174"/>
    <s v="Product2"/>
    <x v="4"/>
    <x v="0"/>
    <n v="8"/>
    <n v="2484"/>
    <n v="874.11959999999999"/>
  </r>
  <r>
    <d v="2012-01-29T00:00:00"/>
    <n v="1810"/>
    <s v="Product1"/>
    <x v="4"/>
    <x v="2"/>
    <n v="6"/>
    <n v="6156"/>
    <n v="757.39319999999998"/>
  </r>
  <r>
    <d v="2012-01-30T00:00:00"/>
    <n v="2175"/>
    <s v="Product3"/>
    <x v="4"/>
    <x v="1"/>
    <n v="8"/>
    <n v="9936"/>
    <n v="910.13760000000002"/>
  </r>
  <r>
    <d v="2012-01-31T00:00:00"/>
    <n v="1811"/>
    <s v="Product2"/>
    <x v="4"/>
    <x v="2"/>
    <n v="6"/>
    <n v="1620"/>
    <n v="2450.7359999999999"/>
  </r>
  <r>
    <d v="2012-02-01T00:00:00"/>
    <n v="2176"/>
    <s v="Product1"/>
    <x v="4"/>
    <x v="1"/>
    <n v="8"/>
    <n v="4176"/>
    <n v="4690.692"/>
  </r>
  <r>
    <d v="2012-02-02T00:00:00"/>
    <n v="1812"/>
    <s v="Product3"/>
    <x v="4"/>
    <x v="0"/>
    <n v="6"/>
    <n v="5548.5"/>
    <n v="2380.3065000000001"/>
  </r>
  <r>
    <d v="2012-02-03T00:00:00"/>
    <n v="2177"/>
    <s v="Product2"/>
    <x v="4"/>
    <x v="1"/>
    <n v="6"/>
    <n v="7641"/>
    <n v="1739.6010000000001"/>
  </r>
  <r>
    <d v="2012-02-04T00:00:00"/>
    <n v="1813"/>
    <s v="Product1"/>
    <x v="4"/>
    <x v="0"/>
    <n v="8"/>
    <n v="9696"/>
    <n v="3047.4528"/>
  </r>
  <r>
    <d v="2012-02-05T00:00:00"/>
    <n v="2178"/>
    <s v="Product3"/>
    <x v="4"/>
    <x v="2"/>
    <n v="7"/>
    <n v="7087.5"/>
    <n v="2957.8500000000004"/>
  </r>
  <r>
    <d v="2012-02-06T00:00:00"/>
    <n v="1814"/>
    <s v="Product2"/>
    <x v="4"/>
    <x v="0"/>
    <n v="6"/>
    <n v="1539"/>
    <n v="1813.5575999999999"/>
  </r>
  <r>
    <d v="2012-02-07T00:00:00"/>
    <n v="2179"/>
    <s v="Product1"/>
    <x v="4"/>
    <x v="2"/>
    <n v="7"/>
    <n v="4998"/>
    <n v="2040.1835999999998"/>
  </r>
  <r>
    <d v="2012-02-08T00:00:00"/>
    <n v="1815"/>
    <s v="Product3"/>
    <x v="4"/>
    <x v="1"/>
    <n v="7"/>
    <n v="4410"/>
    <n v="3461.8500000000004"/>
  </r>
  <r>
    <d v="2012-02-09T00:00:00"/>
    <n v="2180"/>
    <s v="Product2"/>
    <x v="4"/>
    <x v="2"/>
    <n v="9"/>
    <n v="7249.5"/>
    <n v="3633.2077500000005"/>
  </r>
  <r>
    <d v="2012-02-10T00:00:00"/>
    <n v="1816"/>
    <s v="Product1"/>
    <x v="4"/>
    <x v="1"/>
    <n v="10"/>
    <n v="1635"/>
    <n v="3072.165"/>
  </r>
  <r>
    <d v="2012-02-11T00:00:00"/>
    <n v="2181"/>
    <s v="Product3"/>
    <x v="4"/>
    <x v="0"/>
    <n v="8"/>
    <n v="2376"/>
    <n v="1641.3407999999999"/>
  </r>
  <r>
    <d v="2012-02-12T00:00:00"/>
    <n v="1817"/>
    <s v="Product2"/>
    <x v="4"/>
    <x v="1"/>
    <n v="10"/>
    <n v="8175"/>
    <n v="1896.2730000000001"/>
  </r>
  <r>
    <d v="2012-02-13T00:00:00"/>
    <n v="2182"/>
    <s v="Product1"/>
    <x v="4"/>
    <x v="0"/>
    <n v="9"/>
    <n v="13140"/>
    <n v="4216.3631999999998"/>
  </r>
  <r>
    <d v="2012-02-14T00:00:00"/>
    <n v="1818"/>
    <s v="Product3"/>
    <x v="4"/>
    <x v="2"/>
    <n v="7"/>
    <n v="5811.75"/>
    <n v="3467.6774999999998"/>
  </r>
  <r>
    <d v="2012-02-15T00:00:00"/>
    <n v="2183"/>
    <s v="Product2"/>
    <x v="4"/>
    <x v="0"/>
    <n v="8"/>
    <n v="2400"/>
    <n v="976.8"/>
  </r>
  <r>
    <d v="2012-02-16T00:00:00"/>
    <n v="1819"/>
    <s v="Product1"/>
    <x v="4"/>
    <x v="2"/>
    <n v="9"/>
    <n v="6237"/>
    <n v="919.1259"/>
  </r>
  <r>
    <d v="2012-02-17T00:00:00"/>
    <n v="2184"/>
    <s v="Product3"/>
    <x v="4"/>
    <x v="1"/>
    <n v="7"/>
    <n v="2268"/>
    <n v="827.81999999999994"/>
  </r>
  <r>
    <d v="2012-02-18T00:00:00"/>
    <n v="1820"/>
    <s v="Product2"/>
    <x v="4"/>
    <x v="2"/>
    <n v="10"/>
    <n v="8880"/>
    <n v="4449.99"/>
  </r>
  <r>
    <d v="2012-02-19T00:00:00"/>
    <n v="2185"/>
    <s v="Product1"/>
    <x v="4"/>
    <x v="1"/>
    <n v="6"/>
    <n v="4770"/>
    <n v="976.4190000000001"/>
  </r>
  <r>
    <d v="2012-02-20T00:00:00"/>
    <n v="2190"/>
    <s v="Product1"/>
    <x v="4"/>
    <x v="1"/>
    <n v="6"/>
    <n v="11925"/>
    <n v="3905.6760000000004"/>
  </r>
  <r>
    <d v="2012-02-21T00:00:00"/>
    <n v="1821"/>
    <s v="Product3"/>
    <x v="4"/>
    <x v="0"/>
    <n v="8"/>
    <n v="3072"/>
    <n v="2750.6687999999999"/>
  </r>
  <r>
    <d v="2012-02-22T00:00:00"/>
    <n v="2186"/>
    <s v="Product2"/>
    <x v="4"/>
    <x v="1"/>
    <n v="10"/>
    <n v="2660"/>
    <n v="5040.7"/>
  </r>
  <r>
    <d v="2012-02-23T00:00:00"/>
    <n v="2191"/>
    <s v="Product2"/>
    <x v="4"/>
    <x v="1"/>
    <n v="10"/>
    <n v="2660"/>
    <n v="4032.56"/>
  </r>
  <r>
    <d v="2012-02-24T00:00:00"/>
    <n v="1822"/>
    <s v="Product1"/>
    <x v="4"/>
    <x v="0"/>
    <n v="10"/>
    <n v="2475"/>
    <n v="1058.8050000000001"/>
  </r>
  <r>
    <d v="2012-02-25T00:00:00"/>
    <n v="2187"/>
    <s v="Product3"/>
    <x v="4"/>
    <x v="2"/>
    <n v="9"/>
    <n v="2097"/>
    <n v="867.94830000000002"/>
  </r>
  <r>
    <d v="2012-02-26T00:00:00"/>
    <n v="2192"/>
    <s v="Product3"/>
    <x v="4"/>
    <x v="2"/>
    <n v="9"/>
    <n v="2097"/>
    <n v="3471.7932000000001"/>
  </r>
  <r>
    <d v="2012-02-27T00:00:00"/>
    <n v="1823"/>
    <s v="Product2"/>
    <x v="4"/>
    <x v="0"/>
    <n v="6"/>
    <n v="7627.5"/>
    <n v="1443.8857499999999"/>
  </r>
  <r>
    <d v="2012-02-28T00:00:00"/>
    <n v="2188"/>
    <s v="Product1"/>
    <x v="4"/>
    <x v="2"/>
    <n v="7"/>
    <n v="3045"/>
    <n v="2037.7140000000002"/>
  </r>
  <r>
    <d v="2012-03-01T00:00:00"/>
    <n v="2193"/>
    <s v="Product1"/>
    <x v="4"/>
    <x v="2"/>
    <n v="7"/>
    <n v="1522.5"/>
    <n v="509.42850000000004"/>
  </r>
  <r>
    <d v="2012-03-02T00:00:00"/>
    <n v="1824"/>
    <s v="Product3"/>
    <x v="4"/>
    <x v="1"/>
    <n v="6"/>
    <n v="13230"/>
    <n v="5757.6959999999999"/>
  </r>
  <r>
    <d v="2012-03-03T00:00:00"/>
    <n v="2189"/>
    <s v="Product2"/>
    <x v="4"/>
    <x v="2"/>
    <n v="9"/>
    <n v="6378.75"/>
    <n v="2721.6000000000004"/>
  </r>
  <r>
    <d v="2012-03-04T00:00:00"/>
    <n v="2194"/>
    <s v="Product2"/>
    <x v="4"/>
    <x v="2"/>
    <n v="9"/>
    <n v="4252.5"/>
    <n v="3402.0000000000005"/>
  </r>
  <r>
    <d v="2012-03-05T00:00:00"/>
    <n v="2195"/>
    <s v="Product1"/>
    <x v="4"/>
    <x v="0"/>
    <n v="8"/>
    <n v="4776"/>
    <n v="2532.4739999999997"/>
  </r>
  <r>
    <d v="2013-03-06T00:00:00"/>
    <n v="1825"/>
    <s v="Product1"/>
    <x v="4"/>
    <x v="1"/>
    <n v="9"/>
    <n v="11295"/>
    <n v="3438.1979999999999"/>
  </r>
  <r>
    <d v="2013-03-07T00:00:00"/>
    <n v="1826"/>
    <s v="Product2"/>
    <x v="4"/>
    <x v="1"/>
    <n v="9"/>
    <n v="5697"/>
    <n v="4106.3976000000002"/>
  </r>
  <r>
    <d v="2013-03-08T00:00:00"/>
    <n v="1827"/>
    <s v="Product3"/>
    <x v="4"/>
    <x v="2"/>
    <n v="7"/>
    <n v="10001.25"/>
    <n v="2616.3270000000002"/>
  </r>
  <r>
    <d v="2013-03-09T00:00:00"/>
    <n v="1828"/>
    <s v="Product1"/>
    <x v="4"/>
    <x v="2"/>
    <n v="6"/>
    <n v="9045"/>
    <n v="2658.5064000000002"/>
  </r>
  <r>
    <d v="2013-03-10T00:00:00"/>
    <n v="1829"/>
    <s v="Product2"/>
    <x v="4"/>
    <x v="2"/>
    <n v="7"/>
    <n v="7980"/>
    <n v="1240.4112"/>
  </r>
  <r>
    <d v="2013-03-11T00:00:00"/>
    <n v="1830"/>
    <s v="Product3"/>
    <x v="4"/>
    <x v="0"/>
    <n v="10"/>
    <n v="1725"/>
    <n v="1082.6100000000001"/>
  </r>
  <r>
    <d v="2013-03-12T00:00:00"/>
    <n v="1831"/>
    <s v="Product1"/>
    <x v="4"/>
    <x v="0"/>
    <n v="10"/>
    <n v="4080"/>
    <n v="3821.9399999999996"/>
  </r>
  <r>
    <d v="2013-03-13T00:00:00"/>
    <n v="1832"/>
    <s v="Product2"/>
    <x v="4"/>
    <x v="0"/>
    <n v="8"/>
    <n v="14880"/>
    <n v="1169.8656000000001"/>
  </r>
  <r>
    <d v="2013-03-14T00:00:00"/>
    <n v="1833"/>
    <s v="Product3"/>
    <x v="4"/>
    <x v="1"/>
    <n v="9"/>
    <n v="6925.5"/>
    <n v="2930.8716000000004"/>
  </r>
  <r>
    <d v="2013-03-15T00:00:00"/>
    <n v="1834"/>
    <s v="Product1"/>
    <x v="4"/>
    <x v="1"/>
    <n v="9"/>
    <n v="6831"/>
    <n v="4097.6891999999998"/>
  </r>
  <r>
    <d v="2013-03-16T00:00:00"/>
    <n v="1835"/>
    <s v="Product2"/>
    <x v="4"/>
    <x v="1"/>
    <n v="9"/>
    <n v="1957.5"/>
    <n v="1549.9485"/>
  </r>
  <r>
    <d v="2013-03-17T00:00:00"/>
    <n v="1836"/>
    <s v="Product3"/>
    <x v="4"/>
    <x v="2"/>
    <n v="9"/>
    <n v="10260"/>
    <n v="3351.942"/>
  </r>
  <r>
    <d v="2013-03-18T00:00:00"/>
    <n v="1837"/>
    <s v="Product1"/>
    <x v="4"/>
    <x v="2"/>
    <n v="6"/>
    <n v="7668"/>
    <n v="1401.7103999999999"/>
  </r>
  <r>
    <d v="2013-03-19T00:00:00"/>
    <n v="1838"/>
    <s v="Product2"/>
    <x v="4"/>
    <x v="2"/>
    <n v="6"/>
    <n v="4482"/>
    <n v="1760.9778000000001"/>
  </r>
  <r>
    <d v="2013-03-20T00:00:00"/>
    <n v="1839"/>
    <s v="Product3"/>
    <x v="4"/>
    <x v="0"/>
    <n v="7"/>
    <n v="6048"/>
    <n v="503.79839999999996"/>
  </r>
  <r>
    <d v="2013-03-21T00:00:00"/>
    <n v="1840"/>
    <s v="Product1"/>
    <x v="4"/>
    <x v="0"/>
    <n v="6"/>
    <n v="1791"/>
    <n v="3220.9344000000001"/>
  </r>
  <r>
    <d v="2013-03-22T00:00:00"/>
    <n v="1841"/>
    <s v="Product2"/>
    <x v="4"/>
    <x v="0"/>
    <n v="8"/>
    <n v="2604"/>
    <n v="4309.0992000000006"/>
  </r>
  <r>
    <d v="2013-03-23T00:00:00"/>
    <n v="2196"/>
    <s v="Product3"/>
    <x v="4"/>
    <x v="2"/>
    <n v="6"/>
    <n v="8172"/>
    <n v="2018.2797"/>
  </r>
  <r>
    <d v="2013-03-24T00:00:00"/>
    <n v="2562"/>
    <s v="Product3"/>
    <x v="4"/>
    <x v="1"/>
    <n v="6"/>
    <n v="7020"/>
    <n v="2369.25"/>
  </r>
  <r>
    <d v="2013-03-25T00:00:00"/>
    <n v="2197"/>
    <s v="Product1"/>
    <x v="4"/>
    <x v="2"/>
    <n v="6"/>
    <n v="3978"/>
    <n v="735.53219999999999"/>
  </r>
  <r>
    <d v="2013-03-26T00:00:00"/>
    <n v="2563"/>
    <s v="Product1"/>
    <x v="4"/>
    <x v="1"/>
    <n v="8"/>
    <n v="7920"/>
    <n v="3519.45"/>
  </r>
  <r>
    <d v="2013-03-27T00:00:00"/>
    <n v="2198"/>
    <s v="Product2"/>
    <x v="4"/>
    <x v="2"/>
    <n v="9"/>
    <n v="11178"/>
    <n v="4783.0661999999993"/>
  </r>
  <r>
    <d v="2013-03-28T00:00:00"/>
    <n v="2564"/>
    <s v="Product2"/>
    <x v="4"/>
    <x v="1"/>
    <n v="6"/>
    <n v="3150"/>
    <n v="2264.85"/>
  </r>
  <r>
    <d v="2013-03-29T00:00:00"/>
    <n v="2199"/>
    <s v="Product3"/>
    <x v="4"/>
    <x v="0"/>
    <n v="8"/>
    <n v="6096"/>
    <n v="1445.9712"/>
  </r>
  <r>
    <d v="2013-03-30T00:00:00"/>
    <n v="2565"/>
    <s v="Product3"/>
    <x v="4"/>
    <x v="2"/>
    <n v="9"/>
    <n v="6135.75"/>
    <n v="1783.8670499999998"/>
  </r>
  <r>
    <d v="2013-03-31T00:00:00"/>
    <n v="2200"/>
    <s v="Product1"/>
    <x v="4"/>
    <x v="0"/>
    <n v="8"/>
    <n v="7248"/>
    <n v="3665.6759999999995"/>
  </r>
  <r>
    <d v="2013-04-01T00:00:00"/>
    <n v="2566"/>
    <s v="Product1"/>
    <x v="4"/>
    <x v="2"/>
    <n v="7"/>
    <n v="3108"/>
    <n v="605.90460000000007"/>
  </r>
  <r>
    <d v="2013-04-02T00:00:00"/>
    <n v="2201"/>
    <s v="Product2"/>
    <x v="4"/>
    <x v="0"/>
    <n v="6"/>
    <n v="1935"/>
    <n v="637.77600000000007"/>
  </r>
  <r>
    <d v="2013-04-03T00:00:00"/>
    <n v="2567"/>
    <s v="Product2"/>
    <x v="4"/>
    <x v="2"/>
    <n v="9"/>
    <n v="7411.5"/>
    <n v="4191.9444000000003"/>
  </r>
  <r>
    <d v="2013-04-04T00:00:00"/>
    <n v="2202"/>
    <s v="Product3"/>
    <x v="4"/>
    <x v="1"/>
    <n v="7"/>
    <n v="8568"/>
    <n v="5873.3639999999996"/>
  </r>
  <r>
    <d v="2013-04-05T00:00:00"/>
    <n v="2568"/>
    <s v="Product3"/>
    <x v="4"/>
    <x v="0"/>
    <n v="10"/>
    <n v="8880"/>
    <n v="4962.8100000000004"/>
  </r>
  <r>
    <d v="2013-04-06T00:00:00"/>
    <n v="2203"/>
    <s v="Product1"/>
    <x v="4"/>
    <x v="1"/>
    <n v="10"/>
    <n v="6255"/>
    <n v="3148.35"/>
  </r>
  <r>
    <d v="2013-04-07T00:00:00"/>
    <n v="2569"/>
    <s v="Product1"/>
    <x v="4"/>
    <x v="0"/>
    <n v="6"/>
    <n v="7992"/>
    <n v="3956.5727999999999"/>
  </r>
  <r>
    <d v="2013-04-08T00:00:00"/>
    <n v="2204"/>
    <s v="Product2"/>
    <x v="4"/>
    <x v="1"/>
    <n v="10"/>
    <n v="6660"/>
    <n v="1922.9639999999999"/>
  </r>
  <r>
    <d v="2013-04-09T00:00:00"/>
    <n v="2570"/>
    <s v="Product2"/>
    <x v="4"/>
    <x v="0"/>
    <n v="7"/>
    <n v="5607"/>
    <n v="591.35159999999996"/>
  </r>
  <r>
    <d v="2013-04-10T00:00:00"/>
    <n v="2205"/>
    <s v="Product3"/>
    <x v="4"/>
    <x v="2"/>
    <n v="9"/>
    <n v="13410"/>
    <n v="2911.0428000000002"/>
  </r>
  <r>
    <d v="2013-04-11T00:00:00"/>
    <n v="2571"/>
    <s v="Product3"/>
    <x v="4"/>
    <x v="1"/>
    <n v="10"/>
    <n v="4770"/>
    <n v="2509.9740000000002"/>
  </r>
  <r>
    <d v="2013-04-12T00:00:00"/>
    <n v="2206"/>
    <s v="Product1"/>
    <x v="4"/>
    <x v="2"/>
    <n v="6"/>
    <n v="2673"/>
    <n v="2986.2755999999999"/>
  </r>
  <r>
    <d v="2013-04-13T00:00:00"/>
    <n v="2572"/>
    <s v="Product1"/>
    <x v="4"/>
    <x v="1"/>
    <n v="9"/>
    <n v="6378.75"/>
    <n v="702.08774999999991"/>
  </r>
  <r>
    <d v="2013-04-14T00:00:00"/>
    <n v="2207"/>
    <s v="Product2"/>
    <x v="4"/>
    <x v="2"/>
    <n v="7"/>
    <n v="4882.5"/>
    <n v="687.94425000000001"/>
  </r>
  <r>
    <d v="2013-04-15T00:00:00"/>
    <n v="2573"/>
    <s v="Product2"/>
    <x v="4"/>
    <x v="1"/>
    <n v="6"/>
    <n v="4401"/>
    <n v="2591.7489000000005"/>
  </r>
  <r>
    <d v="2013-04-16T00:00:00"/>
    <n v="2208"/>
    <s v="Product3"/>
    <x v="4"/>
    <x v="0"/>
    <n v="6"/>
    <n v="9720"/>
    <n v="3403.5551999999998"/>
  </r>
  <r>
    <d v="2013-04-17T00:00:00"/>
    <n v="2574"/>
    <s v="Product3"/>
    <x v="4"/>
    <x v="2"/>
    <n v="7"/>
    <n v="3990"/>
    <n v="1372.9590000000001"/>
  </r>
  <r>
    <d v="2013-04-18T00:00:00"/>
    <n v="2209"/>
    <s v="Product1"/>
    <x v="4"/>
    <x v="0"/>
    <n v="9"/>
    <n v="2349"/>
    <n v="3937.8635999999997"/>
  </r>
  <r>
    <d v="2013-04-19T00:00:00"/>
    <n v="2575"/>
    <s v="Product1"/>
    <x v="4"/>
    <x v="2"/>
    <n v="7"/>
    <n v="9292.5"/>
    <n v="737.63864999999987"/>
  </r>
  <r>
    <d v="2013-04-20T00:00:00"/>
    <n v="2210"/>
    <s v="Product2"/>
    <x v="4"/>
    <x v="0"/>
    <n v="9"/>
    <n v="13702.5"/>
    <n v="919.98585000000003"/>
  </r>
  <r>
    <d v="2013-04-21T00:00:00"/>
    <n v="2576"/>
    <s v="Product2"/>
    <x v="4"/>
    <x v="2"/>
    <n v="7"/>
    <n v="6762"/>
    <n v="1316.8995"/>
  </r>
  <r>
    <d v="2013-04-22T00:00:00"/>
    <n v="2211"/>
    <s v="Product3"/>
    <x v="4"/>
    <x v="1"/>
    <n v="10"/>
    <n v="5400"/>
    <n v="2108.7000000000003"/>
  </r>
  <r>
    <d v="2013-04-23T00:00:00"/>
    <n v="2577"/>
    <s v="Product3"/>
    <x v="4"/>
    <x v="0"/>
    <n v="6"/>
    <n v="9432"/>
    <n v="3295.5407999999998"/>
  </r>
  <r>
    <d v="2013-04-24T00:00:00"/>
    <n v="2212"/>
    <s v="Product1"/>
    <x v="4"/>
    <x v="1"/>
    <n v="9"/>
    <n v="2610"/>
    <n v="3854.4479999999999"/>
  </r>
  <r>
    <d v="2013-04-25T00:00:00"/>
    <n v="2578"/>
    <s v="Product1"/>
    <x v="4"/>
    <x v="0"/>
    <n v="9"/>
    <n v="5220"/>
    <n v="1099.0709999999999"/>
  </r>
  <r>
    <d v="2013-04-26T00:00:00"/>
    <n v="2213"/>
    <s v="Product2"/>
    <x v="4"/>
    <x v="1"/>
    <n v="8"/>
    <n v="8388"/>
    <n v="1038.4344000000001"/>
  </r>
  <r>
    <d v="2013-04-27T00:00:00"/>
    <n v="2579"/>
    <s v="Product2"/>
    <x v="4"/>
    <x v="0"/>
    <n v="7"/>
    <n v="11550"/>
    <n v="1974.5880000000002"/>
  </r>
  <r>
    <d v="2013-04-28T00:00:00"/>
    <n v="2214"/>
    <s v="Product3"/>
    <x v="4"/>
    <x v="2"/>
    <n v="6"/>
    <n v="5967"/>
    <n v="3592.1340000000005"/>
  </r>
  <r>
    <d v="2013-04-29T00:00:00"/>
    <n v="2580"/>
    <s v="Product3"/>
    <x v="4"/>
    <x v="1"/>
    <n v="8"/>
    <n v="7308"/>
    <n v="2817.2339999999999"/>
  </r>
  <r>
    <d v="2013-04-30T00:00:00"/>
    <n v="2215"/>
    <s v="Product1"/>
    <x v="4"/>
    <x v="2"/>
    <n v="9"/>
    <n v="5481"/>
    <n v="1679.9265"/>
  </r>
  <r>
    <d v="2013-05-01T00:00:00"/>
    <n v="2581"/>
    <s v="Product1"/>
    <x v="4"/>
    <x v="1"/>
    <n v="8"/>
    <n v="3024"/>
    <n v="1639.3103999999998"/>
  </r>
  <r>
    <d v="2013-05-02T00:00:00"/>
    <n v="2216"/>
    <s v="Product2"/>
    <x v="4"/>
    <x v="2"/>
    <n v="7"/>
    <n v="4074"/>
    <n v="3602.2308000000003"/>
  </r>
  <r>
    <d v="2013-05-03T00:00:00"/>
    <n v="2582"/>
    <s v="Product2"/>
    <x v="4"/>
    <x v="1"/>
    <n v="7"/>
    <n v="7182"/>
    <n v="3080.5991999999997"/>
  </r>
  <r>
    <d v="2013-05-04T00:00:00"/>
    <n v="2217"/>
    <s v="Product3"/>
    <x v="4"/>
    <x v="0"/>
    <n v="9"/>
    <n v="12555"/>
    <n v="2253.3714"/>
  </r>
  <r>
    <d v="2013-05-05T00:00:00"/>
    <n v="2583"/>
    <s v="Product3"/>
    <x v="4"/>
    <x v="2"/>
    <n v="7"/>
    <n v="5229"/>
    <n v="1091.8152"/>
  </r>
  <r>
    <d v="2013-05-06T00:00:00"/>
    <n v="2218"/>
    <s v="Product1"/>
    <x v="4"/>
    <x v="0"/>
    <n v="6"/>
    <n v="8437.5"/>
    <n v="2847.6562500000005"/>
  </r>
  <r>
    <d v="2013-05-07T00:00:00"/>
    <n v="2584"/>
    <s v="Product1"/>
    <x v="4"/>
    <x v="2"/>
    <n v="8"/>
    <n v="10260"/>
    <n v="649.0476000000001"/>
  </r>
  <r>
    <d v="2014-05-08T00:00:00"/>
    <n v="2219"/>
    <s v="Product2"/>
    <x v="4"/>
    <x v="0"/>
    <n v="10"/>
    <n v="1755"/>
    <n v="682.69499999999994"/>
  </r>
  <r>
    <d v="2014-05-09T00:00:00"/>
    <n v="2585"/>
    <s v="Product2"/>
    <x v="4"/>
    <x v="2"/>
    <n v="8"/>
    <n v="2248"/>
    <n v="2456.8392000000003"/>
  </r>
  <r>
    <d v="2014-05-10T00:00:00"/>
    <n v="2220"/>
    <s v="Product3"/>
    <x v="4"/>
    <x v="1"/>
    <n v="9"/>
    <n v="2929.5"/>
    <n v="2312.5473000000002"/>
  </r>
  <r>
    <d v="2014-05-11T00:00:00"/>
    <n v="2586"/>
    <s v="Product3"/>
    <x v="4"/>
    <x v="0"/>
    <n v="10"/>
    <n v="2910"/>
    <n v="1042.653"/>
  </r>
  <r>
    <d v="2014-05-12T00:00:00"/>
    <n v="2221"/>
    <s v="Product1"/>
    <x v="4"/>
    <x v="1"/>
    <n v="7"/>
    <n v="10395"/>
    <n v="861.9534000000001"/>
  </r>
  <r>
    <d v="2014-05-13T00:00:00"/>
    <n v="2587"/>
    <s v="Product1"/>
    <x v="4"/>
    <x v="0"/>
    <n v="8"/>
    <n v="10440"/>
    <n v="2196.1584000000003"/>
  </r>
  <r>
    <d v="2014-05-14T00:00:00"/>
    <n v="2222"/>
    <s v="Product2"/>
    <x v="4"/>
    <x v="1"/>
    <n v="6"/>
    <n v="4374"/>
    <n v="2795.8608000000004"/>
  </r>
  <r>
    <d v="2014-05-15T00:00:00"/>
    <n v="2588"/>
    <s v="Product2"/>
    <x v="4"/>
    <x v="0"/>
    <n v="8"/>
    <n v="2124"/>
    <n v="2627.1755999999996"/>
  </r>
  <r>
    <d v="2014-05-16T00:00:00"/>
    <n v="2223"/>
    <s v="Product3"/>
    <x v="4"/>
    <x v="2"/>
    <n v="7"/>
    <n v="4515"/>
    <n v="3930.3074999999999"/>
  </r>
  <r>
    <d v="2014-05-17T00:00:00"/>
    <n v="2589"/>
    <s v="Product3"/>
    <x v="4"/>
    <x v="1"/>
    <n v="9"/>
    <n v="1714.5"/>
    <n v="3669.03"/>
  </r>
  <r>
    <d v="2014-05-18T00:00:00"/>
    <n v="2224"/>
    <s v="Product1"/>
    <x v="4"/>
    <x v="2"/>
    <n v="9"/>
    <n v="2439"/>
    <n v="5413.3604999999998"/>
  </r>
  <r>
    <d v="2014-05-19T00:00:00"/>
    <n v="2590"/>
    <s v="Product1"/>
    <x v="4"/>
    <x v="1"/>
    <n v="10"/>
    <n v="5280"/>
    <n v="1017.9839999999999"/>
  </r>
  <r>
    <d v="2014-05-20T00:00:00"/>
    <n v="2225"/>
    <s v="Product2"/>
    <x v="4"/>
    <x v="2"/>
    <n v="9"/>
    <n v="11475"/>
    <n v="1964.0609999999999"/>
  </r>
  <r>
    <d v="2014-05-21T00:00:00"/>
    <n v="2591"/>
    <s v="Product2"/>
    <x v="4"/>
    <x v="1"/>
    <n v="9"/>
    <n v="2146.5"/>
    <n v="2891.9794499999998"/>
  </r>
  <r>
    <d v="2014-05-22T00:00:00"/>
    <n v="2226"/>
    <s v="Product3"/>
    <x v="4"/>
    <x v="0"/>
    <n v="7"/>
    <n v="3507"/>
    <n v="1728.6003000000001"/>
  </r>
  <r>
    <d v="2014-05-23T00:00:00"/>
    <n v="2592"/>
    <s v="Product3"/>
    <x v="4"/>
    <x v="2"/>
    <n v="7"/>
    <n v="5386.5"/>
    <n v="4035.3862500000005"/>
  </r>
  <r>
    <d v="2014-05-24T00:00:00"/>
    <n v="2227"/>
    <s v="Product1"/>
    <x v="4"/>
    <x v="0"/>
    <n v="9"/>
    <n v="1809"/>
    <n v="672.22439999999995"/>
  </r>
  <r>
    <d v="2014-05-25T00:00:00"/>
    <n v="2593"/>
    <s v="Product1"/>
    <x v="4"/>
    <x v="2"/>
    <n v="6"/>
    <n v="9792"/>
    <n v="2450.6927999999998"/>
  </r>
  <r>
    <d v="2014-05-26T00:00:00"/>
    <n v="2228"/>
    <s v="Product2"/>
    <x v="4"/>
    <x v="0"/>
    <n v="7"/>
    <n v="5055.75"/>
    <n v="2312.1630000000005"/>
  </r>
  <r>
    <d v="2014-05-27T00:00:00"/>
    <n v="2594"/>
    <s v="Product2"/>
    <x v="4"/>
    <x v="2"/>
    <n v="6"/>
    <n v="10044"/>
    <n v="2625.2505000000001"/>
  </r>
  <r>
    <d v="2014-05-28T00:00:00"/>
    <n v="2229"/>
    <s v="Product3"/>
    <x v="4"/>
    <x v="1"/>
    <n v="9"/>
    <n v="10260"/>
    <n v="1579.0140000000001"/>
  </r>
  <r>
    <d v="2014-05-29T00:00:00"/>
    <n v="2595"/>
    <s v="Product3"/>
    <x v="4"/>
    <x v="0"/>
    <n v="6"/>
    <n v="7236"/>
    <n v="1536.9264000000001"/>
  </r>
  <r>
    <d v="2014-05-30T00:00:00"/>
    <n v="2230"/>
    <s v="Product1"/>
    <x v="4"/>
    <x v="1"/>
    <n v="9"/>
    <n v="2943"/>
    <n v="2674.3041000000003"/>
  </r>
  <r>
    <d v="2014-05-31T00:00:00"/>
    <n v="2596"/>
    <s v="Product1"/>
    <x v="4"/>
    <x v="0"/>
    <n v="9"/>
    <n v="5643"/>
    <n v="5301.5985000000001"/>
  </r>
  <r>
    <d v="2014-06-01T00:00:00"/>
    <n v="2231"/>
    <s v="Product2"/>
    <x v="4"/>
    <x v="1"/>
    <n v="7"/>
    <n v="1869"/>
    <n v="1558.3722"/>
  </r>
  <r>
    <d v="2014-06-02T00:00:00"/>
    <n v="2597"/>
    <s v="Product2"/>
    <x v="4"/>
    <x v="0"/>
    <n v="6"/>
    <n v="3474"/>
    <n v="1250.2926"/>
  </r>
  <r>
    <d v="2014-06-03T00:00:00"/>
    <n v="2232"/>
    <s v="Product3"/>
    <x v="4"/>
    <x v="2"/>
    <n v="8"/>
    <n v="2064"/>
    <n v="1355.6352000000002"/>
  </r>
  <r>
    <d v="2014-06-04T00:00:00"/>
    <n v="2598"/>
    <s v="Product3"/>
    <x v="4"/>
    <x v="1"/>
    <n v="7"/>
    <n v="2068.5"/>
    <n v="907.86464999999998"/>
  </r>
  <r>
    <d v="2014-06-05T00:00:00"/>
    <n v="2233"/>
    <s v="Product1"/>
    <x v="4"/>
    <x v="2"/>
    <n v="8"/>
    <n v="4356"/>
    <n v="1457.9531999999999"/>
  </r>
  <r>
    <d v="2014-06-06T00:00:00"/>
    <n v="2599"/>
    <s v="Product1"/>
    <x v="4"/>
    <x v="1"/>
    <n v="6"/>
    <n v="9900"/>
    <n v="2066.13"/>
  </r>
  <r>
    <d v="2014-06-07T00:00:00"/>
    <n v="2234"/>
    <s v="Product2"/>
    <x v="4"/>
    <x v="2"/>
    <n v="8"/>
    <n v="11904"/>
    <n v="4160.4479999999994"/>
  </r>
  <r>
    <d v="2014-06-08T00:00:00"/>
    <n v="2600"/>
    <s v="Product2"/>
    <x v="4"/>
    <x v="1"/>
    <n v="6"/>
    <n v="7357.5"/>
    <n v="914.6844000000001"/>
  </r>
  <r>
    <d v="2014-06-09T00:00:00"/>
    <n v="2235"/>
    <s v="Product3"/>
    <x v="4"/>
    <x v="0"/>
    <n v="8"/>
    <n v="4728"/>
    <n v="4931.3040000000001"/>
  </r>
  <r>
    <d v="2014-06-10T00:00:00"/>
    <n v="2601"/>
    <s v="Product3"/>
    <x v="4"/>
    <x v="2"/>
    <n v="9"/>
    <n v="8869.5"/>
    <n v="1227.24315"/>
  </r>
  <r>
    <d v="2014-06-11T00:00:00"/>
    <n v="2236"/>
    <s v="Product1"/>
    <x v="4"/>
    <x v="0"/>
    <n v="9"/>
    <n v="9864"/>
    <n v="3500.7336"/>
  </r>
  <r>
    <d v="2014-06-12T00:00:00"/>
    <n v="2602"/>
    <s v="Product1"/>
    <x v="4"/>
    <x v="2"/>
    <n v="9"/>
    <n v="10548"/>
    <n v="4387.9679999999998"/>
  </r>
  <r>
    <d v="2014-06-13T00:00:00"/>
    <n v="2237"/>
    <s v="Product2"/>
    <x v="4"/>
    <x v="0"/>
    <n v="10"/>
    <n v="6120"/>
    <n v="710.12400000000002"/>
  </r>
  <r>
    <d v="2014-06-14T00:00:00"/>
    <n v="2603"/>
    <s v="Product2"/>
    <x v="4"/>
    <x v="2"/>
    <n v="6"/>
    <n v="1737"/>
    <n v="1066.1705999999999"/>
  </r>
  <r>
    <d v="2014-06-15T00:00:00"/>
    <n v="2238"/>
    <s v="Product3"/>
    <x v="4"/>
    <x v="1"/>
    <n v="6"/>
    <n v="2011.5"/>
    <n v="1330.0038"/>
  </r>
  <r>
    <d v="2014-06-16T00:00:00"/>
    <n v="2604"/>
    <s v="Product3"/>
    <x v="4"/>
    <x v="0"/>
    <n v="6"/>
    <n v="5022"/>
    <n v="1730.5812000000001"/>
  </r>
  <r>
    <d v="2014-06-17T00:00:00"/>
    <n v="2239"/>
    <s v="Product1"/>
    <x v="4"/>
    <x v="1"/>
    <n v="9"/>
    <n v="7627.5"/>
    <n v="1917.0958500000002"/>
  </r>
  <r>
    <d v="2014-06-18T00:00:00"/>
    <n v="2605"/>
    <s v="Product1"/>
    <x v="4"/>
    <x v="0"/>
    <n v="10"/>
    <n v="13050"/>
    <n v="4386.1049999999996"/>
  </r>
  <r>
    <d v="2014-06-19T00:00:00"/>
    <n v="2240"/>
    <s v="Product2"/>
    <x v="4"/>
    <x v="1"/>
    <n v="10"/>
    <n v="10450"/>
    <n v="4504.9949999999999"/>
  </r>
  <r>
    <d v="2014-06-20T00:00:00"/>
    <n v="2606"/>
    <s v="Product2"/>
    <x v="4"/>
    <x v="0"/>
    <n v="7"/>
    <n v="5607"/>
    <n v="2206.9152000000004"/>
  </r>
  <r>
    <d v="2014-06-21T00:00:00"/>
    <n v="2241"/>
    <s v="Product3"/>
    <x v="4"/>
    <x v="2"/>
    <n v="8"/>
    <n v="5256"/>
    <n v="2346.2784000000001"/>
  </r>
  <r>
    <d v="2014-06-22T00:00:00"/>
    <n v="2607"/>
    <s v="Product3"/>
    <x v="4"/>
    <x v="1"/>
    <n v="8"/>
    <n v="1584"/>
    <n v="3345.4079999999999"/>
  </r>
  <r>
    <d v="2014-06-23T00:00:00"/>
    <n v="2242"/>
    <s v="Product1"/>
    <x v="4"/>
    <x v="2"/>
    <n v="8"/>
    <n v="6426"/>
    <n v="1597.0751999999998"/>
  </r>
  <r>
    <d v="2014-06-24T00:00:00"/>
    <n v="2608"/>
    <s v="Product1"/>
    <x v="4"/>
    <x v="1"/>
    <n v="7"/>
    <n v="5544"/>
    <n v="872.34840000000008"/>
  </r>
  <r>
    <d v="2014-06-25T00:00:00"/>
    <n v="2243"/>
    <s v="Product2"/>
    <x v="4"/>
    <x v="2"/>
    <n v="8"/>
    <n v="9312"/>
    <n v="1458.7248000000002"/>
  </r>
  <r>
    <d v="2014-06-26T00:00:00"/>
    <n v="2609"/>
    <s v="Product2"/>
    <x v="4"/>
    <x v="1"/>
    <n v="6"/>
    <n v="6912"/>
    <n v="2849.1264000000001"/>
  </r>
  <r>
    <d v="2014-06-27T00:00:00"/>
    <n v="2244"/>
    <s v="Product3"/>
    <x v="4"/>
    <x v="0"/>
    <n v="6"/>
    <n v="8676"/>
    <n v="4146.0434999999998"/>
  </r>
  <r>
    <d v="2014-06-28T00:00:00"/>
    <n v="2610"/>
    <s v="Product3"/>
    <x v="4"/>
    <x v="2"/>
    <n v="10"/>
    <n v="10020"/>
    <n v="919.58550000000002"/>
  </r>
  <r>
    <d v="2014-06-29T00:00:00"/>
    <n v="2245"/>
    <s v="Product1"/>
    <x v="4"/>
    <x v="0"/>
    <n v="10"/>
    <n v="9360"/>
    <n v="2694.2759999999998"/>
  </r>
  <r>
    <d v="2014-06-30T00:00:00"/>
    <n v="2611"/>
    <s v="Product1"/>
    <x v="4"/>
    <x v="2"/>
    <n v="6"/>
    <n v="4284"/>
    <n v="3193.2936"/>
  </r>
  <r>
    <d v="2014-07-01T00:00:00"/>
    <n v="2246"/>
    <s v="Product2"/>
    <x v="4"/>
    <x v="0"/>
    <n v="6"/>
    <n v="7290"/>
    <n v="645.01920000000007"/>
  </r>
  <r>
    <d v="2014-07-02T00:00:00"/>
    <n v="2612"/>
    <s v="Product2"/>
    <x v="4"/>
    <x v="2"/>
    <n v="9"/>
    <n v="4171.5"/>
    <n v="4196.5289999999995"/>
  </r>
  <r>
    <d v="2014-07-03T00:00:00"/>
    <n v="2247"/>
    <s v="Product3"/>
    <x v="4"/>
    <x v="1"/>
    <n v="9"/>
    <n v="9432"/>
    <n v="3880.3247999999999"/>
  </r>
  <r>
    <d v="2014-07-04T00:00:00"/>
    <n v="2613"/>
    <s v="Product3"/>
    <x v="4"/>
    <x v="0"/>
    <n v="9"/>
    <n v="2207.25"/>
    <n v="1667.7981000000002"/>
  </r>
  <r>
    <d v="2014-07-05T00:00:00"/>
    <n v="2248"/>
    <s v="Product1"/>
    <x v="4"/>
    <x v="1"/>
    <n v="8"/>
    <n v="2144"/>
    <n v="868.10559999999998"/>
  </r>
  <r>
    <d v="2014-07-06T00:00:00"/>
    <n v="2614"/>
    <s v="Product1"/>
    <x v="4"/>
    <x v="0"/>
    <n v="6"/>
    <n v="5157"/>
    <n v="2928.3165000000004"/>
  </r>
  <r>
    <d v="2014-07-07T00:00:00"/>
    <n v="2249"/>
    <s v="Product2"/>
    <x v="4"/>
    <x v="1"/>
    <n v="9"/>
    <n v="11178"/>
    <n v="3189.0834000000004"/>
  </r>
  <r>
    <d v="2014-07-08T00:00:00"/>
    <n v="2615"/>
    <s v="Product2"/>
    <x v="4"/>
    <x v="0"/>
    <n v="8"/>
    <n v="5568"/>
    <n v="4292.9279999999999"/>
  </r>
  <r>
    <d v="2014-07-09T00:00:00"/>
    <n v="2250"/>
    <s v="Product3"/>
    <x v="4"/>
    <x v="2"/>
    <n v="7"/>
    <n v="9324"/>
    <n v="834.73109999999997"/>
  </r>
  <r>
    <d v="2012-01-01T00:00:00"/>
    <n v="2616"/>
    <s v="Product3"/>
    <x v="5"/>
    <x v="1"/>
    <n v="8"/>
    <n v="9744"/>
    <n v="904.73039999999992"/>
  </r>
  <r>
    <d v="2012-01-02T00:00:00"/>
    <n v="2251"/>
    <s v="Product1"/>
    <x v="5"/>
    <x v="2"/>
    <n v="8"/>
    <n v="9600"/>
    <n v="741.12"/>
  </r>
  <r>
    <d v="2012-01-03T00:00:00"/>
    <n v="2617"/>
    <s v="Product1"/>
    <x v="5"/>
    <x v="1"/>
    <n v="10"/>
    <n v="14450"/>
    <n v="2875.8389999999999"/>
  </r>
  <r>
    <d v="2012-01-05T00:00:00"/>
    <n v="2252"/>
    <s v="Product2"/>
    <x v="5"/>
    <x v="2"/>
    <n v="10"/>
    <n v="10750"/>
    <n v="928.58500000000004"/>
  </r>
  <r>
    <d v="2012-01-06T00:00:00"/>
    <n v="2618"/>
    <s v="Product2"/>
    <x v="5"/>
    <x v="1"/>
    <n v="8"/>
    <n v="2520"/>
    <n v="2920.4279999999999"/>
  </r>
  <r>
    <d v="2012-01-07T00:00:00"/>
    <n v="2253"/>
    <s v="Product3"/>
    <x v="5"/>
    <x v="0"/>
    <n v="6"/>
    <n v="1674"/>
    <n v="571.16880000000003"/>
  </r>
  <r>
    <d v="2012-01-08T00:00:00"/>
    <n v="2619"/>
    <s v="Product3"/>
    <x v="5"/>
    <x v="2"/>
    <n v="8"/>
    <n v="6084"/>
    <n v="4072.2240000000002"/>
  </r>
  <r>
    <d v="2012-01-09T00:00:00"/>
    <n v="2254"/>
    <s v="Product1"/>
    <x v="5"/>
    <x v="0"/>
    <n v="7"/>
    <n v="11466"/>
    <n v="5305.8914999999997"/>
  </r>
  <r>
    <d v="2012-01-10T00:00:00"/>
    <n v="2620"/>
    <s v="Product1"/>
    <x v="5"/>
    <x v="2"/>
    <n v="9"/>
    <n v="2529"/>
    <n v="1095.3099"/>
  </r>
  <r>
    <d v="2012-01-11T00:00:00"/>
    <n v="2622"/>
    <s v="Product3"/>
    <x v="5"/>
    <x v="0"/>
    <n v="9"/>
    <n v="5386.5"/>
    <n v="2413.6906500000005"/>
  </r>
  <r>
    <d v="2012-01-12T00:00:00"/>
    <n v="2623"/>
    <s v="Product1"/>
    <x v="5"/>
    <x v="0"/>
    <n v="6"/>
    <n v="8928"/>
    <n v="3718.5120000000002"/>
  </r>
  <r>
    <d v="2012-01-13T00:00:00"/>
    <n v="2624"/>
    <s v="Product2"/>
    <x v="5"/>
    <x v="0"/>
    <n v="9"/>
    <n v="5346"/>
    <n v="5565.1859999999997"/>
  </r>
  <r>
    <d v="2012-01-14T00:00:00"/>
    <n v="2625"/>
    <s v="Product3"/>
    <x v="5"/>
    <x v="1"/>
    <n v="7"/>
    <n v="11103.75"/>
    <n v="2948.0456249999997"/>
  </r>
  <r>
    <d v="2012-01-15T00:00:00"/>
    <n v="2626"/>
    <s v="Product1"/>
    <x v="5"/>
    <x v="1"/>
    <n v="6"/>
    <n v="1872"/>
    <n v="1645.1136000000001"/>
  </r>
  <r>
    <d v="2012-01-16T00:00:00"/>
    <n v="2262"/>
    <s v="Product3"/>
    <x v="5"/>
    <x v="0"/>
    <n v="9"/>
    <n v="1984.5"/>
    <n v="1616.9705999999999"/>
  </r>
  <r>
    <d v="2012-01-17T00:00:00"/>
    <n v="2627"/>
    <s v="Product2"/>
    <x v="5"/>
    <x v="1"/>
    <n v="6"/>
    <n v="7344"/>
    <n v="5129.7839999999997"/>
  </r>
  <r>
    <d v="2012-01-18T00:00:00"/>
    <n v="2263"/>
    <s v="Product1"/>
    <x v="5"/>
    <x v="0"/>
    <n v="9"/>
    <n v="12645"/>
    <n v="2667.5892000000003"/>
  </r>
  <r>
    <d v="2012-01-19T00:00:00"/>
    <n v="2628"/>
    <s v="Product3"/>
    <x v="5"/>
    <x v="2"/>
    <n v="6"/>
    <n v="5751"/>
    <n v="3564.6615000000002"/>
  </r>
  <r>
    <d v="2012-01-20T00:00:00"/>
    <n v="2264"/>
    <s v="Product2"/>
    <x v="5"/>
    <x v="0"/>
    <n v="8"/>
    <n v="11952"/>
    <n v="2329.4447999999998"/>
  </r>
  <r>
    <d v="2012-01-21T00:00:00"/>
    <n v="2629"/>
    <s v="Product1"/>
    <x v="5"/>
    <x v="2"/>
    <n v="8"/>
    <n v="9120"/>
    <n v="1475.16"/>
  </r>
  <r>
    <d v="2012-01-22T00:00:00"/>
    <n v="2265"/>
    <s v="Product3"/>
    <x v="5"/>
    <x v="1"/>
    <n v="10"/>
    <n v="5520"/>
    <n v="4529.1600000000008"/>
  </r>
  <r>
    <d v="2012-01-23T00:00:00"/>
    <n v="2630"/>
    <s v="Product2"/>
    <x v="5"/>
    <x v="2"/>
    <n v="8"/>
    <n v="4048"/>
    <n v="3422.1792"/>
  </r>
  <r>
    <d v="2012-01-24T00:00:00"/>
    <n v="2266"/>
    <s v="Product1"/>
    <x v="5"/>
    <x v="1"/>
    <n v="8"/>
    <n v="2106"/>
    <n v="718.98839999999996"/>
  </r>
  <r>
    <d v="2012-01-25T00:00:00"/>
    <n v="2631"/>
    <s v="Product3"/>
    <x v="5"/>
    <x v="0"/>
    <n v="9"/>
    <n v="10215"/>
    <n v="2739.0500999999999"/>
  </r>
  <r>
    <d v="2012-01-26T00:00:00"/>
    <n v="2267"/>
    <s v="Product2"/>
    <x v="5"/>
    <x v="1"/>
    <n v="8"/>
    <n v="3960"/>
    <n v="1251.7560000000001"/>
  </r>
  <r>
    <d v="2012-01-27T00:00:00"/>
    <n v="2632"/>
    <s v="Product1"/>
    <x v="5"/>
    <x v="0"/>
    <n v="10"/>
    <n v="10200"/>
    <n v="3237.4800000000005"/>
  </r>
  <r>
    <d v="2012-01-28T00:00:00"/>
    <n v="2268"/>
    <s v="Product3"/>
    <x v="5"/>
    <x v="2"/>
    <n v="9"/>
    <n v="5022"/>
    <n v="1969.6284000000001"/>
  </r>
  <r>
    <d v="2012-01-29T00:00:00"/>
    <n v="2633"/>
    <s v="Product2"/>
    <x v="5"/>
    <x v="0"/>
    <n v="9"/>
    <n v="2349"/>
    <n v="732.88800000000003"/>
  </r>
  <r>
    <d v="2012-01-30T00:00:00"/>
    <n v="2269"/>
    <s v="Product1"/>
    <x v="5"/>
    <x v="2"/>
    <n v="8"/>
    <n v="4716"/>
    <n v="3420.6719999999996"/>
  </r>
  <r>
    <d v="2012-01-31T00:00:00"/>
    <n v="2634"/>
    <s v="Product3"/>
    <x v="5"/>
    <x v="1"/>
    <n v="10"/>
    <n v="8460"/>
    <n v="4686.84"/>
  </r>
  <r>
    <d v="2012-02-01T00:00:00"/>
    <n v="2270"/>
    <s v="Product2"/>
    <x v="5"/>
    <x v="2"/>
    <n v="10"/>
    <n v="7515"/>
    <n v="1917.3269999999998"/>
  </r>
  <r>
    <d v="2012-02-02T00:00:00"/>
    <n v="2635"/>
    <s v="Product1"/>
    <x v="5"/>
    <x v="1"/>
    <n v="7"/>
    <n v="4772.25"/>
    <n v="2592.127125"/>
  </r>
  <r>
    <d v="2012-02-03T00:00:00"/>
    <n v="2271"/>
    <s v="Product3"/>
    <x v="5"/>
    <x v="0"/>
    <n v="10"/>
    <n v="4140"/>
    <n v="706.077"/>
  </r>
  <r>
    <d v="2012-02-04T00:00:00"/>
    <n v="2636"/>
    <s v="Product2"/>
    <x v="5"/>
    <x v="1"/>
    <n v="10"/>
    <n v="5880"/>
    <n v="4880.3999999999996"/>
  </r>
  <r>
    <d v="2012-02-05T00:00:00"/>
    <n v="2272"/>
    <s v="Product1"/>
    <x v="5"/>
    <x v="0"/>
    <n v="9"/>
    <n v="8464.5"/>
    <n v="2866.0797000000002"/>
  </r>
  <r>
    <d v="2012-02-06T00:00:00"/>
    <n v="2637"/>
    <s v="Product3"/>
    <x v="5"/>
    <x v="2"/>
    <n v="10"/>
    <n v="8360"/>
    <n v="3410.0439999999999"/>
  </r>
  <r>
    <d v="2012-02-07T00:00:00"/>
    <n v="2273"/>
    <s v="Product2"/>
    <x v="5"/>
    <x v="0"/>
    <n v="10"/>
    <n v="12300"/>
    <n v="4463.67"/>
  </r>
  <r>
    <d v="2012-02-08T00:00:00"/>
    <n v="2638"/>
    <s v="Product1"/>
    <x v="5"/>
    <x v="2"/>
    <n v="9"/>
    <n v="1741.5"/>
    <n v="1337.1237000000001"/>
  </r>
  <r>
    <d v="2012-02-09T00:00:00"/>
    <n v="2274"/>
    <s v="Product3"/>
    <x v="5"/>
    <x v="1"/>
    <n v="7"/>
    <n v="1932"/>
    <n v="4193.4059999999999"/>
  </r>
  <r>
    <d v="2012-02-10T00:00:00"/>
    <n v="2639"/>
    <s v="Product2"/>
    <x v="5"/>
    <x v="2"/>
    <n v="10"/>
    <n v="2085"/>
    <n v="822.32400000000007"/>
  </r>
  <r>
    <d v="2012-02-11T00:00:00"/>
    <n v="2275"/>
    <s v="Product1"/>
    <x v="5"/>
    <x v="1"/>
    <n v="10"/>
    <n v="5640"/>
    <n v="2078.34"/>
  </r>
  <r>
    <d v="2012-02-12T00:00:00"/>
    <n v="2658"/>
    <s v="Product3"/>
    <x v="5"/>
    <x v="0"/>
    <n v="7"/>
    <n v="2016"/>
    <n v="1776.096"/>
  </r>
  <r>
    <d v="2012-02-13T00:00:00"/>
    <n v="2659"/>
    <s v="Product1"/>
    <x v="5"/>
    <x v="0"/>
    <n v="10"/>
    <n v="4890"/>
    <n v="926.89949999999999"/>
  </r>
  <r>
    <d v="2012-02-14T00:00:00"/>
    <n v="2660"/>
    <s v="Product2"/>
    <x v="5"/>
    <x v="0"/>
    <n v="10"/>
    <n v="8850"/>
    <n v="2768.28"/>
  </r>
  <r>
    <d v="2012-02-15T00:00:00"/>
    <n v="2661"/>
    <s v="Product3"/>
    <x v="5"/>
    <x v="1"/>
    <n v="6"/>
    <n v="5859"/>
    <n v="3330.8415000000005"/>
  </r>
  <r>
    <d v="2012-02-16T00:00:00"/>
    <n v="2662"/>
    <s v="Product1"/>
    <x v="5"/>
    <x v="1"/>
    <n v="10"/>
    <n v="7785"/>
    <n v="1109.1030000000001"/>
  </r>
  <r>
    <d v="2012-02-17T00:00:00"/>
    <n v="2298"/>
    <s v="Product3"/>
    <x v="5"/>
    <x v="0"/>
    <n v="8"/>
    <n v="6876"/>
    <n v="4302.0840000000007"/>
  </r>
  <r>
    <d v="2012-02-18T00:00:00"/>
    <n v="2383"/>
    <s v="Product1"/>
    <x v="5"/>
    <x v="1"/>
    <n v="10"/>
    <n v="11000"/>
    <n v="811.58"/>
  </r>
  <r>
    <d v="2012-02-19T00:00:00"/>
    <n v="2748"/>
    <s v="Product3"/>
    <x v="5"/>
    <x v="0"/>
    <n v="8"/>
    <n v="14160"/>
    <n v="1010.7407999999999"/>
  </r>
  <r>
    <d v="2012-02-20T00:00:00"/>
    <n v="2384"/>
    <s v="Product2"/>
    <x v="5"/>
    <x v="1"/>
    <n v="7"/>
    <n v="4851"/>
    <n v="2858.93685"/>
  </r>
  <r>
    <d v="2012-02-21T00:00:00"/>
    <n v="2749"/>
    <s v="Product1"/>
    <x v="5"/>
    <x v="0"/>
    <n v="7"/>
    <n v="10500"/>
    <n v="872.7600000000001"/>
  </r>
  <r>
    <d v="2012-02-22T00:00:00"/>
    <n v="2385"/>
    <s v="Product3"/>
    <x v="5"/>
    <x v="2"/>
    <n v="10"/>
    <n v="13700"/>
    <n v="2335.0279999999998"/>
  </r>
  <r>
    <d v="2012-02-23T00:00:00"/>
    <n v="2750"/>
    <s v="Product2"/>
    <x v="5"/>
    <x v="0"/>
    <n v="10"/>
    <n v="12450"/>
    <n v="4834.335"/>
  </r>
  <r>
    <d v="2012-02-24T00:00:00"/>
    <n v="2386"/>
    <s v="Product1"/>
    <x v="5"/>
    <x v="2"/>
    <n v="7"/>
    <n v="4368"/>
    <n v="3318.5880000000002"/>
  </r>
  <r>
    <d v="2012-02-25T00:00:00"/>
    <n v="2751"/>
    <s v="Product3"/>
    <x v="5"/>
    <x v="1"/>
    <n v="9"/>
    <n v="1795.5"/>
    <n v="1237.4585999999999"/>
  </r>
  <r>
    <d v="2012-02-26T00:00:00"/>
    <n v="2387"/>
    <s v="Product2"/>
    <x v="5"/>
    <x v="2"/>
    <n v="6"/>
    <n v="9036"/>
    <n v="3571.4789999999994"/>
  </r>
  <r>
    <d v="2012-02-27T00:00:00"/>
    <n v="2752"/>
    <s v="Product1"/>
    <x v="5"/>
    <x v="1"/>
    <n v="10"/>
    <n v="8100"/>
    <n v="1702.2149999999999"/>
  </r>
  <r>
    <d v="2012-02-28T00:00:00"/>
    <n v="2388"/>
    <s v="Product3"/>
    <x v="5"/>
    <x v="0"/>
    <n v="7"/>
    <n v="1669.5"/>
    <n v="3289.7497500000004"/>
  </r>
  <r>
    <d v="2012-03-01T00:00:00"/>
    <n v="2753"/>
    <s v="Product2"/>
    <x v="5"/>
    <x v="1"/>
    <n v="8"/>
    <n v="6888"/>
    <n v="1569.5455999999999"/>
  </r>
  <r>
    <d v="2012-03-02T00:00:00"/>
    <n v="2389"/>
    <s v="Product1"/>
    <x v="5"/>
    <x v="0"/>
    <n v="8"/>
    <n v="3744"/>
    <n v="681.40800000000002"/>
  </r>
  <r>
    <d v="2012-03-03T00:00:00"/>
    <n v="2754"/>
    <s v="Product3"/>
    <x v="5"/>
    <x v="2"/>
    <n v="10"/>
    <n v="2205"/>
    <n v="665.68949999999995"/>
  </r>
  <r>
    <d v="2012-03-04T00:00:00"/>
    <n v="2390"/>
    <s v="Product2"/>
    <x v="5"/>
    <x v="0"/>
    <n v="8"/>
    <n v="11200"/>
    <n v="1729.28"/>
  </r>
  <r>
    <d v="2012-03-05T00:00:00"/>
    <n v="2755"/>
    <s v="Product1"/>
    <x v="5"/>
    <x v="2"/>
    <n v="9"/>
    <n v="8676"/>
    <n v="2805.1677"/>
  </r>
  <r>
    <d v="2013-03-06T00:00:00"/>
    <n v="2391"/>
    <s v="Product3"/>
    <x v="5"/>
    <x v="1"/>
    <n v="6"/>
    <n v="5292"/>
    <n v="3653.2439999999997"/>
  </r>
  <r>
    <d v="2013-03-07T00:00:00"/>
    <n v="2756"/>
    <s v="Product2"/>
    <x v="5"/>
    <x v="2"/>
    <n v="9"/>
    <n v="6048"/>
    <n v="1563.1056000000001"/>
  </r>
  <r>
    <d v="2013-03-08T00:00:00"/>
    <n v="2392"/>
    <s v="Product1"/>
    <x v="5"/>
    <x v="1"/>
    <n v="6"/>
    <n v="7371"/>
    <n v="2491.3980000000001"/>
  </r>
  <r>
    <d v="2013-03-09T00:00:00"/>
    <n v="2757"/>
    <s v="Product3"/>
    <x v="5"/>
    <x v="0"/>
    <n v="7"/>
    <n v="4221"/>
    <n v="4334.9669999999996"/>
  </r>
  <r>
    <d v="2013-03-10T00:00:00"/>
    <n v="2393"/>
    <s v="Product2"/>
    <x v="5"/>
    <x v="1"/>
    <n v="8"/>
    <n v="10880"/>
    <n v="2310.2592"/>
  </r>
  <r>
    <d v="2013-03-11T00:00:00"/>
    <n v="2758"/>
    <s v="Product1"/>
    <x v="5"/>
    <x v="0"/>
    <n v="7"/>
    <n v="10710"/>
    <n v="5527.6987499999996"/>
  </r>
  <r>
    <d v="2013-03-12T00:00:00"/>
    <n v="2394"/>
    <s v="Product3"/>
    <x v="5"/>
    <x v="2"/>
    <n v="10"/>
    <n v="2000"/>
    <n v="623.80000000000007"/>
  </r>
  <r>
    <d v="2013-03-13T00:00:00"/>
    <n v="2759"/>
    <s v="Product2"/>
    <x v="5"/>
    <x v="0"/>
    <n v="9"/>
    <n v="9045"/>
    <n v="545.95619999999997"/>
  </r>
  <r>
    <d v="2013-03-14T00:00:00"/>
    <n v="2395"/>
    <s v="Product1"/>
    <x v="5"/>
    <x v="2"/>
    <n v="10"/>
    <n v="5400"/>
    <n v="5366.25"/>
  </r>
  <r>
    <d v="2013-03-15T00:00:00"/>
    <n v="2760"/>
    <s v="Product3"/>
    <x v="5"/>
    <x v="1"/>
    <n v="8"/>
    <n v="9248"/>
    <n v="985.14319999999998"/>
  </r>
  <r>
    <d v="2013-03-16T00:00:00"/>
    <n v="2396"/>
    <s v="Product2"/>
    <x v="5"/>
    <x v="2"/>
    <n v="8"/>
    <n v="4496"/>
    <n v="842.32559999999989"/>
  </r>
  <r>
    <d v="2013-03-17T00:00:00"/>
    <n v="2761"/>
    <s v="Product1"/>
    <x v="5"/>
    <x v="1"/>
    <n v="9"/>
    <n v="8842.5"/>
    <n v="1452.6459"/>
  </r>
  <r>
    <d v="2013-03-18T00:00:00"/>
    <n v="2397"/>
    <s v="Product3"/>
    <x v="5"/>
    <x v="0"/>
    <n v="6"/>
    <n v="4446"/>
    <n v="2164.7574000000004"/>
  </r>
  <r>
    <d v="2013-03-19T00:00:00"/>
    <n v="2762"/>
    <s v="Product2"/>
    <x v="5"/>
    <x v="1"/>
    <n v="10"/>
    <n v="5760"/>
    <n v="2762.4960000000001"/>
  </r>
  <r>
    <d v="2013-03-20T00:00:00"/>
    <n v="2398"/>
    <s v="Product1"/>
    <x v="5"/>
    <x v="0"/>
    <n v="9"/>
    <n v="2214"/>
    <n v="3928.7429999999999"/>
  </r>
  <r>
    <d v="2013-03-21T00:00:00"/>
    <n v="2763"/>
    <s v="Product3"/>
    <x v="5"/>
    <x v="2"/>
    <n v="9"/>
    <n v="9585"/>
    <n v="1387.1412"/>
  </r>
  <r>
    <d v="2013-03-22T00:00:00"/>
    <n v="2399"/>
    <s v="Product2"/>
    <x v="5"/>
    <x v="0"/>
    <n v="8"/>
    <n v="1926"/>
    <n v="1205.6759999999999"/>
  </r>
  <r>
    <d v="2013-03-23T00:00:00"/>
    <n v="2764"/>
    <s v="Product1"/>
    <x v="5"/>
    <x v="2"/>
    <n v="7"/>
    <n v="6384"/>
    <n v="3173.6459999999997"/>
  </r>
  <r>
    <d v="2013-03-24T00:00:00"/>
    <n v="2400"/>
    <s v="Product3"/>
    <x v="5"/>
    <x v="1"/>
    <n v="8"/>
    <n v="11160"/>
    <n v="4388.1120000000001"/>
  </r>
  <r>
    <d v="2013-03-25T00:00:00"/>
    <n v="2765"/>
    <s v="Product2"/>
    <x v="5"/>
    <x v="2"/>
    <n v="10"/>
    <n v="11250"/>
    <n v="2397.6000000000004"/>
  </r>
  <r>
    <d v="2013-03-26T00:00:00"/>
    <n v="2401"/>
    <s v="Product1"/>
    <x v="5"/>
    <x v="1"/>
    <n v="8"/>
    <n v="5640"/>
    <n v="2969.46"/>
  </r>
  <r>
    <d v="2013-03-27T00:00:00"/>
    <n v="2402"/>
    <s v="Product2"/>
    <x v="5"/>
    <x v="1"/>
    <n v="10"/>
    <n v="1635"/>
    <n v="612.9615"/>
  </r>
  <r>
    <d v="2013-03-28T00:00:00"/>
    <n v="2403"/>
    <s v="Product3"/>
    <x v="5"/>
    <x v="2"/>
    <n v="8"/>
    <n v="9216"/>
    <n v="2406.7583999999997"/>
  </r>
  <r>
    <d v="2013-03-29T00:00:00"/>
    <n v="2404"/>
    <s v="Product1"/>
    <x v="5"/>
    <x v="2"/>
    <n v="10"/>
    <n v="7620"/>
    <n v="1853.3745000000001"/>
  </r>
  <r>
    <d v="2013-03-30T00:00:00"/>
    <n v="2405"/>
    <s v="Product2"/>
    <x v="5"/>
    <x v="2"/>
    <n v="10"/>
    <n v="5970"/>
    <n v="5246.1374999999998"/>
  </r>
  <r>
    <d v="2013-03-31T00:00:00"/>
    <n v="2775"/>
    <s v="Product3"/>
    <x v="5"/>
    <x v="0"/>
    <n v="10"/>
    <n v="6060"/>
    <n v="1452.7839999999999"/>
  </r>
  <r>
    <d v="2013-04-01T00:00:00"/>
    <n v="2411"/>
    <s v="Product2"/>
    <x v="5"/>
    <x v="1"/>
    <n v="8"/>
    <n v="5724"/>
    <n v="849.44159999999999"/>
  </r>
  <r>
    <d v="2013-04-02T00:00:00"/>
    <n v="2776"/>
    <s v="Product1"/>
    <x v="5"/>
    <x v="0"/>
    <n v="10"/>
    <n v="10350"/>
    <n v="683.51400000000001"/>
  </r>
  <r>
    <d v="2013-04-03T00:00:00"/>
    <n v="2412"/>
    <s v="Product3"/>
    <x v="5"/>
    <x v="2"/>
    <n v="6"/>
    <n v="11475"/>
    <n v="3490.2359999999999"/>
  </r>
  <r>
    <d v="2013-04-04T00:00:00"/>
    <n v="2777"/>
    <s v="Product2"/>
    <x v="5"/>
    <x v="0"/>
    <n v="9"/>
    <n v="6831"/>
    <n v="852.96420000000001"/>
  </r>
  <r>
    <d v="2013-04-05T00:00:00"/>
    <n v="2413"/>
    <s v="Product1"/>
    <x v="5"/>
    <x v="2"/>
    <n v="6"/>
    <n v="5062.5"/>
    <n v="1971.84375"/>
  </r>
  <r>
    <d v="2013-04-06T00:00:00"/>
    <n v="2778"/>
    <s v="Product3"/>
    <x v="5"/>
    <x v="1"/>
    <n v="6"/>
    <n v="5778"/>
    <n v="2354.5349999999999"/>
  </r>
  <r>
    <d v="2013-04-07T00:00:00"/>
    <n v="2414"/>
    <s v="Product2"/>
    <x v="5"/>
    <x v="2"/>
    <n v="9"/>
    <n v="13432.5"/>
    <n v="2267.4059999999999"/>
  </r>
  <r>
    <d v="2013-04-08T00:00:00"/>
    <n v="2779"/>
    <s v="Product1"/>
    <x v="5"/>
    <x v="1"/>
    <n v="8"/>
    <n v="6516"/>
    <n v="683.31119999999999"/>
  </r>
  <r>
    <d v="2013-04-09T00:00:00"/>
    <n v="2415"/>
    <s v="Product3"/>
    <x v="5"/>
    <x v="0"/>
    <n v="10"/>
    <n v="7575"/>
    <n v="578.73"/>
  </r>
  <r>
    <d v="2013-04-10T00:00:00"/>
    <n v="2780"/>
    <s v="Product2"/>
    <x v="5"/>
    <x v="1"/>
    <n v="6"/>
    <n v="6084"/>
    <n v="1423.1997000000001"/>
  </r>
  <r>
    <d v="2013-04-11T00:00:00"/>
    <n v="2416"/>
    <s v="Product1"/>
    <x v="5"/>
    <x v="0"/>
    <n v="9"/>
    <n v="12487.5"/>
    <n v="912.33675000000005"/>
  </r>
  <r>
    <d v="2013-04-12T00:00:00"/>
    <n v="2781"/>
    <s v="Product3"/>
    <x v="5"/>
    <x v="2"/>
    <n v="9"/>
    <n v="7506"/>
    <n v="754.35299999999995"/>
  </r>
  <r>
    <d v="2013-04-13T00:00:00"/>
    <n v="2417"/>
    <s v="Product2"/>
    <x v="5"/>
    <x v="0"/>
    <n v="7"/>
    <n v="12022.5"/>
    <n v="4181.9063999999998"/>
  </r>
  <r>
    <d v="2013-04-14T00:00:00"/>
    <n v="2782"/>
    <s v="Product1"/>
    <x v="5"/>
    <x v="2"/>
    <n v="9"/>
    <n v="4266"/>
    <n v="1736.2619999999997"/>
  </r>
  <r>
    <d v="2013-04-15T00:00:00"/>
    <n v="2418"/>
    <s v="Product3"/>
    <x v="5"/>
    <x v="1"/>
    <n v="7"/>
    <n v="3370.5"/>
    <n v="2058.7013999999999"/>
  </r>
  <r>
    <d v="2013-04-16T00:00:00"/>
    <n v="2783"/>
    <s v="Product2"/>
    <x v="5"/>
    <x v="2"/>
    <n v="9"/>
    <n v="2673"/>
    <n v="4602.9059999999999"/>
  </r>
  <r>
    <d v="2013-04-17T00:00:00"/>
    <n v="2419"/>
    <s v="Product1"/>
    <x v="5"/>
    <x v="1"/>
    <n v="8"/>
    <n v="6048"/>
    <n v="3281.04"/>
  </r>
  <r>
    <d v="2013-04-18T00:00:00"/>
    <n v="2784"/>
    <s v="Product3"/>
    <x v="5"/>
    <x v="0"/>
    <n v="8"/>
    <n v="4428"/>
    <n v="721.09979999999996"/>
  </r>
  <r>
    <d v="2013-04-19T00:00:00"/>
    <n v="2420"/>
    <s v="Product2"/>
    <x v="5"/>
    <x v="1"/>
    <n v="10"/>
    <n v="5160"/>
    <n v="2085.1559999999999"/>
  </r>
  <r>
    <d v="2013-04-20T00:00:00"/>
    <n v="2785"/>
    <s v="Product1"/>
    <x v="5"/>
    <x v="0"/>
    <n v="7"/>
    <n v="14280"/>
    <n v="4382.5320000000002"/>
  </r>
  <r>
    <d v="2013-04-21T00:00:00"/>
    <n v="2421"/>
    <s v="Product3"/>
    <x v="5"/>
    <x v="2"/>
    <n v="7"/>
    <n v="11172"/>
    <n v="2141.1137999999996"/>
  </r>
  <r>
    <d v="2013-04-22T00:00:00"/>
    <n v="2786"/>
    <s v="Product2"/>
    <x v="5"/>
    <x v="0"/>
    <n v="7"/>
    <n v="11550"/>
    <n v="2089.395"/>
  </r>
  <r>
    <d v="2013-04-23T00:00:00"/>
    <n v="2422"/>
    <s v="Product1"/>
    <x v="5"/>
    <x v="2"/>
    <n v="6"/>
    <n v="9828"/>
    <n v="4660.9290000000001"/>
  </r>
  <r>
    <d v="2013-04-24T00:00:00"/>
    <n v="2787"/>
    <s v="Product3"/>
    <x v="5"/>
    <x v="1"/>
    <n v="8"/>
    <n v="7200"/>
    <n v="2219.7600000000002"/>
  </r>
  <r>
    <d v="2013-04-25T00:00:00"/>
    <n v="2423"/>
    <s v="Product2"/>
    <x v="5"/>
    <x v="2"/>
    <n v="10"/>
    <n v="5130"/>
    <n v="969.31350000000009"/>
  </r>
  <r>
    <d v="2013-04-26T00:00:00"/>
    <n v="2788"/>
    <s v="Product1"/>
    <x v="5"/>
    <x v="1"/>
    <n v="10"/>
    <n v="6780"/>
    <n v="1490.922"/>
  </r>
  <r>
    <d v="2013-04-27T00:00:00"/>
    <n v="2424"/>
    <s v="Product3"/>
    <x v="5"/>
    <x v="0"/>
    <n v="10"/>
    <n v="2210"/>
    <n v="2978.8589999999999"/>
  </r>
  <r>
    <d v="2013-04-28T00:00:00"/>
    <n v="2789"/>
    <s v="Product2"/>
    <x v="5"/>
    <x v="1"/>
    <n v="7"/>
    <n v="5355"/>
    <n v="1920.3029999999999"/>
  </r>
  <r>
    <d v="2013-04-29T00:00:00"/>
    <n v="2425"/>
    <s v="Product1"/>
    <x v="5"/>
    <x v="0"/>
    <n v="6"/>
    <n v="3762"/>
    <n v="3857.9309999999996"/>
  </r>
  <r>
    <d v="2013-04-30T00:00:00"/>
    <n v="2790"/>
    <s v="Product3"/>
    <x v="5"/>
    <x v="2"/>
    <n v="6"/>
    <n v="4698"/>
    <n v="587.40659999999991"/>
  </r>
  <r>
    <d v="2013-05-01T00:00:00"/>
    <n v="2426"/>
    <s v="Product2"/>
    <x v="5"/>
    <x v="0"/>
    <n v="10"/>
    <n v="3660"/>
    <n v="2663.0160000000001"/>
  </r>
  <r>
    <d v="2013-05-02T00:00:00"/>
    <n v="2791"/>
    <s v="Product1"/>
    <x v="5"/>
    <x v="2"/>
    <n v="8"/>
    <n v="1608"/>
    <n v="1651.2552000000001"/>
  </r>
  <r>
    <d v="2013-05-03T00:00:00"/>
    <n v="2427"/>
    <s v="Product3"/>
    <x v="5"/>
    <x v="1"/>
    <n v="10"/>
    <n v="4160"/>
    <n v="3580.7200000000003"/>
  </r>
  <r>
    <d v="2013-05-04T00:00:00"/>
    <n v="2792"/>
    <s v="Product2"/>
    <x v="5"/>
    <x v="2"/>
    <n v="10"/>
    <n v="4120"/>
    <n v="1837.52"/>
  </r>
  <r>
    <d v="2013-05-05T00:00:00"/>
    <n v="2428"/>
    <s v="Product1"/>
    <x v="5"/>
    <x v="1"/>
    <n v="8"/>
    <n v="4416"/>
    <n v="2109.0816"/>
  </r>
  <r>
    <d v="2013-05-06T00:00:00"/>
    <n v="2793"/>
    <s v="Product3"/>
    <x v="5"/>
    <x v="0"/>
    <n v="6"/>
    <n v="2178"/>
    <n v="2867.7726000000002"/>
  </r>
  <r>
    <d v="2013-05-07T00:00:00"/>
    <n v="2429"/>
    <s v="Product2"/>
    <x v="5"/>
    <x v="1"/>
    <n v="8"/>
    <n v="2496"/>
    <n v="5033.1840000000002"/>
  </r>
  <r>
    <d v="2014-05-08T00:00:00"/>
    <n v="2794"/>
    <s v="Product1"/>
    <x v="5"/>
    <x v="0"/>
    <n v="6"/>
    <n v="8784"/>
    <n v="2782.1124"/>
  </r>
  <r>
    <d v="2014-05-09T00:00:00"/>
    <n v="2430"/>
    <s v="Product3"/>
    <x v="5"/>
    <x v="2"/>
    <n v="9"/>
    <n v="9324"/>
    <n v="1722.1428000000001"/>
  </r>
  <r>
    <d v="2014-05-10T00:00:00"/>
    <n v="2795"/>
    <s v="Product2"/>
    <x v="5"/>
    <x v="0"/>
    <n v="10"/>
    <n v="4260"/>
    <n v="1370.0159999999998"/>
  </r>
  <r>
    <d v="2014-05-11T00:00:00"/>
    <n v="2431"/>
    <s v="Product1"/>
    <x v="5"/>
    <x v="2"/>
    <n v="8"/>
    <n v="5760"/>
    <n v="2139.2640000000001"/>
  </r>
  <r>
    <d v="2014-05-12T00:00:00"/>
    <n v="2796"/>
    <s v="Product3"/>
    <x v="5"/>
    <x v="1"/>
    <n v="9"/>
    <n v="10440"/>
    <n v="3124.17"/>
  </r>
  <r>
    <d v="2014-05-13T00:00:00"/>
    <n v="2432"/>
    <s v="Product2"/>
    <x v="5"/>
    <x v="2"/>
    <n v="9"/>
    <n v="9396"/>
    <n v="3484.9763999999996"/>
  </r>
  <r>
    <d v="2014-05-14T00:00:00"/>
    <n v="2797"/>
    <s v="Product1"/>
    <x v="5"/>
    <x v="1"/>
    <n v="6"/>
    <n v="13005"/>
    <n v="2521.9295999999999"/>
  </r>
  <r>
    <d v="2014-05-15T00:00:00"/>
    <n v="2433"/>
    <s v="Product3"/>
    <x v="5"/>
    <x v="0"/>
    <n v="10"/>
    <n v="13300"/>
    <n v="4205.46"/>
  </r>
  <r>
    <d v="2014-05-16T00:00:00"/>
    <n v="2798"/>
    <s v="Product2"/>
    <x v="5"/>
    <x v="1"/>
    <n v="9"/>
    <n v="2475"/>
    <n v="780.12"/>
  </r>
  <r>
    <d v="2014-05-17T00:00:00"/>
    <n v="2434"/>
    <s v="Product1"/>
    <x v="5"/>
    <x v="0"/>
    <n v="10"/>
    <n v="14100"/>
    <n v="3058.29"/>
  </r>
  <r>
    <d v="2014-05-18T00:00:00"/>
    <n v="2799"/>
    <s v="Product3"/>
    <x v="5"/>
    <x v="2"/>
    <n v="10"/>
    <n v="10440"/>
    <n v="1908.432"/>
  </r>
  <r>
    <d v="2014-05-19T00:00:00"/>
    <n v="2435"/>
    <s v="Product2"/>
    <x v="5"/>
    <x v="0"/>
    <n v="9"/>
    <n v="9108"/>
    <n v="969.77430000000004"/>
  </r>
  <r>
    <d v="2014-05-20T00:00:00"/>
    <n v="2800"/>
    <s v="Product1"/>
    <x v="5"/>
    <x v="2"/>
    <n v="8"/>
    <n v="11960"/>
    <n v="4174.04"/>
  </r>
  <r>
    <d v="2014-05-21T00:00:00"/>
    <n v="2436"/>
    <s v="Product3"/>
    <x v="5"/>
    <x v="1"/>
    <n v="9"/>
    <n v="10422"/>
    <n v="2384.8141500000002"/>
  </r>
  <r>
    <d v="2014-05-22T00:00:00"/>
    <n v="2801"/>
    <s v="Product2"/>
    <x v="5"/>
    <x v="2"/>
    <n v="10"/>
    <n v="2650"/>
    <n v="3340.59"/>
  </r>
  <r>
    <d v="2014-05-23T00:00:00"/>
    <n v="2437"/>
    <s v="Product1"/>
    <x v="5"/>
    <x v="1"/>
    <n v="7"/>
    <n v="9660"/>
    <n v="2898.9659999999994"/>
  </r>
  <r>
    <d v="2014-05-24T00:00:00"/>
    <n v="2802"/>
    <s v="Product3"/>
    <x v="5"/>
    <x v="0"/>
    <n v="9"/>
    <n v="9990"/>
    <n v="5395.8487500000001"/>
  </r>
  <r>
    <d v="2014-05-25T00:00:00"/>
    <n v="2438"/>
    <s v="Product2"/>
    <x v="5"/>
    <x v="1"/>
    <n v="9"/>
    <n v="10980"/>
    <n v="851.60879999999997"/>
  </r>
  <r>
    <d v="2014-05-26T00:00:00"/>
    <n v="2803"/>
    <s v="Product1"/>
    <x v="5"/>
    <x v="0"/>
    <n v="9"/>
    <n v="10935"/>
    <n v="3368.8548000000001"/>
  </r>
  <r>
    <d v="2014-05-27T00:00:00"/>
    <n v="2439"/>
    <s v="Product3"/>
    <x v="5"/>
    <x v="2"/>
    <n v="7"/>
    <n v="8127"/>
    <n v="1466.1108000000002"/>
  </r>
  <r>
    <d v="2014-05-28T00:00:00"/>
    <n v="2804"/>
    <s v="Product2"/>
    <x v="5"/>
    <x v="0"/>
    <n v="7"/>
    <n v="4914"/>
    <n v="3646.1880000000001"/>
  </r>
  <r>
    <d v="2014-05-29T00:00:00"/>
    <n v="2440"/>
    <s v="Product1"/>
    <x v="5"/>
    <x v="2"/>
    <n v="10"/>
    <n v="8910"/>
    <n v="5103.9450000000006"/>
  </r>
  <r>
    <d v="2014-05-30T00:00:00"/>
    <n v="2805"/>
    <s v="Product3"/>
    <x v="5"/>
    <x v="1"/>
    <n v="8"/>
    <n v="10560"/>
    <n v="915.76319999999998"/>
  </r>
  <r>
    <d v="2014-05-31T00:00:00"/>
    <n v="2441"/>
    <s v="Product2"/>
    <x v="5"/>
    <x v="2"/>
    <n v="10"/>
    <n v="2280"/>
    <n v="3961.7280000000001"/>
  </r>
  <r>
    <d v="2014-06-01T00:00:00"/>
    <n v="2806"/>
    <s v="Product1"/>
    <x v="5"/>
    <x v="1"/>
    <n v="7"/>
    <n v="2131.5"/>
    <n v="3615.0239999999994"/>
  </r>
  <r>
    <d v="2014-06-02T00:00:00"/>
    <n v="2442"/>
    <s v="Product3"/>
    <x v="5"/>
    <x v="0"/>
    <n v="7"/>
    <n v="4046"/>
    <n v="2198.1918000000005"/>
  </r>
  <r>
    <d v="2014-06-03T00:00:00"/>
    <n v="2807"/>
    <s v="Product2"/>
    <x v="5"/>
    <x v="1"/>
    <n v="7"/>
    <n v="7612.5"/>
    <n v="609.60900000000004"/>
  </r>
  <r>
    <d v="2014-06-04T00:00:00"/>
    <n v="2443"/>
    <s v="Product1"/>
    <x v="5"/>
    <x v="0"/>
    <n v="10"/>
    <n v="9080"/>
    <n v="3489.444"/>
  </r>
  <r>
    <d v="2014-06-05T00:00:00"/>
    <n v="2808"/>
    <s v="Product3"/>
    <x v="5"/>
    <x v="2"/>
    <n v="6"/>
    <n v="1458"/>
    <n v="653.7672"/>
  </r>
  <r>
    <d v="2014-06-06T00:00:00"/>
    <n v="2444"/>
    <s v="Product2"/>
    <x v="5"/>
    <x v="0"/>
    <n v="7"/>
    <n v="3129"/>
    <n v="686.97194999999999"/>
  </r>
  <r>
    <d v="2014-06-07T00:00:00"/>
    <n v="2809"/>
    <s v="Product1"/>
    <x v="5"/>
    <x v="2"/>
    <n v="7"/>
    <n v="1858.5"/>
    <n v="3535.7962500000003"/>
  </r>
  <r>
    <d v="2014-06-08T00:00:00"/>
    <n v="2445"/>
    <s v="Product3"/>
    <x v="5"/>
    <x v="1"/>
    <n v="10"/>
    <n v="8370"/>
    <n v="3657.69"/>
  </r>
  <r>
    <d v="2014-06-09T00:00:00"/>
    <n v="2810"/>
    <s v="Product2"/>
    <x v="5"/>
    <x v="2"/>
    <n v="8"/>
    <n v="10416"/>
    <n v="3102.9264000000003"/>
  </r>
  <r>
    <d v="2014-06-10T00:00:00"/>
    <n v="2446"/>
    <s v="Product1"/>
    <x v="5"/>
    <x v="1"/>
    <n v="8"/>
    <n v="8064"/>
    <n v="2483.712"/>
  </r>
  <r>
    <d v="2014-06-11T00:00:00"/>
    <n v="2811"/>
    <s v="Product3"/>
    <x v="5"/>
    <x v="0"/>
    <n v="6"/>
    <n v="2214"/>
    <n v="1799.9819999999997"/>
  </r>
  <r>
    <d v="2014-06-12T00:00:00"/>
    <n v="2447"/>
    <s v="Product2"/>
    <x v="5"/>
    <x v="1"/>
    <n v="10"/>
    <n v="2900"/>
    <n v="3108.51"/>
  </r>
  <r>
    <d v="2014-06-13T00:00:00"/>
    <n v="2812"/>
    <s v="Product1"/>
    <x v="5"/>
    <x v="0"/>
    <n v="6"/>
    <n v="2214"/>
    <n v="1947.8772000000001"/>
  </r>
  <r>
    <d v="2014-06-14T00:00:00"/>
    <n v="2448"/>
    <s v="Product3"/>
    <x v="5"/>
    <x v="2"/>
    <n v="9"/>
    <n v="10044"/>
    <n v="2862.54"/>
  </r>
  <r>
    <d v="2014-06-15T00:00:00"/>
    <n v="2813"/>
    <s v="Product2"/>
    <x v="5"/>
    <x v="0"/>
    <n v="8"/>
    <n v="5436"/>
    <n v="578.75280000000009"/>
  </r>
  <r>
    <d v="2014-06-16T00:00:00"/>
    <n v="2449"/>
    <s v="Product1"/>
    <x v="5"/>
    <x v="2"/>
    <n v="10"/>
    <n v="13850"/>
    <n v="1676.404"/>
  </r>
  <r>
    <d v="2014-06-17T00:00:00"/>
    <n v="2814"/>
    <s v="Product3"/>
    <x v="5"/>
    <x v="1"/>
    <n v="7"/>
    <n v="5544"/>
    <n v="1490.2271999999998"/>
  </r>
  <r>
    <d v="2014-06-18T00:00:00"/>
    <n v="2450"/>
    <s v="Product2"/>
    <x v="5"/>
    <x v="2"/>
    <n v="9"/>
    <n v="10584"/>
    <n v="2676.6935999999996"/>
  </r>
  <r>
    <d v="2014-06-19T00:00:00"/>
    <n v="2815"/>
    <s v="Product1"/>
    <x v="5"/>
    <x v="1"/>
    <n v="8"/>
    <n v="4688"/>
    <n v="5041.9440000000004"/>
  </r>
  <r>
    <d v="2014-06-20T00:00:00"/>
    <n v="2451"/>
    <s v="Product3"/>
    <x v="5"/>
    <x v="0"/>
    <n v="9"/>
    <n v="2376"/>
    <n v="881.25840000000005"/>
  </r>
  <r>
    <d v="2014-06-21T00:00:00"/>
    <n v="2816"/>
    <s v="Product2"/>
    <x v="5"/>
    <x v="1"/>
    <n v="6"/>
    <n v="9180"/>
    <n v="1172.4695999999999"/>
  </r>
  <r>
    <d v="2014-06-22T00:00:00"/>
    <n v="2452"/>
    <s v="Product1"/>
    <x v="5"/>
    <x v="0"/>
    <n v="6"/>
    <n v="1566"/>
    <n v="2028.5964000000004"/>
  </r>
  <r>
    <d v="2014-06-23T00:00:00"/>
    <n v="2817"/>
    <s v="Product3"/>
    <x v="5"/>
    <x v="2"/>
    <n v="9"/>
    <n v="3294"/>
    <n v="1251.3905999999999"/>
  </r>
  <r>
    <d v="2014-06-24T00:00:00"/>
    <n v="2453"/>
    <s v="Product2"/>
    <x v="5"/>
    <x v="0"/>
    <n v="9"/>
    <n v="1944"/>
    <n v="1673.3951999999999"/>
  </r>
  <r>
    <d v="2014-06-25T00:00:00"/>
    <n v="2818"/>
    <s v="Product1"/>
    <x v="5"/>
    <x v="2"/>
    <n v="8"/>
    <n v="7524"/>
    <n v="4315.0140000000001"/>
  </r>
  <r>
    <d v="2014-06-26T00:00:00"/>
    <n v="2454"/>
    <s v="Product3"/>
    <x v="5"/>
    <x v="1"/>
    <n v="6"/>
    <n v="3510"/>
    <n v="2724.6374999999998"/>
  </r>
  <r>
    <d v="2014-06-27T00:00:00"/>
    <n v="2819"/>
    <s v="Product2"/>
    <x v="5"/>
    <x v="2"/>
    <n v="7"/>
    <n v="4599"/>
    <n v="2021.2605000000001"/>
  </r>
  <r>
    <d v="2014-06-28T00:00:00"/>
    <n v="2455"/>
    <s v="Product1"/>
    <x v="5"/>
    <x v="1"/>
    <n v="7"/>
    <n v="9712.5"/>
    <n v="2367.1305000000002"/>
  </r>
  <r>
    <d v="2014-06-29T00:00:00"/>
    <n v="2820"/>
    <s v="Product3"/>
    <x v="5"/>
    <x v="0"/>
    <n v="6"/>
    <n v="6876"/>
    <n v="3053.6316000000002"/>
  </r>
  <r>
    <d v="2014-06-30T00:00:00"/>
    <n v="2456"/>
    <s v="Product2"/>
    <x v="5"/>
    <x v="1"/>
    <n v="7"/>
    <n v="2009"/>
    <n v="3864.3114999999998"/>
  </r>
  <r>
    <d v="2014-07-01T00:00:00"/>
    <n v="2821"/>
    <s v="Product1"/>
    <x v="5"/>
    <x v="0"/>
    <n v="9"/>
    <n v="8316"/>
    <n v="3690.6407999999997"/>
  </r>
  <r>
    <d v="2014-07-02T00:00:00"/>
    <n v="2457"/>
    <s v="Product3"/>
    <x v="5"/>
    <x v="2"/>
    <n v="10"/>
    <n v="5550"/>
    <n v="1232.0999999999999"/>
  </r>
  <r>
    <d v="2014-07-03T00:00:00"/>
    <n v="2822"/>
    <s v="Product2"/>
    <x v="5"/>
    <x v="0"/>
    <n v="9"/>
    <n v="11880"/>
    <n v="5095.3320000000003"/>
  </r>
  <r>
    <d v="2014-07-04T00:00:00"/>
    <n v="2458"/>
    <s v="Product1"/>
    <x v="5"/>
    <x v="2"/>
    <n v="7"/>
    <n v="9954"/>
    <n v="1101.1612499999999"/>
  </r>
  <r>
    <d v="2014-07-05T00:00:00"/>
    <n v="2823"/>
    <s v="Product3"/>
    <x v="5"/>
    <x v="1"/>
    <n v="7"/>
    <n v="2044"/>
    <n v="671.45400000000006"/>
  </r>
  <r>
    <d v="2014-07-06T00:00:00"/>
    <n v="2459"/>
    <s v="Product2"/>
    <x v="5"/>
    <x v="2"/>
    <n v="7"/>
    <n v="2625"/>
    <n v="2775.1499999999996"/>
  </r>
  <r>
    <d v="2014-07-07T00:00:00"/>
    <n v="2824"/>
    <s v="Product1"/>
    <x v="5"/>
    <x v="1"/>
    <n v="10"/>
    <n v="14650"/>
    <n v="3042.2190000000001"/>
  </r>
  <r>
    <d v="2014-07-08T00:00:00"/>
    <n v="2460"/>
    <s v="Product3"/>
    <x v="5"/>
    <x v="0"/>
    <n v="9"/>
    <n v="2997"/>
    <n v="5626.8675000000003"/>
  </r>
  <r>
    <d v="2014-07-09T00:00:00"/>
    <n v="2825"/>
    <s v="Product2"/>
    <x v="5"/>
    <x v="1"/>
    <n v="8"/>
    <n v="11070"/>
    <n v="940.5071999999999"/>
  </r>
  <r>
    <d v="2012-01-01T00:00:00"/>
    <n v="2461"/>
    <s v="Product1"/>
    <x v="6"/>
    <x v="0"/>
    <n v="10"/>
    <n v="8370"/>
    <n v="3260.9519999999998"/>
  </r>
  <r>
    <d v="2012-01-02T00:00:00"/>
    <n v="2826"/>
    <s v="Product3"/>
    <x v="6"/>
    <x v="2"/>
    <n v="6"/>
    <n v="10080"/>
    <n v="2938.5719999999997"/>
  </r>
  <r>
    <d v="2012-01-03T00:00:00"/>
    <n v="2462"/>
    <s v="Product2"/>
    <x v="6"/>
    <x v="0"/>
    <n v="6"/>
    <n v="7560"/>
    <n v="2281.6080000000002"/>
  </r>
  <r>
    <d v="2012-01-05T00:00:00"/>
    <n v="2827"/>
    <s v="Product1"/>
    <x v="6"/>
    <x v="2"/>
    <n v="8"/>
    <n v="7248"/>
    <n v="1923.2568000000001"/>
  </r>
  <r>
    <d v="2012-01-06T00:00:00"/>
    <n v="2463"/>
    <s v="Product3"/>
    <x v="6"/>
    <x v="1"/>
    <n v="10"/>
    <n v="14025"/>
    <n v="1848.4950000000003"/>
  </r>
  <r>
    <d v="2012-01-07T00:00:00"/>
    <n v="2828"/>
    <s v="Product2"/>
    <x v="6"/>
    <x v="2"/>
    <n v="8"/>
    <n v="2256"/>
    <n v="1967.232"/>
  </r>
  <r>
    <d v="2012-01-08T00:00:00"/>
    <n v="2464"/>
    <s v="Product1"/>
    <x v="6"/>
    <x v="1"/>
    <n v="6"/>
    <n v="11002.5"/>
    <n v="4562.73675"/>
  </r>
  <r>
    <d v="2012-01-09T00:00:00"/>
    <n v="2829"/>
    <s v="Product3"/>
    <x v="6"/>
    <x v="0"/>
    <n v="10"/>
    <n v="10300"/>
    <n v="2440.482"/>
  </r>
  <r>
    <d v="2012-01-10T00:00:00"/>
    <n v="2465"/>
    <s v="Product2"/>
    <x v="6"/>
    <x v="1"/>
    <n v="8"/>
    <n v="5832"/>
    <n v="1251.2556"/>
  </r>
  <r>
    <d v="2012-01-11T00:00:00"/>
    <n v="2830"/>
    <s v="Product1"/>
    <x v="6"/>
    <x v="0"/>
    <n v="7"/>
    <n v="2173.5"/>
    <n v="3364.5779999999995"/>
  </r>
  <r>
    <d v="2012-01-12T00:00:00"/>
    <n v="2466"/>
    <s v="Product3"/>
    <x v="6"/>
    <x v="2"/>
    <n v="6"/>
    <n v="3546"/>
    <n v="2980.7676000000001"/>
  </r>
  <r>
    <d v="2012-01-13T00:00:00"/>
    <n v="2831"/>
    <s v="Product2"/>
    <x v="6"/>
    <x v="0"/>
    <n v="6"/>
    <n v="6439.5"/>
    <n v="901.31534999999997"/>
  </r>
  <r>
    <d v="2012-01-14T00:00:00"/>
    <n v="2467"/>
    <s v="Product1"/>
    <x v="6"/>
    <x v="2"/>
    <n v="10"/>
    <n v="14300"/>
    <n v="5694.26"/>
  </r>
  <r>
    <d v="2012-01-15T00:00:00"/>
    <n v="2832"/>
    <s v="Product3"/>
    <x v="6"/>
    <x v="1"/>
    <n v="8"/>
    <n v="12060"/>
    <n v="2411.0352000000003"/>
  </r>
  <r>
    <d v="2012-01-16T00:00:00"/>
    <n v="2468"/>
    <s v="Product2"/>
    <x v="6"/>
    <x v="2"/>
    <n v="9"/>
    <n v="4104"/>
    <n v="632.22119999999995"/>
  </r>
  <r>
    <d v="2012-01-17T00:00:00"/>
    <n v="2833"/>
    <s v="Product1"/>
    <x v="6"/>
    <x v="1"/>
    <n v="8"/>
    <n v="10640"/>
    <n v="2694.0480000000002"/>
  </r>
  <r>
    <d v="2012-01-18T00:00:00"/>
    <n v="2469"/>
    <s v="Product3"/>
    <x v="6"/>
    <x v="0"/>
    <n v="6"/>
    <n v="3654"/>
    <n v="2649.8807999999999"/>
  </r>
  <r>
    <d v="2012-01-19T00:00:00"/>
    <n v="2834"/>
    <s v="Product2"/>
    <x v="6"/>
    <x v="1"/>
    <n v="8"/>
    <n v="7440"/>
    <n v="1705.2479999999998"/>
  </r>
  <r>
    <d v="2012-01-20T00:00:00"/>
    <n v="2470"/>
    <s v="Product1"/>
    <x v="6"/>
    <x v="0"/>
    <n v="10"/>
    <n v="9840"/>
    <n v="3874.5"/>
  </r>
  <r>
    <d v="2012-01-21T00:00:00"/>
    <n v="2835"/>
    <s v="Product3"/>
    <x v="6"/>
    <x v="2"/>
    <n v="6"/>
    <n v="7128"/>
    <n v="2157.6456000000003"/>
  </r>
  <r>
    <d v="2012-01-22T00:00:00"/>
    <n v="2471"/>
    <s v="Product2"/>
    <x v="6"/>
    <x v="0"/>
    <n v="9"/>
    <n v="10440"/>
    <n v="3222.8279999999995"/>
  </r>
  <r>
    <d v="2012-01-23T00:00:00"/>
    <n v="2836"/>
    <s v="Product1"/>
    <x v="6"/>
    <x v="2"/>
    <n v="6"/>
    <n v="2412"/>
    <n v="2929.1328000000003"/>
  </r>
  <r>
    <d v="2012-01-24T00:00:00"/>
    <n v="2472"/>
    <s v="Product3"/>
    <x v="6"/>
    <x v="1"/>
    <n v="9"/>
    <n v="2794.5"/>
    <n v="5992.8052500000003"/>
  </r>
  <r>
    <d v="2012-01-25T00:00:00"/>
    <n v="2837"/>
    <s v="Product2"/>
    <x v="6"/>
    <x v="2"/>
    <n v="8"/>
    <n v="2988"/>
    <n v="1167.4115999999999"/>
  </r>
  <r>
    <d v="2012-01-26T00:00:00"/>
    <n v="2473"/>
    <s v="Product1"/>
    <x v="6"/>
    <x v="1"/>
    <n v="7"/>
    <n v="4830"/>
    <n v="3731.1750000000002"/>
  </r>
  <r>
    <d v="2012-01-27T00:00:00"/>
    <n v="2838"/>
    <s v="Product3"/>
    <x v="6"/>
    <x v="0"/>
    <n v="8"/>
    <n v="8760"/>
    <n v="1515.8303999999998"/>
  </r>
  <r>
    <d v="2012-01-28T00:00:00"/>
    <n v="2474"/>
    <s v="Product2"/>
    <x v="6"/>
    <x v="1"/>
    <n v="6"/>
    <n v="1377"/>
    <n v="533.31209999999987"/>
  </r>
  <r>
    <d v="2012-01-29T00:00:00"/>
    <n v="2839"/>
    <s v="Product1"/>
    <x v="6"/>
    <x v="0"/>
    <n v="8"/>
    <n v="10704"/>
    <n v="1048.1891999999998"/>
  </r>
  <r>
    <d v="2012-01-30T00:00:00"/>
    <n v="2475"/>
    <s v="Product3"/>
    <x v="6"/>
    <x v="2"/>
    <n v="7"/>
    <n v="4830"/>
    <n v="3560.6760000000004"/>
  </r>
  <r>
    <d v="2012-01-31T00:00:00"/>
    <n v="2840"/>
    <s v="Product2"/>
    <x v="6"/>
    <x v="0"/>
    <n v="9"/>
    <n v="2268"/>
    <n v="990.20879999999988"/>
  </r>
  <r>
    <d v="2012-02-01T00:00:00"/>
    <n v="2476"/>
    <s v="Product1"/>
    <x v="6"/>
    <x v="2"/>
    <n v="8"/>
    <n v="4656"/>
    <n v="4615.26"/>
  </r>
  <r>
    <d v="2012-02-02T00:00:00"/>
    <n v="2841"/>
    <s v="Product3"/>
    <x v="6"/>
    <x v="1"/>
    <n v="6"/>
    <n v="3510"/>
    <n v="591.2595"/>
  </r>
  <r>
    <d v="2012-02-03T00:00:00"/>
    <n v="2477"/>
    <s v="Product2"/>
    <x v="6"/>
    <x v="2"/>
    <n v="10"/>
    <n v="6060"/>
    <n v="601.75800000000004"/>
  </r>
  <r>
    <d v="2012-02-04T00:00:00"/>
    <n v="2842"/>
    <s v="Product1"/>
    <x v="6"/>
    <x v="1"/>
    <n v="10"/>
    <n v="2100"/>
    <n v="2436.84"/>
  </r>
  <r>
    <d v="2012-02-05T00:00:00"/>
    <n v="2478"/>
    <s v="Product3"/>
    <x v="6"/>
    <x v="0"/>
    <n v="6"/>
    <n v="4302"/>
    <n v="921.27329999999995"/>
  </r>
  <r>
    <d v="2012-02-06T00:00:00"/>
    <n v="2843"/>
    <s v="Product2"/>
    <x v="6"/>
    <x v="1"/>
    <n v="6"/>
    <n v="4950"/>
    <n v="3771.9"/>
  </r>
  <r>
    <d v="2012-02-07T00:00:00"/>
    <n v="2479"/>
    <s v="Product1"/>
    <x v="6"/>
    <x v="0"/>
    <n v="9"/>
    <n v="8586"/>
    <n v="6004.4759999999997"/>
  </r>
  <r>
    <d v="2012-02-08T00:00:00"/>
    <n v="2844"/>
    <s v="Product3"/>
    <x v="6"/>
    <x v="2"/>
    <n v="8"/>
    <n v="4176"/>
    <n v="2659.6943999999994"/>
  </r>
  <r>
    <d v="2012-02-09T00:00:00"/>
    <n v="2480"/>
    <s v="Product2"/>
    <x v="6"/>
    <x v="0"/>
    <n v="7"/>
    <n v="6615"/>
    <n v="1713.1196250000003"/>
  </r>
  <r>
    <d v="2012-02-10T00:00:00"/>
    <n v="2845"/>
    <s v="Product1"/>
    <x v="6"/>
    <x v="2"/>
    <n v="8"/>
    <n v="7668"/>
    <n v="3251.9987999999994"/>
  </r>
  <r>
    <d v="2012-02-11T00:00:00"/>
    <n v="2481"/>
    <s v="Product3"/>
    <x v="6"/>
    <x v="1"/>
    <n v="9"/>
    <n v="4887"/>
    <n v="3844.8472500000003"/>
  </r>
  <r>
    <d v="2012-02-12T00:00:00"/>
    <n v="2846"/>
    <s v="Product2"/>
    <x v="6"/>
    <x v="2"/>
    <n v="9"/>
    <n v="3753"/>
    <n v="780.24869999999999"/>
  </r>
  <r>
    <d v="2012-02-13T00:00:00"/>
    <n v="2482"/>
    <s v="Product1"/>
    <x v="6"/>
    <x v="1"/>
    <n v="9"/>
    <n v="3861"/>
    <n v="3315.6337500000009"/>
  </r>
  <r>
    <d v="2012-02-14T00:00:00"/>
    <n v="2847"/>
    <s v="Product3"/>
    <x v="6"/>
    <x v="0"/>
    <n v="9"/>
    <n v="9247.5"/>
    <n v="751.63679999999999"/>
  </r>
  <r>
    <d v="2012-02-15T00:00:00"/>
    <n v="2483"/>
    <s v="Product2"/>
    <x v="6"/>
    <x v="1"/>
    <n v="8"/>
    <n v="8424"/>
    <n v="1465.7759999999998"/>
  </r>
  <r>
    <d v="2012-02-16T00:00:00"/>
    <n v="2848"/>
    <s v="Product1"/>
    <x v="6"/>
    <x v="0"/>
    <n v="7"/>
    <n v="4158"/>
    <n v="3411.6390000000001"/>
  </r>
  <r>
    <d v="2012-02-17T00:00:00"/>
    <n v="2484"/>
    <s v="Product3"/>
    <x v="6"/>
    <x v="2"/>
    <n v="9"/>
    <n v="4212"/>
    <n v="2482.9740000000002"/>
  </r>
  <r>
    <d v="2012-02-18T00:00:00"/>
    <n v="2849"/>
    <s v="Product2"/>
    <x v="6"/>
    <x v="0"/>
    <n v="8"/>
    <n v="8820"/>
    <n v="1235.1528000000001"/>
  </r>
  <r>
    <d v="2012-02-19T00:00:00"/>
    <n v="2485"/>
    <s v="Product1"/>
    <x v="6"/>
    <x v="2"/>
    <n v="8"/>
    <n v="2040"/>
    <n v="793.35599999999999"/>
  </r>
  <r>
    <d v="2012-02-20T00:00:00"/>
    <n v="2850"/>
    <s v="Product3"/>
    <x v="6"/>
    <x v="1"/>
    <n v="8"/>
    <n v="7152"/>
    <n v="774.91920000000005"/>
  </r>
  <r>
    <d v="2012-02-21T00:00:00"/>
    <n v="2486"/>
    <s v="Product2"/>
    <x v="6"/>
    <x v="2"/>
    <n v="6"/>
    <n v="4734"/>
    <n v="3942.4751999999999"/>
  </r>
  <r>
    <d v="2012-02-22T00:00:00"/>
    <n v="2851"/>
    <s v="Product1"/>
    <x v="6"/>
    <x v="1"/>
    <n v="8"/>
    <n v="11376"/>
    <n v="3846.2255999999998"/>
  </r>
  <r>
    <d v="2012-02-23T00:00:00"/>
    <n v="2487"/>
    <s v="Product3"/>
    <x v="6"/>
    <x v="0"/>
    <n v="9"/>
    <n v="2173.5"/>
    <n v="1726.1937000000003"/>
  </r>
  <r>
    <d v="2012-02-24T00:00:00"/>
    <n v="2852"/>
    <s v="Product2"/>
    <x v="6"/>
    <x v="1"/>
    <n v="9"/>
    <n v="8073"/>
    <n v="2109.7440000000001"/>
  </r>
  <r>
    <d v="2012-02-25T00:00:00"/>
    <n v="2488"/>
    <s v="Product1"/>
    <x v="6"/>
    <x v="0"/>
    <n v="9"/>
    <n v="7020"/>
    <n v="3148.47"/>
  </r>
  <r>
    <d v="2012-02-26T00:00:00"/>
    <n v="2853"/>
    <s v="Product3"/>
    <x v="6"/>
    <x v="2"/>
    <n v="7"/>
    <n v="5103"/>
    <n v="715.4405999999999"/>
  </r>
  <r>
    <d v="2012-02-27T00:00:00"/>
    <n v="2489"/>
    <s v="Product2"/>
    <x v="6"/>
    <x v="0"/>
    <n v="8"/>
    <n v="7800"/>
    <n v="487.5"/>
  </r>
  <r>
    <d v="2012-02-28T00:00:00"/>
    <n v="2854"/>
    <s v="Product1"/>
    <x v="6"/>
    <x v="2"/>
    <n v="9"/>
    <n v="7533"/>
    <n v="1518.6528000000001"/>
  </r>
  <r>
    <d v="2012-03-01T00:00:00"/>
    <n v="2490"/>
    <s v="Product3"/>
    <x v="6"/>
    <x v="1"/>
    <n v="8"/>
    <n v="13020"/>
    <n v="898.37999999999988"/>
  </r>
  <r>
    <d v="2012-03-02T00:00:00"/>
    <n v="2855"/>
    <s v="Product2"/>
    <x v="6"/>
    <x v="2"/>
    <n v="6"/>
    <n v="11520"/>
    <n v="3578.5727999999995"/>
  </r>
  <r>
    <d v="2012-03-03T00:00:00"/>
    <n v="2491"/>
    <s v="Product1"/>
    <x v="6"/>
    <x v="1"/>
    <n v="7"/>
    <n v="8400"/>
    <n v="2535.96"/>
  </r>
  <r>
    <d v="2012-03-04T00:00:00"/>
    <n v="2856"/>
    <s v="Product3"/>
    <x v="6"/>
    <x v="0"/>
    <n v="8"/>
    <n v="3960"/>
    <n v="712.99800000000005"/>
  </r>
  <r>
    <d v="2012-03-05T00:00:00"/>
    <n v="2492"/>
    <s v="Product2"/>
    <x v="6"/>
    <x v="1"/>
    <n v="10"/>
    <n v="13300"/>
    <n v="1908.816"/>
  </r>
  <r>
    <d v="2013-03-06T00:00:00"/>
    <n v="2857"/>
    <s v="Product1"/>
    <x v="6"/>
    <x v="0"/>
    <n v="6"/>
    <n v="8820"/>
    <n v="2288.2607999999996"/>
  </r>
  <r>
    <d v="2013-03-07T00:00:00"/>
    <n v="2493"/>
    <s v="Product3"/>
    <x v="6"/>
    <x v="2"/>
    <n v="6"/>
    <n v="6624"/>
    <n v="2715.84"/>
  </r>
  <r>
    <d v="2013-03-08T00:00:00"/>
    <n v="2858"/>
    <s v="Product2"/>
    <x v="6"/>
    <x v="0"/>
    <n v="6"/>
    <n v="12915"/>
    <n v="1046.1150000000002"/>
  </r>
  <r>
    <d v="2013-03-09T00:00:00"/>
    <n v="2494"/>
    <s v="Product1"/>
    <x v="6"/>
    <x v="2"/>
    <n v="9"/>
    <n v="2358"/>
    <n v="3220.0847999999996"/>
  </r>
  <r>
    <d v="2013-03-10T00:00:00"/>
    <n v="2859"/>
    <s v="Product3"/>
    <x v="6"/>
    <x v="1"/>
    <n v="8"/>
    <n v="2544"/>
    <n v="3075.1872000000003"/>
  </r>
  <r>
    <d v="2013-03-11T00:00:00"/>
    <n v="2495"/>
    <s v="Product2"/>
    <x v="6"/>
    <x v="2"/>
    <n v="6"/>
    <n v="9585"/>
    <n v="827.18550000000005"/>
  </r>
  <r>
    <d v="2013-03-12T00:00:00"/>
    <n v="2860"/>
    <s v="Product1"/>
    <x v="6"/>
    <x v="1"/>
    <n v="8"/>
    <n v="1668"/>
    <n v="3338.5019999999995"/>
  </r>
  <r>
    <d v="2013-03-13T00:00:00"/>
    <n v="2496"/>
    <s v="Product3"/>
    <x v="6"/>
    <x v="0"/>
    <n v="9"/>
    <n v="7398"/>
    <n v="729.62774999999999"/>
  </r>
  <r>
    <d v="2013-03-14T00:00:00"/>
    <n v="2861"/>
    <s v="Product2"/>
    <x v="6"/>
    <x v="1"/>
    <n v="8"/>
    <n v="7848"/>
    <n v="3290.6664000000001"/>
  </r>
  <r>
    <d v="2013-03-15T00:00:00"/>
    <n v="2497"/>
    <s v="Product1"/>
    <x v="6"/>
    <x v="0"/>
    <n v="7"/>
    <n v="2063.25"/>
    <n v="1351.8413999999998"/>
  </r>
  <r>
    <d v="2013-03-16T00:00:00"/>
    <n v="2862"/>
    <s v="Product3"/>
    <x v="6"/>
    <x v="2"/>
    <n v="8"/>
    <n v="8192"/>
    <n v="3385.7536"/>
  </r>
  <r>
    <d v="2013-03-17T00:00:00"/>
    <n v="2498"/>
    <s v="Product2"/>
    <x v="6"/>
    <x v="0"/>
    <n v="6"/>
    <n v="1764"/>
    <n v="2071.2888000000003"/>
  </r>
  <r>
    <d v="2013-03-18T00:00:00"/>
    <n v="2863"/>
    <s v="Product1"/>
    <x v="6"/>
    <x v="2"/>
    <n v="8"/>
    <n v="4224"/>
    <n v="3279.9360000000001"/>
  </r>
  <r>
    <d v="2013-03-19T00:00:00"/>
    <n v="2499"/>
    <s v="Product3"/>
    <x v="6"/>
    <x v="1"/>
    <n v="8"/>
    <n v="7776"/>
    <n v="1168.7327999999998"/>
  </r>
  <r>
    <d v="2013-03-20T00:00:00"/>
    <n v="2864"/>
    <s v="Product2"/>
    <x v="6"/>
    <x v="2"/>
    <n v="7"/>
    <n v="7938"/>
    <n v="887.26994999999988"/>
  </r>
  <r>
    <d v="2013-03-21T00:00:00"/>
    <n v="2500"/>
    <s v="Product1"/>
    <x v="6"/>
    <x v="1"/>
    <n v="8"/>
    <n v="3696"/>
    <n v="1456.2240000000002"/>
  </r>
  <r>
    <d v="2013-03-22T00:00:00"/>
    <n v="2865"/>
    <s v="Product3"/>
    <x v="6"/>
    <x v="0"/>
    <n v="9"/>
    <n v="7398"/>
    <n v="3510.5976000000001"/>
  </r>
  <r>
    <d v="2013-03-23T00:00:00"/>
    <n v="2501"/>
    <s v="Product2"/>
    <x v="6"/>
    <x v="1"/>
    <n v="9"/>
    <n v="14377.5"/>
    <n v="4574.9204999999993"/>
  </r>
  <r>
    <d v="2013-03-24T00:00:00"/>
    <n v="2866"/>
    <s v="Product1"/>
    <x v="6"/>
    <x v="0"/>
    <n v="9"/>
    <n v="4770"/>
    <n v="1554.0659999999998"/>
  </r>
  <r>
    <d v="2013-03-25T00:00:00"/>
    <n v="2502"/>
    <s v="Product3"/>
    <x v="6"/>
    <x v="2"/>
    <n v="10"/>
    <n v="11400"/>
    <n v="3393.5519999999997"/>
  </r>
  <r>
    <d v="2013-03-26T00:00:00"/>
    <n v="2867"/>
    <s v="Product2"/>
    <x v="6"/>
    <x v="0"/>
    <n v="7"/>
    <n v="10962"/>
    <n v="936.7029"/>
  </r>
  <r>
    <d v="2013-03-27T00:00:00"/>
    <n v="2503"/>
    <s v="Product1"/>
    <x v="6"/>
    <x v="2"/>
    <n v="10"/>
    <n v="3870"/>
    <n v="3277.116"/>
  </r>
  <r>
    <d v="2013-03-28T00:00:00"/>
    <n v="2868"/>
    <s v="Product3"/>
    <x v="6"/>
    <x v="1"/>
    <n v="6"/>
    <n v="2520"/>
    <n v="2804.7599999999998"/>
  </r>
  <r>
    <d v="2013-03-29T00:00:00"/>
    <n v="2504"/>
    <s v="Product2"/>
    <x v="6"/>
    <x v="2"/>
    <n v="8"/>
    <n v="4248"/>
    <n v="4709.9699999999993"/>
  </r>
  <r>
    <d v="2013-03-30T00:00:00"/>
    <n v="2869"/>
    <s v="Product1"/>
    <x v="6"/>
    <x v="1"/>
    <n v="9"/>
    <n v="8640"/>
    <n v="1875.3119999999999"/>
  </r>
  <r>
    <d v="2013-03-31T00:00:00"/>
    <n v="2505"/>
    <s v="Product3"/>
    <x v="6"/>
    <x v="0"/>
    <n v="10"/>
    <n v="10240"/>
    <n v="3927.04"/>
  </r>
  <r>
    <d v="2013-04-01T00:00:00"/>
    <n v="2870"/>
    <s v="Product2"/>
    <x v="6"/>
    <x v="1"/>
    <n v="10"/>
    <n v="8640"/>
    <n v="2881.0079999999998"/>
  </r>
  <r>
    <d v="2013-04-02T00:00:00"/>
    <n v="2506"/>
    <s v="Product1"/>
    <x v="6"/>
    <x v="0"/>
    <n v="10"/>
    <n v="2340"/>
    <n v="3684.33"/>
  </r>
  <r>
    <d v="2013-04-03T00:00:00"/>
    <n v="2871"/>
    <s v="Product3"/>
    <x v="6"/>
    <x v="2"/>
    <n v="6"/>
    <n v="11070"/>
    <n v="2114.8128000000002"/>
  </r>
  <r>
    <d v="2013-04-04T00:00:00"/>
    <n v="2507"/>
    <s v="Product2"/>
    <x v="6"/>
    <x v="0"/>
    <n v="8"/>
    <n v="6768"/>
    <n v="3277.5168000000003"/>
  </r>
  <r>
    <d v="2013-04-05T00:00:00"/>
    <n v="2872"/>
    <s v="Product1"/>
    <x v="6"/>
    <x v="2"/>
    <n v="6"/>
    <n v="7222.5"/>
    <n v="529.26480000000004"/>
  </r>
  <r>
    <d v="2013-04-06T00:00:00"/>
    <n v="2508"/>
    <s v="Product3"/>
    <x v="6"/>
    <x v="1"/>
    <n v="10"/>
    <n v="4240"/>
    <n v="3751.5520000000001"/>
  </r>
  <r>
    <d v="2013-04-07T00:00:00"/>
    <n v="2873"/>
    <s v="Product2"/>
    <x v="6"/>
    <x v="2"/>
    <n v="6"/>
    <n v="12330"/>
    <n v="3938.6952000000001"/>
  </r>
  <r>
    <d v="2013-04-08T00:00:00"/>
    <n v="2509"/>
    <s v="Product1"/>
    <x v="6"/>
    <x v="1"/>
    <n v="10"/>
    <n v="6960"/>
    <n v="3035.4300000000003"/>
  </r>
  <r>
    <d v="2013-04-09T00:00:00"/>
    <n v="2874"/>
    <s v="Product3"/>
    <x v="6"/>
    <x v="0"/>
    <n v="8"/>
    <n v="2952"/>
    <n v="3958.6320000000005"/>
  </r>
  <r>
    <d v="2013-04-10T00:00:00"/>
    <n v="2510"/>
    <s v="Product2"/>
    <x v="6"/>
    <x v="1"/>
    <n v="7"/>
    <n v="2236.5"/>
    <n v="2497.2759000000001"/>
  </r>
  <r>
    <d v="2013-04-11T00:00:00"/>
    <n v="2875"/>
    <s v="Product1"/>
    <x v="6"/>
    <x v="0"/>
    <n v="6"/>
    <n v="2160"/>
    <n v="3587.7599999999993"/>
  </r>
  <r>
    <d v="2013-04-12T00:00:00"/>
    <n v="2511"/>
    <s v="Product3"/>
    <x v="6"/>
    <x v="2"/>
    <n v="9"/>
    <n v="2034"/>
    <n v="1342.0332000000001"/>
  </r>
  <r>
    <d v="2013-04-13T00:00:00"/>
    <n v="2876"/>
    <s v="Product2"/>
    <x v="6"/>
    <x v="0"/>
    <n v="9"/>
    <n v="8437.5"/>
    <n v="3468.65625"/>
  </r>
  <r>
    <d v="2013-04-14T00:00:00"/>
    <n v="2512"/>
    <s v="Product1"/>
    <x v="6"/>
    <x v="2"/>
    <n v="6"/>
    <n v="12510"/>
    <n v="4870.143"/>
  </r>
  <r>
    <d v="2013-04-15T00:00:00"/>
    <n v="2877"/>
    <s v="Product3"/>
    <x v="6"/>
    <x v="1"/>
    <n v="6"/>
    <n v="7209"/>
    <n v="3840.9552000000003"/>
  </r>
  <r>
    <d v="2013-04-16T00:00:00"/>
    <n v="2513"/>
    <s v="Product2"/>
    <x v="6"/>
    <x v="2"/>
    <n v="6"/>
    <n v="1791"/>
    <n v="1631.2428"/>
  </r>
  <r>
    <d v="2013-04-17T00:00:00"/>
    <n v="2878"/>
    <s v="Product1"/>
    <x v="6"/>
    <x v="1"/>
    <n v="9"/>
    <n v="6264"/>
    <n v="1817.3951999999999"/>
  </r>
  <r>
    <d v="2013-04-18T00:00:00"/>
    <n v="2514"/>
    <s v="Product3"/>
    <x v="6"/>
    <x v="0"/>
    <n v="8"/>
    <n v="2280"/>
    <n v="2873.4839999999995"/>
  </r>
  <r>
    <d v="2013-04-19T00:00:00"/>
    <n v="2879"/>
    <s v="Product2"/>
    <x v="6"/>
    <x v="1"/>
    <n v="6"/>
    <n v="1530"/>
    <n v="1919.0790000000002"/>
  </r>
  <r>
    <d v="2013-04-20T00:00:00"/>
    <n v="2515"/>
    <s v="Product1"/>
    <x v="6"/>
    <x v="0"/>
    <n v="8"/>
    <n v="2016"/>
    <n v="1384.992"/>
  </r>
  <r>
    <d v="2013-04-21T00:00:00"/>
    <n v="2880"/>
    <s v="Product3"/>
    <x v="6"/>
    <x v="2"/>
    <n v="6"/>
    <n v="4302"/>
    <n v="2503.7640000000001"/>
  </r>
  <r>
    <d v="2013-04-22T00:00:00"/>
    <n v="2516"/>
    <s v="Product2"/>
    <x v="6"/>
    <x v="0"/>
    <n v="10"/>
    <n v="11220"/>
    <n v="4840.0275000000001"/>
  </r>
  <r>
    <d v="2013-04-23T00:00:00"/>
    <n v="2881"/>
    <s v="Product1"/>
    <x v="6"/>
    <x v="2"/>
    <n v="7"/>
    <n v="5922"/>
    <n v="2014.0722000000001"/>
  </r>
  <r>
    <d v="2013-04-24T00:00:00"/>
    <n v="2517"/>
    <s v="Product3"/>
    <x v="6"/>
    <x v="1"/>
    <n v="9"/>
    <n v="6277.5"/>
    <n v="4457.0249999999996"/>
  </r>
  <r>
    <d v="2013-04-25T00:00:00"/>
    <n v="2882"/>
    <s v="Product2"/>
    <x v="6"/>
    <x v="2"/>
    <n v="7"/>
    <n v="4158"/>
    <n v="1633.6782000000001"/>
  </r>
  <r>
    <d v="2013-04-26T00:00:00"/>
    <n v="2518"/>
    <s v="Product1"/>
    <x v="6"/>
    <x v="1"/>
    <n v="6"/>
    <n v="7506"/>
    <n v="3336.6671999999999"/>
  </r>
  <r>
    <d v="2013-04-27T00:00:00"/>
    <n v="2883"/>
    <s v="Product3"/>
    <x v="6"/>
    <x v="0"/>
    <n v="10"/>
    <n v="4470"/>
    <n v="841.25400000000002"/>
  </r>
  <r>
    <d v="2013-04-28T00:00:00"/>
    <n v="2519"/>
    <s v="Product2"/>
    <x v="6"/>
    <x v="1"/>
    <n v="8"/>
    <n v="8496"/>
    <n v="3202.1424000000006"/>
  </r>
  <r>
    <d v="2013-04-29T00:00:00"/>
    <n v="2884"/>
    <s v="Product1"/>
    <x v="6"/>
    <x v="0"/>
    <n v="10"/>
    <n v="5860"/>
    <n v="3559.9500000000003"/>
  </r>
  <r>
    <d v="2013-04-30T00:00:00"/>
    <n v="2520"/>
    <s v="Product3"/>
    <x v="6"/>
    <x v="2"/>
    <n v="9"/>
    <n v="2821.5"/>
    <n v="4735.605599999999"/>
  </r>
  <r>
    <d v="2013-05-01T00:00:00"/>
    <n v="2885"/>
    <s v="Product2"/>
    <x v="6"/>
    <x v="0"/>
    <n v="10"/>
    <n v="2835"/>
    <n v="904.36500000000001"/>
  </r>
  <r>
    <d v="2013-05-02T00:00:00"/>
    <n v="2521"/>
    <s v="Product1"/>
    <x v="6"/>
    <x v="2"/>
    <n v="9"/>
    <n v="7533"/>
    <n v="2267.433"/>
  </r>
  <r>
    <d v="2013-05-03T00:00:00"/>
    <n v="2886"/>
    <s v="Product3"/>
    <x v="6"/>
    <x v="1"/>
    <n v="8"/>
    <n v="6240"/>
    <n v="2210.8319999999999"/>
  </r>
  <r>
    <d v="2013-05-04T00:00:00"/>
    <n v="2522"/>
    <s v="Product2"/>
    <x v="6"/>
    <x v="2"/>
    <n v="7"/>
    <n v="1974"/>
    <n v="2703.5904"/>
  </r>
  <r>
    <d v="2013-05-05T00:00:00"/>
    <n v="2887"/>
    <s v="Product1"/>
    <x v="6"/>
    <x v="1"/>
    <n v="9"/>
    <n v="4819.5"/>
    <n v="3159.9855000000002"/>
  </r>
  <r>
    <d v="2013-05-06T00:00:00"/>
    <n v="2523"/>
    <s v="Product3"/>
    <x v="6"/>
    <x v="0"/>
    <n v="8"/>
    <n v="6912"/>
    <n v="1589.2991999999999"/>
  </r>
  <r>
    <d v="2013-05-07T00:00:00"/>
    <n v="2888"/>
    <s v="Product2"/>
    <x v="6"/>
    <x v="1"/>
    <n v="7"/>
    <n v="1937.25"/>
    <n v="1735.3885500000001"/>
  </r>
  <r>
    <d v="2014-05-08T00:00:00"/>
    <n v="2524"/>
    <s v="Product1"/>
    <x v="6"/>
    <x v="0"/>
    <n v="7"/>
    <n v="5701.5"/>
    <n v="2538.3077999999996"/>
  </r>
  <r>
    <d v="2014-05-09T00:00:00"/>
    <n v="2889"/>
    <s v="Product3"/>
    <x v="6"/>
    <x v="2"/>
    <n v="8"/>
    <n v="5832"/>
    <n v="666.01440000000002"/>
  </r>
  <r>
    <d v="2014-05-10T00:00:00"/>
    <n v="2525"/>
    <s v="Product2"/>
    <x v="6"/>
    <x v="0"/>
    <n v="10"/>
    <n v="7200"/>
    <n v="2791.44"/>
  </r>
  <r>
    <d v="2014-05-11T00:00:00"/>
    <n v="2890"/>
    <s v="Product1"/>
    <x v="6"/>
    <x v="2"/>
    <n v="6"/>
    <n v="4819.5"/>
    <n v="2576.826"/>
  </r>
  <r>
    <d v="2014-05-12T00:00:00"/>
    <n v="2526"/>
    <s v="Product3"/>
    <x v="6"/>
    <x v="1"/>
    <n v="6"/>
    <n v="2133"/>
    <n v="3367.5803999999998"/>
  </r>
  <r>
    <d v="2014-05-13T00:00:00"/>
    <n v="2891"/>
    <s v="Product2"/>
    <x v="6"/>
    <x v="2"/>
    <n v="10"/>
    <n v="4980"/>
    <n v="816.72"/>
  </r>
  <r>
    <d v="2014-05-14T00:00:00"/>
    <n v="2527"/>
    <s v="Product1"/>
    <x v="6"/>
    <x v="1"/>
    <n v="6"/>
    <n v="7164"/>
    <n v="3062.61"/>
  </r>
  <r>
    <d v="2014-05-15T00:00:00"/>
    <n v="2892"/>
    <s v="Product3"/>
    <x v="6"/>
    <x v="0"/>
    <n v="8"/>
    <n v="12540"/>
    <n v="2151.3624"/>
  </r>
  <r>
    <d v="2014-05-16T00:00:00"/>
    <n v="2528"/>
    <s v="Product2"/>
    <x v="6"/>
    <x v="1"/>
    <n v="10"/>
    <n v="2445"/>
    <n v="1606.8540000000003"/>
  </r>
  <r>
    <d v="2014-05-17T00:00:00"/>
    <n v="2893"/>
    <s v="Product1"/>
    <x v="6"/>
    <x v="0"/>
    <n v="10"/>
    <n v="4530"/>
    <n v="2665.6784999999995"/>
  </r>
  <r>
    <d v="2014-05-18T00:00:00"/>
    <n v="2529"/>
    <s v="Product3"/>
    <x v="6"/>
    <x v="2"/>
    <n v="7"/>
    <n v="3906"/>
    <n v="2996.6831999999999"/>
  </r>
  <r>
    <d v="2014-05-19T00:00:00"/>
    <n v="2894"/>
    <s v="Product2"/>
    <x v="6"/>
    <x v="0"/>
    <n v="8"/>
    <n v="4968"/>
    <n v="874.11959999999999"/>
  </r>
  <r>
    <d v="2014-05-20T00:00:00"/>
    <n v="2530"/>
    <s v="Product1"/>
    <x v="6"/>
    <x v="2"/>
    <n v="6"/>
    <n v="4104"/>
    <n v="757.39319999999998"/>
  </r>
  <r>
    <d v="2014-05-21T00:00:00"/>
    <n v="2895"/>
    <s v="Product3"/>
    <x v="6"/>
    <x v="1"/>
    <n v="8"/>
    <n v="12420"/>
    <n v="4550.6880000000001"/>
  </r>
  <r>
    <d v="2014-05-22T00:00:00"/>
    <n v="2531"/>
    <s v="Product2"/>
    <x v="6"/>
    <x v="2"/>
    <n v="6"/>
    <n v="3240"/>
    <n v="1838.0519999999999"/>
  </r>
  <r>
    <d v="2014-05-23T00:00:00"/>
    <n v="2896"/>
    <s v="Product1"/>
    <x v="6"/>
    <x v="1"/>
    <n v="8"/>
    <n v="6264"/>
    <n v="938.13840000000005"/>
  </r>
  <r>
    <d v="2014-05-24T00:00:00"/>
    <n v="2532"/>
    <s v="Product3"/>
    <x v="6"/>
    <x v="0"/>
    <n v="6"/>
    <n v="7398"/>
    <n v="2380.3065000000001"/>
  </r>
  <r>
    <d v="2014-05-25T00:00:00"/>
    <n v="2897"/>
    <s v="Product2"/>
    <x v="6"/>
    <x v="1"/>
    <n v="6"/>
    <n v="7641"/>
    <n v="4349.0025000000005"/>
  </r>
  <r>
    <d v="2014-05-26T00:00:00"/>
    <n v="2533"/>
    <s v="Product1"/>
    <x v="6"/>
    <x v="0"/>
    <n v="8"/>
    <n v="7272"/>
    <n v="2285.5896000000002"/>
  </r>
  <r>
    <d v="2014-05-27T00:00:00"/>
    <n v="2898"/>
    <s v="Product3"/>
    <x v="6"/>
    <x v="2"/>
    <n v="7"/>
    <n v="2362.5"/>
    <n v="2218.3875000000003"/>
  </r>
  <r>
    <d v="2014-05-28T00:00:00"/>
    <n v="2534"/>
    <s v="Product2"/>
    <x v="6"/>
    <x v="0"/>
    <n v="6"/>
    <n v="1539"/>
    <n v="2418.0767999999998"/>
  </r>
  <r>
    <d v="2014-05-29T00:00:00"/>
    <n v="2899"/>
    <s v="Product1"/>
    <x v="6"/>
    <x v="2"/>
    <n v="7"/>
    <n v="2499"/>
    <n v="3060.2753999999995"/>
  </r>
  <r>
    <d v="2014-05-30T00:00:00"/>
    <n v="2535"/>
    <s v="Product3"/>
    <x v="6"/>
    <x v="1"/>
    <n v="7"/>
    <n v="2205"/>
    <n v="1384.7400000000002"/>
  </r>
  <r>
    <d v="2014-05-31T00:00:00"/>
    <n v="2900"/>
    <s v="Product2"/>
    <x v="6"/>
    <x v="2"/>
    <n v="9"/>
    <n v="7249.5"/>
    <n v="3633.2077500000005"/>
  </r>
  <r>
    <d v="2014-06-01T00:00:00"/>
    <n v="2536"/>
    <s v="Product1"/>
    <x v="6"/>
    <x v="1"/>
    <n v="10"/>
    <n v="4905"/>
    <n v="1843.299"/>
  </r>
  <r>
    <d v="2014-06-02T00:00:00"/>
    <n v="2901"/>
    <s v="Product3"/>
    <x v="6"/>
    <x v="0"/>
    <n v="8"/>
    <n v="7128"/>
    <n v="3282.6815999999999"/>
  </r>
  <r>
    <d v="2014-06-03T00:00:00"/>
    <n v="2537"/>
    <s v="Product2"/>
    <x v="6"/>
    <x v="1"/>
    <n v="10"/>
    <n v="3270"/>
    <n v="632.09100000000001"/>
  </r>
  <r>
    <d v="2014-06-04T00:00:00"/>
    <n v="2902"/>
    <s v="Product1"/>
    <x v="6"/>
    <x v="0"/>
    <n v="9"/>
    <n v="7884"/>
    <n v="1054.0907999999999"/>
  </r>
  <r>
    <d v="2014-06-05T00:00:00"/>
    <n v="2538"/>
    <s v="Product3"/>
    <x v="6"/>
    <x v="2"/>
    <n v="7"/>
    <n v="3874.5"/>
    <n v="4334.5968749999993"/>
  </r>
  <r>
    <d v="2014-06-06T00:00:00"/>
    <n v="2903"/>
    <s v="Product2"/>
    <x v="6"/>
    <x v="0"/>
    <n v="8"/>
    <n v="2400"/>
    <n v="2930.3999999999996"/>
  </r>
  <r>
    <d v="2014-06-07T00:00:00"/>
    <n v="2539"/>
    <s v="Product1"/>
    <x v="6"/>
    <x v="2"/>
    <n v="9"/>
    <n v="8316"/>
    <n v="1838.2518"/>
  </r>
  <r>
    <d v="2014-06-08T00:00:00"/>
    <n v="2904"/>
    <s v="Product3"/>
    <x v="6"/>
    <x v="1"/>
    <n v="7"/>
    <n v="6804"/>
    <n v="2483.46"/>
  </r>
  <r>
    <d v="2014-06-09T00:00:00"/>
    <n v="2540"/>
    <s v="Product2"/>
    <x v="6"/>
    <x v="2"/>
    <n v="10"/>
    <n v="4440"/>
    <n v="1779.9959999999999"/>
  </r>
  <r>
    <d v="2014-06-10T00:00:00"/>
    <n v="2905"/>
    <s v="Product1"/>
    <x v="6"/>
    <x v="1"/>
    <n v="6"/>
    <n v="7155"/>
    <n v="1952.8380000000002"/>
  </r>
  <r>
    <d v="2014-06-11T00:00:00"/>
    <n v="2910"/>
    <s v="Product1"/>
    <x v="6"/>
    <x v="1"/>
    <n v="6"/>
    <n v="11925"/>
    <n v="976.4190000000001"/>
  </r>
  <r>
    <d v="2014-06-12T00:00:00"/>
    <n v="2541"/>
    <s v="Product3"/>
    <x v="6"/>
    <x v="0"/>
    <n v="8"/>
    <n v="6144"/>
    <n v="687.66719999999998"/>
  </r>
  <r>
    <d v="2014-06-13T00:00:00"/>
    <n v="2906"/>
    <s v="Product2"/>
    <x v="6"/>
    <x v="1"/>
    <n v="10"/>
    <n v="10640"/>
    <n v="2016.28"/>
  </r>
  <r>
    <d v="2014-06-14T00:00:00"/>
    <n v="2911"/>
    <s v="Product2"/>
    <x v="6"/>
    <x v="1"/>
    <n v="10"/>
    <n v="7980"/>
    <n v="4032.56"/>
  </r>
  <r>
    <d v="2014-06-15T00:00:00"/>
    <n v="2542"/>
    <s v="Product1"/>
    <x v="6"/>
    <x v="0"/>
    <n v="10"/>
    <n v="9900"/>
    <n v="4235.22"/>
  </r>
  <r>
    <d v="2014-06-16T00:00:00"/>
    <n v="2907"/>
    <s v="Product3"/>
    <x v="6"/>
    <x v="2"/>
    <n v="9"/>
    <n v="10485"/>
    <n v="2603.8449000000001"/>
  </r>
  <r>
    <d v="2014-06-17T00:00:00"/>
    <n v="2912"/>
    <s v="Product3"/>
    <x v="6"/>
    <x v="2"/>
    <n v="9"/>
    <n v="4194"/>
    <n v="4339.7415000000001"/>
  </r>
  <r>
    <d v="2014-06-18T00:00:00"/>
    <n v="2543"/>
    <s v="Product2"/>
    <x v="6"/>
    <x v="0"/>
    <n v="6"/>
    <n v="4576.5"/>
    <n v="2406.4762500000002"/>
  </r>
  <r>
    <d v="2014-06-19T00:00:00"/>
    <n v="2908"/>
    <s v="Product1"/>
    <x v="6"/>
    <x v="2"/>
    <n v="7"/>
    <n v="6090"/>
    <n v="2547.1425000000004"/>
  </r>
  <r>
    <d v="2014-06-20T00:00:00"/>
    <n v="2913"/>
    <s v="Product1"/>
    <x v="6"/>
    <x v="2"/>
    <n v="7"/>
    <n v="6090"/>
    <n v="2547.1425000000004"/>
  </r>
  <r>
    <d v="2014-06-21T00:00:00"/>
    <n v="2544"/>
    <s v="Product3"/>
    <x v="6"/>
    <x v="1"/>
    <n v="6"/>
    <n v="5292"/>
    <n v="3454.6175999999996"/>
  </r>
  <r>
    <d v="2014-06-22T00:00:00"/>
    <n v="2909"/>
    <s v="Product2"/>
    <x v="6"/>
    <x v="2"/>
    <n v="9"/>
    <n v="4252.5"/>
    <n v="680.40000000000009"/>
  </r>
  <r>
    <d v="2014-06-23T00:00:00"/>
    <n v="2914"/>
    <s v="Product2"/>
    <x v="6"/>
    <x v="2"/>
    <n v="9"/>
    <n v="4252.5"/>
    <n v="2041.2000000000003"/>
  </r>
  <r>
    <d v="2014-06-24T00:00:00"/>
    <n v="2915"/>
    <s v="Product1"/>
    <x v="6"/>
    <x v="0"/>
    <n v="8"/>
    <n v="4776"/>
    <n v="2532.4739999999997"/>
  </r>
  <r>
    <d v="2014-06-25T00:00:00"/>
    <n v="2545"/>
    <s v="Product1"/>
    <x v="6"/>
    <x v="1"/>
    <n v="9"/>
    <n v="6777"/>
    <n v="2062.9187999999999"/>
  </r>
  <r>
    <d v="2014-06-26T00:00:00"/>
    <n v="2546"/>
    <s v="Product2"/>
    <x v="6"/>
    <x v="1"/>
    <n v="9"/>
    <n v="5697"/>
    <n v="1026.5994000000001"/>
  </r>
  <r>
    <d v="2014-06-27T00:00:00"/>
    <n v="2547"/>
    <s v="Product3"/>
    <x v="6"/>
    <x v="2"/>
    <n v="7"/>
    <n v="4000.5"/>
    <n v="2616.3270000000002"/>
  </r>
  <r>
    <d v="2014-06-28T00:00:00"/>
    <n v="2548"/>
    <s v="Product1"/>
    <x v="6"/>
    <x v="2"/>
    <n v="6"/>
    <n v="5427"/>
    <n v="2658.5064000000002"/>
  </r>
  <r>
    <d v="2014-06-29T00:00:00"/>
    <n v="2549"/>
    <s v="Product2"/>
    <x v="6"/>
    <x v="2"/>
    <n v="7"/>
    <n v="3192"/>
    <n v="1860.6168"/>
  </r>
  <r>
    <d v="2014-06-30T00:00:00"/>
    <n v="2550"/>
    <s v="Product3"/>
    <x v="6"/>
    <x v="0"/>
    <n v="10"/>
    <n v="5175"/>
    <n v="541.30500000000006"/>
  </r>
  <r>
    <d v="2014-07-01T00:00:00"/>
    <n v="2551"/>
    <s v="Product1"/>
    <x v="6"/>
    <x v="0"/>
    <n v="10"/>
    <n v="10200"/>
    <n v="3057.5519999999997"/>
  </r>
  <r>
    <d v="2014-07-02T00:00:00"/>
    <n v="2552"/>
    <s v="Product2"/>
    <x v="6"/>
    <x v="0"/>
    <n v="8"/>
    <n v="5952"/>
    <n v="4679.4624000000003"/>
  </r>
  <r>
    <d v="2014-07-03T00:00:00"/>
    <n v="2553"/>
    <s v="Product3"/>
    <x v="6"/>
    <x v="1"/>
    <n v="9"/>
    <n v="2308.5"/>
    <n v="4884.7860000000001"/>
  </r>
  <r>
    <d v="2014-07-04T00:00:00"/>
    <n v="2554"/>
    <s v="Product1"/>
    <x v="6"/>
    <x v="1"/>
    <n v="9"/>
    <n v="6831"/>
    <n v="5122.1115"/>
  </r>
  <r>
    <d v="2014-07-05T00:00:00"/>
    <n v="2555"/>
    <s v="Product2"/>
    <x v="6"/>
    <x v="1"/>
    <n v="9"/>
    <n v="5872.5"/>
    <n v="774.97424999999998"/>
  </r>
  <r>
    <d v="2014-07-06T00:00:00"/>
    <n v="2556"/>
    <s v="Product3"/>
    <x v="6"/>
    <x v="2"/>
    <n v="9"/>
    <n v="10260"/>
    <n v="2513.9565000000002"/>
  </r>
  <r>
    <d v="2014-07-07T00:00:00"/>
    <n v="2557"/>
    <s v="Product1"/>
    <x v="6"/>
    <x v="2"/>
    <n v="6"/>
    <n v="5751"/>
    <n v="2803.4207999999999"/>
  </r>
  <r>
    <d v="2014-07-08T00:00:00"/>
    <n v="2558"/>
    <s v="Product2"/>
    <x v="6"/>
    <x v="2"/>
    <n v="6"/>
    <n v="8964"/>
    <n v="2641.4666999999999"/>
  </r>
  <r>
    <d v="2014-07-09T00:00:00"/>
    <n v="2559"/>
    <s v="Product3"/>
    <x v="6"/>
    <x v="0"/>
    <n v="7"/>
    <n v="4536"/>
    <n v="503.79839999999996"/>
  </r>
  <r>
    <d v="2014-07-08T00:00:00"/>
    <n v="2560"/>
    <s v="Product1"/>
    <x v="6"/>
    <x v="0"/>
    <n v="6"/>
    <n v="1791"/>
    <n v="805.23360000000002"/>
  </r>
  <r>
    <d v="2014-07-09T00:00:00"/>
    <n v="2561"/>
    <s v="Product2"/>
    <x v="6"/>
    <x v="0"/>
    <n v="8"/>
    <n v="13020"/>
    <n v="4309.0992000000006"/>
  </r>
  <r>
    <m/>
    <m/>
    <m/>
    <x v="7"/>
    <x v="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1" firstHeaderRow="0" firstDataRow="1" firstDataCol="1"/>
  <pivotFields count="13">
    <pivotField showAll="0">
      <items count="1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t="default"/>
      </items>
    </pivotField>
    <pivotField showAll="0"/>
    <pivotField showAll="0">
      <items count="5">
        <item h="1" x="0"/>
        <item x="1"/>
        <item h="1" x="2"/>
        <item h="1" x="3"/>
        <item t="default"/>
      </items>
    </pivotField>
    <pivotField axis="axisRow" showAll="0">
      <items count="9">
        <item x="0"/>
        <item x="1"/>
        <item x="2"/>
        <item x="3"/>
        <item x="4"/>
        <item x="6"/>
        <item x="5"/>
        <item x="7"/>
        <item t="default"/>
      </items>
    </pivotField>
    <pivotField showAll="0">
      <items count="5">
        <item x="2"/>
        <item h="1" x="0"/>
        <item h="1" x="1"/>
        <item h="1" x="3"/>
        <item t="default"/>
      </items>
    </pivotField>
    <pivotField showAll="0"/>
    <pivotField dataField="1" showAll="0">
      <items count="863">
        <item x="797"/>
        <item x="482"/>
        <item x="768"/>
        <item x="464"/>
        <item x="556"/>
        <item x="625"/>
        <item x="587"/>
        <item x="391"/>
        <item x="311"/>
        <item x="151"/>
        <item x="225"/>
        <item x="270"/>
        <item x="304"/>
        <item x="775"/>
        <item x="685"/>
        <item x="432"/>
        <item x="501"/>
        <item x="609"/>
        <item x="615"/>
        <item x="78"/>
        <item x="76"/>
        <item x="817"/>
        <item x="89"/>
        <item x="366"/>
        <item x="159"/>
        <item x="490"/>
        <item x="238"/>
        <item x="167"/>
        <item x="665"/>
        <item x="158"/>
        <item x="530"/>
        <item x="631"/>
        <item x="369"/>
        <item x="241"/>
        <item x="681"/>
        <item x="404"/>
        <item x="227"/>
        <item x="316"/>
        <item x="463"/>
        <item x="221"/>
        <item x="637"/>
        <item x="140"/>
        <item x="357"/>
        <item x="128"/>
        <item x="521"/>
        <item x="500"/>
        <item x="112"/>
        <item x="769"/>
        <item x="672"/>
        <item x="460"/>
        <item x="470"/>
        <item x="732"/>
        <item x="713"/>
        <item x="644"/>
        <item x="836"/>
        <item x="776"/>
        <item x="633"/>
        <item x="223"/>
        <item x="597"/>
        <item x="380"/>
        <item x="337"/>
        <item x="101"/>
        <item x="728"/>
        <item x="781"/>
        <item x="682"/>
        <item x="297"/>
        <item x="211"/>
        <item x="393"/>
        <item x="831"/>
        <item x="109"/>
        <item x="807"/>
        <item x="784"/>
        <item x="321"/>
        <item x="344"/>
        <item x="572"/>
        <item x="422"/>
        <item x="248"/>
        <item x="674"/>
        <item x="49"/>
        <item x="714"/>
        <item x="374"/>
        <item x="105"/>
        <item x="591"/>
        <item x="88"/>
        <item x="622"/>
        <item x="453"/>
        <item x="60"/>
        <item x="664"/>
        <item x="764"/>
        <item x="602"/>
        <item x="690"/>
        <item x="266"/>
        <item x="271"/>
        <item x="178"/>
        <item x="579"/>
        <item x="18"/>
        <item x="58"/>
        <item x="92"/>
        <item x="456"/>
        <item x="507"/>
        <item x="327"/>
        <item x="83"/>
        <item x="97"/>
        <item x="745"/>
        <item x="15"/>
        <item x="250"/>
        <item x="379"/>
        <item x="469"/>
        <item x="423"/>
        <item x="186"/>
        <item x="86"/>
        <item x="830"/>
        <item x="661"/>
        <item x="133"/>
        <item x="236"/>
        <item x="606"/>
        <item x="163"/>
        <item x="9"/>
        <item x="215"/>
        <item x="396"/>
        <item x="44"/>
        <item x="859"/>
        <item x="394"/>
        <item x="31"/>
        <item x="449"/>
        <item x="242"/>
        <item x="653"/>
        <item x="107"/>
        <item x="375"/>
        <item x="844"/>
        <item x="121"/>
        <item x="616"/>
        <item x="134"/>
        <item x="340"/>
        <item x="618"/>
        <item x="488"/>
        <item x="161"/>
        <item x="50"/>
        <item x="517"/>
        <item x="264"/>
        <item x="452"/>
        <item x="253"/>
        <item x="338"/>
        <item x="402"/>
        <item x="838"/>
        <item x="621"/>
        <item x="607"/>
        <item x="750"/>
        <item x="486"/>
        <item x="845"/>
        <item x="371"/>
        <item x="527"/>
        <item x="240"/>
        <item x="2"/>
        <item x="64"/>
        <item x="698"/>
        <item x="816"/>
        <item x="435"/>
        <item x="257"/>
        <item x="492"/>
        <item x="568"/>
        <item x="564"/>
        <item x="515"/>
        <item x="431"/>
        <item x="342"/>
        <item x="785"/>
        <item x="429"/>
        <item x="390"/>
        <item x="758"/>
        <item x="620"/>
        <item x="650"/>
        <item x="138"/>
        <item x="41"/>
        <item x="454"/>
        <item x="205"/>
        <item x="794"/>
        <item x="303"/>
        <item x="834"/>
        <item x="451"/>
        <item x="835"/>
        <item x="561"/>
        <item x="406"/>
        <item x="436"/>
        <item x="771"/>
        <item x="14"/>
        <item x="662"/>
        <item x="346"/>
        <item x="103"/>
        <item x="671"/>
        <item x="829"/>
        <item x="411"/>
        <item x="91"/>
        <item x="553"/>
        <item x="786"/>
        <item x="658"/>
        <item x="624"/>
        <item x="32"/>
        <item x="619"/>
        <item x="132"/>
        <item x="425"/>
        <item x="643"/>
        <item x="149"/>
        <item x="96"/>
        <item x="385"/>
        <item x="640"/>
        <item x="160"/>
        <item x="127"/>
        <item x="842"/>
        <item x="309"/>
        <item x="106"/>
        <item x="525"/>
        <item x="193"/>
        <item x="90"/>
        <item x="444"/>
        <item x="742"/>
        <item x="292"/>
        <item x="407"/>
        <item x="256"/>
        <item x="312"/>
        <item x="673"/>
        <item x="405"/>
        <item x="667"/>
        <item x="778"/>
        <item x="788"/>
        <item x="604"/>
        <item x="116"/>
        <item x="401"/>
        <item x="792"/>
        <item x="748"/>
        <item x="821"/>
        <item x="142"/>
        <item x="416"/>
        <item x="723"/>
        <item x="803"/>
        <item x="747"/>
        <item x="212"/>
        <item x="261"/>
        <item x="382"/>
        <item x="804"/>
        <item x="825"/>
        <item x="848"/>
        <item x="328"/>
        <item x="226"/>
        <item x="195"/>
        <item x="81"/>
        <item x="203"/>
        <item x="638"/>
        <item x="652"/>
        <item x="110"/>
        <item x="855"/>
        <item x="191"/>
        <item x="531"/>
        <item x="765"/>
        <item x="384"/>
        <item x="40"/>
        <item x="26"/>
        <item x="659"/>
        <item x="430"/>
        <item x="573"/>
        <item x="791"/>
        <item x="541"/>
        <item x="197"/>
        <item x="302"/>
        <item x="708"/>
        <item x="348"/>
        <item x="502"/>
        <item x="689"/>
        <item x="282"/>
        <item x="437"/>
        <item x="51"/>
        <item x="851"/>
        <item x="806"/>
        <item x="122"/>
        <item x="726"/>
        <item x="574"/>
        <item x="828"/>
        <item x="826"/>
        <item x="627"/>
        <item x="548"/>
        <item x="752"/>
        <item x="268"/>
        <item x="688"/>
        <item x="376"/>
        <item x="800"/>
        <item x="580"/>
        <item x="218"/>
        <item x="562"/>
        <item x="364"/>
        <item x="721"/>
        <item x="663"/>
        <item x="651"/>
        <item x="63"/>
        <item x="749"/>
        <item x="497"/>
        <item x="471"/>
        <item x="849"/>
        <item x="730"/>
        <item x="27"/>
        <item x="593"/>
        <item x="636"/>
        <item x="345"/>
        <item x="475"/>
        <item x="351"/>
        <item x="839"/>
        <item x="172"/>
        <item x="484"/>
        <item x="519"/>
        <item x="852"/>
        <item x="779"/>
        <item x="20"/>
        <item x="139"/>
        <item x="799"/>
        <item x="428"/>
        <item x="523"/>
        <item x="524"/>
        <item x="299"/>
        <item x="418"/>
        <item x="677"/>
        <item x="808"/>
        <item x="576"/>
        <item x="707"/>
        <item x="628"/>
        <item x="473"/>
        <item x="168"/>
        <item x="298"/>
        <item x="190"/>
        <item x="598"/>
        <item x="546"/>
        <item x="795"/>
        <item x="296"/>
        <item x="308"/>
        <item x="245"/>
        <item x="130"/>
        <item x="802"/>
        <item x="715"/>
        <item x="8"/>
        <item x="846"/>
        <item x="68"/>
        <item x="114"/>
        <item x="582"/>
        <item x="291"/>
        <item x="440"/>
        <item x="409"/>
        <item x="840"/>
        <item x="603"/>
        <item x="126"/>
        <item x="177"/>
        <item x="414"/>
        <item x="585"/>
        <item x="200"/>
        <item x="173"/>
        <item x="669"/>
        <item x="279"/>
        <item x="343"/>
        <item x="333"/>
        <item x="53"/>
        <item x="153"/>
        <item x="811"/>
        <item x="82"/>
        <item x="252"/>
        <item x="352"/>
        <item x="691"/>
        <item x="743"/>
        <item x="857"/>
        <item x="62"/>
        <item x="301"/>
        <item x="445"/>
        <item x="571"/>
        <item x="684"/>
        <item x="528"/>
        <item x="666"/>
        <item x="180"/>
        <item x="387"/>
        <item x="424"/>
        <item x="324"/>
        <item x="551"/>
        <item x="746"/>
        <item x="356"/>
        <item x="601"/>
        <item x="856"/>
        <item x="322"/>
        <item x="293"/>
        <item x="427"/>
        <item x="426"/>
        <item x="21"/>
        <item x="146"/>
        <item x="278"/>
        <item x="522"/>
        <item x="610"/>
        <item x="782"/>
        <item x="148"/>
        <item x="213"/>
        <item x="331"/>
        <item x="19"/>
        <item x="649"/>
        <item x="199"/>
        <item x="117"/>
        <item x="196"/>
        <item x="499"/>
        <item x="100"/>
        <item x="175"/>
        <item x="150"/>
        <item x="629"/>
        <item x="837"/>
        <item x="493"/>
        <item x="433"/>
        <item x="314"/>
        <item x="443"/>
        <item x="731"/>
        <item x="108"/>
        <item x="219"/>
        <item x="115"/>
        <item x="234"/>
        <item x="599"/>
        <item x="526"/>
        <item x="717"/>
        <item x="594"/>
        <item x="860"/>
        <item x="709"/>
        <item x="362"/>
        <item x="74"/>
        <item x="209"/>
        <item x="318"/>
        <item x="858"/>
        <item x="657"/>
        <item x="736"/>
        <item x="329"/>
        <item x="228"/>
        <item x="194"/>
        <item x="339"/>
        <item x="737"/>
        <item x="98"/>
        <item x="696"/>
        <item x="853"/>
        <item x="320"/>
        <item x="397"/>
        <item x="315"/>
        <item x="534"/>
        <item x="641"/>
        <item x="417"/>
        <item x="286"/>
        <item x="174"/>
        <item x="13"/>
        <item x="265"/>
        <item x="25"/>
        <item x="558"/>
        <item x="187"/>
        <item x="646"/>
        <item x="206"/>
        <item x="833"/>
        <item x="189"/>
        <item x="120"/>
        <item x="141"/>
        <item x="283"/>
        <item x="179"/>
        <item x="581"/>
        <item x="137"/>
        <item x="578"/>
        <item x="626"/>
        <item x="733"/>
        <item x="201"/>
        <item x="789"/>
        <item x="125"/>
        <item x="229"/>
        <item x="370"/>
        <item x="739"/>
        <item x="35"/>
        <item x="1"/>
        <item x="102"/>
        <item x="349"/>
        <item x="518"/>
        <item x="461"/>
        <item x="814"/>
        <item x="520"/>
        <item x="648"/>
        <item x="202"/>
        <item x="474"/>
        <item x="583"/>
        <item x="166"/>
        <item x="147"/>
        <item x="655"/>
        <item x="539"/>
        <item x="854"/>
        <item x="496"/>
        <item x="232"/>
        <item x="42"/>
        <item x="481"/>
        <item x="586"/>
        <item x="230"/>
        <item x="389"/>
        <item x="289"/>
        <item x="459"/>
        <item x="477"/>
        <item x="632"/>
        <item x="275"/>
        <item x="290"/>
        <item x="310"/>
        <item x="355"/>
        <item x="400"/>
        <item x="38"/>
        <item x="330"/>
        <item x="559"/>
        <item x="71"/>
        <item x="613"/>
        <item x="543"/>
        <item x="415"/>
        <item x="392"/>
        <item x="560"/>
        <item x="185"/>
        <item x="0"/>
        <item x="514"/>
        <item x="224"/>
        <item x="334"/>
        <item x="832"/>
        <item x="272"/>
        <item x="670"/>
        <item x="269"/>
        <item x="642"/>
        <item x="614"/>
        <item x="843"/>
        <item x="93"/>
        <item x="306"/>
        <item x="403"/>
        <item x="288"/>
        <item x="420"/>
        <item x="386"/>
        <item x="358"/>
        <item x="676"/>
        <item x="725"/>
        <item x="570"/>
        <item x="645"/>
        <item x="793"/>
        <item x="455"/>
        <item x="118"/>
        <item x="592"/>
        <item x="706"/>
        <item x="777"/>
        <item x="267"/>
        <item x="360"/>
        <item x="87"/>
        <item x="740"/>
        <item x="46"/>
        <item x="381"/>
        <item x="485"/>
        <item x="766"/>
        <item x="735"/>
        <item x="623"/>
        <item x="273"/>
        <item x="611"/>
        <item x="635"/>
        <item x="176"/>
        <item x="361"/>
        <item x="472"/>
        <item x="143"/>
        <item x="577"/>
        <item x="84"/>
        <item x="529"/>
        <item x="820"/>
        <item x="388"/>
        <item x="812"/>
        <item x="182"/>
        <item x="155"/>
        <item x="818"/>
        <item x="305"/>
        <item x="847"/>
        <item x="5"/>
        <item x="79"/>
        <item x="214"/>
        <item x="169"/>
        <item x="317"/>
        <item x="80"/>
        <item x="567"/>
        <item x="647"/>
        <item x="249"/>
        <item x="10"/>
        <item x="72"/>
        <item x="11"/>
        <item x="442"/>
        <item x="810"/>
        <item x="6"/>
        <item x="59"/>
        <item x="244"/>
        <item x="34"/>
        <item x="762"/>
        <item x="239"/>
        <item x="124"/>
        <item x="476"/>
        <item x="119"/>
        <item x="819"/>
        <item x="547"/>
        <item x="332"/>
        <item x="503"/>
        <item x="363"/>
        <item x="247"/>
        <item x="113"/>
        <item x="210"/>
        <item x="569"/>
        <item x="198"/>
        <item x="711"/>
        <item x="131"/>
        <item x="255"/>
        <item x="552"/>
        <item x="335"/>
        <item x="565"/>
        <item x="805"/>
        <item x="359"/>
        <item x="660"/>
        <item x="70"/>
        <item x="705"/>
        <item x="710"/>
        <item x="61"/>
        <item x="350"/>
        <item x="65"/>
        <item x="192"/>
        <item x="37"/>
        <item x="448"/>
        <item x="57"/>
        <item x="545"/>
        <item x="801"/>
        <item x="152"/>
        <item x="263"/>
        <item x="494"/>
        <item x="686"/>
        <item x="29"/>
        <item x="483"/>
        <item x="233"/>
        <item x="216"/>
        <item x="69"/>
        <item x="796"/>
        <item x="154"/>
        <item x="43"/>
        <item x="751"/>
        <item x="95"/>
        <item x="16"/>
        <item x="729"/>
        <item x="716"/>
        <item x="237"/>
        <item x="421"/>
        <item x="678"/>
        <item x="323"/>
        <item x="24"/>
        <item x="763"/>
        <item x="498"/>
        <item x="699"/>
        <item x="129"/>
        <item x="56"/>
        <item x="479"/>
        <item x="462"/>
        <item x="48"/>
        <item x="377"/>
        <item x="144"/>
        <item x="722"/>
        <item x="466"/>
        <item x="767"/>
        <item x="513"/>
        <item x="17"/>
        <item x="284"/>
        <item x="45"/>
        <item x="774"/>
        <item x="413"/>
        <item x="336"/>
        <item x="557"/>
        <item x="468"/>
        <item x="441"/>
        <item x="654"/>
        <item x="549"/>
        <item x="555"/>
        <item x="54"/>
        <item x="692"/>
        <item x="325"/>
        <item x="687"/>
        <item x="447"/>
        <item x="753"/>
        <item x="207"/>
        <item x="656"/>
        <item x="600"/>
        <item x="478"/>
        <item x="165"/>
        <item x="307"/>
        <item x="408"/>
        <item x="3"/>
        <item x="281"/>
        <item x="612"/>
        <item x="780"/>
        <item x="575"/>
        <item x="693"/>
        <item x="295"/>
        <item x="668"/>
        <item x="33"/>
        <item x="446"/>
        <item x="550"/>
        <item x="679"/>
        <item x="590"/>
        <item x="566"/>
        <item x="608"/>
        <item x="783"/>
        <item x="759"/>
        <item x="136"/>
        <item x="630"/>
        <item x="104"/>
        <item x="341"/>
        <item x="52"/>
        <item x="480"/>
        <item x="458"/>
        <item x="164"/>
        <item x="254"/>
        <item x="584"/>
        <item x="235"/>
        <item x="704"/>
        <item x="703"/>
        <item x="66"/>
        <item x="827"/>
        <item x="634"/>
        <item x="787"/>
        <item x="28"/>
        <item x="123"/>
        <item x="276"/>
        <item x="398"/>
        <item x="395"/>
        <item x="770"/>
        <item x="757"/>
        <item x="75"/>
        <item x="683"/>
        <item x="274"/>
        <item x="850"/>
        <item x="535"/>
        <item x="680"/>
        <item x="465"/>
        <item x="354"/>
        <item x="773"/>
        <item x="516"/>
        <item x="511"/>
        <item x="489"/>
        <item x="491"/>
        <item x="798"/>
        <item x="373"/>
        <item x="544"/>
        <item x="695"/>
        <item x="588"/>
        <item x="563"/>
        <item x="467"/>
        <item x="188"/>
        <item x="287"/>
        <item x="542"/>
        <item x="450"/>
        <item x="727"/>
        <item x="505"/>
        <item x="156"/>
        <item x="761"/>
        <item x="243"/>
        <item x="824"/>
        <item x="760"/>
        <item x="181"/>
        <item x="540"/>
        <item x="231"/>
        <item x="170"/>
        <item x="504"/>
        <item x="73"/>
        <item x="277"/>
        <item x="532"/>
        <item x="700"/>
        <item x="300"/>
        <item x="734"/>
        <item x="744"/>
        <item x="639"/>
        <item x="724"/>
        <item x="285"/>
        <item x="367"/>
        <item x="538"/>
        <item x="12"/>
        <item x="55"/>
        <item x="457"/>
        <item x="809"/>
        <item x="823"/>
        <item x="438"/>
        <item x="697"/>
        <item x="217"/>
        <item x="813"/>
        <item x="4"/>
        <item x="419"/>
        <item x="162"/>
        <item x="508"/>
        <item x="280"/>
        <item x="372"/>
        <item x="509"/>
        <item x="204"/>
        <item x="434"/>
        <item x="171"/>
        <item x="410"/>
        <item x="675"/>
        <item x="326"/>
        <item x="702"/>
        <item x="756"/>
        <item x="251"/>
        <item x="36"/>
        <item x="554"/>
        <item x="7"/>
        <item x="353"/>
        <item x="220"/>
        <item x="712"/>
        <item x="67"/>
        <item x="294"/>
        <item x="512"/>
        <item x="841"/>
        <item x="533"/>
        <item x="720"/>
        <item x="208"/>
        <item x="506"/>
        <item x="741"/>
        <item x="487"/>
        <item x="605"/>
        <item x="596"/>
        <item x="701"/>
        <item x="258"/>
        <item x="22"/>
        <item x="495"/>
        <item x="815"/>
        <item x="510"/>
        <item x="184"/>
        <item x="30"/>
        <item x="260"/>
        <item x="617"/>
        <item x="259"/>
        <item x="412"/>
        <item x="754"/>
        <item x="378"/>
        <item x="135"/>
        <item x="738"/>
        <item x="23"/>
        <item x="262"/>
        <item x="719"/>
        <item x="85"/>
        <item x="94"/>
        <item x="77"/>
        <item x="383"/>
        <item x="111"/>
        <item x="772"/>
        <item x="368"/>
        <item x="319"/>
        <item x="39"/>
        <item x="589"/>
        <item x="755"/>
        <item x="595"/>
        <item x="718"/>
        <item x="157"/>
        <item x="790"/>
        <item x="222"/>
        <item x="822"/>
        <item x="99"/>
        <item x="694"/>
        <item x="313"/>
        <item x="347"/>
        <item x="145"/>
        <item x="399"/>
        <item x="536"/>
        <item x="183"/>
        <item x="439"/>
        <item x="365"/>
        <item x="47"/>
        <item x="246"/>
        <item x="537"/>
        <item x="86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sd="0" x="2"/>
        <item sd="0" x="3"/>
        <item sd="0" x="4"/>
        <item t="default"/>
      </items>
    </pivotField>
    <pivotField dragToRow="0" dragToCol="0" dragToPage="0" showAll="0" defaultSubtotal="0"/>
    <pivotField dataField="1" dragToRow="0" dragToCol="0" dragToPage="0" showAll="0" defaultSubtotal="0"/>
  </pivotFields>
  <rowFields count="1">
    <field x="3"/>
  </rowFields>
  <rowItems count="8">
    <i>
      <x/>
    </i>
    <i>
      <x v="1"/>
    </i>
    <i>
      <x v="2"/>
    </i>
    <i>
      <x v="3"/>
    </i>
    <i>
      <x v="4"/>
    </i>
    <i>
      <x v="5"/>
    </i>
    <i>
      <x v="6"/>
    </i>
    <i t="grand">
      <x/>
    </i>
  </rowItems>
  <colFields count="1">
    <field x="-2"/>
  </colFields>
  <colItems count="2">
    <i>
      <x/>
    </i>
    <i i="1">
      <x v="1"/>
    </i>
  </colItems>
  <dataFields count="2">
    <dataField name="Sum of Net Sales" fld="6" baseField="0" baseItem="0"/>
    <dataField name="Sum of Incentives" fld="12" baseField="0" baseItem="0"/>
  </dataFields>
  <formats count="4">
    <format dxfId="3">
      <pivotArea outline="0" collapsedLevelsAreSubtotals="1" fieldPosition="0"/>
    </format>
    <format dxfId="2">
      <pivotArea field="4" type="button" dataOnly="0" labelOnly="1" outline="0"/>
    </format>
    <format dxfId="1">
      <pivotArea type="topRight" dataOnly="0" labelOnly="1" outline="0" fieldPosition="0"/>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Sales Person">
  <location ref="A3:F13" firstHeaderRow="1" firstDataRow="2" firstDataCol="1"/>
  <pivotFields count="8">
    <pivotField showAll="0"/>
    <pivotField showAll="0"/>
    <pivotField showAll="0"/>
    <pivotField axis="axisRow" showAll="0">
      <items count="9">
        <item x="0"/>
        <item x="1"/>
        <item x="2"/>
        <item x="3"/>
        <item x="4"/>
        <item x="6"/>
        <item x="5"/>
        <item x="7"/>
        <item t="default"/>
      </items>
    </pivotField>
    <pivotField axis="axisCol" showAll="0">
      <items count="5">
        <item x="2"/>
        <item x="0"/>
        <item x="1"/>
        <item x="3"/>
        <item t="default"/>
      </items>
    </pivotField>
    <pivotField showAll="0"/>
    <pivotField dataField="1" showAll="0"/>
    <pivotField showAll="0"/>
  </pivotFields>
  <rowFields count="1">
    <field x="3"/>
  </rowFields>
  <rowItems count="9">
    <i>
      <x/>
    </i>
    <i>
      <x v="1"/>
    </i>
    <i>
      <x v="2"/>
    </i>
    <i>
      <x v="3"/>
    </i>
    <i>
      <x v="4"/>
    </i>
    <i>
      <x v="5"/>
    </i>
    <i>
      <x v="6"/>
    </i>
    <i>
      <x v="7"/>
    </i>
    <i t="grand">
      <x/>
    </i>
  </rowItems>
  <colFields count="1">
    <field x="4"/>
  </colFields>
  <colItems count="5">
    <i>
      <x/>
    </i>
    <i>
      <x v="1"/>
    </i>
    <i>
      <x v="2"/>
    </i>
    <i>
      <x v="3"/>
    </i>
    <i t="grand">
      <x/>
    </i>
  </colItems>
  <dataFields count="1">
    <dataField name="Sum of Net Sales" fld="6" baseField="0" baseItem="0"/>
  </dataFields>
  <chartFormats count="4">
    <chartFormat chart="15" format="0" series="1">
      <pivotArea type="data" outline="0" fieldPosition="0">
        <references count="2">
          <reference field="4294967294" count="1" selected="0">
            <x v="0"/>
          </reference>
          <reference field="4" count="1" selected="0">
            <x v="0"/>
          </reference>
        </references>
      </pivotArea>
    </chartFormat>
    <chartFormat chart="15" format="1" series="1">
      <pivotArea type="data" outline="0" fieldPosition="0">
        <references count="2">
          <reference field="4294967294" count="1" selected="0">
            <x v="0"/>
          </reference>
          <reference field="4" count="1" selected="0">
            <x v="1"/>
          </reference>
        </references>
      </pivotArea>
    </chartFormat>
    <chartFormat chart="15" format="2" series="1">
      <pivotArea type="data" outline="0" fieldPosition="0">
        <references count="2">
          <reference field="4294967294" count="1" selected="0">
            <x v="0"/>
          </reference>
          <reference field="4" count="1" selected="0">
            <x v="2"/>
          </reference>
        </references>
      </pivotArea>
    </chartFormat>
    <chartFormat chart="15"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21" name="PivotTable6"/>
  </pivotTables>
  <data>
    <tabular pivotCacheId="132744238">
      <items count="4">
        <i x="0"/>
        <i x="1" s="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9.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5.xml"/><Relationship Id="rId2" Type="http://schemas.openxmlformats.org/officeDocument/2006/relationships/drawing" Target="../drawings/drawing10.xml"/><Relationship Id="rId1" Type="http://schemas.openxmlformats.org/officeDocument/2006/relationships/printerSettings" Target="../printerSettings/printerSettings1.bin"/><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3" sqref="G3"/>
    </sheetView>
  </sheetViews>
  <sheetFormatPr defaultRowHeight="15" x14ac:dyDescent="0.25"/>
  <cols>
    <col min="1" max="1" width="12.28515625" bestFit="1" customWidth="1"/>
    <col min="7" max="7" width="34.42578125" bestFit="1" customWidth="1"/>
  </cols>
  <sheetData>
    <row r="1" spans="1:7" x14ac:dyDescent="0.35">
      <c r="A1" s="2" t="s">
        <v>0</v>
      </c>
      <c r="B1" s="2" t="s">
        <v>1</v>
      </c>
      <c r="C1" s="2" t="s">
        <v>2</v>
      </c>
      <c r="G1" s="4" t="s">
        <v>16</v>
      </c>
    </row>
    <row r="2" spans="1:7" x14ac:dyDescent="0.35">
      <c r="A2" s="3" t="s">
        <v>8</v>
      </c>
      <c r="B2" s="3" t="s">
        <v>12</v>
      </c>
      <c r="C2" s="3">
        <v>4.8</v>
      </c>
      <c r="G2" t="s">
        <v>13</v>
      </c>
    </row>
    <row r="3" spans="1:7" x14ac:dyDescent="0.35">
      <c r="A3" s="3" t="s">
        <v>10</v>
      </c>
      <c r="B3" s="3" t="s">
        <v>12</v>
      </c>
      <c r="C3" s="3">
        <v>4.8</v>
      </c>
      <c r="G3" t="s">
        <v>14</v>
      </c>
    </row>
    <row r="4" spans="1:7" x14ac:dyDescent="0.35">
      <c r="A4" s="3" t="s">
        <v>9</v>
      </c>
      <c r="B4" s="3" t="s">
        <v>12</v>
      </c>
      <c r="C4" s="3">
        <v>4.5999999999999996</v>
      </c>
      <c r="G4" t="s">
        <v>15</v>
      </c>
    </row>
    <row r="5" spans="1:7" x14ac:dyDescent="0.35">
      <c r="A5" s="3" t="s">
        <v>11</v>
      </c>
      <c r="B5" s="3" t="s">
        <v>12</v>
      </c>
      <c r="C5" s="3">
        <v>4.5999999999999996</v>
      </c>
      <c r="G5" t="s">
        <v>17</v>
      </c>
    </row>
    <row r="6" spans="1:7" x14ac:dyDescent="0.35">
      <c r="A6" s="3" t="s">
        <v>3</v>
      </c>
      <c r="B6" s="3" t="s">
        <v>12</v>
      </c>
      <c r="C6" s="3">
        <v>4.3</v>
      </c>
    </row>
    <row r="7" spans="1:7" x14ac:dyDescent="0.35">
      <c r="A7" s="3" t="s">
        <v>4</v>
      </c>
      <c r="B7" s="3" t="s">
        <v>12</v>
      </c>
      <c r="C7" s="3">
        <v>4.2</v>
      </c>
    </row>
    <row r="8" spans="1:7" x14ac:dyDescent="0.35">
      <c r="A8" s="3" t="s">
        <v>7</v>
      </c>
      <c r="B8" s="3" t="s">
        <v>12</v>
      </c>
      <c r="C8" s="3">
        <v>4.0999999999999996</v>
      </c>
    </row>
    <row r="9" spans="1:7" x14ac:dyDescent="0.35">
      <c r="A9" s="3" t="s">
        <v>6</v>
      </c>
      <c r="B9" s="3" t="s">
        <v>12</v>
      </c>
      <c r="C9" s="3">
        <v>3.9</v>
      </c>
    </row>
    <row r="10" spans="1:7" x14ac:dyDescent="0.35">
      <c r="A10" s="3" t="s">
        <v>5</v>
      </c>
      <c r="B10" s="3" t="s">
        <v>12</v>
      </c>
      <c r="C10" s="3">
        <v>3.4</v>
      </c>
    </row>
    <row r="11" spans="1:7" x14ac:dyDescent="0.35">
      <c r="A11" s="3" t="s">
        <v>87</v>
      </c>
      <c r="B11" s="3" t="s">
        <v>12</v>
      </c>
      <c r="C11" s="3">
        <v>10</v>
      </c>
    </row>
  </sheetData>
  <sortState ref="A2:C10">
    <sortCondition descending="1" ref="C2:C1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2" workbookViewId="0">
      <selection activeCell="A2" sqref="A2:E11"/>
    </sheetView>
  </sheetViews>
  <sheetFormatPr defaultRowHeight="15" outlineLevelRow="2" x14ac:dyDescent="0.25"/>
  <cols>
    <col min="1" max="2" width="12.28515625" customWidth="1"/>
    <col min="3" max="4" width="8.7109375" customWidth="1"/>
    <col min="5" max="5" width="9.28515625" customWidth="1"/>
  </cols>
  <sheetData>
    <row r="1" spans="1:5" ht="14.45" hidden="1" x14ac:dyDescent="0.35">
      <c r="A1" s="182" t="s">
        <v>21</v>
      </c>
      <c r="B1" s="182"/>
      <c r="C1" s="182"/>
      <c r="D1" s="182"/>
      <c r="E1" s="182"/>
    </row>
    <row r="2" spans="1:5" ht="14.45" x14ac:dyDescent="0.35">
      <c r="A2" s="2" t="s">
        <v>0</v>
      </c>
      <c r="B2" s="2" t="s">
        <v>22</v>
      </c>
      <c r="C2" s="2" t="s">
        <v>18</v>
      </c>
      <c r="D2" s="2" t="s">
        <v>19</v>
      </c>
      <c r="E2" s="2" t="s">
        <v>20</v>
      </c>
    </row>
    <row r="3" spans="1:5" ht="14.45" x14ac:dyDescent="0.35">
      <c r="A3" s="3" t="s">
        <v>3</v>
      </c>
      <c r="B3" s="3" t="s">
        <v>23</v>
      </c>
      <c r="C3" s="3">
        <v>4.8</v>
      </c>
      <c r="D3" s="3">
        <v>4.3</v>
      </c>
      <c r="E3" s="3">
        <v>3.4</v>
      </c>
    </row>
    <row r="4" spans="1:5" ht="14.45" x14ac:dyDescent="0.35">
      <c r="A4" s="3" t="s">
        <v>4</v>
      </c>
      <c r="B4" s="3" t="s">
        <v>23</v>
      </c>
      <c r="C4" s="3">
        <v>4.8</v>
      </c>
      <c r="D4" s="3">
        <v>4.2</v>
      </c>
      <c r="E4" s="3">
        <v>3.9</v>
      </c>
    </row>
    <row r="5" spans="1:5" ht="14.45" x14ac:dyDescent="0.35">
      <c r="A5" s="3" t="s">
        <v>5</v>
      </c>
      <c r="B5" s="3" t="s">
        <v>23</v>
      </c>
      <c r="C5" s="3">
        <v>4.5999999999999996</v>
      </c>
      <c r="D5" s="3">
        <v>3.4</v>
      </c>
      <c r="E5" s="3">
        <v>4.0999999999999996</v>
      </c>
    </row>
    <row r="6" spans="1:5" ht="14.45" x14ac:dyDescent="0.35">
      <c r="A6" s="3" t="s">
        <v>6</v>
      </c>
      <c r="B6" s="3" t="s">
        <v>24</v>
      </c>
      <c r="C6" s="3">
        <v>4.5999999999999996</v>
      </c>
      <c r="D6" s="3">
        <v>3.9</v>
      </c>
      <c r="E6" s="3">
        <v>4.2</v>
      </c>
    </row>
    <row r="7" spans="1:5" ht="14.45" x14ac:dyDescent="0.35">
      <c r="A7" s="3" t="s">
        <v>7</v>
      </c>
      <c r="B7" s="3" t="s">
        <v>24</v>
      </c>
      <c r="C7" s="3">
        <v>4.3</v>
      </c>
      <c r="D7" s="3">
        <v>4.0999999999999996</v>
      </c>
      <c r="E7" s="3">
        <v>4.3</v>
      </c>
    </row>
    <row r="8" spans="1:5" ht="14.45" x14ac:dyDescent="0.35">
      <c r="A8" s="3" t="s">
        <v>8</v>
      </c>
      <c r="B8" s="3" t="s">
        <v>24</v>
      </c>
      <c r="C8" s="3">
        <v>4.2</v>
      </c>
      <c r="D8" s="3">
        <v>4.8</v>
      </c>
      <c r="E8" s="3">
        <v>4.5999999999999996</v>
      </c>
    </row>
    <row r="9" spans="1:5" ht="14.45" x14ac:dyDescent="0.35">
      <c r="A9" s="3" t="s">
        <v>9</v>
      </c>
      <c r="B9" s="3" t="s">
        <v>25</v>
      </c>
      <c r="C9" s="3">
        <v>4.0999999999999996</v>
      </c>
      <c r="D9" s="3">
        <v>4.5999999999999996</v>
      </c>
      <c r="E9" s="3">
        <v>4.5999999999999996</v>
      </c>
    </row>
    <row r="10" spans="1:5" ht="14.45" x14ac:dyDescent="0.35">
      <c r="A10" s="3" t="s">
        <v>10</v>
      </c>
      <c r="B10" s="3" t="s">
        <v>25</v>
      </c>
      <c r="C10" s="3">
        <v>3.9</v>
      </c>
      <c r="D10" s="3">
        <v>4.8</v>
      </c>
      <c r="E10" s="3">
        <v>4.8</v>
      </c>
    </row>
    <row r="11" spans="1:5" ht="14.45" x14ac:dyDescent="0.35">
      <c r="A11" s="3" t="s">
        <v>11</v>
      </c>
      <c r="B11" s="3" t="s">
        <v>25</v>
      </c>
      <c r="C11" s="3">
        <v>3.4</v>
      </c>
      <c r="D11" s="3">
        <v>4.5999999999999996</v>
      </c>
      <c r="E11" s="3">
        <v>4.8</v>
      </c>
    </row>
    <row r="14" spans="1:5" ht="14.45" x14ac:dyDescent="0.35">
      <c r="A14" s="182" t="s">
        <v>26</v>
      </c>
      <c r="B14" s="182"/>
      <c r="C14" s="182"/>
      <c r="D14" s="182"/>
      <c r="E14" s="182"/>
    </row>
    <row r="16" spans="1:5" ht="14.45" x14ac:dyDescent="0.35">
      <c r="B16" s="2" t="s">
        <v>0</v>
      </c>
      <c r="C16" s="2" t="s">
        <v>1</v>
      </c>
      <c r="D16" s="2" t="s">
        <v>2</v>
      </c>
    </row>
    <row r="17" spans="2:4" ht="14.45" outlineLevel="2" x14ac:dyDescent="0.35">
      <c r="B17" s="3" t="s">
        <v>3</v>
      </c>
      <c r="C17" s="3" t="s">
        <v>12</v>
      </c>
      <c r="D17" s="3">
        <v>4.3</v>
      </c>
    </row>
    <row r="18" spans="2:4" ht="14.45" outlineLevel="2" x14ac:dyDescent="0.35">
      <c r="B18" s="3" t="s">
        <v>3</v>
      </c>
      <c r="C18" s="3" t="s">
        <v>31</v>
      </c>
      <c r="D18" s="3">
        <v>4.2</v>
      </c>
    </row>
    <row r="19" spans="2:4" ht="14.45" outlineLevel="2" x14ac:dyDescent="0.35">
      <c r="B19" s="3" t="s">
        <v>3</v>
      </c>
      <c r="C19" s="3" t="s">
        <v>20</v>
      </c>
      <c r="D19" s="3">
        <v>3.4</v>
      </c>
    </row>
    <row r="20" spans="2:4" ht="14.45" outlineLevel="1" x14ac:dyDescent="0.35">
      <c r="B20" s="2" t="s">
        <v>27</v>
      </c>
      <c r="C20" s="3"/>
      <c r="D20" s="3">
        <f>SUBTOTAL(9,D17:D19)</f>
        <v>11.9</v>
      </c>
    </row>
    <row r="21" spans="2:4" ht="14.45" outlineLevel="2" x14ac:dyDescent="0.35">
      <c r="B21" s="3" t="s">
        <v>6</v>
      </c>
      <c r="C21" s="3" t="s">
        <v>12</v>
      </c>
      <c r="D21" s="3">
        <v>3.9</v>
      </c>
    </row>
    <row r="22" spans="2:4" ht="14.45" outlineLevel="2" x14ac:dyDescent="0.35">
      <c r="B22" s="3" t="s">
        <v>6</v>
      </c>
      <c r="C22" s="3" t="s">
        <v>18</v>
      </c>
      <c r="D22" s="3">
        <v>4.0999999999999996</v>
      </c>
    </row>
    <row r="23" spans="2:4" ht="14.45" outlineLevel="2" x14ac:dyDescent="0.35">
      <c r="B23" s="3" t="s">
        <v>6</v>
      </c>
      <c r="C23" s="3" t="s">
        <v>20</v>
      </c>
      <c r="D23" s="3">
        <v>4.8</v>
      </c>
    </row>
    <row r="24" spans="2:4" ht="14.45" outlineLevel="1" x14ac:dyDescent="0.35">
      <c r="B24" s="2" t="s">
        <v>28</v>
      </c>
      <c r="C24" s="3"/>
      <c r="D24" s="3">
        <f>SUBTOTAL(9,D21:D23)</f>
        <v>12.8</v>
      </c>
    </row>
    <row r="25" spans="2:4" ht="14.45" outlineLevel="2" x14ac:dyDescent="0.35">
      <c r="B25" s="3" t="s">
        <v>9</v>
      </c>
      <c r="C25" s="3" t="s">
        <v>12</v>
      </c>
      <c r="D25" s="3">
        <v>4.5999999999999996</v>
      </c>
    </row>
    <row r="26" spans="2:4" ht="14.45" outlineLevel="2" x14ac:dyDescent="0.35">
      <c r="B26" s="3" t="s">
        <v>9</v>
      </c>
      <c r="C26" s="3" t="s">
        <v>18</v>
      </c>
      <c r="D26" s="3">
        <v>4.8</v>
      </c>
    </row>
    <row r="27" spans="2:4" ht="14.45" outlineLevel="2" x14ac:dyDescent="0.35">
      <c r="B27" s="3" t="s">
        <v>9</v>
      </c>
      <c r="C27" s="3" t="s">
        <v>20</v>
      </c>
      <c r="D27" s="3">
        <v>4.5999999999999996</v>
      </c>
    </row>
    <row r="28" spans="2:4" ht="14.45" outlineLevel="1" x14ac:dyDescent="0.35">
      <c r="B28" s="2" t="s">
        <v>29</v>
      </c>
      <c r="C28" s="3"/>
      <c r="D28" s="3">
        <f>SUBTOTAL(9,D25:D27)</f>
        <v>13.999999999999998</v>
      </c>
    </row>
    <row r="29" spans="2:4" ht="14.45" x14ac:dyDescent="0.35">
      <c r="B29" s="2" t="s">
        <v>30</v>
      </c>
      <c r="C29" s="3"/>
      <c r="D29" s="3">
        <f>SUBTOTAL(9,D17:D27)</f>
        <v>38.699999999999996</v>
      </c>
    </row>
  </sheetData>
  <sortState ref="E3:E12">
    <sortCondition ref="E3:E12"/>
  </sortState>
  <mergeCells count="2">
    <mergeCell ref="A1:E1"/>
    <mergeCell ref="A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N9" sqref="N9"/>
    </sheetView>
  </sheetViews>
  <sheetFormatPr defaultRowHeight="15" x14ac:dyDescent="0.25"/>
  <sheetData>
    <row r="1" spans="1:14" x14ac:dyDescent="0.35">
      <c r="A1" s="5" t="s">
        <v>43</v>
      </c>
      <c r="H1" s="5" t="s">
        <v>44</v>
      </c>
    </row>
    <row r="2" spans="1:14" x14ac:dyDescent="0.35">
      <c r="A2" t="s">
        <v>32</v>
      </c>
      <c r="H2" t="s">
        <v>39</v>
      </c>
      <c r="L2" t="s">
        <v>34</v>
      </c>
      <c r="M2" t="s">
        <v>168</v>
      </c>
      <c r="N2" t="s">
        <v>19</v>
      </c>
    </row>
    <row r="3" spans="1:14" x14ac:dyDescent="0.35">
      <c r="A3" t="s">
        <v>33</v>
      </c>
      <c r="H3" t="s">
        <v>40</v>
      </c>
    </row>
    <row r="4" spans="1:14" x14ac:dyDescent="0.35">
      <c r="A4" t="s">
        <v>35</v>
      </c>
      <c r="H4" t="s">
        <v>41</v>
      </c>
    </row>
    <row r="5" spans="1:14" x14ac:dyDescent="0.35">
      <c r="A5" t="s">
        <v>36</v>
      </c>
      <c r="H5"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K17"/>
  <sheetViews>
    <sheetView workbookViewId="0">
      <selection activeCell="M10" sqref="M10"/>
    </sheetView>
  </sheetViews>
  <sheetFormatPr defaultRowHeight="15" x14ac:dyDescent="0.25"/>
  <cols>
    <col min="4" max="4" width="18.28515625" style="3" bestFit="1" customWidth="1"/>
    <col min="9" max="9" width="12.28515625" bestFit="1" customWidth="1"/>
  </cols>
  <sheetData>
    <row r="2" spans="4:11" x14ac:dyDescent="0.35">
      <c r="D2" s="2" t="s">
        <v>37</v>
      </c>
      <c r="I2" s="2" t="s">
        <v>0</v>
      </c>
      <c r="J2" s="2" t="s">
        <v>1</v>
      </c>
      <c r="K2" s="2" t="s">
        <v>2</v>
      </c>
    </row>
    <row r="3" spans="4:11" x14ac:dyDescent="0.35">
      <c r="D3" s="3">
        <v>123</v>
      </c>
      <c r="I3" s="3" t="s">
        <v>3</v>
      </c>
      <c r="J3" s="3" t="s">
        <v>12</v>
      </c>
      <c r="K3" s="3">
        <v>4.3</v>
      </c>
    </row>
    <row r="4" spans="4:11" x14ac:dyDescent="0.35">
      <c r="D4" s="3">
        <v>345</v>
      </c>
      <c r="I4" s="3" t="s">
        <v>4</v>
      </c>
      <c r="J4" s="3" t="s">
        <v>12</v>
      </c>
      <c r="K4" s="3">
        <v>4.2</v>
      </c>
    </row>
    <row r="5" spans="4:11" x14ac:dyDescent="0.35">
      <c r="D5" s="3">
        <v>678</v>
      </c>
      <c r="I5" s="3" t="s">
        <v>5</v>
      </c>
      <c r="J5" s="3" t="s">
        <v>12</v>
      </c>
      <c r="K5" s="3">
        <v>3.4</v>
      </c>
    </row>
    <row r="6" spans="4:11" x14ac:dyDescent="0.35">
      <c r="D6" s="3">
        <v>123</v>
      </c>
      <c r="I6" s="3" t="s">
        <v>6</v>
      </c>
      <c r="J6" s="3" t="s">
        <v>12</v>
      </c>
      <c r="K6" s="3">
        <v>3.9</v>
      </c>
    </row>
    <row r="7" spans="4:11" x14ac:dyDescent="0.35">
      <c r="D7" s="3">
        <v>456</v>
      </c>
      <c r="I7" s="3" t="s">
        <v>7</v>
      </c>
      <c r="J7" s="3" t="s">
        <v>12</v>
      </c>
      <c r="K7" s="3">
        <v>4.0999999999999996</v>
      </c>
    </row>
    <row r="8" spans="4:11" x14ac:dyDescent="0.35">
      <c r="D8" s="3">
        <v>789</v>
      </c>
      <c r="I8" s="3" t="s">
        <v>8</v>
      </c>
      <c r="J8" s="3" t="s">
        <v>12</v>
      </c>
      <c r="K8" s="3">
        <v>4.8</v>
      </c>
    </row>
    <row r="9" spans="4:11" x14ac:dyDescent="0.35">
      <c r="D9" s="3">
        <v>98</v>
      </c>
      <c r="I9" s="3" t="s">
        <v>9</v>
      </c>
      <c r="J9" s="3" t="s">
        <v>12</v>
      </c>
      <c r="K9" s="3">
        <v>4.5999999999999996</v>
      </c>
    </row>
    <row r="10" spans="4:11" x14ac:dyDescent="0.35">
      <c r="D10" s="3">
        <v>123</v>
      </c>
      <c r="I10" s="3" t="s">
        <v>10</v>
      </c>
      <c r="J10" s="3" t="s">
        <v>12</v>
      </c>
      <c r="K10" s="3">
        <v>4.8</v>
      </c>
    </row>
    <row r="11" spans="4:11" x14ac:dyDescent="0.35">
      <c r="D11" s="3">
        <v>452</v>
      </c>
      <c r="I11" s="3" t="s">
        <v>11</v>
      </c>
      <c r="J11" s="3" t="s">
        <v>12</v>
      </c>
      <c r="K11" s="3">
        <v>4.5999999999999996</v>
      </c>
    </row>
    <row r="12" spans="4:11" x14ac:dyDescent="0.35">
      <c r="D12" s="3">
        <v>678</v>
      </c>
      <c r="I12" s="3" t="s">
        <v>3</v>
      </c>
      <c r="J12" s="3" t="s">
        <v>12</v>
      </c>
      <c r="K12" s="3">
        <v>4.3</v>
      </c>
    </row>
    <row r="13" spans="4:11" x14ac:dyDescent="0.35">
      <c r="D13" s="3">
        <v>345</v>
      </c>
      <c r="I13" s="3" t="s">
        <v>4</v>
      </c>
      <c r="J13" s="3" t="s">
        <v>12</v>
      </c>
      <c r="K13" s="3">
        <v>4.2</v>
      </c>
    </row>
    <row r="14" spans="4:11" x14ac:dyDescent="0.35">
      <c r="D14" s="3">
        <v>786</v>
      </c>
      <c r="I14" s="3" t="s">
        <v>5</v>
      </c>
      <c r="J14" s="3" t="s">
        <v>12</v>
      </c>
      <c r="K14" s="3">
        <v>3.4</v>
      </c>
    </row>
    <row r="15" spans="4:11" x14ac:dyDescent="0.35">
      <c r="D15" s="3">
        <v>400</v>
      </c>
      <c r="I15" s="3" t="s">
        <v>8</v>
      </c>
      <c r="J15" s="3" t="s">
        <v>12</v>
      </c>
      <c r="K15" s="3">
        <v>4.8</v>
      </c>
    </row>
    <row r="16" spans="4:11" x14ac:dyDescent="0.35">
      <c r="D16" s="3">
        <v>160</v>
      </c>
    </row>
    <row r="17" spans="4:4" x14ac:dyDescent="0.35">
      <c r="D17" s="3">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16"/>
  <sheetViews>
    <sheetView workbookViewId="0">
      <selection activeCell="O21" sqref="O21"/>
    </sheetView>
  </sheetViews>
  <sheetFormatPr defaultRowHeight="15" x14ac:dyDescent="0.25"/>
  <cols>
    <col min="3" max="3" width="12.28515625" bestFit="1" customWidth="1"/>
  </cols>
  <sheetData>
    <row r="2" spans="3:10" ht="14.45" x14ac:dyDescent="0.35">
      <c r="C2" s="2" t="s">
        <v>0</v>
      </c>
      <c r="D2" s="2" t="s">
        <v>1</v>
      </c>
      <c r="E2" s="2" t="s">
        <v>2</v>
      </c>
    </row>
    <row r="3" spans="3:10" ht="14.45" x14ac:dyDescent="0.35">
      <c r="C3" s="3" t="s">
        <v>3</v>
      </c>
      <c r="D3" s="3" t="s">
        <v>12</v>
      </c>
      <c r="E3" s="3">
        <v>4.3</v>
      </c>
    </row>
    <row r="4" spans="3:10" ht="14.45" x14ac:dyDescent="0.35">
      <c r="C4" s="3" t="s">
        <v>4</v>
      </c>
      <c r="D4" s="3" t="s">
        <v>12</v>
      </c>
      <c r="E4" s="3">
        <v>4.2</v>
      </c>
      <c r="J4" s="5" t="s">
        <v>16</v>
      </c>
    </row>
    <row r="5" spans="3:10" ht="14.45" x14ac:dyDescent="0.35">
      <c r="C5" s="3" t="s">
        <v>5</v>
      </c>
      <c r="D5" s="3" t="s">
        <v>12</v>
      </c>
      <c r="E5" s="3">
        <v>3.4</v>
      </c>
      <c r="J5" t="s">
        <v>38</v>
      </c>
    </row>
    <row r="6" spans="3:10" ht="14.45" x14ac:dyDescent="0.35">
      <c r="C6" s="3" t="s">
        <v>6</v>
      </c>
      <c r="D6" s="3" t="s">
        <v>12</v>
      </c>
      <c r="E6" s="3">
        <v>3.9</v>
      </c>
    </row>
    <row r="7" spans="3:10" ht="14.45" x14ac:dyDescent="0.35">
      <c r="C7" s="3" t="s">
        <v>7</v>
      </c>
      <c r="D7" s="3" t="s">
        <v>12</v>
      </c>
      <c r="E7" s="3">
        <v>4.0999999999999996</v>
      </c>
    </row>
    <row r="8" spans="3:10" ht="14.45" x14ac:dyDescent="0.35">
      <c r="C8" s="3" t="s">
        <v>8</v>
      </c>
      <c r="D8" s="3" t="s">
        <v>12</v>
      </c>
      <c r="E8" s="3">
        <v>4.8</v>
      </c>
    </row>
    <row r="9" spans="3:10" ht="14.45" x14ac:dyDescent="0.35">
      <c r="C9" s="3" t="s">
        <v>9</v>
      </c>
      <c r="D9" s="3" t="s">
        <v>12</v>
      </c>
      <c r="E9" s="3">
        <v>4.5999999999999996</v>
      </c>
    </row>
    <row r="10" spans="3:10" ht="14.45" x14ac:dyDescent="0.35">
      <c r="C10" s="3" t="s">
        <v>10</v>
      </c>
      <c r="D10" s="3" t="s">
        <v>12</v>
      </c>
      <c r="E10" s="3">
        <v>4.8</v>
      </c>
    </row>
    <row r="11" spans="3:10" ht="14.45" x14ac:dyDescent="0.35">
      <c r="C11" s="3" t="s">
        <v>11</v>
      </c>
      <c r="D11" s="3" t="s">
        <v>12</v>
      </c>
      <c r="E11" s="3">
        <v>4.5999999999999996</v>
      </c>
    </row>
    <row r="12" spans="3:10" ht="14.45" x14ac:dyDescent="0.35">
      <c r="C12" s="3" t="s">
        <v>3</v>
      </c>
      <c r="D12" s="3" t="s">
        <v>12</v>
      </c>
      <c r="E12" s="3">
        <v>4.3</v>
      </c>
    </row>
    <row r="13" spans="3:10" ht="14.45" x14ac:dyDescent="0.35">
      <c r="C13" s="3" t="s">
        <v>4</v>
      </c>
      <c r="D13" s="3" t="s">
        <v>12</v>
      </c>
      <c r="E13" s="3">
        <v>4.2</v>
      </c>
    </row>
    <row r="14" spans="3:10" ht="14.45" x14ac:dyDescent="0.35">
      <c r="C14" s="3" t="s">
        <v>5</v>
      </c>
      <c r="D14" s="3" t="s">
        <v>12</v>
      </c>
      <c r="E14" s="3">
        <v>3.4</v>
      </c>
    </row>
    <row r="15" spans="3:10" ht="14.45" x14ac:dyDescent="0.35">
      <c r="C15" s="3" t="s">
        <v>8</v>
      </c>
      <c r="D15" s="3" t="s">
        <v>12</v>
      </c>
      <c r="E15" s="3">
        <v>4.8</v>
      </c>
    </row>
    <row r="16" spans="3:10" x14ac:dyDescent="0.25">
      <c r="C16" s="3" t="s">
        <v>87</v>
      </c>
      <c r="D16" s="3" t="s">
        <v>12</v>
      </c>
      <c r="E16" s="3"/>
    </row>
  </sheetData>
  <dataValidations count="1">
    <dataValidation type="decimal" allowBlank="1" showInputMessage="1" showErrorMessage="1" sqref="E16">
      <formula1>1</formula1>
      <formula2>5</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6"/>
  <sheetViews>
    <sheetView workbookViewId="0">
      <selection activeCell="P25" sqref="P25"/>
    </sheetView>
  </sheetViews>
  <sheetFormatPr defaultRowHeight="15" x14ac:dyDescent="0.25"/>
  <cols>
    <col min="1" max="1" width="16.42578125" style="14" bestFit="1" customWidth="1"/>
    <col min="2" max="6" width="14.140625" customWidth="1"/>
    <col min="7" max="7" width="14.140625" style="11" customWidth="1"/>
    <col min="8" max="8" width="14.140625" customWidth="1"/>
  </cols>
  <sheetData>
    <row r="1" spans="1:13" ht="14.45" x14ac:dyDescent="0.35">
      <c r="A1" s="12" t="s">
        <v>45</v>
      </c>
      <c r="B1" s="6" t="s">
        <v>46</v>
      </c>
      <c r="C1" s="6" t="s">
        <v>47</v>
      </c>
      <c r="D1" s="6" t="s">
        <v>48</v>
      </c>
      <c r="E1" s="6" t="s">
        <v>49</v>
      </c>
      <c r="F1" s="6" t="s">
        <v>50</v>
      </c>
      <c r="G1" s="7" t="s">
        <v>51</v>
      </c>
      <c r="H1" s="6" t="s">
        <v>52</v>
      </c>
    </row>
    <row r="2" spans="1:13" ht="14.45" x14ac:dyDescent="0.35">
      <c r="A2" s="13">
        <v>40909</v>
      </c>
      <c r="B2" s="8">
        <v>1111</v>
      </c>
      <c r="C2" s="9" t="s">
        <v>53</v>
      </c>
      <c r="D2" s="9" t="s">
        <v>54</v>
      </c>
      <c r="E2" s="9" t="s">
        <v>55</v>
      </c>
      <c r="F2" s="9">
        <v>8</v>
      </c>
      <c r="G2" s="10">
        <v>7164</v>
      </c>
      <c r="H2" s="9">
        <v>844.1579999999999</v>
      </c>
      <c r="J2" s="5" t="s">
        <v>16</v>
      </c>
    </row>
    <row r="3" spans="1:13" ht="14.45" x14ac:dyDescent="0.35">
      <c r="A3" s="13">
        <v>40910</v>
      </c>
      <c r="B3" s="8">
        <v>1112</v>
      </c>
      <c r="C3" s="9" t="s">
        <v>56</v>
      </c>
      <c r="D3" s="9" t="s">
        <v>54</v>
      </c>
      <c r="E3" s="9" t="s">
        <v>55</v>
      </c>
      <c r="F3" s="9">
        <v>8</v>
      </c>
      <c r="G3" s="10">
        <v>6528</v>
      </c>
      <c r="H3" s="9">
        <v>3376.6319999999996</v>
      </c>
      <c r="J3" t="s">
        <v>66</v>
      </c>
    </row>
    <row r="4" spans="1:13" ht="14.45" x14ac:dyDescent="0.35">
      <c r="A4" s="13">
        <v>40911</v>
      </c>
      <c r="B4" s="8">
        <v>1113</v>
      </c>
      <c r="C4" s="9" t="s">
        <v>57</v>
      </c>
      <c r="D4" s="9" t="s">
        <v>54</v>
      </c>
      <c r="E4" s="9" t="s">
        <v>58</v>
      </c>
      <c r="F4" s="9">
        <v>8</v>
      </c>
      <c r="G4" s="10">
        <v>2520</v>
      </c>
      <c r="H4" s="9">
        <v>2280</v>
      </c>
      <c r="J4" t="s">
        <v>67</v>
      </c>
    </row>
    <row r="5" spans="1:13" ht="14.45" x14ac:dyDescent="0.35">
      <c r="A5" s="13">
        <v>40913</v>
      </c>
      <c r="B5" s="8">
        <v>1115</v>
      </c>
      <c r="C5" s="9" t="s">
        <v>56</v>
      </c>
      <c r="D5" s="9" t="s">
        <v>54</v>
      </c>
      <c r="E5" s="9" t="s">
        <v>58</v>
      </c>
      <c r="F5" s="9">
        <v>10</v>
      </c>
      <c r="G5" s="10">
        <v>9660</v>
      </c>
      <c r="H5" s="9">
        <v>1737.3510000000001</v>
      </c>
      <c r="J5" t="s">
        <v>68</v>
      </c>
    </row>
    <row r="6" spans="1:13" ht="14.45" x14ac:dyDescent="0.35">
      <c r="A6" s="13">
        <v>40914</v>
      </c>
      <c r="B6" s="8">
        <v>1111</v>
      </c>
      <c r="C6" s="9" t="s">
        <v>57</v>
      </c>
      <c r="D6" s="9" t="s">
        <v>54</v>
      </c>
      <c r="E6" s="9" t="s">
        <v>59</v>
      </c>
      <c r="F6" s="9">
        <v>10</v>
      </c>
      <c r="G6" s="10">
        <v>11550</v>
      </c>
      <c r="H6" s="9">
        <v>854.69999999999993</v>
      </c>
    </row>
    <row r="7" spans="1:13" ht="14.45" x14ac:dyDescent="0.35">
      <c r="A7" s="13">
        <v>40915</v>
      </c>
      <c r="B7" s="8">
        <v>1117</v>
      </c>
      <c r="C7" s="9" t="s">
        <v>53</v>
      </c>
      <c r="D7" s="9" t="s">
        <v>54</v>
      </c>
      <c r="E7" s="9" t="s">
        <v>59</v>
      </c>
      <c r="F7" s="9">
        <v>7</v>
      </c>
      <c r="G7" s="10">
        <v>7896</v>
      </c>
      <c r="H7" s="9">
        <v>2565.4104000000002</v>
      </c>
      <c r="K7" t="s">
        <v>88</v>
      </c>
    </row>
    <row r="8" spans="1:13" ht="14.45" x14ac:dyDescent="0.35">
      <c r="A8" s="13">
        <v>40916</v>
      </c>
      <c r="B8" s="8">
        <v>1118</v>
      </c>
      <c r="C8" s="9" t="s">
        <v>56</v>
      </c>
      <c r="D8" s="9" t="s">
        <v>54</v>
      </c>
      <c r="E8" s="9" t="s">
        <v>59</v>
      </c>
      <c r="F8" s="9">
        <v>7</v>
      </c>
      <c r="G8" s="10">
        <v>8095.5</v>
      </c>
      <c r="H8" s="9">
        <v>1063.2090000000001</v>
      </c>
      <c r="K8" t="s">
        <v>89</v>
      </c>
    </row>
    <row r="9" spans="1:13" ht="14.45" x14ac:dyDescent="0.35">
      <c r="A9" s="13">
        <v>40917</v>
      </c>
      <c r="B9" s="8">
        <v>1119</v>
      </c>
      <c r="C9" s="9" t="s">
        <v>57</v>
      </c>
      <c r="D9" s="9" t="s">
        <v>54</v>
      </c>
      <c r="E9" s="9" t="s">
        <v>55</v>
      </c>
      <c r="F9" s="9">
        <v>8</v>
      </c>
      <c r="G9" s="10">
        <v>12180</v>
      </c>
      <c r="H9" s="9">
        <v>1864.0272</v>
      </c>
      <c r="M9" s="35">
        <v>1000</v>
      </c>
    </row>
    <row r="10" spans="1:13" ht="14.45" x14ac:dyDescent="0.35">
      <c r="A10" s="13">
        <v>40918</v>
      </c>
      <c r="B10" s="8">
        <v>1111</v>
      </c>
      <c r="C10" s="9" t="s">
        <v>53</v>
      </c>
      <c r="D10" s="9" t="s">
        <v>54</v>
      </c>
      <c r="E10" s="9" t="s">
        <v>55</v>
      </c>
      <c r="F10" s="9">
        <v>6</v>
      </c>
      <c r="G10" s="10">
        <v>4900.5</v>
      </c>
      <c r="H10" s="9">
        <v>2653.62075</v>
      </c>
    </row>
    <row r="11" spans="1:13" ht="14.45" x14ac:dyDescent="0.35">
      <c r="A11" s="13">
        <v>40919</v>
      </c>
      <c r="B11" s="8">
        <v>1121</v>
      </c>
      <c r="C11" s="9" t="s">
        <v>56</v>
      </c>
      <c r="D11" s="9" t="s">
        <v>54</v>
      </c>
      <c r="E11" s="9" t="s">
        <v>55</v>
      </c>
      <c r="F11" s="9">
        <v>9</v>
      </c>
      <c r="G11" s="10">
        <v>2277</v>
      </c>
      <c r="H11" s="9">
        <v>1931.3513999999998</v>
      </c>
    </row>
    <row r="12" spans="1:13" ht="14.45" x14ac:dyDescent="0.35">
      <c r="A12" s="13">
        <v>40920</v>
      </c>
      <c r="B12" s="8">
        <v>1122</v>
      </c>
      <c r="C12" s="9" t="s">
        <v>57</v>
      </c>
      <c r="D12" s="9" t="s">
        <v>54</v>
      </c>
      <c r="E12" s="9" t="s">
        <v>58</v>
      </c>
      <c r="F12" s="9">
        <v>6</v>
      </c>
      <c r="G12" s="10">
        <v>8032.5</v>
      </c>
      <c r="H12" s="9">
        <v>994.4235000000001</v>
      </c>
    </row>
    <row r="13" spans="1:13" ht="14.45" x14ac:dyDescent="0.35">
      <c r="A13" s="13">
        <v>40921</v>
      </c>
      <c r="B13" s="8">
        <v>1123</v>
      </c>
      <c r="C13" s="9" t="s">
        <v>53</v>
      </c>
      <c r="D13" s="9" t="s">
        <v>54</v>
      </c>
      <c r="E13" s="9" t="s">
        <v>58</v>
      </c>
      <c r="F13" s="9">
        <v>9</v>
      </c>
      <c r="G13" s="10">
        <v>8046</v>
      </c>
      <c r="H13" s="9">
        <v>4092.732</v>
      </c>
    </row>
    <row r="14" spans="1:13" ht="14.45" x14ac:dyDescent="0.35">
      <c r="A14" s="13">
        <v>40922</v>
      </c>
      <c r="B14" s="8">
        <v>1124</v>
      </c>
      <c r="C14" s="9" t="s">
        <v>56</v>
      </c>
      <c r="D14" s="9" t="s">
        <v>54</v>
      </c>
      <c r="E14" s="9" t="s">
        <v>58</v>
      </c>
      <c r="F14" s="9">
        <v>6</v>
      </c>
      <c r="G14" s="10">
        <v>11250</v>
      </c>
      <c r="H14" s="9">
        <v>1900.8000000000002</v>
      </c>
    </row>
    <row r="15" spans="1:13" ht="14.45" x14ac:dyDescent="0.35">
      <c r="A15" s="13">
        <v>40923</v>
      </c>
      <c r="B15" s="8">
        <v>1125</v>
      </c>
      <c r="C15" s="9" t="s">
        <v>57</v>
      </c>
      <c r="D15" s="9" t="s">
        <v>54</v>
      </c>
      <c r="E15" s="9" t="s">
        <v>59</v>
      </c>
      <c r="F15" s="9">
        <v>7</v>
      </c>
      <c r="G15" s="10">
        <v>6189.75</v>
      </c>
      <c r="H15" s="9">
        <v>2722.8710250000004</v>
      </c>
    </row>
    <row r="16" spans="1:13" ht="14.45" x14ac:dyDescent="0.35">
      <c r="A16" s="13">
        <v>40924</v>
      </c>
      <c r="B16" s="8">
        <v>1126</v>
      </c>
      <c r="C16" s="9" t="s">
        <v>53</v>
      </c>
      <c r="D16" s="9" t="s">
        <v>54</v>
      </c>
      <c r="E16" s="9" t="s">
        <v>59</v>
      </c>
      <c r="F16" s="9">
        <v>7</v>
      </c>
      <c r="G16" s="10">
        <v>2908.5</v>
      </c>
      <c r="H16" s="9">
        <v>1140.7136999999998</v>
      </c>
    </row>
    <row r="17" spans="1:8" ht="14.45" x14ac:dyDescent="0.35">
      <c r="A17" s="13">
        <v>40925</v>
      </c>
      <c r="B17" s="8">
        <v>1127</v>
      </c>
      <c r="C17" s="9" t="s">
        <v>56</v>
      </c>
      <c r="D17" s="9" t="s">
        <v>54</v>
      </c>
      <c r="E17" s="9" t="s">
        <v>59</v>
      </c>
      <c r="F17" s="9">
        <v>6</v>
      </c>
      <c r="G17" s="10">
        <v>2214</v>
      </c>
      <c r="H17" s="9">
        <v>2828.6063999999997</v>
      </c>
    </row>
    <row r="18" spans="1:8" ht="14.45" x14ac:dyDescent="0.35">
      <c r="A18" s="13">
        <v>40926</v>
      </c>
      <c r="B18" s="8">
        <v>1128</v>
      </c>
      <c r="C18" s="9" t="s">
        <v>57</v>
      </c>
      <c r="D18" s="9" t="s">
        <v>54</v>
      </c>
      <c r="E18" s="9" t="s">
        <v>55</v>
      </c>
      <c r="F18" s="9">
        <v>9</v>
      </c>
      <c r="G18" s="10">
        <v>8829</v>
      </c>
      <c r="H18" s="9">
        <v>4189.3605000000007</v>
      </c>
    </row>
    <row r="19" spans="1:8" ht="14.45" x14ac:dyDescent="0.35">
      <c r="A19" s="13">
        <v>40927</v>
      </c>
      <c r="B19" s="8">
        <v>1129</v>
      </c>
      <c r="C19" s="9" t="s">
        <v>53</v>
      </c>
      <c r="D19" s="9" t="s">
        <v>54</v>
      </c>
      <c r="E19" s="9" t="s">
        <v>55</v>
      </c>
      <c r="F19" s="9">
        <v>10</v>
      </c>
      <c r="G19" s="10">
        <v>9120</v>
      </c>
      <c r="H19" s="9">
        <v>3569.3399999999997</v>
      </c>
    </row>
    <row r="20" spans="1:8" ht="14.45" x14ac:dyDescent="0.35">
      <c r="A20" s="13">
        <v>40928</v>
      </c>
      <c r="B20" s="8">
        <v>1130</v>
      </c>
      <c r="C20" s="9" t="s">
        <v>56</v>
      </c>
      <c r="D20" s="9" t="s">
        <v>54</v>
      </c>
      <c r="E20" s="9" t="s">
        <v>55</v>
      </c>
      <c r="F20" s="9">
        <v>6</v>
      </c>
      <c r="G20" s="10">
        <v>2173.5</v>
      </c>
      <c r="H20" s="9">
        <v>3709.0777500000004</v>
      </c>
    </row>
    <row r="21" spans="1:8" ht="14.45" x14ac:dyDescent="0.35">
      <c r="A21" s="13">
        <v>40929</v>
      </c>
      <c r="B21" s="8">
        <v>1131</v>
      </c>
      <c r="C21" s="9" t="s">
        <v>57</v>
      </c>
      <c r="D21" s="9" t="s">
        <v>54</v>
      </c>
      <c r="E21" s="9" t="s">
        <v>58</v>
      </c>
      <c r="F21" s="9">
        <v>10</v>
      </c>
      <c r="G21" s="10">
        <v>5600</v>
      </c>
      <c r="H21" s="9">
        <v>4516.3999999999996</v>
      </c>
    </row>
    <row r="22" spans="1:8" ht="14.45" x14ac:dyDescent="0.35">
      <c r="A22" s="13">
        <v>40930</v>
      </c>
      <c r="B22" s="8">
        <v>1132</v>
      </c>
      <c r="C22" s="9" t="s">
        <v>53</v>
      </c>
      <c r="D22" s="9" t="s">
        <v>54</v>
      </c>
      <c r="E22" s="9" t="s">
        <v>58</v>
      </c>
      <c r="F22" s="9">
        <v>6</v>
      </c>
      <c r="G22" s="10">
        <v>4608</v>
      </c>
      <c r="H22" s="9">
        <v>2575.4111999999996</v>
      </c>
    </row>
    <row r="23" spans="1:8" ht="14.45" x14ac:dyDescent="0.35">
      <c r="A23" s="13">
        <v>40931</v>
      </c>
      <c r="B23" s="8">
        <v>1133</v>
      </c>
      <c r="C23" s="9" t="s">
        <v>56</v>
      </c>
      <c r="D23" s="9" t="s">
        <v>54</v>
      </c>
      <c r="E23" s="9" t="s">
        <v>58</v>
      </c>
      <c r="F23" s="9">
        <v>8</v>
      </c>
      <c r="G23" s="10">
        <v>5508</v>
      </c>
      <c r="H23" s="9">
        <v>1965.2544000000003</v>
      </c>
    </row>
    <row r="24" spans="1:8" ht="14.45" x14ac:dyDescent="0.35">
      <c r="A24" s="13">
        <v>40932</v>
      </c>
      <c r="B24" s="8">
        <v>1134</v>
      </c>
      <c r="C24" s="9" t="s">
        <v>57</v>
      </c>
      <c r="D24" s="9" t="s">
        <v>54</v>
      </c>
      <c r="E24" s="9" t="s">
        <v>59</v>
      </c>
      <c r="F24" s="9">
        <v>9</v>
      </c>
      <c r="G24" s="10">
        <v>12735</v>
      </c>
      <c r="H24" s="9">
        <v>3907.0980000000004</v>
      </c>
    </row>
    <row r="25" spans="1:8" ht="14.45" x14ac:dyDescent="0.35">
      <c r="A25" s="13">
        <v>40933</v>
      </c>
      <c r="B25" s="8">
        <v>1135</v>
      </c>
      <c r="C25" s="9" t="s">
        <v>53</v>
      </c>
      <c r="D25" s="9" t="s">
        <v>54</v>
      </c>
      <c r="E25" s="9" t="s">
        <v>59</v>
      </c>
      <c r="F25" s="9">
        <v>10</v>
      </c>
      <c r="G25" s="10">
        <v>13575</v>
      </c>
      <c r="H25" s="9">
        <v>1992.81</v>
      </c>
    </row>
    <row r="26" spans="1:8" ht="14.45" x14ac:dyDescent="0.35">
      <c r="A26" s="13">
        <v>40934</v>
      </c>
      <c r="B26" s="8">
        <v>1136</v>
      </c>
      <c r="C26" s="9" t="s">
        <v>56</v>
      </c>
      <c r="D26" s="9" t="s">
        <v>54</v>
      </c>
      <c r="E26" s="9" t="s">
        <v>59</v>
      </c>
      <c r="F26" s="9">
        <v>9</v>
      </c>
      <c r="G26" s="10">
        <v>8892</v>
      </c>
      <c r="H26" s="9">
        <v>3084.6347999999998</v>
      </c>
    </row>
    <row r="27" spans="1:8" ht="14.45" x14ac:dyDescent="0.35">
      <c r="A27" s="13">
        <v>40935</v>
      </c>
      <c r="B27" s="8">
        <v>1137</v>
      </c>
      <c r="C27" s="9" t="s">
        <v>57</v>
      </c>
      <c r="D27" s="9" t="s">
        <v>54</v>
      </c>
      <c r="E27" s="9" t="s">
        <v>55</v>
      </c>
      <c r="F27" s="9">
        <v>9</v>
      </c>
      <c r="G27" s="10">
        <v>6196.5</v>
      </c>
      <c r="H27" s="9">
        <v>3112.7084999999997</v>
      </c>
    </row>
    <row r="28" spans="1:8" ht="14.45" x14ac:dyDescent="0.35">
      <c r="A28" s="13">
        <v>40936</v>
      </c>
      <c r="B28" s="8">
        <v>1138</v>
      </c>
      <c r="C28" s="9" t="s">
        <v>53</v>
      </c>
      <c r="D28" s="9" t="s">
        <v>54</v>
      </c>
      <c r="E28" s="9" t="s">
        <v>55</v>
      </c>
      <c r="F28" s="9">
        <v>7</v>
      </c>
      <c r="G28" s="10">
        <v>4063.5</v>
      </c>
      <c r="H28" s="9">
        <v>709.69027499999993</v>
      </c>
    </row>
    <row r="29" spans="1:8" ht="14.45" x14ac:dyDescent="0.35">
      <c r="A29" s="13">
        <v>40937</v>
      </c>
      <c r="B29" s="8">
        <v>1139</v>
      </c>
      <c r="C29" s="9" t="s">
        <v>56</v>
      </c>
      <c r="D29" s="9" t="s">
        <v>54</v>
      </c>
      <c r="E29" s="9" t="s">
        <v>55</v>
      </c>
      <c r="F29" s="9">
        <v>9</v>
      </c>
      <c r="G29" s="10">
        <v>4464</v>
      </c>
      <c r="H29" s="9">
        <v>2483.5464000000002</v>
      </c>
    </row>
    <row r="30" spans="1:8" ht="14.45" x14ac:dyDescent="0.35">
      <c r="A30" s="13">
        <v>40938</v>
      </c>
      <c r="B30" s="8">
        <v>1140</v>
      </c>
      <c r="C30" s="9" t="s">
        <v>57</v>
      </c>
      <c r="D30" s="9" t="s">
        <v>54</v>
      </c>
      <c r="E30" s="9" t="s">
        <v>58</v>
      </c>
      <c r="F30" s="9">
        <v>10</v>
      </c>
      <c r="G30" s="10">
        <v>10350</v>
      </c>
      <c r="H30" s="9">
        <v>4514.67</v>
      </c>
    </row>
    <row r="31" spans="1:8" ht="14.45" x14ac:dyDescent="0.35">
      <c r="A31" s="13">
        <v>40939</v>
      </c>
      <c r="B31" s="8">
        <v>1141</v>
      </c>
      <c r="C31" s="9" t="s">
        <v>53</v>
      </c>
      <c r="D31" s="9" t="s">
        <v>54</v>
      </c>
      <c r="E31" s="9" t="s">
        <v>58</v>
      </c>
      <c r="F31" s="9">
        <v>10</v>
      </c>
      <c r="G31" s="10">
        <v>8680</v>
      </c>
      <c r="H31" s="9">
        <v>2494.6320000000001</v>
      </c>
    </row>
    <row r="32" spans="1:8" x14ac:dyDescent="0.25">
      <c r="A32" s="13">
        <v>40940</v>
      </c>
      <c r="B32" s="8">
        <v>1142</v>
      </c>
      <c r="C32" s="9" t="s">
        <v>56</v>
      </c>
      <c r="D32" s="9" t="s">
        <v>54</v>
      </c>
      <c r="E32" s="9" t="s">
        <v>58</v>
      </c>
      <c r="F32" s="9">
        <v>9</v>
      </c>
      <c r="G32" s="10">
        <v>13050</v>
      </c>
      <c r="H32" s="9">
        <v>2179.35</v>
      </c>
    </row>
    <row r="33" spans="1:8" x14ac:dyDescent="0.25">
      <c r="A33" s="13">
        <v>40941</v>
      </c>
      <c r="B33" s="8">
        <v>1143</v>
      </c>
      <c r="C33" s="9" t="s">
        <v>57</v>
      </c>
      <c r="D33" s="9" t="s">
        <v>54</v>
      </c>
      <c r="E33" s="9" t="s">
        <v>59</v>
      </c>
      <c r="F33" s="9">
        <v>8</v>
      </c>
      <c r="G33" s="10">
        <v>2312</v>
      </c>
      <c r="H33" s="9">
        <v>999.93999999999994</v>
      </c>
    </row>
    <row r="34" spans="1:8" x14ac:dyDescent="0.25">
      <c r="A34" s="13">
        <v>40942</v>
      </c>
      <c r="B34" s="8">
        <v>1144</v>
      </c>
      <c r="C34" s="9" t="s">
        <v>53</v>
      </c>
      <c r="D34" s="9" t="s">
        <v>54</v>
      </c>
      <c r="E34" s="9" t="s">
        <v>59</v>
      </c>
      <c r="F34" s="9">
        <v>6</v>
      </c>
      <c r="G34" s="10">
        <v>3060</v>
      </c>
      <c r="H34" s="9">
        <v>461.60100000000006</v>
      </c>
    </row>
    <row r="35" spans="1:8" x14ac:dyDescent="0.25">
      <c r="A35" s="13">
        <v>40943</v>
      </c>
      <c r="B35" s="8">
        <v>1145</v>
      </c>
      <c r="C35" s="9" t="s">
        <v>56</v>
      </c>
      <c r="D35" s="9" t="s">
        <v>54</v>
      </c>
      <c r="E35" s="9" t="s">
        <v>59</v>
      </c>
      <c r="F35" s="9">
        <v>8</v>
      </c>
      <c r="G35" s="10">
        <v>9810</v>
      </c>
      <c r="H35" s="9">
        <v>744.77520000000004</v>
      </c>
    </row>
    <row r="36" spans="1:8" x14ac:dyDescent="0.25">
      <c r="A36" s="13">
        <v>40944</v>
      </c>
      <c r="B36" s="8">
        <v>1146</v>
      </c>
      <c r="C36" s="9" t="s">
        <v>57</v>
      </c>
      <c r="D36" s="9" t="s">
        <v>54</v>
      </c>
      <c r="E36" s="9" t="s">
        <v>55</v>
      </c>
      <c r="F36" s="9">
        <v>10</v>
      </c>
      <c r="G36" s="10">
        <v>8120</v>
      </c>
      <c r="H36" s="9">
        <v>2571.8069999999998</v>
      </c>
    </row>
    <row r="37" spans="1:8" x14ac:dyDescent="0.25">
      <c r="A37" s="13">
        <v>40945</v>
      </c>
      <c r="B37" s="8">
        <v>1147</v>
      </c>
      <c r="C37" s="9" t="s">
        <v>53</v>
      </c>
      <c r="D37" s="9" t="s">
        <v>54</v>
      </c>
      <c r="E37" s="9" t="s">
        <v>55</v>
      </c>
      <c r="F37" s="9">
        <v>7</v>
      </c>
      <c r="G37" s="10">
        <v>6520.5</v>
      </c>
      <c r="H37" s="9">
        <v>1443.6387</v>
      </c>
    </row>
    <row r="38" spans="1:8" x14ac:dyDescent="0.25">
      <c r="A38" s="13">
        <v>40946</v>
      </c>
      <c r="B38" s="8">
        <v>1148</v>
      </c>
      <c r="C38" s="9" t="s">
        <v>56</v>
      </c>
      <c r="D38" s="9" t="s">
        <v>54</v>
      </c>
      <c r="E38" s="9" t="s">
        <v>55</v>
      </c>
      <c r="F38" s="9">
        <v>6</v>
      </c>
      <c r="G38" s="10">
        <v>12060</v>
      </c>
      <c r="H38" s="9">
        <v>4258.6271999999999</v>
      </c>
    </row>
    <row r="39" spans="1:8" x14ac:dyDescent="0.25">
      <c r="A39" s="13">
        <v>40947</v>
      </c>
      <c r="B39" s="8">
        <v>1149</v>
      </c>
      <c r="C39" s="9" t="s">
        <v>57</v>
      </c>
      <c r="D39" s="9" t="s">
        <v>54</v>
      </c>
      <c r="E39" s="9" t="s">
        <v>58</v>
      </c>
      <c r="F39" s="9">
        <v>8</v>
      </c>
      <c r="G39" s="10">
        <v>8544</v>
      </c>
      <c r="H39" s="9">
        <v>3347.1120000000001</v>
      </c>
    </row>
    <row r="40" spans="1:8" x14ac:dyDescent="0.25">
      <c r="A40" s="13">
        <v>40948</v>
      </c>
      <c r="B40" s="8">
        <v>1150</v>
      </c>
      <c r="C40" s="9" t="s">
        <v>53</v>
      </c>
      <c r="D40" s="9" t="s">
        <v>54</v>
      </c>
      <c r="E40" s="9" t="s">
        <v>58</v>
      </c>
      <c r="F40" s="9">
        <v>7</v>
      </c>
      <c r="G40" s="10">
        <v>7024.5</v>
      </c>
      <c r="H40" s="9">
        <v>2027.739</v>
      </c>
    </row>
    <row r="41" spans="1:8" x14ac:dyDescent="0.25">
      <c r="A41" s="13">
        <v>40949</v>
      </c>
      <c r="B41" s="8">
        <v>1151</v>
      </c>
      <c r="C41" s="9" t="s">
        <v>56</v>
      </c>
      <c r="D41" s="9" t="s">
        <v>54</v>
      </c>
      <c r="E41" s="9" t="s">
        <v>58</v>
      </c>
      <c r="F41" s="9">
        <v>7</v>
      </c>
      <c r="G41" s="10">
        <v>14017.5</v>
      </c>
      <c r="H41" s="9">
        <v>3352.4253000000003</v>
      </c>
    </row>
    <row r="42" spans="1:8" x14ac:dyDescent="0.25">
      <c r="A42" s="13">
        <v>40950</v>
      </c>
      <c r="B42" s="8">
        <v>1152</v>
      </c>
      <c r="C42" s="9" t="s">
        <v>57</v>
      </c>
      <c r="D42" s="9" t="s">
        <v>54</v>
      </c>
      <c r="E42" s="9" t="s">
        <v>59</v>
      </c>
      <c r="F42" s="9">
        <v>8</v>
      </c>
      <c r="G42" s="10">
        <v>4056</v>
      </c>
      <c r="H42" s="9">
        <v>1843.4520000000002</v>
      </c>
    </row>
    <row r="43" spans="1:8" x14ac:dyDescent="0.25">
      <c r="A43" s="13">
        <v>40951</v>
      </c>
      <c r="B43" s="8">
        <v>1153</v>
      </c>
      <c r="C43" s="9" t="s">
        <v>53</v>
      </c>
      <c r="D43" s="9" t="s">
        <v>54</v>
      </c>
      <c r="E43" s="9" t="s">
        <v>59</v>
      </c>
      <c r="F43" s="9">
        <v>7</v>
      </c>
      <c r="G43" s="10">
        <v>2730</v>
      </c>
      <c r="H43" s="9">
        <v>4393.116</v>
      </c>
    </row>
    <row r="44" spans="1:8" x14ac:dyDescent="0.25">
      <c r="A44" s="13">
        <v>40952</v>
      </c>
      <c r="B44" s="8">
        <v>1154</v>
      </c>
      <c r="C44" s="9" t="s">
        <v>56</v>
      </c>
      <c r="D44" s="9" t="s">
        <v>54</v>
      </c>
      <c r="E44" s="9" t="s">
        <v>59</v>
      </c>
      <c r="F44" s="9">
        <v>6</v>
      </c>
      <c r="G44" s="10">
        <v>6804</v>
      </c>
      <c r="H44" s="9">
        <v>3755.808</v>
      </c>
    </row>
    <row r="45" spans="1:8" x14ac:dyDescent="0.25">
      <c r="A45" s="13">
        <v>40953</v>
      </c>
      <c r="B45" s="8">
        <v>1155</v>
      </c>
      <c r="C45" s="9" t="s">
        <v>57</v>
      </c>
      <c r="D45" s="9" t="s">
        <v>54</v>
      </c>
      <c r="E45" s="9" t="s">
        <v>55</v>
      </c>
      <c r="F45" s="9">
        <v>7</v>
      </c>
      <c r="G45" s="10">
        <v>8778</v>
      </c>
      <c r="H45" s="9">
        <v>1690.6428000000001</v>
      </c>
    </row>
    <row r="46" spans="1:8" x14ac:dyDescent="0.25">
      <c r="A46" s="13">
        <v>40954</v>
      </c>
      <c r="B46" s="8">
        <v>1156</v>
      </c>
      <c r="C46" s="9" t="s">
        <v>53</v>
      </c>
      <c r="D46" s="9" t="s">
        <v>54</v>
      </c>
      <c r="E46" s="9" t="s">
        <v>55</v>
      </c>
      <c r="F46" s="9">
        <v>8</v>
      </c>
      <c r="G46" s="10">
        <v>2304</v>
      </c>
      <c r="H46" s="9">
        <v>1475.9423999999999</v>
      </c>
    </row>
    <row r="47" spans="1:8" x14ac:dyDescent="0.25">
      <c r="A47" s="13">
        <v>40955</v>
      </c>
      <c r="B47" s="8">
        <v>1157</v>
      </c>
      <c r="C47" s="9" t="s">
        <v>56</v>
      </c>
      <c r="D47" s="9" t="s">
        <v>54</v>
      </c>
      <c r="E47" s="9" t="s">
        <v>55</v>
      </c>
      <c r="F47" s="9">
        <v>10</v>
      </c>
      <c r="G47" s="10">
        <v>9150</v>
      </c>
      <c r="H47" s="9">
        <v>1103.124</v>
      </c>
    </row>
    <row r="48" spans="1:8" x14ac:dyDescent="0.25">
      <c r="A48" s="13">
        <v>40956</v>
      </c>
      <c r="B48" s="8">
        <v>1158</v>
      </c>
      <c r="C48" s="9" t="s">
        <v>57</v>
      </c>
      <c r="D48" s="9" t="s">
        <v>54</v>
      </c>
      <c r="E48" s="9" t="s">
        <v>58</v>
      </c>
      <c r="F48" s="9">
        <v>8</v>
      </c>
      <c r="G48" s="10">
        <v>7584</v>
      </c>
      <c r="H48" s="9">
        <v>1378.7711999999999</v>
      </c>
    </row>
    <row r="49" spans="1:8" x14ac:dyDescent="0.25">
      <c r="A49" s="13">
        <v>40957</v>
      </c>
      <c r="B49" s="8">
        <v>1159</v>
      </c>
      <c r="C49" s="9" t="s">
        <v>53</v>
      </c>
      <c r="D49" s="9" t="s">
        <v>54</v>
      </c>
      <c r="E49" s="9" t="s">
        <v>58</v>
      </c>
      <c r="F49" s="9">
        <v>10</v>
      </c>
      <c r="G49" s="10">
        <v>14900</v>
      </c>
      <c r="H49" s="9">
        <v>985.48599999999999</v>
      </c>
    </row>
    <row r="50" spans="1:8" x14ac:dyDescent="0.25">
      <c r="A50" s="13">
        <v>40958</v>
      </c>
      <c r="B50" s="8">
        <v>1160</v>
      </c>
      <c r="C50" s="9" t="s">
        <v>56</v>
      </c>
      <c r="D50" s="9" t="s">
        <v>54</v>
      </c>
      <c r="E50" s="9" t="s">
        <v>58</v>
      </c>
      <c r="F50" s="9">
        <v>6</v>
      </c>
      <c r="G50" s="10">
        <v>8964</v>
      </c>
      <c r="H50" s="9">
        <v>877.3515000000001</v>
      </c>
    </row>
    <row r="51" spans="1:8" x14ac:dyDescent="0.25">
      <c r="A51" s="13">
        <v>40959</v>
      </c>
      <c r="B51" s="8">
        <v>1161</v>
      </c>
      <c r="C51" s="9" t="s">
        <v>57</v>
      </c>
      <c r="D51" s="9" t="s">
        <v>54</v>
      </c>
      <c r="E51" s="9" t="s">
        <v>59</v>
      </c>
      <c r="F51" s="9">
        <v>9</v>
      </c>
      <c r="G51" s="10">
        <v>2079</v>
      </c>
      <c r="H51" s="9">
        <v>2799.1656000000003</v>
      </c>
    </row>
    <row r="52" spans="1:8" x14ac:dyDescent="0.25">
      <c r="A52" s="13">
        <v>40960</v>
      </c>
      <c r="B52" s="8">
        <v>1162</v>
      </c>
      <c r="C52" s="9" t="s">
        <v>53</v>
      </c>
      <c r="D52" s="9" t="s">
        <v>54</v>
      </c>
      <c r="E52" s="9" t="s">
        <v>59</v>
      </c>
      <c r="F52" s="9">
        <v>6</v>
      </c>
      <c r="G52" s="10">
        <v>2412</v>
      </c>
      <c r="H52" s="9">
        <v>2078.1792</v>
      </c>
    </row>
    <row r="53" spans="1:8" x14ac:dyDescent="0.25">
      <c r="A53" s="13">
        <v>40961</v>
      </c>
      <c r="B53" s="8">
        <v>1163</v>
      </c>
      <c r="C53" s="9" t="s">
        <v>56</v>
      </c>
      <c r="D53" s="9" t="s">
        <v>54</v>
      </c>
      <c r="E53" s="9" t="s">
        <v>59</v>
      </c>
      <c r="F53" s="9">
        <v>7</v>
      </c>
      <c r="G53" s="10">
        <v>4189.5</v>
      </c>
      <c r="H53" s="9">
        <v>2660.3325000000004</v>
      </c>
    </row>
    <row r="54" spans="1:8" x14ac:dyDescent="0.25">
      <c r="A54" s="13">
        <v>40962</v>
      </c>
      <c r="B54" s="8">
        <v>1164</v>
      </c>
      <c r="C54" s="9" t="s">
        <v>57</v>
      </c>
      <c r="D54" s="9" t="s">
        <v>54</v>
      </c>
      <c r="E54" s="9" t="s">
        <v>55</v>
      </c>
      <c r="F54" s="9">
        <v>8</v>
      </c>
      <c r="G54" s="10">
        <v>10080</v>
      </c>
      <c r="H54" s="9">
        <v>1541.4335999999998</v>
      </c>
    </row>
    <row r="55" spans="1:8" x14ac:dyDescent="0.25">
      <c r="A55" s="13">
        <v>40963</v>
      </c>
      <c r="B55" s="8">
        <v>1165</v>
      </c>
      <c r="C55" s="9" t="s">
        <v>53</v>
      </c>
      <c r="D55" s="9" t="s">
        <v>54</v>
      </c>
      <c r="E55" s="9" t="s">
        <v>55</v>
      </c>
      <c r="F55" s="9">
        <v>9</v>
      </c>
      <c r="G55" s="10">
        <v>5076</v>
      </c>
      <c r="H55" s="9">
        <v>1053.27</v>
      </c>
    </row>
    <row r="56" spans="1:8" x14ac:dyDescent="0.25">
      <c r="A56" s="13">
        <v>40964</v>
      </c>
      <c r="B56" s="8">
        <v>1166</v>
      </c>
      <c r="C56" s="9" t="s">
        <v>56</v>
      </c>
      <c r="D56" s="9" t="s">
        <v>54</v>
      </c>
      <c r="E56" s="9" t="s">
        <v>55</v>
      </c>
      <c r="F56" s="9">
        <v>6</v>
      </c>
      <c r="G56" s="10">
        <v>9315</v>
      </c>
      <c r="H56" s="9">
        <v>4057.6140000000005</v>
      </c>
    </row>
    <row r="57" spans="1:8" x14ac:dyDescent="0.25">
      <c r="A57" s="13">
        <v>40965</v>
      </c>
      <c r="B57" s="8">
        <v>1167</v>
      </c>
      <c r="C57" s="9" t="s">
        <v>57</v>
      </c>
      <c r="D57" s="9" t="s">
        <v>54</v>
      </c>
      <c r="E57" s="9" t="s">
        <v>58</v>
      </c>
      <c r="F57" s="9">
        <v>10</v>
      </c>
      <c r="G57" s="10">
        <v>11280</v>
      </c>
      <c r="H57" s="9">
        <v>4693.8899999999994</v>
      </c>
    </row>
    <row r="58" spans="1:8" x14ac:dyDescent="0.25">
      <c r="A58" s="13">
        <v>40966</v>
      </c>
      <c r="B58" s="8">
        <v>1168</v>
      </c>
      <c r="C58" s="9" t="s">
        <v>53</v>
      </c>
      <c r="D58" s="9" t="s">
        <v>54</v>
      </c>
      <c r="E58" s="9" t="s">
        <v>58</v>
      </c>
      <c r="F58" s="9">
        <v>7</v>
      </c>
      <c r="G58" s="10">
        <v>8946</v>
      </c>
      <c r="H58" s="9">
        <v>909.80820000000006</v>
      </c>
    </row>
    <row r="59" spans="1:8" x14ac:dyDescent="0.25">
      <c r="A59" s="13">
        <v>40967</v>
      </c>
      <c r="B59" s="8">
        <v>1169</v>
      </c>
      <c r="C59" s="9" t="s">
        <v>56</v>
      </c>
      <c r="D59" s="9" t="s">
        <v>54</v>
      </c>
      <c r="E59" s="9" t="s">
        <v>58</v>
      </c>
      <c r="F59" s="9">
        <v>8</v>
      </c>
      <c r="G59" s="10">
        <v>8568</v>
      </c>
      <c r="H59" s="9">
        <v>3129.0336000000007</v>
      </c>
    </row>
    <row r="60" spans="1:8" x14ac:dyDescent="0.25">
      <c r="A60" s="13">
        <v>40969</v>
      </c>
      <c r="B60" s="8">
        <v>1170</v>
      </c>
      <c r="C60" s="9" t="s">
        <v>57</v>
      </c>
      <c r="D60" s="9" t="s">
        <v>54</v>
      </c>
      <c r="E60" s="9" t="s">
        <v>59</v>
      </c>
      <c r="F60" s="9">
        <v>8</v>
      </c>
      <c r="G60" s="10">
        <v>2178</v>
      </c>
      <c r="H60" s="9">
        <v>2062.7837999999997</v>
      </c>
    </row>
    <row r="61" spans="1:8" x14ac:dyDescent="0.25">
      <c r="A61" s="13">
        <v>40970</v>
      </c>
      <c r="B61" s="8">
        <v>1171</v>
      </c>
      <c r="C61" s="9" t="s">
        <v>53</v>
      </c>
      <c r="D61" s="9" t="s">
        <v>54</v>
      </c>
      <c r="E61" s="9" t="s">
        <v>59</v>
      </c>
      <c r="F61" s="9">
        <v>9</v>
      </c>
      <c r="G61" s="10">
        <v>8100</v>
      </c>
      <c r="H61" s="9">
        <v>2295.864</v>
      </c>
    </row>
    <row r="62" spans="1:8" x14ac:dyDescent="0.25">
      <c r="A62" s="13">
        <v>40971</v>
      </c>
      <c r="B62" s="8">
        <v>1172</v>
      </c>
      <c r="C62" s="9" t="s">
        <v>56</v>
      </c>
      <c r="D62" s="9" t="s">
        <v>54</v>
      </c>
      <c r="E62" s="9" t="s">
        <v>59</v>
      </c>
      <c r="F62" s="9">
        <v>9</v>
      </c>
      <c r="G62" s="10">
        <v>2106</v>
      </c>
      <c r="H62" s="9">
        <v>4223.5829999999996</v>
      </c>
    </row>
    <row r="63" spans="1:8" x14ac:dyDescent="0.25">
      <c r="A63" s="13">
        <v>40972</v>
      </c>
      <c r="B63" s="8">
        <v>1173</v>
      </c>
      <c r="C63" s="9" t="s">
        <v>57</v>
      </c>
      <c r="D63" s="9" t="s">
        <v>54</v>
      </c>
      <c r="E63" s="9" t="s">
        <v>55</v>
      </c>
      <c r="F63" s="9">
        <v>10</v>
      </c>
      <c r="G63" s="10">
        <v>8480</v>
      </c>
      <c r="H63" s="9">
        <v>1349.1679999999999</v>
      </c>
    </row>
    <row r="64" spans="1:8" x14ac:dyDescent="0.25">
      <c r="A64" s="13">
        <v>40973</v>
      </c>
      <c r="B64" s="8">
        <v>1174</v>
      </c>
      <c r="C64" s="9" t="s">
        <v>53</v>
      </c>
      <c r="D64" s="9" t="s">
        <v>54</v>
      </c>
      <c r="E64" s="9" t="s">
        <v>55</v>
      </c>
      <c r="F64" s="9">
        <v>6</v>
      </c>
      <c r="G64" s="10">
        <v>5220</v>
      </c>
      <c r="H64" s="9">
        <v>1052.8739999999998</v>
      </c>
    </row>
    <row r="65" spans="1:8" x14ac:dyDescent="0.25">
      <c r="A65" s="13">
        <v>41339</v>
      </c>
      <c r="B65" s="8">
        <v>1175</v>
      </c>
      <c r="C65" s="9" t="s">
        <v>56</v>
      </c>
      <c r="D65" s="9" t="s">
        <v>54</v>
      </c>
      <c r="E65" s="9" t="s">
        <v>55</v>
      </c>
      <c r="F65" s="9">
        <v>6</v>
      </c>
      <c r="G65" s="10">
        <v>4410</v>
      </c>
      <c r="H65" s="9">
        <v>1489.2570000000001</v>
      </c>
    </row>
    <row r="66" spans="1:8" x14ac:dyDescent="0.25">
      <c r="A66" s="13">
        <v>41340</v>
      </c>
      <c r="B66" s="8">
        <v>1176</v>
      </c>
      <c r="C66" s="9" t="s">
        <v>57</v>
      </c>
      <c r="D66" s="9" t="s">
        <v>54</v>
      </c>
      <c r="E66" s="9" t="s">
        <v>58</v>
      </c>
      <c r="F66" s="9">
        <v>9</v>
      </c>
      <c r="G66" s="10">
        <v>2524.5</v>
      </c>
      <c r="H66" s="9">
        <v>2069.5850999999998</v>
      </c>
    </row>
    <row r="67" spans="1:8" x14ac:dyDescent="0.25">
      <c r="A67" s="13">
        <v>41341</v>
      </c>
      <c r="B67" s="8">
        <v>1177</v>
      </c>
      <c r="C67" s="9" t="s">
        <v>53</v>
      </c>
      <c r="D67" s="9" t="s">
        <v>54</v>
      </c>
      <c r="E67" s="9" t="s">
        <v>58</v>
      </c>
      <c r="F67" s="9">
        <v>9</v>
      </c>
      <c r="G67" s="10">
        <v>8505</v>
      </c>
      <c r="H67" s="9">
        <v>4672.08</v>
      </c>
    </row>
    <row r="68" spans="1:8" x14ac:dyDescent="0.25">
      <c r="A68" s="13">
        <v>41342</v>
      </c>
      <c r="B68" s="8">
        <v>1178</v>
      </c>
      <c r="C68" s="9" t="s">
        <v>56</v>
      </c>
      <c r="D68" s="9" t="s">
        <v>54</v>
      </c>
      <c r="E68" s="9" t="s">
        <v>58</v>
      </c>
      <c r="F68" s="9">
        <v>8</v>
      </c>
      <c r="G68" s="10">
        <v>10224</v>
      </c>
      <c r="H68" s="9">
        <v>941.88599999999997</v>
      </c>
    </row>
    <row r="69" spans="1:8" x14ac:dyDescent="0.25">
      <c r="A69" s="13">
        <v>41343</v>
      </c>
      <c r="B69" s="8">
        <v>1179</v>
      </c>
      <c r="C69" s="9" t="s">
        <v>57</v>
      </c>
      <c r="D69" s="9" t="s">
        <v>54</v>
      </c>
      <c r="E69" s="9" t="s">
        <v>59</v>
      </c>
      <c r="F69" s="9">
        <v>6</v>
      </c>
      <c r="G69" s="10">
        <v>12330</v>
      </c>
      <c r="H69" s="9">
        <v>1667.5092</v>
      </c>
    </row>
    <row r="70" spans="1:8" x14ac:dyDescent="0.25">
      <c r="A70" s="13">
        <v>41344</v>
      </c>
      <c r="B70" s="8">
        <v>1180</v>
      </c>
      <c r="C70" s="9" t="s">
        <v>53</v>
      </c>
      <c r="D70" s="9" t="s">
        <v>54</v>
      </c>
      <c r="E70" s="9" t="s">
        <v>59</v>
      </c>
      <c r="F70" s="9">
        <v>9</v>
      </c>
      <c r="G70" s="10">
        <v>4914</v>
      </c>
      <c r="H70" s="9">
        <v>4085.4996000000001</v>
      </c>
    </row>
    <row r="71" spans="1:8" x14ac:dyDescent="0.25">
      <c r="A71" s="13">
        <v>41345</v>
      </c>
      <c r="B71" s="8">
        <v>1181</v>
      </c>
      <c r="C71" s="9" t="s">
        <v>56</v>
      </c>
      <c r="D71" s="9" t="s">
        <v>54</v>
      </c>
      <c r="E71" s="9" t="s">
        <v>59</v>
      </c>
      <c r="F71" s="9">
        <v>7</v>
      </c>
      <c r="G71" s="10">
        <v>8032.5</v>
      </c>
      <c r="H71" s="9">
        <v>3396.1410000000001</v>
      </c>
    </row>
    <row r="72" spans="1:8" x14ac:dyDescent="0.25">
      <c r="A72" s="13">
        <v>41346</v>
      </c>
      <c r="B72" s="8">
        <v>1182</v>
      </c>
      <c r="C72" s="9" t="s">
        <v>57</v>
      </c>
      <c r="D72" s="9" t="s">
        <v>54</v>
      </c>
      <c r="E72" s="9" t="s">
        <v>55</v>
      </c>
      <c r="F72" s="9">
        <v>7</v>
      </c>
      <c r="G72" s="10">
        <v>8757</v>
      </c>
      <c r="H72" s="9">
        <v>1824.0831000000003</v>
      </c>
    </row>
    <row r="73" spans="1:8" x14ac:dyDescent="0.25">
      <c r="A73" s="13">
        <v>41347</v>
      </c>
      <c r="B73" s="8">
        <v>1183</v>
      </c>
      <c r="C73" s="9" t="s">
        <v>53</v>
      </c>
      <c r="D73" s="9" t="s">
        <v>54</v>
      </c>
      <c r="E73" s="9" t="s">
        <v>55</v>
      </c>
      <c r="F73" s="9">
        <v>6</v>
      </c>
      <c r="G73" s="10">
        <v>12330</v>
      </c>
      <c r="H73" s="9">
        <v>909.70740000000001</v>
      </c>
    </row>
    <row r="74" spans="1:8" x14ac:dyDescent="0.25">
      <c r="A74" s="13">
        <v>41348</v>
      </c>
      <c r="B74" s="8">
        <v>1184</v>
      </c>
      <c r="C74" s="9" t="s">
        <v>56</v>
      </c>
      <c r="D74" s="9" t="s">
        <v>54</v>
      </c>
      <c r="E74" s="9" t="s">
        <v>55</v>
      </c>
      <c r="F74" s="9">
        <v>10</v>
      </c>
      <c r="G74" s="10">
        <v>8440</v>
      </c>
      <c r="H74" s="9">
        <v>4225.2750000000005</v>
      </c>
    </row>
    <row r="75" spans="1:8" x14ac:dyDescent="0.25">
      <c r="A75" s="13">
        <v>41349</v>
      </c>
      <c r="B75" s="8">
        <v>1185</v>
      </c>
      <c r="C75" s="9" t="s">
        <v>57</v>
      </c>
      <c r="D75" s="9" t="s">
        <v>54</v>
      </c>
      <c r="E75" s="9" t="s">
        <v>58</v>
      </c>
      <c r="F75" s="9">
        <v>9</v>
      </c>
      <c r="G75" s="10">
        <v>7074</v>
      </c>
      <c r="H75" s="9">
        <v>2610.306</v>
      </c>
    </row>
    <row r="76" spans="1:8" x14ac:dyDescent="0.25">
      <c r="A76" s="13">
        <v>41350</v>
      </c>
      <c r="B76" s="8">
        <v>1186</v>
      </c>
      <c r="C76" s="9" t="s">
        <v>53</v>
      </c>
      <c r="D76" s="9" t="s">
        <v>54</v>
      </c>
      <c r="E76" s="9" t="s">
        <v>58</v>
      </c>
      <c r="F76" s="9">
        <v>10</v>
      </c>
      <c r="G76" s="10">
        <v>8040</v>
      </c>
      <c r="H76" s="9">
        <v>1930.806</v>
      </c>
    </row>
    <row r="77" spans="1:8" x14ac:dyDescent="0.25">
      <c r="A77" s="13">
        <v>41351</v>
      </c>
      <c r="B77" s="8">
        <v>1187</v>
      </c>
      <c r="C77" s="9" t="s">
        <v>56</v>
      </c>
      <c r="D77" s="9" t="s">
        <v>54</v>
      </c>
      <c r="E77" s="9" t="s">
        <v>58</v>
      </c>
      <c r="F77" s="9">
        <v>8</v>
      </c>
      <c r="G77" s="10">
        <v>11070</v>
      </c>
      <c r="H77" s="9">
        <v>3935.3850000000002</v>
      </c>
    </row>
    <row r="78" spans="1:8" x14ac:dyDescent="0.25">
      <c r="A78" s="13">
        <v>41352</v>
      </c>
      <c r="B78" s="8">
        <v>1188</v>
      </c>
      <c r="C78" s="9" t="s">
        <v>57</v>
      </c>
      <c r="D78" s="9" t="s">
        <v>54</v>
      </c>
      <c r="E78" s="9" t="s">
        <v>59</v>
      </c>
      <c r="F78" s="9">
        <v>9</v>
      </c>
      <c r="G78" s="10">
        <v>5913</v>
      </c>
      <c r="H78" s="9">
        <v>3893.1192000000001</v>
      </c>
    </row>
    <row r="79" spans="1:8" x14ac:dyDescent="0.25">
      <c r="A79" s="13">
        <v>41353</v>
      </c>
      <c r="B79" s="8">
        <v>1189</v>
      </c>
      <c r="C79" s="9" t="s">
        <v>53</v>
      </c>
      <c r="D79" s="9" t="s">
        <v>54</v>
      </c>
      <c r="E79" s="9" t="s">
        <v>59</v>
      </c>
      <c r="F79" s="9">
        <v>6</v>
      </c>
      <c r="G79" s="10">
        <v>10440</v>
      </c>
      <c r="H79" s="9">
        <v>2468.6424000000006</v>
      </c>
    </row>
    <row r="80" spans="1:8" x14ac:dyDescent="0.25">
      <c r="A80" s="13">
        <v>41354</v>
      </c>
      <c r="B80" s="8">
        <v>1190</v>
      </c>
      <c r="C80" s="9" t="s">
        <v>56</v>
      </c>
      <c r="D80" s="9" t="s">
        <v>54</v>
      </c>
      <c r="E80" s="9" t="s">
        <v>59</v>
      </c>
      <c r="F80" s="9">
        <v>7</v>
      </c>
      <c r="G80" s="10">
        <v>1648.5</v>
      </c>
      <c r="H80" s="9">
        <v>2758.2701999999999</v>
      </c>
    </row>
    <row r="81" spans="1:8" x14ac:dyDescent="0.25">
      <c r="A81" s="13">
        <v>41355</v>
      </c>
      <c r="B81" s="8">
        <v>1191</v>
      </c>
      <c r="C81" s="9" t="s">
        <v>57</v>
      </c>
      <c r="D81" s="9" t="s">
        <v>54</v>
      </c>
      <c r="E81" s="9" t="s">
        <v>55</v>
      </c>
      <c r="F81" s="9">
        <v>9</v>
      </c>
      <c r="G81" s="10">
        <v>13770</v>
      </c>
      <c r="H81" s="9">
        <v>1198.8162000000002</v>
      </c>
    </row>
    <row r="82" spans="1:8" x14ac:dyDescent="0.25">
      <c r="A82" s="13">
        <v>41356</v>
      </c>
      <c r="B82" s="8">
        <v>1192</v>
      </c>
      <c r="C82" s="9" t="s">
        <v>53</v>
      </c>
      <c r="D82" s="9" t="s">
        <v>54</v>
      </c>
      <c r="E82" s="9" t="s">
        <v>55</v>
      </c>
      <c r="F82" s="9">
        <v>6</v>
      </c>
      <c r="G82" s="10">
        <v>1647</v>
      </c>
      <c r="H82" s="9">
        <v>702.44549999999992</v>
      </c>
    </row>
    <row r="83" spans="1:8" x14ac:dyDescent="0.25">
      <c r="A83" s="13">
        <v>41357</v>
      </c>
      <c r="B83" s="8">
        <v>1193</v>
      </c>
      <c r="C83" s="9" t="s">
        <v>56</v>
      </c>
      <c r="D83" s="9" t="s">
        <v>54</v>
      </c>
      <c r="E83" s="9" t="s">
        <v>55</v>
      </c>
      <c r="F83" s="9">
        <v>9</v>
      </c>
      <c r="G83" s="10">
        <v>7911</v>
      </c>
      <c r="H83" s="9">
        <v>4921.9605000000001</v>
      </c>
    </row>
    <row r="84" spans="1:8" x14ac:dyDescent="0.25">
      <c r="A84" s="13">
        <v>41358</v>
      </c>
      <c r="B84" s="8">
        <v>1194</v>
      </c>
      <c r="C84" s="9" t="s">
        <v>57</v>
      </c>
      <c r="D84" s="9" t="s">
        <v>54</v>
      </c>
      <c r="E84" s="9" t="s">
        <v>58</v>
      </c>
      <c r="F84" s="9">
        <v>6</v>
      </c>
      <c r="G84" s="10">
        <v>6804</v>
      </c>
      <c r="H84" s="9">
        <v>2912.7923999999998</v>
      </c>
    </row>
    <row r="85" spans="1:8" x14ac:dyDescent="0.25">
      <c r="A85" s="13">
        <v>41359</v>
      </c>
      <c r="B85" s="8">
        <v>1195</v>
      </c>
      <c r="C85" s="9" t="s">
        <v>53</v>
      </c>
      <c r="D85" s="9" t="s">
        <v>54</v>
      </c>
      <c r="E85" s="9" t="s">
        <v>58</v>
      </c>
      <c r="F85" s="9">
        <v>9</v>
      </c>
      <c r="G85" s="10">
        <v>7965</v>
      </c>
      <c r="H85" s="9">
        <v>703.78740000000005</v>
      </c>
    </row>
    <row r="86" spans="1:8" x14ac:dyDescent="0.25">
      <c r="A86" s="13">
        <v>41360</v>
      </c>
      <c r="B86" s="8">
        <v>1196</v>
      </c>
      <c r="C86" s="9" t="s">
        <v>56</v>
      </c>
      <c r="D86" s="9" t="s">
        <v>54</v>
      </c>
      <c r="E86" s="9" t="s">
        <v>58</v>
      </c>
      <c r="F86" s="9">
        <v>10</v>
      </c>
      <c r="G86" s="10">
        <v>3960</v>
      </c>
      <c r="H86" s="9">
        <v>1772.8919999999998</v>
      </c>
    </row>
    <row r="87" spans="1:8" x14ac:dyDescent="0.25">
      <c r="A87" s="13">
        <v>41361</v>
      </c>
      <c r="B87" s="8">
        <v>1197</v>
      </c>
      <c r="C87" s="9" t="s">
        <v>57</v>
      </c>
      <c r="D87" s="9" t="s">
        <v>54</v>
      </c>
      <c r="E87" s="9" t="s">
        <v>59</v>
      </c>
      <c r="F87" s="9">
        <v>10</v>
      </c>
      <c r="G87" s="10">
        <v>5130</v>
      </c>
      <c r="H87" s="9">
        <v>2639.3849999999998</v>
      </c>
    </row>
    <row r="88" spans="1:8" x14ac:dyDescent="0.25">
      <c r="A88" s="13">
        <v>41362</v>
      </c>
      <c r="B88" s="8">
        <v>1198</v>
      </c>
      <c r="C88" s="9" t="s">
        <v>53</v>
      </c>
      <c r="D88" s="9" t="s">
        <v>54</v>
      </c>
      <c r="E88" s="9" t="s">
        <v>59</v>
      </c>
      <c r="F88" s="9">
        <v>9</v>
      </c>
      <c r="G88" s="10">
        <v>2205</v>
      </c>
      <c r="H88" s="9">
        <v>3743.2080000000001</v>
      </c>
    </row>
    <row r="89" spans="1:8" x14ac:dyDescent="0.25">
      <c r="A89" s="13">
        <v>41363</v>
      </c>
      <c r="B89" s="8">
        <v>1199</v>
      </c>
      <c r="C89" s="9" t="s">
        <v>56</v>
      </c>
      <c r="D89" s="9" t="s">
        <v>54</v>
      </c>
      <c r="E89" s="9" t="s">
        <v>59</v>
      </c>
      <c r="F89" s="9">
        <v>9</v>
      </c>
      <c r="G89" s="10">
        <v>7749</v>
      </c>
      <c r="H89" s="9">
        <v>4713.9749999999995</v>
      </c>
    </row>
    <row r="90" spans="1:8" x14ac:dyDescent="0.25">
      <c r="A90" s="13">
        <v>41364</v>
      </c>
      <c r="B90" s="8">
        <v>1200</v>
      </c>
      <c r="C90" s="9" t="s">
        <v>57</v>
      </c>
      <c r="D90" s="9" t="s">
        <v>54</v>
      </c>
      <c r="E90" s="9" t="s">
        <v>55</v>
      </c>
      <c r="F90" s="9">
        <v>7</v>
      </c>
      <c r="G90" s="10">
        <v>13702.5</v>
      </c>
      <c r="H90" s="9">
        <v>4461.5339999999997</v>
      </c>
    </row>
    <row r="91" spans="1:8" x14ac:dyDescent="0.25">
      <c r="A91" s="13">
        <v>41365</v>
      </c>
      <c r="B91" s="8">
        <v>1201</v>
      </c>
      <c r="C91" s="9" t="s">
        <v>53</v>
      </c>
      <c r="D91" s="9" t="s">
        <v>54</v>
      </c>
      <c r="E91" s="9" t="s">
        <v>55</v>
      </c>
      <c r="F91" s="9">
        <v>6</v>
      </c>
      <c r="G91" s="10">
        <v>2232</v>
      </c>
      <c r="H91" s="9">
        <v>2587.3343999999997</v>
      </c>
    </row>
    <row r="92" spans="1:8" x14ac:dyDescent="0.25">
      <c r="A92" s="13">
        <v>41366</v>
      </c>
      <c r="B92" s="8">
        <v>1202</v>
      </c>
      <c r="C92" s="9" t="s">
        <v>56</v>
      </c>
      <c r="D92" s="9" t="s">
        <v>54</v>
      </c>
      <c r="E92" s="9" t="s">
        <v>55</v>
      </c>
      <c r="F92" s="9">
        <v>6</v>
      </c>
      <c r="G92" s="10">
        <v>7560</v>
      </c>
      <c r="H92" s="9">
        <v>724.81500000000005</v>
      </c>
    </row>
    <row r="93" spans="1:8" x14ac:dyDescent="0.25">
      <c r="A93" s="13">
        <v>41367</v>
      </c>
      <c r="B93" s="8">
        <v>1203</v>
      </c>
      <c r="C93" s="9" t="s">
        <v>57</v>
      </c>
      <c r="D93" s="9" t="s">
        <v>54</v>
      </c>
      <c r="E93" s="9" t="s">
        <v>58</v>
      </c>
      <c r="F93" s="9">
        <v>7</v>
      </c>
      <c r="G93" s="10">
        <v>2094.75</v>
      </c>
      <c r="H93" s="9">
        <v>792.23444999999992</v>
      </c>
    </row>
    <row r="94" spans="1:8" x14ac:dyDescent="0.25">
      <c r="A94" s="13">
        <v>41368</v>
      </c>
      <c r="B94" s="8">
        <v>1204</v>
      </c>
      <c r="C94" s="9" t="s">
        <v>53</v>
      </c>
      <c r="D94" s="9" t="s">
        <v>54</v>
      </c>
      <c r="E94" s="9" t="s">
        <v>58</v>
      </c>
      <c r="F94" s="9">
        <v>7</v>
      </c>
      <c r="G94" s="10">
        <v>1669.5</v>
      </c>
      <c r="H94" s="9">
        <v>1459.143</v>
      </c>
    </row>
    <row r="95" spans="1:8" x14ac:dyDescent="0.25">
      <c r="A95" s="13">
        <v>41369</v>
      </c>
      <c r="B95" s="8">
        <v>1205</v>
      </c>
      <c r="C95" s="9" t="s">
        <v>56</v>
      </c>
      <c r="D95" s="9" t="s">
        <v>54</v>
      </c>
      <c r="E95" s="9" t="s">
        <v>58</v>
      </c>
      <c r="F95" s="9">
        <v>10</v>
      </c>
      <c r="G95" s="10">
        <v>3330</v>
      </c>
      <c r="H95" s="9">
        <v>1439.8920000000001</v>
      </c>
    </row>
    <row r="96" spans="1:8" x14ac:dyDescent="0.25">
      <c r="A96" s="13">
        <v>41370</v>
      </c>
      <c r="B96" s="8">
        <v>1206</v>
      </c>
      <c r="C96" s="9" t="s">
        <v>57</v>
      </c>
      <c r="D96" s="9" t="s">
        <v>54</v>
      </c>
      <c r="E96" s="9" t="s">
        <v>59</v>
      </c>
      <c r="F96" s="9">
        <v>9</v>
      </c>
      <c r="G96" s="10">
        <v>2970</v>
      </c>
      <c r="H96" s="9">
        <v>1062.3689999999999</v>
      </c>
    </row>
    <row r="97" spans="1:8" x14ac:dyDescent="0.25">
      <c r="A97" s="13">
        <v>41371</v>
      </c>
      <c r="B97" s="8">
        <v>1207</v>
      </c>
      <c r="C97" s="9" t="s">
        <v>53</v>
      </c>
      <c r="D97" s="9" t="s">
        <v>54</v>
      </c>
      <c r="E97" s="9" t="s">
        <v>59</v>
      </c>
      <c r="F97" s="9">
        <v>10</v>
      </c>
      <c r="G97" s="10">
        <v>2180</v>
      </c>
      <c r="H97" s="9">
        <v>978.82</v>
      </c>
    </row>
    <row r="98" spans="1:8" x14ac:dyDescent="0.25">
      <c r="A98" s="13">
        <v>41372</v>
      </c>
      <c r="B98" s="8">
        <v>1208</v>
      </c>
      <c r="C98" s="9" t="s">
        <v>56</v>
      </c>
      <c r="D98" s="9" t="s">
        <v>54</v>
      </c>
      <c r="E98" s="9" t="s">
        <v>59</v>
      </c>
      <c r="F98" s="9">
        <v>9</v>
      </c>
      <c r="G98" s="10">
        <v>7290</v>
      </c>
      <c r="H98" s="9">
        <v>2436.3180000000002</v>
      </c>
    </row>
    <row r="99" spans="1:8" x14ac:dyDescent="0.25">
      <c r="A99" s="13">
        <v>41373</v>
      </c>
      <c r="B99" s="8">
        <v>1209</v>
      </c>
      <c r="C99" s="9" t="s">
        <v>57</v>
      </c>
      <c r="D99" s="9" t="s">
        <v>54</v>
      </c>
      <c r="E99" s="9" t="s">
        <v>55</v>
      </c>
      <c r="F99" s="9">
        <v>8</v>
      </c>
      <c r="G99" s="10">
        <v>13740</v>
      </c>
      <c r="H99" s="9">
        <v>2186.8583999999996</v>
      </c>
    </row>
    <row r="100" spans="1:8" x14ac:dyDescent="0.25">
      <c r="A100" s="13">
        <v>41374</v>
      </c>
      <c r="B100" s="8">
        <v>1210</v>
      </c>
      <c r="C100" s="9" t="s">
        <v>53</v>
      </c>
      <c r="D100" s="9" t="s">
        <v>54</v>
      </c>
      <c r="E100" s="9" t="s">
        <v>55</v>
      </c>
      <c r="F100" s="9">
        <v>6</v>
      </c>
      <c r="G100" s="10">
        <v>8820</v>
      </c>
      <c r="H100" s="9">
        <v>2685.5136000000002</v>
      </c>
    </row>
    <row r="101" spans="1:8" x14ac:dyDescent="0.25">
      <c r="A101" s="13">
        <v>41375</v>
      </c>
      <c r="B101" s="8">
        <v>1211</v>
      </c>
      <c r="C101" s="9" t="s">
        <v>56</v>
      </c>
      <c r="D101" s="9" t="s">
        <v>54</v>
      </c>
      <c r="E101" s="9" t="s">
        <v>55</v>
      </c>
      <c r="F101" s="9">
        <v>6</v>
      </c>
      <c r="G101" s="10">
        <v>3132</v>
      </c>
      <c r="H101" s="9">
        <v>472.46220000000005</v>
      </c>
    </row>
    <row r="102" spans="1:8" x14ac:dyDescent="0.25">
      <c r="A102" s="13">
        <v>41376</v>
      </c>
      <c r="B102" s="8">
        <v>1212</v>
      </c>
      <c r="C102" s="9" t="s">
        <v>57</v>
      </c>
      <c r="D102" s="9" t="s">
        <v>54</v>
      </c>
      <c r="E102" s="9" t="s">
        <v>58</v>
      </c>
      <c r="F102" s="9">
        <v>9</v>
      </c>
      <c r="G102" s="10">
        <v>2207.25</v>
      </c>
      <c r="H102" s="9">
        <v>3782.122875</v>
      </c>
    </row>
    <row r="103" spans="1:8" x14ac:dyDescent="0.25">
      <c r="A103" s="13">
        <v>41377</v>
      </c>
      <c r="B103" s="8">
        <v>1213</v>
      </c>
      <c r="C103" s="9" t="s">
        <v>53</v>
      </c>
      <c r="D103" s="9" t="s">
        <v>54</v>
      </c>
      <c r="E103" s="9" t="s">
        <v>58</v>
      </c>
      <c r="F103" s="9">
        <v>10</v>
      </c>
      <c r="G103" s="10">
        <v>6075</v>
      </c>
      <c r="H103" s="9">
        <v>623.70000000000005</v>
      </c>
    </row>
    <row r="104" spans="1:8" x14ac:dyDescent="0.25">
      <c r="A104" s="13">
        <v>41378</v>
      </c>
      <c r="B104" s="8">
        <v>1214</v>
      </c>
      <c r="C104" s="9" t="s">
        <v>56</v>
      </c>
      <c r="D104" s="9" t="s">
        <v>54</v>
      </c>
      <c r="E104" s="9" t="s">
        <v>58</v>
      </c>
      <c r="F104" s="9">
        <v>9</v>
      </c>
      <c r="G104" s="10">
        <v>14445</v>
      </c>
      <c r="H104" s="9">
        <v>1257.5817000000002</v>
      </c>
    </row>
    <row r="105" spans="1:8" x14ac:dyDescent="0.25">
      <c r="A105" s="13">
        <v>41379</v>
      </c>
      <c r="B105" s="8">
        <v>1215</v>
      </c>
      <c r="C105" s="9" t="s">
        <v>57</v>
      </c>
      <c r="D105" s="9" t="s">
        <v>54</v>
      </c>
      <c r="E105" s="9" t="s">
        <v>59</v>
      </c>
      <c r="F105" s="9">
        <v>10</v>
      </c>
      <c r="G105" s="10">
        <v>5670</v>
      </c>
      <c r="H105" s="9">
        <v>1449.63</v>
      </c>
    </row>
    <row r="106" spans="1:8" x14ac:dyDescent="0.25">
      <c r="A106" s="13">
        <v>41380</v>
      </c>
      <c r="B106" s="8">
        <v>1216</v>
      </c>
      <c r="C106" s="9" t="s">
        <v>53</v>
      </c>
      <c r="D106" s="9" t="s">
        <v>54</v>
      </c>
      <c r="E106" s="9" t="s">
        <v>59</v>
      </c>
      <c r="F106" s="9">
        <v>8</v>
      </c>
      <c r="G106" s="10">
        <v>1998</v>
      </c>
      <c r="H106" s="9">
        <v>666.73260000000005</v>
      </c>
    </row>
    <row r="107" spans="1:8" x14ac:dyDescent="0.25">
      <c r="A107" s="13">
        <v>41381</v>
      </c>
      <c r="B107" s="8">
        <v>1217</v>
      </c>
      <c r="C107" s="9" t="s">
        <v>56</v>
      </c>
      <c r="D107" s="9" t="s">
        <v>54</v>
      </c>
      <c r="E107" s="9" t="s">
        <v>59</v>
      </c>
      <c r="F107" s="9">
        <v>10</v>
      </c>
      <c r="G107" s="10">
        <v>6540</v>
      </c>
      <c r="H107" s="9">
        <v>1144.5</v>
      </c>
    </row>
    <row r="108" spans="1:8" x14ac:dyDescent="0.25">
      <c r="A108" s="13">
        <v>41382</v>
      </c>
      <c r="B108" s="8">
        <v>1218</v>
      </c>
      <c r="C108" s="9" t="s">
        <v>57</v>
      </c>
      <c r="D108" s="9" t="s">
        <v>54</v>
      </c>
      <c r="E108" s="9" t="s">
        <v>55</v>
      </c>
      <c r="F108" s="9">
        <v>10</v>
      </c>
      <c r="G108" s="10">
        <v>2940</v>
      </c>
      <c r="H108" s="9">
        <v>1210.104</v>
      </c>
    </row>
    <row r="109" spans="1:8" x14ac:dyDescent="0.25">
      <c r="A109" s="13">
        <v>41383</v>
      </c>
      <c r="B109" s="8">
        <v>1219</v>
      </c>
      <c r="C109" s="9" t="s">
        <v>53</v>
      </c>
      <c r="D109" s="9" t="s">
        <v>54</v>
      </c>
      <c r="E109" s="9" t="s">
        <v>55</v>
      </c>
      <c r="F109" s="9">
        <v>8</v>
      </c>
      <c r="G109" s="10">
        <v>10020</v>
      </c>
      <c r="H109" s="9">
        <v>1214.0232000000001</v>
      </c>
    </row>
    <row r="110" spans="1:8" x14ac:dyDescent="0.25">
      <c r="A110" s="13">
        <v>41384</v>
      </c>
      <c r="B110" s="8">
        <v>1220</v>
      </c>
      <c r="C110" s="9" t="s">
        <v>56</v>
      </c>
      <c r="D110" s="9" t="s">
        <v>54</v>
      </c>
      <c r="E110" s="9" t="s">
        <v>55</v>
      </c>
      <c r="F110" s="9">
        <v>6</v>
      </c>
      <c r="G110" s="10">
        <v>2088</v>
      </c>
      <c r="H110" s="9">
        <v>1942.4663999999998</v>
      </c>
    </row>
    <row r="111" spans="1:8" x14ac:dyDescent="0.25">
      <c r="A111" s="13">
        <v>41385</v>
      </c>
      <c r="B111" s="8">
        <v>1221</v>
      </c>
      <c r="C111" s="9" t="s">
        <v>57</v>
      </c>
      <c r="D111" s="9" t="s">
        <v>54</v>
      </c>
      <c r="E111" s="9" t="s">
        <v>58</v>
      </c>
      <c r="F111" s="9">
        <v>10</v>
      </c>
      <c r="G111" s="10">
        <v>3270</v>
      </c>
      <c r="H111" s="9">
        <v>992.44499999999994</v>
      </c>
    </row>
    <row r="112" spans="1:8" x14ac:dyDescent="0.25">
      <c r="A112" s="13">
        <v>41386</v>
      </c>
      <c r="B112" s="8">
        <v>1222</v>
      </c>
      <c r="C112" s="9" t="s">
        <v>53</v>
      </c>
      <c r="D112" s="9" t="s">
        <v>54</v>
      </c>
      <c r="E112" s="9" t="s">
        <v>58</v>
      </c>
      <c r="F112" s="9">
        <v>6</v>
      </c>
      <c r="G112" s="10">
        <v>6075</v>
      </c>
      <c r="H112" s="9">
        <v>3073.9500000000003</v>
      </c>
    </row>
    <row r="113" spans="1:8" x14ac:dyDescent="0.25">
      <c r="A113" s="13">
        <v>41387</v>
      </c>
      <c r="B113" s="8">
        <v>1223</v>
      </c>
      <c r="C113" s="9" t="s">
        <v>56</v>
      </c>
      <c r="D113" s="9" t="s">
        <v>54</v>
      </c>
      <c r="E113" s="9" t="s">
        <v>58</v>
      </c>
      <c r="F113" s="9">
        <v>8</v>
      </c>
      <c r="G113" s="10">
        <v>2352</v>
      </c>
      <c r="H113" s="9">
        <v>1022.8848</v>
      </c>
    </row>
    <row r="114" spans="1:8" x14ac:dyDescent="0.25">
      <c r="A114" s="13">
        <v>41388</v>
      </c>
      <c r="B114" s="8">
        <v>1224</v>
      </c>
      <c r="C114" s="9" t="s">
        <v>57</v>
      </c>
      <c r="D114" s="9" t="s">
        <v>54</v>
      </c>
      <c r="E114" s="9" t="s">
        <v>59</v>
      </c>
      <c r="F114" s="9">
        <v>7</v>
      </c>
      <c r="G114" s="10">
        <v>5775</v>
      </c>
      <c r="H114" s="9">
        <v>6108.5062500000004</v>
      </c>
    </row>
    <row r="115" spans="1:8" x14ac:dyDescent="0.25">
      <c r="A115" s="13">
        <v>41389</v>
      </c>
      <c r="B115" s="8">
        <v>1225</v>
      </c>
      <c r="C115" s="9" t="s">
        <v>53</v>
      </c>
      <c r="D115" s="9" t="s">
        <v>54</v>
      </c>
      <c r="E115" s="9" t="s">
        <v>59</v>
      </c>
      <c r="F115" s="9">
        <v>7</v>
      </c>
      <c r="G115" s="10">
        <v>2037</v>
      </c>
      <c r="H115" s="9">
        <v>815.81850000000009</v>
      </c>
    </row>
    <row r="116" spans="1:8" x14ac:dyDescent="0.25">
      <c r="A116" s="13">
        <v>41390</v>
      </c>
      <c r="B116" s="8">
        <v>1226</v>
      </c>
      <c r="C116" s="9" t="s">
        <v>56</v>
      </c>
      <c r="D116" s="9" t="s">
        <v>54</v>
      </c>
      <c r="E116" s="9" t="s">
        <v>59</v>
      </c>
      <c r="F116" s="9">
        <v>6</v>
      </c>
      <c r="G116" s="10">
        <v>3996</v>
      </c>
      <c r="H116" s="9">
        <v>1616.7816000000003</v>
      </c>
    </row>
    <row r="117" spans="1:8" x14ac:dyDescent="0.25">
      <c r="A117" s="13">
        <v>41391</v>
      </c>
      <c r="B117" s="8">
        <v>1227</v>
      </c>
      <c r="C117" s="9" t="s">
        <v>57</v>
      </c>
      <c r="D117" s="9" t="s">
        <v>54</v>
      </c>
      <c r="E117" s="9" t="s">
        <v>55</v>
      </c>
      <c r="F117" s="9">
        <v>9</v>
      </c>
      <c r="G117" s="10">
        <v>13837.5</v>
      </c>
      <c r="H117" s="9">
        <v>4455.6750000000002</v>
      </c>
    </row>
    <row r="118" spans="1:8" x14ac:dyDescent="0.25">
      <c r="A118" s="13">
        <v>41392</v>
      </c>
      <c r="B118" s="8">
        <v>1228</v>
      </c>
      <c r="C118" s="9" t="s">
        <v>53</v>
      </c>
      <c r="D118" s="9" t="s">
        <v>54</v>
      </c>
      <c r="E118" s="9" t="s">
        <v>55</v>
      </c>
      <c r="F118" s="9">
        <v>7</v>
      </c>
      <c r="G118" s="10">
        <v>1848</v>
      </c>
      <c r="H118" s="9">
        <v>1815.66</v>
      </c>
    </row>
    <row r="119" spans="1:8" x14ac:dyDescent="0.25">
      <c r="A119" s="13">
        <v>41393</v>
      </c>
      <c r="B119" s="8">
        <v>1229</v>
      </c>
      <c r="C119" s="9" t="s">
        <v>56</v>
      </c>
      <c r="D119" s="9" t="s">
        <v>54</v>
      </c>
      <c r="E119" s="9" t="s">
        <v>55</v>
      </c>
      <c r="F119" s="9">
        <v>9</v>
      </c>
      <c r="G119" s="10">
        <v>4464</v>
      </c>
      <c r="H119" s="9">
        <v>2679.2927999999997</v>
      </c>
    </row>
    <row r="120" spans="1:8" x14ac:dyDescent="0.25">
      <c r="A120" s="13">
        <v>41394</v>
      </c>
      <c r="B120" s="8">
        <v>1230</v>
      </c>
      <c r="C120" s="9" t="s">
        <v>57</v>
      </c>
      <c r="D120" s="9" t="s">
        <v>54</v>
      </c>
      <c r="E120" s="9" t="s">
        <v>58</v>
      </c>
      <c r="F120" s="9">
        <v>7</v>
      </c>
      <c r="G120" s="10">
        <v>8316</v>
      </c>
      <c r="H120" s="9">
        <v>3597.7095000000004</v>
      </c>
    </row>
    <row r="121" spans="1:8" x14ac:dyDescent="0.25">
      <c r="A121" s="13">
        <v>41395</v>
      </c>
      <c r="B121" s="8">
        <v>1231</v>
      </c>
      <c r="C121" s="9" t="s">
        <v>53</v>
      </c>
      <c r="D121" s="9" t="s">
        <v>54</v>
      </c>
      <c r="E121" s="9" t="s">
        <v>58</v>
      </c>
      <c r="F121" s="9">
        <v>8</v>
      </c>
      <c r="G121" s="10">
        <v>4920</v>
      </c>
      <c r="H121" s="9">
        <v>4207.5839999999998</v>
      </c>
    </row>
    <row r="122" spans="1:8" x14ac:dyDescent="0.25">
      <c r="A122" s="13">
        <v>41396</v>
      </c>
      <c r="B122" s="8">
        <v>1232</v>
      </c>
      <c r="C122" s="9" t="s">
        <v>56</v>
      </c>
      <c r="D122" s="9" t="s">
        <v>54</v>
      </c>
      <c r="E122" s="9" t="s">
        <v>58</v>
      </c>
      <c r="F122" s="9">
        <v>10</v>
      </c>
      <c r="G122" s="10">
        <v>5780</v>
      </c>
      <c r="H122" s="9">
        <v>951.96600000000012</v>
      </c>
    </row>
    <row r="123" spans="1:8" x14ac:dyDescent="0.25">
      <c r="A123" s="13">
        <v>41397</v>
      </c>
      <c r="B123" s="8">
        <v>1233</v>
      </c>
      <c r="C123" s="9" t="s">
        <v>57</v>
      </c>
      <c r="D123" s="9" t="s">
        <v>54</v>
      </c>
      <c r="E123" s="9" t="s">
        <v>59</v>
      </c>
      <c r="F123" s="9">
        <v>8</v>
      </c>
      <c r="G123" s="10">
        <v>3600</v>
      </c>
      <c r="H123" s="9">
        <v>1298.8799999999999</v>
      </c>
    </row>
    <row r="124" spans="1:8" x14ac:dyDescent="0.25">
      <c r="A124" s="13">
        <v>41398</v>
      </c>
      <c r="B124" s="8">
        <v>1234</v>
      </c>
      <c r="C124" s="9" t="s">
        <v>53</v>
      </c>
      <c r="D124" s="9" t="s">
        <v>54</v>
      </c>
      <c r="E124" s="9" t="s">
        <v>59</v>
      </c>
      <c r="F124" s="9">
        <v>10</v>
      </c>
      <c r="G124" s="10">
        <v>4920</v>
      </c>
      <c r="H124" s="9">
        <v>2483.3700000000003</v>
      </c>
    </row>
    <row r="125" spans="1:8" x14ac:dyDescent="0.25">
      <c r="A125" s="13">
        <v>41399</v>
      </c>
      <c r="B125" s="8">
        <v>1235</v>
      </c>
      <c r="C125" s="9" t="s">
        <v>56</v>
      </c>
      <c r="D125" s="9" t="s">
        <v>54</v>
      </c>
      <c r="E125" s="9" t="s">
        <v>59</v>
      </c>
      <c r="F125" s="9">
        <v>8</v>
      </c>
      <c r="G125" s="10">
        <v>5616</v>
      </c>
      <c r="H125" s="9">
        <v>1053.5616</v>
      </c>
    </row>
    <row r="126" spans="1:8" x14ac:dyDescent="0.25">
      <c r="A126" s="13">
        <v>41400</v>
      </c>
      <c r="B126" s="8">
        <v>1236</v>
      </c>
      <c r="C126" s="9" t="s">
        <v>57</v>
      </c>
      <c r="D126" s="9" t="s">
        <v>54</v>
      </c>
      <c r="E126" s="9" t="s">
        <v>55</v>
      </c>
      <c r="F126" s="9">
        <v>7</v>
      </c>
      <c r="G126" s="10">
        <v>7497</v>
      </c>
      <c r="H126" s="9">
        <v>1202.5187999999998</v>
      </c>
    </row>
    <row r="127" spans="1:8" x14ac:dyDescent="0.25">
      <c r="A127" s="13">
        <v>41401</v>
      </c>
      <c r="B127" s="8">
        <v>1237</v>
      </c>
      <c r="C127" s="9" t="s">
        <v>53</v>
      </c>
      <c r="D127" s="9" t="s">
        <v>54</v>
      </c>
      <c r="E127" s="9" t="s">
        <v>55</v>
      </c>
      <c r="F127" s="9">
        <v>7</v>
      </c>
      <c r="G127" s="10">
        <v>8190</v>
      </c>
      <c r="H127" s="9">
        <v>1560.1950000000002</v>
      </c>
    </row>
    <row r="128" spans="1:8" x14ac:dyDescent="0.25">
      <c r="A128" s="13">
        <v>41767</v>
      </c>
      <c r="B128" s="8">
        <v>1238</v>
      </c>
      <c r="C128" s="9" t="s">
        <v>56</v>
      </c>
      <c r="D128" s="9" t="s">
        <v>54</v>
      </c>
      <c r="E128" s="9" t="s">
        <v>55</v>
      </c>
      <c r="F128" s="9">
        <v>7</v>
      </c>
      <c r="G128" s="10">
        <v>6300</v>
      </c>
      <c r="H128" s="9">
        <v>830.55000000000007</v>
      </c>
    </row>
    <row r="129" spans="1:8" x14ac:dyDescent="0.25">
      <c r="A129" s="13">
        <v>41768</v>
      </c>
      <c r="B129" s="8">
        <v>1239</v>
      </c>
      <c r="C129" s="9" t="s">
        <v>57</v>
      </c>
      <c r="D129" s="9" t="s">
        <v>54</v>
      </c>
      <c r="E129" s="9" t="s">
        <v>58</v>
      </c>
      <c r="F129" s="9">
        <v>9</v>
      </c>
      <c r="G129" s="10">
        <v>2367</v>
      </c>
      <c r="H129" s="9">
        <v>1017.81</v>
      </c>
    </row>
    <row r="130" spans="1:8" x14ac:dyDescent="0.25">
      <c r="A130" s="13">
        <v>41769</v>
      </c>
      <c r="B130" s="8">
        <v>1240</v>
      </c>
      <c r="C130" s="9" t="s">
        <v>53</v>
      </c>
      <c r="D130" s="9" t="s">
        <v>54</v>
      </c>
      <c r="E130" s="9" t="s">
        <v>58</v>
      </c>
      <c r="F130" s="9">
        <v>10</v>
      </c>
      <c r="G130" s="10">
        <v>4220</v>
      </c>
      <c r="H130" s="9">
        <v>3501.5450000000001</v>
      </c>
    </row>
    <row r="131" spans="1:8" x14ac:dyDescent="0.25">
      <c r="A131" s="13">
        <v>41770</v>
      </c>
      <c r="B131" s="8">
        <v>1241</v>
      </c>
      <c r="C131" s="9" t="s">
        <v>56</v>
      </c>
      <c r="D131" s="9" t="s">
        <v>54</v>
      </c>
      <c r="E131" s="9" t="s">
        <v>58</v>
      </c>
      <c r="F131" s="9">
        <v>8</v>
      </c>
      <c r="G131" s="10">
        <v>10360</v>
      </c>
      <c r="H131" s="9">
        <v>878.52800000000002</v>
      </c>
    </row>
    <row r="132" spans="1:8" x14ac:dyDescent="0.25">
      <c r="A132" s="13">
        <v>41771</v>
      </c>
      <c r="B132" s="8">
        <v>1242</v>
      </c>
      <c r="C132" s="9" t="s">
        <v>57</v>
      </c>
      <c r="D132" s="9" t="s">
        <v>54</v>
      </c>
      <c r="E132" s="9" t="s">
        <v>59</v>
      </c>
      <c r="F132" s="9">
        <v>8</v>
      </c>
      <c r="G132" s="10">
        <v>8172</v>
      </c>
      <c r="H132" s="9">
        <v>1119.2916</v>
      </c>
    </row>
    <row r="133" spans="1:8" x14ac:dyDescent="0.25">
      <c r="A133" s="13">
        <v>41772</v>
      </c>
      <c r="B133" s="8">
        <v>1243</v>
      </c>
      <c r="C133" s="9" t="s">
        <v>53</v>
      </c>
      <c r="D133" s="9" t="s">
        <v>54</v>
      </c>
      <c r="E133" s="9" t="s">
        <v>59</v>
      </c>
      <c r="F133" s="9">
        <v>8</v>
      </c>
      <c r="G133" s="10">
        <v>6456</v>
      </c>
      <c r="H133" s="9">
        <v>1560.2</v>
      </c>
    </row>
    <row r="134" spans="1:8" x14ac:dyDescent="0.25">
      <c r="A134" s="13">
        <v>41773</v>
      </c>
      <c r="B134" s="8">
        <v>1244</v>
      </c>
      <c r="C134" s="9" t="s">
        <v>56</v>
      </c>
      <c r="D134" s="9" t="s">
        <v>54</v>
      </c>
      <c r="E134" s="9" t="s">
        <v>59</v>
      </c>
      <c r="F134" s="9">
        <v>6</v>
      </c>
      <c r="G134" s="10">
        <v>4995</v>
      </c>
      <c r="H134" s="9">
        <v>3698.7974999999997</v>
      </c>
    </row>
    <row r="135" spans="1:8" x14ac:dyDescent="0.25">
      <c r="A135" s="13">
        <v>41774</v>
      </c>
      <c r="B135" s="8">
        <v>1245</v>
      </c>
      <c r="C135" s="9" t="s">
        <v>57</v>
      </c>
      <c r="D135" s="9" t="s">
        <v>54</v>
      </c>
      <c r="E135" s="9" t="s">
        <v>55</v>
      </c>
      <c r="F135" s="9">
        <v>7</v>
      </c>
      <c r="G135" s="10">
        <v>3192</v>
      </c>
      <c r="H135" s="9">
        <v>653.40239999999994</v>
      </c>
    </row>
    <row r="136" spans="1:8" x14ac:dyDescent="0.25">
      <c r="A136" s="13">
        <v>41775</v>
      </c>
      <c r="B136" s="8">
        <v>1246</v>
      </c>
      <c r="C136" s="9" t="s">
        <v>53</v>
      </c>
      <c r="D136" s="9" t="s">
        <v>54</v>
      </c>
      <c r="E136" s="9" t="s">
        <v>55</v>
      </c>
      <c r="F136" s="9">
        <v>7</v>
      </c>
      <c r="G136" s="10">
        <v>1811.25</v>
      </c>
      <c r="H136" s="9">
        <v>1176.2257500000001</v>
      </c>
    </row>
    <row r="137" spans="1:8" x14ac:dyDescent="0.25">
      <c r="A137" s="13">
        <v>41776</v>
      </c>
      <c r="B137" s="8">
        <v>1247</v>
      </c>
      <c r="C137" s="9" t="s">
        <v>56</v>
      </c>
      <c r="D137" s="9" t="s">
        <v>54</v>
      </c>
      <c r="E137" s="9" t="s">
        <v>55</v>
      </c>
      <c r="F137" s="9">
        <v>8</v>
      </c>
      <c r="G137" s="10">
        <v>8940</v>
      </c>
      <c r="H137" s="9">
        <v>1266.2616000000003</v>
      </c>
    </row>
    <row r="138" spans="1:8" x14ac:dyDescent="0.25">
      <c r="A138" s="13">
        <v>41777</v>
      </c>
      <c r="B138" s="8">
        <v>1248</v>
      </c>
      <c r="C138" s="9" t="s">
        <v>57</v>
      </c>
      <c r="D138" s="9" t="s">
        <v>54</v>
      </c>
      <c r="E138" s="9" t="s">
        <v>58</v>
      </c>
      <c r="F138" s="9">
        <v>7</v>
      </c>
      <c r="G138" s="10">
        <v>4882.5</v>
      </c>
      <c r="H138" s="9">
        <v>593.71199999999999</v>
      </c>
    </row>
    <row r="139" spans="1:8" x14ac:dyDescent="0.25">
      <c r="A139" s="13">
        <v>41778</v>
      </c>
      <c r="B139" s="8">
        <v>1249</v>
      </c>
      <c r="C139" s="9" t="s">
        <v>53</v>
      </c>
      <c r="D139" s="9" t="s">
        <v>54</v>
      </c>
      <c r="E139" s="9" t="s">
        <v>58</v>
      </c>
      <c r="F139" s="9">
        <v>10</v>
      </c>
      <c r="G139" s="10">
        <v>8370</v>
      </c>
      <c r="H139" s="9">
        <v>1056.2939999999999</v>
      </c>
    </row>
    <row r="140" spans="1:8" x14ac:dyDescent="0.25">
      <c r="A140" s="13">
        <v>41779</v>
      </c>
      <c r="B140" s="8">
        <v>1250</v>
      </c>
      <c r="C140" s="9" t="s">
        <v>56</v>
      </c>
      <c r="D140" s="9" t="s">
        <v>54</v>
      </c>
      <c r="E140" s="9" t="s">
        <v>58</v>
      </c>
      <c r="F140" s="9">
        <v>6</v>
      </c>
      <c r="G140" s="10">
        <v>3078</v>
      </c>
      <c r="H140" s="9">
        <v>1099.4616000000001</v>
      </c>
    </row>
    <row r="141" spans="1:8" x14ac:dyDescent="0.25">
      <c r="A141" s="13">
        <v>41780</v>
      </c>
      <c r="B141" s="8">
        <v>1251</v>
      </c>
      <c r="C141" s="9" t="s">
        <v>57</v>
      </c>
      <c r="D141" s="9" t="s">
        <v>54</v>
      </c>
      <c r="E141" s="9" t="s">
        <v>59</v>
      </c>
      <c r="F141" s="9">
        <v>8</v>
      </c>
      <c r="G141" s="10">
        <v>2256</v>
      </c>
      <c r="H141" s="9">
        <v>2038.5216</v>
      </c>
    </row>
    <row r="142" spans="1:8" x14ac:dyDescent="0.25">
      <c r="A142" s="13">
        <v>41781</v>
      </c>
      <c r="B142" s="8">
        <v>1252</v>
      </c>
      <c r="C142" s="9" t="s">
        <v>53</v>
      </c>
      <c r="D142" s="9" t="s">
        <v>54</v>
      </c>
      <c r="E142" s="9" t="s">
        <v>59</v>
      </c>
      <c r="F142" s="9">
        <v>10</v>
      </c>
      <c r="G142" s="10">
        <v>2385</v>
      </c>
      <c r="H142" s="9">
        <v>3506.9039999999995</v>
      </c>
    </row>
    <row r="143" spans="1:8" x14ac:dyDescent="0.25">
      <c r="A143" s="13">
        <v>41782</v>
      </c>
      <c r="B143" s="8">
        <v>1253</v>
      </c>
      <c r="C143" s="9" t="s">
        <v>56</v>
      </c>
      <c r="D143" s="9" t="s">
        <v>54</v>
      </c>
      <c r="E143" s="9" t="s">
        <v>59</v>
      </c>
      <c r="F143" s="9">
        <v>6</v>
      </c>
      <c r="G143" s="10">
        <v>13410</v>
      </c>
      <c r="H143" s="9">
        <v>1887.5915999999997</v>
      </c>
    </row>
    <row r="144" spans="1:8" x14ac:dyDescent="0.25">
      <c r="A144" s="13">
        <v>41783</v>
      </c>
      <c r="B144" s="8">
        <v>1254</v>
      </c>
      <c r="C144" s="9" t="s">
        <v>57</v>
      </c>
      <c r="D144" s="9" t="s">
        <v>54</v>
      </c>
      <c r="E144" s="9" t="s">
        <v>55</v>
      </c>
      <c r="F144" s="9">
        <v>10</v>
      </c>
      <c r="G144" s="10">
        <v>10000</v>
      </c>
      <c r="H144" s="9">
        <v>1642.0000000000002</v>
      </c>
    </row>
    <row r="145" spans="1:8" x14ac:dyDescent="0.25">
      <c r="A145" s="13">
        <v>41784</v>
      </c>
      <c r="B145" s="8">
        <v>1255</v>
      </c>
      <c r="C145" s="9" t="s">
        <v>53</v>
      </c>
      <c r="D145" s="9" t="s">
        <v>54</v>
      </c>
      <c r="E145" s="9" t="s">
        <v>55</v>
      </c>
      <c r="F145" s="9">
        <v>7</v>
      </c>
      <c r="G145" s="10">
        <v>6363</v>
      </c>
      <c r="H145" s="9">
        <v>663.02459999999996</v>
      </c>
    </row>
    <row r="146" spans="1:8" x14ac:dyDescent="0.25">
      <c r="A146" s="13">
        <v>41785</v>
      </c>
      <c r="B146" s="8">
        <v>1256</v>
      </c>
      <c r="C146" s="9" t="s">
        <v>56</v>
      </c>
      <c r="D146" s="9" t="s">
        <v>54</v>
      </c>
      <c r="E146" s="9" t="s">
        <v>55</v>
      </c>
      <c r="F146" s="9">
        <v>8</v>
      </c>
      <c r="G146" s="10">
        <v>2712</v>
      </c>
      <c r="H146" s="9">
        <v>1825.1760000000002</v>
      </c>
    </row>
    <row r="147" spans="1:8" x14ac:dyDescent="0.25">
      <c r="A147" s="13">
        <v>41786</v>
      </c>
      <c r="B147" s="8">
        <v>1257</v>
      </c>
      <c r="C147" s="9" t="s">
        <v>57</v>
      </c>
      <c r="D147" s="9" t="s">
        <v>54</v>
      </c>
      <c r="E147" s="9" t="s">
        <v>58</v>
      </c>
      <c r="F147" s="9">
        <v>9</v>
      </c>
      <c r="G147" s="10">
        <v>4644</v>
      </c>
      <c r="H147" s="9">
        <v>912.08159999999998</v>
      </c>
    </row>
    <row r="148" spans="1:8" x14ac:dyDescent="0.25">
      <c r="A148" s="13">
        <v>41787</v>
      </c>
      <c r="B148" s="8">
        <v>1258</v>
      </c>
      <c r="C148" s="9" t="s">
        <v>53</v>
      </c>
      <c r="D148" s="9" t="s">
        <v>54</v>
      </c>
      <c r="E148" s="9" t="s">
        <v>58</v>
      </c>
      <c r="F148" s="9">
        <v>9</v>
      </c>
      <c r="G148" s="10">
        <v>1795.5</v>
      </c>
      <c r="H148" s="9">
        <v>677.44215000000008</v>
      </c>
    </row>
    <row r="149" spans="1:8" x14ac:dyDescent="0.25">
      <c r="A149" s="13">
        <v>41788</v>
      </c>
      <c r="B149" s="8">
        <v>1259</v>
      </c>
      <c r="C149" s="9" t="s">
        <v>56</v>
      </c>
      <c r="D149" s="9" t="s">
        <v>54</v>
      </c>
      <c r="E149" s="9" t="s">
        <v>58</v>
      </c>
      <c r="F149" s="9">
        <v>9</v>
      </c>
      <c r="G149" s="10">
        <v>6318</v>
      </c>
      <c r="H149" s="9">
        <v>1817.4780000000001</v>
      </c>
    </row>
    <row r="150" spans="1:8" x14ac:dyDescent="0.25">
      <c r="A150" s="13">
        <v>41789</v>
      </c>
      <c r="B150" s="8">
        <v>1260</v>
      </c>
      <c r="C150" s="9" t="s">
        <v>57</v>
      </c>
      <c r="D150" s="9" t="s">
        <v>54</v>
      </c>
      <c r="E150" s="9" t="s">
        <v>59</v>
      </c>
      <c r="F150" s="9">
        <v>10</v>
      </c>
      <c r="G150" s="10">
        <v>13050</v>
      </c>
      <c r="H150" s="9">
        <v>2962.0889999999999</v>
      </c>
    </row>
    <row r="151" spans="1:8" x14ac:dyDescent="0.25">
      <c r="A151" s="13">
        <v>41790</v>
      </c>
      <c r="B151" s="8">
        <v>1261</v>
      </c>
      <c r="C151" s="9" t="s">
        <v>53</v>
      </c>
      <c r="D151" s="9" t="s">
        <v>54</v>
      </c>
      <c r="E151" s="9" t="s">
        <v>59</v>
      </c>
      <c r="F151" s="9">
        <v>7</v>
      </c>
      <c r="G151" s="10">
        <v>3717</v>
      </c>
      <c r="H151" s="9">
        <v>1329.1992</v>
      </c>
    </row>
    <row r="152" spans="1:8" x14ac:dyDescent="0.25">
      <c r="A152" s="13">
        <v>41791</v>
      </c>
      <c r="B152" s="8">
        <v>1262</v>
      </c>
      <c r="C152" s="9" t="s">
        <v>56</v>
      </c>
      <c r="D152" s="9" t="s">
        <v>54</v>
      </c>
      <c r="E152" s="9" t="s">
        <v>59</v>
      </c>
      <c r="F152" s="9">
        <v>9</v>
      </c>
      <c r="G152" s="10">
        <v>7722</v>
      </c>
      <c r="H152" s="9">
        <v>1851.2207999999998</v>
      </c>
    </row>
    <row r="153" spans="1:8" x14ac:dyDescent="0.25">
      <c r="A153" s="13">
        <v>41792</v>
      </c>
      <c r="B153" s="8">
        <v>1263</v>
      </c>
      <c r="C153" s="9" t="s">
        <v>57</v>
      </c>
      <c r="D153" s="9" t="s">
        <v>54</v>
      </c>
      <c r="E153" s="9" t="s">
        <v>55</v>
      </c>
      <c r="F153" s="9">
        <v>10</v>
      </c>
      <c r="G153" s="10">
        <v>9000</v>
      </c>
      <c r="H153" s="9">
        <v>3937.5</v>
      </c>
    </row>
    <row r="154" spans="1:8" x14ac:dyDescent="0.25">
      <c r="A154" s="13">
        <v>41793</v>
      </c>
      <c r="B154" s="8">
        <v>1264</v>
      </c>
      <c r="C154" s="9" t="s">
        <v>53</v>
      </c>
      <c r="D154" s="9" t="s">
        <v>54</v>
      </c>
      <c r="E154" s="9" t="s">
        <v>55</v>
      </c>
      <c r="F154" s="9">
        <v>8</v>
      </c>
      <c r="G154" s="10">
        <v>14580</v>
      </c>
      <c r="H154" s="9">
        <v>2174.7528000000002</v>
      </c>
    </row>
    <row r="155" spans="1:8" x14ac:dyDescent="0.25">
      <c r="A155" s="13">
        <v>41794</v>
      </c>
      <c r="B155" s="8">
        <v>1265</v>
      </c>
      <c r="C155" s="9" t="s">
        <v>56</v>
      </c>
      <c r="D155" s="9" t="s">
        <v>54</v>
      </c>
      <c r="E155" s="9" t="s">
        <v>55</v>
      </c>
      <c r="F155" s="9">
        <v>10</v>
      </c>
      <c r="G155" s="10">
        <v>5520</v>
      </c>
      <c r="H155" s="9">
        <v>864.4319999999999</v>
      </c>
    </row>
    <row r="156" spans="1:8" x14ac:dyDescent="0.25">
      <c r="A156" s="13">
        <v>41795</v>
      </c>
      <c r="B156" s="8">
        <v>1266</v>
      </c>
      <c r="C156" s="9" t="s">
        <v>57</v>
      </c>
      <c r="D156" s="9" t="s">
        <v>54</v>
      </c>
      <c r="E156" s="9" t="s">
        <v>58</v>
      </c>
      <c r="F156" s="9">
        <v>9</v>
      </c>
      <c r="G156" s="10">
        <v>13050</v>
      </c>
      <c r="H156" s="9">
        <v>2286.36</v>
      </c>
    </row>
    <row r="157" spans="1:8" x14ac:dyDescent="0.25">
      <c r="A157" s="13">
        <v>41796</v>
      </c>
      <c r="B157" s="8">
        <v>1267</v>
      </c>
      <c r="C157" s="9" t="s">
        <v>53</v>
      </c>
      <c r="D157" s="9" t="s">
        <v>54</v>
      </c>
      <c r="E157" s="9" t="s">
        <v>58</v>
      </c>
      <c r="F157" s="9">
        <v>10</v>
      </c>
      <c r="G157" s="10">
        <v>6750</v>
      </c>
      <c r="H157" s="9">
        <v>2286.8999999999996</v>
      </c>
    </row>
    <row r="158" spans="1:8" x14ac:dyDescent="0.25">
      <c r="A158" s="13">
        <v>41797</v>
      </c>
      <c r="B158" s="8">
        <v>1268</v>
      </c>
      <c r="C158" s="9" t="s">
        <v>56</v>
      </c>
      <c r="D158" s="9" t="s">
        <v>54</v>
      </c>
      <c r="E158" s="9" t="s">
        <v>58</v>
      </c>
      <c r="F158" s="9">
        <v>6</v>
      </c>
      <c r="G158" s="10">
        <v>5562</v>
      </c>
      <c r="H158" s="9">
        <v>2666.9790000000003</v>
      </c>
    </row>
    <row r="159" spans="1:8" x14ac:dyDescent="0.25">
      <c r="A159" s="13">
        <v>41798</v>
      </c>
      <c r="B159" s="8">
        <v>1269</v>
      </c>
      <c r="C159" s="9" t="s">
        <v>57</v>
      </c>
      <c r="D159" s="9" t="s">
        <v>54</v>
      </c>
      <c r="E159" s="9" t="s">
        <v>59</v>
      </c>
      <c r="F159" s="9">
        <v>7</v>
      </c>
      <c r="G159" s="10">
        <v>3129</v>
      </c>
      <c r="H159" s="9">
        <v>1555.4258999999997</v>
      </c>
    </row>
    <row r="160" spans="1:8" x14ac:dyDescent="0.25">
      <c r="A160" s="13">
        <v>41799</v>
      </c>
      <c r="B160" s="8">
        <v>1270</v>
      </c>
      <c r="C160" s="9" t="s">
        <v>53</v>
      </c>
      <c r="D160" s="9" t="s">
        <v>54</v>
      </c>
      <c r="E160" s="9" t="s">
        <v>59</v>
      </c>
      <c r="F160" s="9">
        <v>8</v>
      </c>
      <c r="G160" s="10">
        <v>5688</v>
      </c>
      <c r="H160" s="9">
        <v>5102.1360000000004</v>
      </c>
    </row>
    <row r="161" spans="1:8" x14ac:dyDescent="0.25">
      <c r="A161" s="13">
        <v>41800</v>
      </c>
      <c r="B161" s="8">
        <v>1271</v>
      </c>
      <c r="C161" s="9" t="s">
        <v>56</v>
      </c>
      <c r="D161" s="9" t="s">
        <v>54</v>
      </c>
      <c r="E161" s="9" t="s">
        <v>59</v>
      </c>
      <c r="F161" s="9">
        <v>10</v>
      </c>
      <c r="G161" s="10">
        <v>1545</v>
      </c>
      <c r="H161" s="9">
        <v>532.09799999999996</v>
      </c>
    </row>
    <row r="162" spans="1:8" x14ac:dyDescent="0.25">
      <c r="A162" s="13">
        <v>41801</v>
      </c>
      <c r="B162" s="8">
        <v>1272</v>
      </c>
      <c r="C162" s="9" t="s">
        <v>57</v>
      </c>
      <c r="D162" s="9" t="s">
        <v>54</v>
      </c>
      <c r="E162" s="9" t="s">
        <v>55</v>
      </c>
      <c r="F162" s="9">
        <v>7</v>
      </c>
      <c r="G162" s="10">
        <v>8599.5</v>
      </c>
      <c r="H162" s="9">
        <v>5433.45075</v>
      </c>
    </row>
    <row r="163" spans="1:8" x14ac:dyDescent="0.25">
      <c r="A163" s="13">
        <v>41802</v>
      </c>
      <c r="B163" s="8">
        <v>1273</v>
      </c>
      <c r="C163" s="9" t="s">
        <v>53</v>
      </c>
      <c r="D163" s="9" t="s">
        <v>54</v>
      </c>
      <c r="E163" s="9" t="s">
        <v>55</v>
      </c>
      <c r="F163" s="9">
        <v>9</v>
      </c>
      <c r="G163" s="10">
        <v>5094</v>
      </c>
      <c r="H163" s="9">
        <v>3623.8715999999999</v>
      </c>
    </row>
    <row r="164" spans="1:8" x14ac:dyDescent="0.25">
      <c r="A164" s="13">
        <v>41803</v>
      </c>
      <c r="B164" s="8">
        <v>1274</v>
      </c>
      <c r="C164" s="9" t="s">
        <v>56</v>
      </c>
      <c r="D164" s="9" t="s">
        <v>54</v>
      </c>
      <c r="E164" s="9" t="s">
        <v>55</v>
      </c>
      <c r="F164" s="9">
        <v>6</v>
      </c>
      <c r="G164" s="10">
        <v>8775</v>
      </c>
      <c r="H164" s="9">
        <v>1370.6550000000002</v>
      </c>
    </row>
    <row r="165" spans="1:8" x14ac:dyDescent="0.25">
      <c r="A165" s="13">
        <v>41804</v>
      </c>
      <c r="B165" s="8">
        <v>1275</v>
      </c>
      <c r="C165" s="9" t="s">
        <v>57</v>
      </c>
      <c r="D165" s="9" t="s">
        <v>54</v>
      </c>
      <c r="E165" s="9" t="s">
        <v>58</v>
      </c>
      <c r="F165" s="9">
        <v>9</v>
      </c>
      <c r="G165" s="10">
        <v>7830</v>
      </c>
      <c r="H165" s="9">
        <v>1201.1220000000001</v>
      </c>
    </row>
    <row r="166" spans="1:8" x14ac:dyDescent="0.25">
      <c r="A166" s="13">
        <v>41805</v>
      </c>
      <c r="B166" s="8">
        <v>1276</v>
      </c>
      <c r="C166" s="9" t="s">
        <v>53</v>
      </c>
      <c r="D166" s="9" t="s">
        <v>54</v>
      </c>
      <c r="E166" s="9" t="s">
        <v>58</v>
      </c>
      <c r="F166" s="9">
        <v>7</v>
      </c>
      <c r="G166" s="10">
        <v>10920</v>
      </c>
      <c r="H166" s="9">
        <v>4396.3919999999998</v>
      </c>
    </row>
    <row r="167" spans="1:8" x14ac:dyDescent="0.25">
      <c r="A167" s="13">
        <v>41806</v>
      </c>
      <c r="B167" s="8">
        <v>1277</v>
      </c>
      <c r="C167" s="9" t="s">
        <v>56</v>
      </c>
      <c r="D167" s="9" t="s">
        <v>54</v>
      </c>
      <c r="E167" s="9" t="s">
        <v>58</v>
      </c>
      <c r="F167" s="9">
        <v>8</v>
      </c>
      <c r="G167" s="10">
        <v>14280</v>
      </c>
      <c r="H167" s="9">
        <v>4829.4960000000001</v>
      </c>
    </row>
    <row r="168" spans="1:8" x14ac:dyDescent="0.25">
      <c r="A168" s="13">
        <v>41807</v>
      </c>
      <c r="B168" s="8">
        <v>1278</v>
      </c>
      <c r="C168" s="9" t="s">
        <v>57</v>
      </c>
      <c r="D168" s="9" t="s">
        <v>54</v>
      </c>
      <c r="E168" s="9" t="s">
        <v>59</v>
      </c>
      <c r="F168" s="9">
        <v>9</v>
      </c>
      <c r="G168" s="10">
        <v>6804</v>
      </c>
      <c r="H168" s="9">
        <v>1510.0344</v>
      </c>
    </row>
    <row r="169" spans="1:8" x14ac:dyDescent="0.25">
      <c r="A169" s="13">
        <v>41808</v>
      </c>
      <c r="B169" s="8">
        <v>1279</v>
      </c>
      <c r="C169" s="9" t="s">
        <v>53</v>
      </c>
      <c r="D169" s="9" t="s">
        <v>54</v>
      </c>
      <c r="E169" s="9" t="s">
        <v>59</v>
      </c>
      <c r="F169" s="9">
        <v>10</v>
      </c>
      <c r="G169" s="10">
        <v>4920</v>
      </c>
      <c r="H169" s="9">
        <v>1835.652</v>
      </c>
    </row>
    <row r="170" spans="1:8" x14ac:dyDescent="0.25">
      <c r="A170" s="13">
        <v>41809</v>
      </c>
      <c r="B170" s="8">
        <v>1280</v>
      </c>
      <c r="C170" s="9" t="s">
        <v>56</v>
      </c>
      <c r="D170" s="9" t="s">
        <v>54</v>
      </c>
      <c r="E170" s="9" t="s">
        <v>59</v>
      </c>
      <c r="F170" s="9">
        <v>7</v>
      </c>
      <c r="G170" s="10">
        <v>1716.75</v>
      </c>
      <c r="H170" s="9">
        <v>2249.6292000000003</v>
      </c>
    </row>
    <row r="171" spans="1:8" x14ac:dyDescent="0.25">
      <c r="A171" s="13">
        <v>41810</v>
      </c>
      <c r="B171" s="8">
        <v>1281</v>
      </c>
      <c r="C171" s="9" t="s">
        <v>57</v>
      </c>
      <c r="D171" s="9" t="s">
        <v>54</v>
      </c>
      <c r="E171" s="9" t="s">
        <v>55</v>
      </c>
      <c r="F171" s="9">
        <v>10</v>
      </c>
      <c r="G171" s="10">
        <v>1680</v>
      </c>
      <c r="H171" s="9">
        <v>1224.048</v>
      </c>
    </row>
    <row r="172" spans="1:8" x14ac:dyDescent="0.25">
      <c r="A172" s="13">
        <v>41811</v>
      </c>
      <c r="B172" s="8">
        <v>1282</v>
      </c>
      <c r="C172" s="9" t="s">
        <v>53</v>
      </c>
      <c r="D172" s="9" t="s">
        <v>54</v>
      </c>
      <c r="E172" s="9" t="s">
        <v>55</v>
      </c>
      <c r="F172" s="9">
        <v>6</v>
      </c>
      <c r="G172" s="10">
        <v>3168</v>
      </c>
      <c r="H172" s="9">
        <v>2715.768</v>
      </c>
    </row>
    <row r="173" spans="1:8" x14ac:dyDescent="0.25">
      <c r="A173" s="13">
        <v>41812</v>
      </c>
      <c r="B173" s="8">
        <v>1283</v>
      </c>
      <c r="C173" s="9" t="s">
        <v>56</v>
      </c>
      <c r="D173" s="9" t="s">
        <v>54</v>
      </c>
      <c r="E173" s="9" t="s">
        <v>55</v>
      </c>
      <c r="F173" s="9">
        <v>9</v>
      </c>
      <c r="G173" s="10">
        <v>5913</v>
      </c>
      <c r="H173" s="9">
        <v>2707.3656000000001</v>
      </c>
    </row>
    <row r="174" spans="1:8" x14ac:dyDescent="0.25">
      <c r="A174" s="13">
        <v>41813</v>
      </c>
      <c r="B174" s="8">
        <v>1284</v>
      </c>
      <c r="C174" s="9" t="s">
        <v>57</v>
      </c>
      <c r="D174" s="9" t="s">
        <v>54</v>
      </c>
      <c r="E174" s="9" t="s">
        <v>58</v>
      </c>
      <c r="F174" s="9">
        <v>10</v>
      </c>
      <c r="G174" s="10">
        <v>2410</v>
      </c>
      <c r="H174" s="9">
        <v>2333.8440000000001</v>
      </c>
    </row>
    <row r="175" spans="1:8" x14ac:dyDescent="0.25">
      <c r="A175" s="13">
        <v>41814</v>
      </c>
      <c r="B175" s="8">
        <v>1285</v>
      </c>
      <c r="C175" s="9" t="s">
        <v>53</v>
      </c>
      <c r="D175" s="9" t="s">
        <v>54</v>
      </c>
      <c r="E175" s="9" t="s">
        <v>58</v>
      </c>
      <c r="F175" s="9">
        <v>10</v>
      </c>
      <c r="G175" s="10">
        <v>11640</v>
      </c>
      <c r="H175" s="9">
        <v>3691.0439999999999</v>
      </c>
    </row>
    <row r="176" spans="1:8" x14ac:dyDescent="0.25">
      <c r="A176" s="13">
        <v>41815</v>
      </c>
      <c r="B176" s="8">
        <v>1286</v>
      </c>
      <c r="C176" s="9" t="s">
        <v>56</v>
      </c>
      <c r="D176" s="9" t="s">
        <v>54</v>
      </c>
      <c r="E176" s="9" t="s">
        <v>58</v>
      </c>
      <c r="F176" s="9">
        <v>9</v>
      </c>
      <c r="G176" s="10">
        <v>2268</v>
      </c>
      <c r="H176" s="9">
        <v>1944.5832</v>
      </c>
    </row>
    <row r="177" spans="1:8" x14ac:dyDescent="0.25">
      <c r="A177" s="13">
        <v>41816</v>
      </c>
      <c r="B177" s="8">
        <v>1287</v>
      </c>
      <c r="C177" s="9" t="s">
        <v>57</v>
      </c>
      <c r="D177" s="9" t="s">
        <v>54</v>
      </c>
      <c r="E177" s="9" t="s">
        <v>59</v>
      </c>
      <c r="F177" s="9">
        <v>7</v>
      </c>
      <c r="G177" s="10">
        <v>10158.75</v>
      </c>
      <c r="H177" s="9">
        <v>729.60142499999995</v>
      </c>
    </row>
    <row r="178" spans="1:8" x14ac:dyDescent="0.25">
      <c r="A178" s="13">
        <v>41817</v>
      </c>
      <c r="B178" s="8">
        <v>1288</v>
      </c>
      <c r="C178" s="9" t="s">
        <v>53</v>
      </c>
      <c r="D178" s="9" t="s">
        <v>54</v>
      </c>
      <c r="E178" s="9" t="s">
        <v>59</v>
      </c>
      <c r="F178" s="9">
        <v>6</v>
      </c>
      <c r="G178" s="10">
        <v>9576</v>
      </c>
      <c r="H178" s="9">
        <v>1473.7464</v>
      </c>
    </row>
    <row r="179" spans="1:8" x14ac:dyDescent="0.25">
      <c r="A179" s="13">
        <v>41818</v>
      </c>
      <c r="B179" s="8">
        <v>1289</v>
      </c>
      <c r="C179" s="9" t="s">
        <v>56</v>
      </c>
      <c r="D179" s="9" t="s">
        <v>54</v>
      </c>
      <c r="E179" s="9" t="s">
        <v>59</v>
      </c>
      <c r="F179" s="9">
        <v>10</v>
      </c>
      <c r="G179" s="10">
        <v>6720</v>
      </c>
      <c r="H179" s="9">
        <v>721.952</v>
      </c>
    </row>
    <row r="180" spans="1:8" x14ac:dyDescent="0.25">
      <c r="A180" s="13">
        <v>41819</v>
      </c>
      <c r="B180" s="8">
        <v>1290</v>
      </c>
      <c r="C180" s="9" t="s">
        <v>57</v>
      </c>
      <c r="D180" s="9" t="s">
        <v>54</v>
      </c>
      <c r="E180" s="9" t="s">
        <v>55</v>
      </c>
      <c r="F180" s="9">
        <v>7</v>
      </c>
      <c r="G180" s="10">
        <v>1701</v>
      </c>
      <c r="H180" s="9">
        <v>2878.7723999999998</v>
      </c>
    </row>
    <row r="181" spans="1:8" x14ac:dyDescent="0.25">
      <c r="A181" s="13">
        <v>41820</v>
      </c>
      <c r="B181" s="8">
        <v>1291</v>
      </c>
      <c r="C181" s="9" t="s">
        <v>53</v>
      </c>
      <c r="D181" s="9" t="s">
        <v>54</v>
      </c>
      <c r="E181" s="9" t="s">
        <v>55</v>
      </c>
      <c r="F181" s="9">
        <v>10</v>
      </c>
      <c r="G181" s="10">
        <v>4800</v>
      </c>
      <c r="H181" s="9">
        <v>3392.6399999999994</v>
      </c>
    </row>
    <row r="182" spans="1:8" x14ac:dyDescent="0.25">
      <c r="A182" s="13">
        <v>41821</v>
      </c>
      <c r="B182" s="8">
        <v>1292</v>
      </c>
      <c r="C182" s="9" t="s">
        <v>56</v>
      </c>
      <c r="D182" s="9" t="s">
        <v>54</v>
      </c>
      <c r="E182" s="9" t="s">
        <v>55</v>
      </c>
      <c r="F182" s="9">
        <v>9</v>
      </c>
      <c r="G182" s="10">
        <v>7938</v>
      </c>
      <c r="H182" s="9">
        <v>5806.6470000000008</v>
      </c>
    </row>
    <row r="183" spans="1:8" x14ac:dyDescent="0.25">
      <c r="A183" s="13">
        <v>41822</v>
      </c>
      <c r="B183" s="8">
        <v>1293</v>
      </c>
      <c r="C183" s="9" t="s">
        <v>57</v>
      </c>
      <c r="D183" s="9" t="s">
        <v>54</v>
      </c>
      <c r="E183" s="9" t="s">
        <v>58</v>
      </c>
      <c r="F183" s="9">
        <v>7</v>
      </c>
      <c r="G183" s="10">
        <v>11025</v>
      </c>
      <c r="H183" s="9">
        <v>3356.01</v>
      </c>
    </row>
    <row r="184" spans="1:8" x14ac:dyDescent="0.25">
      <c r="A184" s="13">
        <v>41823</v>
      </c>
      <c r="B184" s="8">
        <v>1294</v>
      </c>
      <c r="C184" s="9" t="s">
        <v>53</v>
      </c>
      <c r="D184" s="9" t="s">
        <v>54</v>
      </c>
      <c r="E184" s="9" t="s">
        <v>58</v>
      </c>
      <c r="F184" s="9">
        <v>10</v>
      </c>
      <c r="G184" s="10">
        <v>11840</v>
      </c>
      <c r="H184" s="9">
        <v>4792.8320000000003</v>
      </c>
    </row>
    <row r="185" spans="1:8" x14ac:dyDescent="0.25">
      <c r="A185" s="13">
        <v>41824</v>
      </c>
      <c r="B185" s="8">
        <v>1295</v>
      </c>
      <c r="C185" s="9" t="s">
        <v>56</v>
      </c>
      <c r="D185" s="9" t="s">
        <v>54</v>
      </c>
      <c r="E185" s="9" t="s">
        <v>58</v>
      </c>
      <c r="F185" s="9">
        <v>8</v>
      </c>
      <c r="G185" s="10">
        <v>4536</v>
      </c>
      <c r="H185" s="9">
        <v>3642.4079999999999</v>
      </c>
    </row>
    <row r="186" spans="1:8" x14ac:dyDescent="0.25">
      <c r="A186" s="13">
        <v>41825</v>
      </c>
      <c r="B186" s="8">
        <v>1296</v>
      </c>
      <c r="C186" s="9" t="s">
        <v>57</v>
      </c>
      <c r="D186" s="9" t="s">
        <v>54</v>
      </c>
      <c r="E186" s="9" t="s">
        <v>59</v>
      </c>
      <c r="F186" s="9">
        <v>10</v>
      </c>
      <c r="G186" s="10">
        <v>5040</v>
      </c>
      <c r="H186" s="9">
        <v>3469.5360000000001</v>
      </c>
    </row>
    <row r="187" spans="1:8" x14ac:dyDescent="0.25">
      <c r="A187" s="13">
        <v>41826</v>
      </c>
      <c r="B187" s="8">
        <v>1297</v>
      </c>
      <c r="C187" s="9" t="s">
        <v>53</v>
      </c>
      <c r="D187" s="9" t="s">
        <v>54</v>
      </c>
      <c r="E187" s="9" t="s">
        <v>59</v>
      </c>
      <c r="F187" s="9">
        <v>9</v>
      </c>
      <c r="G187" s="10">
        <v>6156</v>
      </c>
      <c r="H187" s="9">
        <v>1305.6876000000002</v>
      </c>
    </row>
    <row r="188" spans="1:8" x14ac:dyDescent="0.25">
      <c r="A188" s="13">
        <v>41827</v>
      </c>
      <c r="B188" s="8">
        <v>1298</v>
      </c>
      <c r="C188" s="9" t="s">
        <v>56</v>
      </c>
      <c r="D188" s="9" t="s">
        <v>54</v>
      </c>
      <c r="E188" s="9" t="s">
        <v>59</v>
      </c>
      <c r="F188" s="9">
        <v>8</v>
      </c>
      <c r="G188" s="10">
        <v>3960</v>
      </c>
      <c r="H188" s="9">
        <v>647.26200000000006</v>
      </c>
    </row>
    <row r="189" spans="1:8" x14ac:dyDescent="0.25">
      <c r="A189" s="13">
        <v>41828</v>
      </c>
      <c r="B189" s="8">
        <v>1299</v>
      </c>
      <c r="C189" s="9" t="s">
        <v>57</v>
      </c>
      <c r="D189" s="9" t="s">
        <v>54</v>
      </c>
      <c r="E189" s="9" t="s">
        <v>55</v>
      </c>
      <c r="F189" s="9">
        <v>10</v>
      </c>
      <c r="G189" s="10">
        <v>5680</v>
      </c>
      <c r="H189" s="9">
        <v>2225.9920000000002</v>
      </c>
    </row>
    <row r="190" spans="1:8" x14ac:dyDescent="0.25">
      <c r="A190" s="13">
        <v>41829</v>
      </c>
      <c r="B190" s="8">
        <v>1300</v>
      </c>
      <c r="C190" s="9" t="s">
        <v>53</v>
      </c>
      <c r="D190" s="9" t="s">
        <v>54</v>
      </c>
      <c r="E190" s="9" t="s">
        <v>55</v>
      </c>
      <c r="F190" s="9">
        <v>8</v>
      </c>
      <c r="G190" s="10">
        <v>7680</v>
      </c>
      <c r="H190" s="9">
        <v>1638.5280000000002</v>
      </c>
    </row>
    <row r="191" spans="1:8" x14ac:dyDescent="0.25">
      <c r="A191" s="13">
        <v>40909</v>
      </c>
      <c r="B191" s="8">
        <v>1301</v>
      </c>
      <c r="C191" s="9" t="s">
        <v>56</v>
      </c>
      <c r="D191" s="9" t="s">
        <v>60</v>
      </c>
      <c r="E191" s="9" t="s">
        <v>55</v>
      </c>
      <c r="F191" s="9">
        <v>7</v>
      </c>
      <c r="G191" s="10">
        <v>4998</v>
      </c>
      <c r="H191" s="9">
        <v>2362.3046999999997</v>
      </c>
    </row>
    <row r="192" spans="1:8" x14ac:dyDescent="0.25">
      <c r="A192" s="13">
        <v>40910</v>
      </c>
      <c r="B192" s="8">
        <v>1302</v>
      </c>
      <c r="C192" s="9" t="s">
        <v>57</v>
      </c>
      <c r="D192" s="9" t="s">
        <v>60</v>
      </c>
      <c r="E192" s="9" t="s">
        <v>58</v>
      </c>
      <c r="F192" s="9">
        <v>7</v>
      </c>
      <c r="G192" s="10">
        <v>2152.5</v>
      </c>
      <c r="H192" s="9">
        <v>1987.6185000000003</v>
      </c>
    </row>
    <row r="193" spans="1:8" x14ac:dyDescent="0.25">
      <c r="A193" s="13">
        <v>40911</v>
      </c>
      <c r="B193" s="8">
        <v>1303</v>
      </c>
      <c r="C193" s="9" t="s">
        <v>53</v>
      </c>
      <c r="D193" s="9" t="s">
        <v>60</v>
      </c>
      <c r="E193" s="9" t="s">
        <v>58</v>
      </c>
      <c r="F193" s="9">
        <v>6</v>
      </c>
      <c r="G193" s="10">
        <v>6358.5</v>
      </c>
      <c r="H193" s="9">
        <v>2738.6059500000001</v>
      </c>
    </row>
    <row r="194" spans="1:8" x14ac:dyDescent="0.25">
      <c r="A194" s="13">
        <v>40913</v>
      </c>
      <c r="B194" s="8">
        <v>1304</v>
      </c>
      <c r="C194" s="9" t="s">
        <v>56</v>
      </c>
      <c r="D194" s="9" t="s">
        <v>60</v>
      </c>
      <c r="E194" s="9" t="s">
        <v>58</v>
      </c>
      <c r="F194" s="9">
        <v>9</v>
      </c>
      <c r="G194" s="10">
        <v>5292</v>
      </c>
      <c r="H194" s="9">
        <v>2858.4737999999998</v>
      </c>
    </row>
    <row r="195" spans="1:8" x14ac:dyDescent="0.25">
      <c r="A195" s="13">
        <v>40914</v>
      </c>
      <c r="B195" s="8">
        <v>1305</v>
      </c>
      <c r="C195" s="9" t="s">
        <v>57</v>
      </c>
      <c r="D195" s="9" t="s">
        <v>60</v>
      </c>
      <c r="E195" s="9" t="s">
        <v>59</v>
      </c>
      <c r="F195" s="9">
        <v>10</v>
      </c>
      <c r="G195" s="10">
        <v>11000</v>
      </c>
      <c r="H195" s="9">
        <v>5031.125</v>
      </c>
    </row>
    <row r="196" spans="1:8" x14ac:dyDescent="0.25">
      <c r="A196" s="13">
        <v>40915</v>
      </c>
      <c r="B196" s="8">
        <v>1306</v>
      </c>
      <c r="C196" s="9" t="s">
        <v>53</v>
      </c>
      <c r="D196" s="9" t="s">
        <v>60</v>
      </c>
      <c r="E196" s="9" t="s">
        <v>59</v>
      </c>
      <c r="F196" s="9">
        <v>8</v>
      </c>
      <c r="G196" s="10">
        <v>11640</v>
      </c>
      <c r="H196" s="9">
        <v>2975.8824</v>
      </c>
    </row>
    <row r="197" spans="1:8" x14ac:dyDescent="0.25">
      <c r="A197" s="13">
        <v>40916</v>
      </c>
      <c r="B197" s="8">
        <v>1307</v>
      </c>
      <c r="C197" s="9" t="s">
        <v>56</v>
      </c>
      <c r="D197" s="9" t="s">
        <v>60</v>
      </c>
      <c r="E197" s="9" t="s">
        <v>59</v>
      </c>
      <c r="F197" s="9">
        <v>10</v>
      </c>
      <c r="G197" s="10">
        <v>13050</v>
      </c>
      <c r="H197" s="9">
        <v>1787.328</v>
      </c>
    </row>
    <row r="198" spans="1:8" x14ac:dyDescent="0.25">
      <c r="A198" s="13">
        <v>40917</v>
      </c>
      <c r="B198" s="8">
        <v>1308</v>
      </c>
      <c r="C198" s="9" t="s">
        <v>57</v>
      </c>
      <c r="D198" s="9" t="s">
        <v>60</v>
      </c>
      <c r="E198" s="9" t="s">
        <v>55</v>
      </c>
      <c r="F198" s="9">
        <v>7</v>
      </c>
      <c r="G198" s="10">
        <v>7812</v>
      </c>
      <c r="H198" s="9">
        <v>1340.5392000000002</v>
      </c>
    </row>
    <row r="199" spans="1:8" x14ac:dyDescent="0.25">
      <c r="A199" s="13">
        <v>40918</v>
      </c>
      <c r="B199" s="8">
        <v>1309</v>
      </c>
      <c r="C199" s="9" t="s">
        <v>53</v>
      </c>
      <c r="D199" s="9" t="s">
        <v>60</v>
      </c>
      <c r="E199" s="9" t="s">
        <v>55</v>
      </c>
      <c r="F199" s="9">
        <v>10</v>
      </c>
      <c r="G199" s="10">
        <v>14800</v>
      </c>
      <c r="H199" s="9">
        <v>5459.7199999999993</v>
      </c>
    </row>
    <row r="200" spans="1:8" x14ac:dyDescent="0.25">
      <c r="A200" s="13">
        <v>40919</v>
      </c>
      <c r="B200" s="8">
        <v>1310</v>
      </c>
      <c r="C200" s="9" t="s">
        <v>56</v>
      </c>
      <c r="D200" s="9" t="s">
        <v>60</v>
      </c>
      <c r="E200" s="9" t="s">
        <v>55</v>
      </c>
      <c r="F200" s="9">
        <v>8</v>
      </c>
      <c r="G200" s="10">
        <v>13020</v>
      </c>
      <c r="H200" s="9">
        <v>4004.9519999999998</v>
      </c>
    </row>
    <row r="201" spans="1:8" x14ac:dyDescent="0.25">
      <c r="A201" s="13">
        <v>40920</v>
      </c>
      <c r="B201" s="8">
        <v>1311</v>
      </c>
      <c r="C201" s="9" t="s">
        <v>57</v>
      </c>
      <c r="D201" s="9" t="s">
        <v>60</v>
      </c>
      <c r="E201" s="9" t="s">
        <v>58</v>
      </c>
      <c r="F201" s="9">
        <v>8</v>
      </c>
      <c r="G201" s="10">
        <v>9000</v>
      </c>
      <c r="H201" s="9">
        <v>688.86</v>
      </c>
    </row>
    <row r="202" spans="1:8" x14ac:dyDescent="0.25">
      <c r="A202" s="13">
        <v>40921</v>
      </c>
      <c r="B202" s="8">
        <v>1312</v>
      </c>
      <c r="C202" s="9" t="s">
        <v>53</v>
      </c>
      <c r="D202" s="9" t="s">
        <v>60</v>
      </c>
      <c r="E202" s="9" t="s">
        <v>58</v>
      </c>
      <c r="F202" s="9">
        <v>10</v>
      </c>
      <c r="G202" s="10">
        <v>7155</v>
      </c>
      <c r="H202" s="9">
        <v>4222.6424999999999</v>
      </c>
    </row>
    <row r="203" spans="1:8" x14ac:dyDescent="0.25">
      <c r="A203" s="13">
        <v>40922</v>
      </c>
      <c r="B203" s="8">
        <v>1313</v>
      </c>
      <c r="C203" s="9" t="s">
        <v>56</v>
      </c>
      <c r="D203" s="9" t="s">
        <v>60</v>
      </c>
      <c r="E203" s="9" t="s">
        <v>58</v>
      </c>
      <c r="F203" s="9">
        <v>9</v>
      </c>
      <c r="G203" s="10">
        <v>2227.5</v>
      </c>
      <c r="H203" s="9">
        <v>962.28</v>
      </c>
    </row>
    <row r="204" spans="1:8" x14ac:dyDescent="0.25">
      <c r="A204" s="13">
        <v>40923</v>
      </c>
      <c r="B204" s="8">
        <v>1314</v>
      </c>
      <c r="C204" s="9" t="s">
        <v>57</v>
      </c>
      <c r="D204" s="9" t="s">
        <v>60</v>
      </c>
      <c r="E204" s="9" t="s">
        <v>59</v>
      </c>
      <c r="F204" s="9">
        <v>8</v>
      </c>
      <c r="G204" s="10">
        <v>6240</v>
      </c>
      <c r="H204" s="9">
        <v>3458</v>
      </c>
    </row>
    <row r="205" spans="1:8" x14ac:dyDescent="0.25">
      <c r="A205" s="13">
        <v>40924</v>
      </c>
      <c r="B205" s="8">
        <v>1315</v>
      </c>
      <c r="C205" s="9" t="s">
        <v>53</v>
      </c>
      <c r="D205" s="9" t="s">
        <v>60</v>
      </c>
      <c r="E205" s="9" t="s">
        <v>59</v>
      </c>
      <c r="F205" s="9">
        <v>10</v>
      </c>
      <c r="G205" s="10">
        <v>10840</v>
      </c>
      <c r="H205" s="9">
        <v>3327.6089999999999</v>
      </c>
    </row>
    <row r="206" spans="1:8" x14ac:dyDescent="0.25">
      <c r="A206" s="13">
        <v>40925</v>
      </c>
      <c r="B206" s="8">
        <v>1316</v>
      </c>
      <c r="C206" s="9" t="s">
        <v>56</v>
      </c>
      <c r="D206" s="9" t="s">
        <v>60</v>
      </c>
      <c r="E206" s="9" t="s">
        <v>59</v>
      </c>
      <c r="F206" s="9">
        <v>8</v>
      </c>
      <c r="G206" s="10">
        <v>6288</v>
      </c>
      <c r="H206" s="9">
        <v>3818.9120000000003</v>
      </c>
    </row>
    <row r="207" spans="1:8" x14ac:dyDescent="0.25">
      <c r="A207" s="13">
        <v>40926</v>
      </c>
      <c r="B207" s="8">
        <v>1317</v>
      </c>
      <c r="C207" s="9" t="s">
        <v>57</v>
      </c>
      <c r="D207" s="9" t="s">
        <v>60</v>
      </c>
      <c r="E207" s="9" t="s">
        <v>55</v>
      </c>
      <c r="F207" s="9">
        <v>10</v>
      </c>
      <c r="G207" s="10">
        <v>4815</v>
      </c>
      <c r="H207" s="9">
        <v>2963.6324999999997</v>
      </c>
    </row>
    <row r="208" spans="1:8" x14ac:dyDescent="0.25">
      <c r="A208" s="13">
        <v>40927</v>
      </c>
      <c r="B208" s="8">
        <v>1318</v>
      </c>
      <c r="C208" s="9" t="s">
        <v>53</v>
      </c>
      <c r="D208" s="9" t="s">
        <v>60</v>
      </c>
      <c r="E208" s="9" t="s">
        <v>55</v>
      </c>
      <c r="F208" s="9">
        <v>9</v>
      </c>
      <c r="G208" s="10">
        <v>4014</v>
      </c>
      <c r="H208" s="9">
        <v>3576.4740000000002</v>
      </c>
    </row>
    <row r="209" spans="1:8" x14ac:dyDescent="0.25">
      <c r="A209" s="13">
        <v>40928</v>
      </c>
      <c r="B209" s="8">
        <v>1319</v>
      </c>
      <c r="C209" s="9" t="s">
        <v>56</v>
      </c>
      <c r="D209" s="9" t="s">
        <v>60</v>
      </c>
      <c r="E209" s="9" t="s">
        <v>55</v>
      </c>
      <c r="F209" s="9">
        <v>10</v>
      </c>
      <c r="G209" s="10">
        <v>8520</v>
      </c>
      <c r="H209" s="9">
        <v>1722.7439999999997</v>
      </c>
    </row>
    <row r="210" spans="1:8" x14ac:dyDescent="0.25">
      <c r="A210" s="13">
        <v>40929</v>
      </c>
      <c r="B210" s="8">
        <v>1320</v>
      </c>
      <c r="C210" s="9" t="s">
        <v>57</v>
      </c>
      <c r="D210" s="9" t="s">
        <v>60</v>
      </c>
      <c r="E210" s="9" t="s">
        <v>58</v>
      </c>
      <c r="F210" s="9">
        <v>6</v>
      </c>
      <c r="G210" s="10">
        <v>3321</v>
      </c>
      <c r="H210" s="9">
        <v>1405.7792999999999</v>
      </c>
    </row>
    <row r="211" spans="1:8" x14ac:dyDescent="0.25">
      <c r="A211" s="13">
        <v>40930</v>
      </c>
      <c r="B211" s="8">
        <v>1321</v>
      </c>
      <c r="C211" s="9" t="s">
        <v>53</v>
      </c>
      <c r="D211" s="9" t="s">
        <v>60</v>
      </c>
      <c r="E211" s="9" t="s">
        <v>58</v>
      </c>
      <c r="F211" s="9">
        <v>9</v>
      </c>
      <c r="G211" s="10">
        <v>6021</v>
      </c>
      <c r="H211" s="9">
        <v>669.33450000000005</v>
      </c>
    </row>
    <row r="212" spans="1:8" x14ac:dyDescent="0.25">
      <c r="A212" s="13">
        <v>40931</v>
      </c>
      <c r="B212" s="8">
        <v>1322</v>
      </c>
      <c r="C212" s="9" t="s">
        <v>56</v>
      </c>
      <c r="D212" s="9" t="s">
        <v>60</v>
      </c>
      <c r="E212" s="9" t="s">
        <v>58</v>
      </c>
      <c r="F212" s="9">
        <v>8</v>
      </c>
      <c r="G212" s="10">
        <v>3912</v>
      </c>
      <c r="H212" s="9">
        <v>3793.6620000000003</v>
      </c>
    </row>
    <row r="213" spans="1:8" x14ac:dyDescent="0.25">
      <c r="A213" s="13">
        <v>40932</v>
      </c>
      <c r="B213" s="8">
        <v>1323</v>
      </c>
      <c r="C213" s="9" t="s">
        <v>57</v>
      </c>
      <c r="D213" s="9" t="s">
        <v>60</v>
      </c>
      <c r="E213" s="9" t="s">
        <v>59</v>
      </c>
      <c r="F213" s="9">
        <v>8</v>
      </c>
      <c r="G213" s="10">
        <v>5640</v>
      </c>
      <c r="H213" s="9">
        <v>4190.5199999999995</v>
      </c>
    </row>
    <row r="214" spans="1:8" x14ac:dyDescent="0.25">
      <c r="A214" s="13">
        <v>40933</v>
      </c>
      <c r="B214" s="8">
        <v>1324</v>
      </c>
      <c r="C214" s="9" t="s">
        <v>53</v>
      </c>
      <c r="D214" s="9" t="s">
        <v>60</v>
      </c>
      <c r="E214" s="9" t="s">
        <v>59</v>
      </c>
      <c r="F214" s="9">
        <v>8</v>
      </c>
      <c r="G214" s="10">
        <v>2214</v>
      </c>
      <c r="H214" s="9">
        <v>3838.1904</v>
      </c>
    </row>
    <row r="215" spans="1:8" x14ac:dyDescent="0.25">
      <c r="A215" s="13">
        <v>40934</v>
      </c>
      <c r="B215" s="8">
        <v>1325</v>
      </c>
      <c r="C215" s="9" t="s">
        <v>56</v>
      </c>
      <c r="D215" s="9" t="s">
        <v>60</v>
      </c>
      <c r="E215" s="9" t="s">
        <v>59</v>
      </c>
      <c r="F215" s="9">
        <v>7</v>
      </c>
      <c r="G215" s="10">
        <v>4130</v>
      </c>
      <c r="H215" s="9">
        <v>3244.5279999999998</v>
      </c>
    </row>
    <row r="216" spans="1:8" x14ac:dyDescent="0.25">
      <c r="A216" s="13">
        <v>40935</v>
      </c>
      <c r="B216" s="8">
        <v>1326</v>
      </c>
      <c r="C216" s="9" t="s">
        <v>57</v>
      </c>
      <c r="D216" s="9" t="s">
        <v>60</v>
      </c>
      <c r="E216" s="9" t="s">
        <v>55</v>
      </c>
      <c r="F216" s="9">
        <v>10</v>
      </c>
      <c r="G216" s="10">
        <v>4995</v>
      </c>
      <c r="H216" s="9">
        <v>534.798</v>
      </c>
    </row>
    <row r="217" spans="1:8" x14ac:dyDescent="0.25">
      <c r="A217" s="13">
        <v>40936</v>
      </c>
      <c r="B217" s="8">
        <v>1327</v>
      </c>
      <c r="C217" s="9" t="s">
        <v>53</v>
      </c>
      <c r="D217" s="9" t="s">
        <v>60</v>
      </c>
      <c r="E217" s="9" t="s">
        <v>55</v>
      </c>
      <c r="F217" s="9">
        <v>9</v>
      </c>
      <c r="G217" s="10">
        <v>8343</v>
      </c>
      <c r="H217" s="9">
        <v>1025.9109000000001</v>
      </c>
    </row>
    <row r="218" spans="1:8" x14ac:dyDescent="0.25">
      <c r="A218" s="13">
        <v>40937</v>
      </c>
      <c r="B218" s="8">
        <v>1328</v>
      </c>
      <c r="C218" s="9" t="s">
        <v>56</v>
      </c>
      <c r="D218" s="9" t="s">
        <v>60</v>
      </c>
      <c r="E218" s="9" t="s">
        <v>55</v>
      </c>
      <c r="F218" s="9">
        <v>10</v>
      </c>
      <c r="G218" s="10">
        <v>5610</v>
      </c>
      <c r="H218" s="9">
        <v>6250.9425000000001</v>
      </c>
    </row>
    <row r="219" spans="1:8" x14ac:dyDescent="0.25">
      <c r="A219" s="13">
        <v>40938</v>
      </c>
      <c r="B219" s="8">
        <v>1329</v>
      </c>
      <c r="C219" s="9" t="s">
        <v>57</v>
      </c>
      <c r="D219" s="9" t="s">
        <v>60</v>
      </c>
      <c r="E219" s="9" t="s">
        <v>58</v>
      </c>
      <c r="F219" s="9">
        <v>9</v>
      </c>
      <c r="G219" s="10">
        <v>5022</v>
      </c>
      <c r="H219" s="9">
        <v>3887.0280000000002</v>
      </c>
    </row>
    <row r="220" spans="1:8" x14ac:dyDescent="0.25">
      <c r="A220" s="13">
        <v>40939</v>
      </c>
      <c r="B220" s="8">
        <v>1330</v>
      </c>
      <c r="C220" s="9" t="s">
        <v>53</v>
      </c>
      <c r="D220" s="9" t="s">
        <v>60</v>
      </c>
      <c r="E220" s="9" t="s">
        <v>58</v>
      </c>
      <c r="F220" s="9">
        <v>6</v>
      </c>
      <c r="G220" s="10">
        <v>6426</v>
      </c>
      <c r="H220" s="9">
        <v>1378.6982999999998</v>
      </c>
    </row>
    <row r="221" spans="1:8" x14ac:dyDescent="0.25">
      <c r="A221" s="13">
        <v>40940</v>
      </c>
      <c r="B221" s="8">
        <v>1331</v>
      </c>
      <c r="C221" s="9" t="s">
        <v>56</v>
      </c>
      <c r="D221" s="9" t="s">
        <v>60</v>
      </c>
      <c r="E221" s="9" t="s">
        <v>58</v>
      </c>
      <c r="F221" s="9">
        <v>9</v>
      </c>
      <c r="G221" s="10">
        <v>6682.5</v>
      </c>
      <c r="H221" s="9">
        <v>1449.6570000000002</v>
      </c>
    </row>
    <row r="222" spans="1:8" x14ac:dyDescent="0.25">
      <c r="A222" s="13">
        <v>40941</v>
      </c>
      <c r="B222" s="8">
        <v>1332</v>
      </c>
      <c r="C222" s="9" t="s">
        <v>57</v>
      </c>
      <c r="D222" s="9" t="s">
        <v>60</v>
      </c>
      <c r="E222" s="9" t="s">
        <v>59</v>
      </c>
      <c r="F222" s="9">
        <v>6</v>
      </c>
      <c r="G222" s="10">
        <v>3969</v>
      </c>
      <c r="H222" s="9">
        <v>2043.2412000000002</v>
      </c>
    </row>
    <row r="223" spans="1:8" x14ac:dyDescent="0.25">
      <c r="A223" s="13">
        <v>40942</v>
      </c>
      <c r="B223" s="8">
        <v>1333</v>
      </c>
      <c r="C223" s="9" t="s">
        <v>53</v>
      </c>
      <c r="D223" s="9" t="s">
        <v>60</v>
      </c>
      <c r="E223" s="9" t="s">
        <v>59</v>
      </c>
      <c r="F223" s="9">
        <v>7</v>
      </c>
      <c r="G223" s="10">
        <v>11760</v>
      </c>
      <c r="H223" s="9">
        <v>2367.288</v>
      </c>
    </row>
    <row r="224" spans="1:8" x14ac:dyDescent="0.25">
      <c r="A224" s="13">
        <v>40943</v>
      </c>
      <c r="B224" s="8">
        <v>1334</v>
      </c>
      <c r="C224" s="9" t="s">
        <v>56</v>
      </c>
      <c r="D224" s="9" t="s">
        <v>60</v>
      </c>
      <c r="E224" s="9" t="s">
        <v>59</v>
      </c>
      <c r="F224" s="9">
        <v>7</v>
      </c>
      <c r="G224" s="10">
        <v>2740.5</v>
      </c>
      <c r="H224" s="9">
        <v>4873.9792500000003</v>
      </c>
    </row>
    <row r="225" spans="1:8" x14ac:dyDescent="0.25">
      <c r="A225" s="13">
        <v>40944</v>
      </c>
      <c r="B225" s="8">
        <v>1335</v>
      </c>
      <c r="C225" s="9" t="s">
        <v>57</v>
      </c>
      <c r="D225" s="9" t="s">
        <v>60</v>
      </c>
      <c r="E225" s="9" t="s">
        <v>55</v>
      </c>
      <c r="F225" s="9">
        <v>9</v>
      </c>
      <c r="G225" s="10">
        <v>5292</v>
      </c>
      <c r="H225" s="9">
        <v>2046.4163999999998</v>
      </c>
    </row>
    <row r="226" spans="1:8" x14ac:dyDescent="0.25">
      <c r="A226" s="13">
        <v>40945</v>
      </c>
      <c r="B226" s="8">
        <v>1336</v>
      </c>
      <c r="C226" s="9" t="s">
        <v>53</v>
      </c>
      <c r="D226" s="9" t="s">
        <v>60</v>
      </c>
      <c r="E226" s="9" t="s">
        <v>55</v>
      </c>
      <c r="F226" s="9">
        <v>8</v>
      </c>
      <c r="G226" s="10">
        <v>6264</v>
      </c>
      <c r="H226" s="9">
        <v>628.07040000000006</v>
      </c>
    </row>
    <row r="227" spans="1:8" x14ac:dyDescent="0.25">
      <c r="A227" s="13">
        <v>40946</v>
      </c>
      <c r="B227" s="8">
        <v>1337</v>
      </c>
      <c r="C227" s="9" t="s">
        <v>56</v>
      </c>
      <c r="D227" s="9" t="s">
        <v>60</v>
      </c>
      <c r="E227" s="9" t="s">
        <v>55</v>
      </c>
      <c r="F227" s="9">
        <v>8</v>
      </c>
      <c r="G227" s="10">
        <v>9408</v>
      </c>
      <c r="H227" s="9">
        <v>4139.5200000000004</v>
      </c>
    </row>
    <row r="228" spans="1:8" x14ac:dyDescent="0.25">
      <c r="A228" s="13">
        <v>40947</v>
      </c>
      <c r="B228" s="8">
        <v>1338</v>
      </c>
      <c r="C228" s="9" t="s">
        <v>57</v>
      </c>
      <c r="D228" s="9" t="s">
        <v>60</v>
      </c>
      <c r="E228" s="9" t="s">
        <v>58</v>
      </c>
      <c r="F228" s="9">
        <v>6</v>
      </c>
      <c r="G228" s="10">
        <v>12465</v>
      </c>
      <c r="H228" s="9">
        <v>2678.9778000000001</v>
      </c>
    </row>
    <row r="229" spans="1:8" x14ac:dyDescent="0.25">
      <c r="A229" s="13">
        <v>40948</v>
      </c>
      <c r="B229" s="8">
        <v>1339</v>
      </c>
      <c r="C229" s="9" t="s">
        <v>53</v>
      </c>
      <c r="D229" s="9" t="s">
        <v>60</v>
      </c>
      <c r="E229" s="9" t="s">
        <v>58</v>
      </c>
      <c r="F229" s="9">
        <v>6</v>
      </c>
      <c r="G229" s="10">
        <v>6075</v>
      </c>
      <c r="H229" s="9">
        <v>1844.37</v>
      </c>
    </row>
    <row r="230" spans="1:8" x14ac:dyDescent="0.25">
      <c r="A230" s="13">
        <v>40949</v>
      </c>
      <c r="B230" s="8">
        <v>1340</v>
      </c>
      <c r="C230" s="9" t="s">
        <v>56</v>
      </c>
      <c r="D230" s="9" t="s">
        <v>60</v>
      </c>
      <c r="E230" s="9" t="s">
        <v>58</v>
      </c>
      <c r="F230" s="9">
        <v>7</v>
      </c>
      <c r="G230" s="10">
        <v>5922</v>
      </c>
      <c r="H230" s="9">
        <v>2894.6735999999996</v>
      </c>
    </row>
    <row r="231" spans="1:8" x14ac:dyDescent="0.25">
      <c r="A231" s="13">
        <v>40950</v>
      </c>
      <c r="B231" s="8">
        <v>1341</v>
      </c>
      <c r="C231" s="9" t="s">
        <v>57</v>
      </c>
      <c r="D231" s="9" t="s">
        <v>60</v>
      </c>
      <c r="E231" s="9" t="s">
        <v>59</v>
      </c>
      <c r="F231" s="9">
        <v>6</v>
      </c>
      <c r="G231" s="10">
        <v>8325</v>
      </c>
      <c r="H231" s="9">
        <v>614.8845</v>
      </c>
    </row>
    <row r="232" spans="1:8" x14ac:dyDescent="0.25">
      <c r="A232" s="13">
        <v>40951</v>
      </c>
      <c r="B232" s="8">
        <v>1342</v>
      </c>
      <c r="C232" s="9" t="s">
        <v>53</v>
      </c>
      <c r="D232" s="9" t="s">
        <v>60</v>
      </c>
      <c r="E232" s="9" t="s">
        <v>59</v>
      </c>
      <c r="F232" s="9">
        <v>10</v>
      </c>
      <c r="G232" s="10">
        <v>2020</v>
      </c>
      <c r="H232" s="9">
        <v>1382.8920000000001</v>
      </c>
    </row>
    <row r="233" spans="1:8" x14ac:dyDescent="0.25">
      <c r="A233" s="13">
        <v>40952</v>
      </c>
      <c r="B233" s="8">
        <v>1343</v>
      </c>
      <c r="C233" s="9" t="s">
        <v>56</v>
      </c>
      <c r="D233" s="9" t="s">
        <v>60</v>
      </c>
      <c r="E233" s="9" t="s">
        <v>59</v>
      </c>
      <c r="F233" s="9">
        <v>7</v>
      </c>
      <c r="G233" s="10">
        <v>3801</v>
      </c>
      <c r="H233" s="9">
        <v>2510.9405999999999</v>
      </c>
    </row>
    <row r="234" spans="1:8" x14ac:dyDescent="0.25">
      <c r="A234" s="13">
        <v>40953</v>
      </c>
      <c r="B234" s="8">
        <v>1344</v>
      </c>
      <c r="C234" s="9" t="s">
        <v>57</v>
      </c>
      <c r="D234" s="9" t="s">
        <v>60</v>
      </c>
      <c r="E234" s="9" t="s">
        <v>55</v>
      </c>
      <c r="F234" s="9">
        <v>8</v>
      </c>
      <c r="G234" s="10">
        <v>5568</v>
      </c>
      <c r="H234" s="9">
        <v>1955.4816000000001</v>
      </c>
    </row>
    <row r="235" spans="1:8" x14ac:dyDescent="0.25">
      <c r="A235" s="13">
        <v>40954</v>
      </c>
      <c r="B235" s="8">
        <v>1345</v>
      </c>
      <c r="C235" s="9" t="s">
        <v>53</v>
      </c>
      <c r="D235" s="9" t="s">
        <v>60</v>
      </c>
      <c r="E235" s="9" t="s">
        <v>55</v>
      </c>
      <c r="F235" s="9">
        <v>8</v>
      </c>
      <c r="G235" s="10">
        <v>5292</v>
      </c>
      <c r="H235" s="9">
        <v>3085.2359999999999</v>
      </c>
    </row>
    <row r="236" spans="1:8" x14ac:dyDescent="0.25">
      <c r="A236" s="13">
        <v>40955</v>
      </c>
      <c r="B236" s="8">
        <v>1346</v>
      </c>
      <c r="C236" s="9" t="s">
        <v>56</v>
      </c>
      <c r="D236" s="9" t="s">
        <v>60</v>
      </c>
      <c r="E236" s="9" t="s">
        <v>55</v>
      </c>
      <c r="F236" s="9">
        <v>10</v>
      </c>
      <c r="G236" s="10">
        <v>6540</v>
      </c>
      <c r="H236" s="9">
        <v>1282.1669999999999</v>
      </c>
    </row>
    <row r="237" spans="1:8" x14ac:dyDescent="0.25">
      <c r="A237" s="13">
        <v>40956</v>
      </c>
      <c r="B237" s="8">
        <v>1347</v>
      </c>
      <c r="C237" s="9" t="s">
        <v>57</v>
      </c>
      <c r="D237" s="9" t="s">
        <v>60</v>
      </c>
      <c r="E237" s="9" t="s">
        <v>58</v>
      </c>
      <c r="F237" s="9">
        <v>10</v>
      </c>
      <c r="G237" s="10">
        <v>7920</v>
      </c>
      <c r="H237" s="9">
        <v>3198.8879999999999</v>
      </c>
    </row>
    <row r="238" spans="1:8" x14ac:dyDescent="0.25">
      <c r="A238" s="13">
        <v>40957</v>
      </c>
      <c r="B238" s="8">
        <v>1348</v>
      </c>
      <c r="C238" s="9" t="s">
        <v>53</v>
      </c>
      <c r="D238" s="9" t="s">
        <v>60</v>
      </c>
      <c r="E238" s="9" t="s">
        <v>58</v>
      </c>
      <c r="F238" s="9">
        <v>10</v>
      </c>
      <c r="G238" s="10">
        <v>2280</v>
      </c>
      <c r="H238" s="9">
        <v>2978.136</v>
      </c>
    </row>
    <row r="239" spans="1:8" x14ac:dyDescent="0.25">
      <c r="A239" s="13">
        <v>40958</v>
      </c>
      <c r="B239" s="8">
        <v>1349</v>
      </c>
      <c r="C239" s="9" t="s">
        <v>56</v>
      </c>
      <c r="D239" s="9" t="s">
        <v>60</v>
      </c>
      <c r="E239" s="9" t="s">
        <v>58</v>
      </c>
      <c r="F239" s="9">
        <v>7</v>
      </c>
      <c r="G239" s="10">
        <v>8741.25</v>
      </c>
      <c r="H239" s="9">
        <v>1502.7957000000001</v>
      </c>
    </row>
    <row r="240" spans="1:8" x14ac:dyDescent="0.25">
      <c r="A240" s="13">
        <v>40959</v>
      </c>
      <c r="B240" s="8">
        <v>1350</v>
      </c>
      <c r="C240" s="9" t="s">
        <v>57</v>
      </c>
      <c r="D240" s="9" t="s">
        <v>60</v>
      </c>
      <c r="E240" s="9" t="s">
        <v>59</v>
      </c>
      <c r="F240" s="9">
        <v>6</v>
      </c>
      <c r="G240" s="10">
        <v>3168</v>
      </c>
      <c r="H240" s="9">
        <v>2526.7968000000001</v>
      </c>
    </row>
    <row r="241" spans="1:8" x14ac:dyDescent="0.25">
      <c r="A241" s="13">
        <v>40960</v>
      </c>
      <c r="B241" s="8">
        <v>1351</v>
      </c>
      <c r="C241" s="9" t="s">
        <v>53</v>
      </c>
      <c r="D241" s="9" t="s">
        <v>60</v>
      </c>
      <c r="E241" s="9" t="s">
        <v>59</v>
      </c>
      <c r="F241" s="9">
        <v>6</v>
      </c>
      <c r="G241" s="10">
        <v>11475</v>
      </c>
      <c r="H241" s="9">
        <v>4240.0125000000007</v>
      </c>
    </row>
    <row r="242" spans="1:8" x14ac:dyDescent="0.25">
      <c r="A242" s="13">
        <v>40961</v>
      </c>
      <c r="B242" s="8">
        <v>1352</v>
      </c>
      <c r="C242" s="9" t="s">
        <v>56</v>
      </c>
      <c r="D242" s="9" t="s">
        <v>60</v>
      </c>
      <c r="E242" s="9" t="s">
        <v>59</v>
      </c>
      <c r="F242" s="9">
        <v>9</v>
      </c>
      <c r="G242" s="10">
        <v>4333.5</v>
      </c>
      <c r="H242" s="9">
        <v>1783.23525</v>
      </c>
    </row>
    <row r="243" spans="1:8" x14ac:dyDescent="0.25">
      <c r="A243" s="13">
        <v>40962</v>
      </c>
      <c r="B243" s="8">
        <v>1353</v>
      </c>
      <c r="C243" s="9" t="s">
        <v>57</v>
      </c>
      <c r="D243" s="9" t="s">
        <v>60</v>
      </c>
      <c r="E243" s="9" t="s">
        <v>55</v>
      </c>
      <c r="F243" s="9">
        <v>9</v>
      </c>
      <c r="G243" s="10">
        <v>5778</v>
      </c>
      <c r="H243" s="9">
        <v>1758.8232</v>
      </c>
    </row>
    <row r="244" spans="1:8" x14ac:dyDescent="0.25">
      <c r="A244" s="13">
        <v>40963</v>
      </c>
      <c r="B244" s="8">
        <v>1354</v>
      </c>
      <c r="C244" s="9" t="s">
        <v>53</v>
      </c>
      <c r="D244" s="9" t="s">
        <v>60</v>
      </c>
      <c r="E244" s="9" t="s">
        <v>55</v>
      </c>
      <c r="F244" s="9">
        <v>9</v>
      </c>
      <c r="G244" s="10">
        <v>12285</v>
      </c>
      <c r="H244" s="9">
        <v>1560.6864</v>
      </c>
    </row>
    <row r="245" spans="1:8" x14ac:dyDescent="0.25">
      <c r="A245" s="13">
        <v>40964</v>
      </c>
      <c r="B245" s="8">
        <v>1355</v>
      </c>
      <c r="C245" s="9" t="s">
        <v>56</v>
      </c>
      <c r="D245" s="9" t="s">
        <v>60</v>
      </c>
      <c r="E245" s="9" t="s">
        <v>55</v>
      </c>
      <c r="F245" s="9">
        <v>6</v>
      </c>
      <c r="G245" s="10">
        <v>1782</v>
      </c>
      <c r="H245" s="9">
        <v>3026.7269999999999</v>
      </c>
    </row>
    <row r="246" spans="1:8" x14ac:dyDescent="0.25">
      <c r="A246" s="13">
        <v>40965</v>
      </c>
      <c r="B246" s="8">
        <v>1356</v>
      </c>
      <c r="C246" s="9" t="s">
        <v>57</v>
      </c>
      <c r="D246" s="9" t="s">
        <v>60</v>
      </c>
      <c r="E246" s="9" t="s">
        <v>58</v>
      </c>
      <c r="F246" s="9">
        <v>9</v>
      </c>
      <c r="G246" s="10">
        <v>14310</v>
      </c>
      <c r="H246" s="9">
        <v>4742.9063999999998</v>
      </c>
    </row>
    <row r="247" spans="1:8" x14ac:dyDescent="0.25">
      <c r="A247" s="13">
        <v>40966</v>
      </c>
      <c r="B247" s="8">
        <v>1357</v>
      </c>
      <c r="C247" s="9" t="s">
        <v>53</v>
      </c>
      <c r="D247" s="9" t="s">
        <v>60</v>
      </c>
      <c r="E247" s="9" t="s">
        <v>58</v>
      </c>
      <c r="F247" s="9">
        <v>6</v>
      </c>
      <c r="G247" s="10">
        <v>1962</v>
      </c>
      <c r="H247" s="9">
        <v>2316.7296000000001</v>
      </c>
    </row>
    <row r="248" spans="1:8" x14ac:dyDescent="0.25">
      <c r="A248" s="13">
        <v>40967</v>
      </c>
      <c r="B248" s="8">
        <v>1358</v>
      </c>
      <c r="C248" s="9" t="s">
        <v>56</v>
      </c>
      <c r="D248" s="9" t="s">
        <v>60</v>
      </c>
      <c r="E248" s="9" t="s">
        <v>58</v>
      </c>
      <c r="F248" s="9">
        <v>9</v>
      </c>
      <c r="G248" s="10">
        <v>12465</v>
      </c>
      <c r="H248" s="9">
        <v>4464.4643999999998</v>
      </c>
    </row>
    <row r="249" spans="1:8" x14ac:dyDescent="0.25">
      <c r="A249" s="13">
        <v>40969</v>
      </c>
      <c r="B249" s="8">
        <v>1359</v>
      </c>
      <c r="C249" s="9" t="s">
        <v>57</v>
      </c>
      <c r="D249" s="9" t="s">
        <v>60</v>
      </c>
      <c r="E249" s="9" t="s">
        <v>59</v>
      </c>
      <c r="F249" s="9">
        <v>7</v>
      </c>
      <c r="G249" s="10">
        <v>7182</v>
      </c>
      <c r="H249" s="9">
        <v>3926.1600000000003</v>
      </c>
    </row>
    <row r="250" spans="1:8" x14ac:dyDescent="0.25">
      <c r="A250" s="13">
        <v>40970</v>
      </c>
      <c r="B250" s="8">
        <v>1360</v>
      </c>
      <c r="C250" s="9" t="s">
        <v>53</v>
      </c>
      <c r="D250" s="9" t="s">
        <v>60</v>
      </c>
      <c r="E250" s="9" t="s">
        <v>59</v>
      </c>
      <c r="F250" s="9">
        <v>8</v>
      </c>
      <c r="G250" s="10">
        <v>1548</v>
      </c>
      <c r="H250" s="9">
        <v>683.75159999999994</v>
      </c>
    </row>
    <row r="251" spans="1:8" x14ac:dyDescent="0.25">
      <c r="A251" s="13">
        <v>40971</v>
      </c>
      <c r="B251" s="8">
        <v>1361</v>
      </c>
      <c r="C251" s="9" t="s">
        <v>56</v>
      </c>
      <c r="D251" s="9" t="s">
        <v>60</v>
      </c>
      <c r="E251" s="9" t="s">
        <v>59</v>
      </c>
      <c r="F251" s="9">
        <v>6</v>
      </c>
      <c r="G251" s="10">
        <v>3906</v>
      </c>
      <c r="H251" s="9">
        <v>1462.4063999999998</v>
      </c>
    </row>
    <row r="252" spans="1:8" x14ac:dyDescent="0.25">
      <c r="A252" s="13">
        <v>40972</v>
      </c>
      <c r="B252" s="8">
        <v>1362</v>
      </c>
      <c r="C252" s="9" t="s">
        <v>57</v>
      </c>
      <c r="D252" s="9" t="s">
        <v>60</v>
      </c>
      <c r="E252" s="9" t="s">
        <v>55</v>
      </c>
      <c r="F252" s="9">
        <v>7</v>
      </c>
      <c r="G252" s="10">
        <v>1753.5</v>
      </c>
      <c r="H252" s="9">
        <v>2914.317</v>
      </c>
    </row>
    <row r="253" spans="1:8" x14ac:dyDescent="0.25">
      <c r="A253" s="13">
        <v>40973</v>
      </c>
      <c r="B253" s="8">
        <v>1363</v>
      </c>
      <c r="C253" s="9" t="s">
        <v>53</v>
      </c>
      <c r="D253" s="9" t="s">
        <v>60</v>
      </c>
      <c r="E253" s="9" t="s">
        <v>55</v>
      </c>
      <c r="F253" s="9">
        <v>9</v>
      </c>
      <c r="G253" s="10">
        <v>5994</v>
      </c>
      <c r="H253" s="9">
        <v>2626.5707999999995</v>
      </c>
    </row>
    <row r="254" spans="1:8" x14ac:dyDescent="0.25">
      <c r="A254" s="13">
        <v>41339</v>
      </c>
      <c r="B254" s="8">
        <v>1364</v>
      </c>
      <c r="C254" s="9" t="s">
        <v>56</v>
      </c>
      <c r="D254" s="9" t="s">
        <v>60</v>
      </c>
      <c r="E254" s="9" t="s">
        <v>55</v>
      </c>
      <c r="F254" s="9">
        <v>9</v>
      </c>
      <c r="G254" s="10">
        <v>6480</v>
      </c>
      <c r="H254" s="9">
        <v>4390.2</v>
      </c>
    </row>
    <row r="255" spans="1:8" x14ac:dyDescent="0.25">
      <c r="A255" s="13">
        <v>41340</v>
      </c>
      <c r="B255" s="8">
        <v>1365</v>
      </c>
      <c r="C255" s="9" t="s">
        <v>57</v>
      </c>
      <c r="D255" s="9" t="s">
        <v>60</v>
      </c>
      <c r="E255" s="9" t="s">
        <v>58</v>
      </c>
      <c r="F255" s="9">
        <v>6</v>
      </c>
      <c r="G255" s="10">
        <v>3078</v>
      </c>
      <c r="H255" s="9">
        <v>2534.7330000000002</v>
      </c>
    </row>
    <row r="256" spans="1:8" x14ac:dyDescent="0.25">
      <c r="A256" s="13">
        <v>41341</v>
      </c>
      <c r="B256" s="8">
        <v>1366</v>
      </c>
      <c r="C256" s="9" t="s">
        <v>53</v>
      </c>
      <c r="D256" s="9" t="s">
        <v>60</v>
      </c>
      <c r="E256" s="9" t="s">
        <v>58</v>
      </c>
      <c r="F256" s="9">
        <v>9</v>
      </c>
      <c r="G256" s="10">
        <v>6858</v>
      </c>
      <c r="H256" s="9">
        <v>1755.1908000000001</v>
      </c>
    </row>
    <row r="257" spans="1:8" x14ac:dyDescent="0.25">
      <c r="A257" s="13">
        <v>41342</v>
      </c>
      <c r="B257" s="8">
        <v>1367</v>
      </c>
      <c r="C257" s="9" t="s">
        <v>56</v>
      </c>
      <c r="D257" s="9" t="s">
        <v>60</v>
      </c>
      <c r="E257" s="9" t="s">
        <v>58</v>
      </c>
      <c r="F257" s="9">
        <v>10</v>
      </c>
      <c r="G257" s="10">
        <v>10080</v>
      </c>
      <c r="H257" s="9">
        <v>3171.1680000000001</v>
      </c>
    </row>
    <row r="258" spans="1:8" x14ac:dyDescent="0.25">
      <c r="A258" s="13">
        <v>41343</v>
      </c>
      <c r="B258" s="8">
        <v>1368</v>
      </c>
      <c r="C258" s="9" t="s">
        <v>57</v>
      </c>
      <c r="D258" s="9" t="s">
        <v>60</v>
      </c>
      <c r="E258" s="9" t="s">
        <v>59</v>
      </c>
      <c r="F258" s="9">
        <v>10</v>
      </c>
      <c r="G258" s="10">
        <v>5520</v>
      </c>
      <c r="H258" s="9">
        <v>2378.0160000000001</v>
      </c>
    </row>
    <row r="259" spans="1:8" x14ac:dyDescent="0.25">
      <c r="A259" s="13">
        <v>41344</v>
      </c>
      <c r="B259" s="8">
        <v>1369</v>
      </c>
      <c r="C259" s="9" t="s">
        <v>53</v>
      </c>
      <c r="D259" s="9" t="s">
        <v>60</v>
      </c>
      <c r="E259" s="9" t="s">
        <v>59</v>
      </c>
      <c r="F259" s="9">
        <v>9</v>
      </c>
      <c r="G259" s="10">
        <v>11016</v>
      </c>
      <c r="H259" s="9">
        <v>892.84679999999992</v>
      </c>
    </row>
    <row r="260" spans="1:8" x14ac:dyDescent="0.25">
      <c r="A260" s="13">
        <v>41345</v>
      </c>
      <c r="B260" s="8">
        <v>1370</v>
      </c>
      <c r="C260" s="9" t="s">
        <v>56</v>
      </c>
      <c r="D260" s="9" t="s">
        <v>60</v>
      </c>
      <c r="E260" s="9" t="s">
        <v>59</v>
      </c>
      <c r="F260" s="9">
        <v>8</v>
      </c>
      <c r="G260" s="10">
        <v>2232</v>
      </c>
      <c r="H260" s="9">
        <v>969.13439999999991</v>
      </c>
    </row>
    <row r="261" spans="1:8" x14ac:dyDescent="0.25">
      <c r="A261" s="13">
        <v>41346</v>
      </c>
      <c r="B261" s="8">
        <v>1371</v>
      </c>
      <c r="C261" s="9" t="s">
        <v>57</v>
      </c>
      <c r="D261" s="9" t="s">
        <v>60</v>
      </c>
      <c r="E261" s="9" t="s">
        <v>55</v>
      </c>
      <c r="F261" s="9">
        <v>8</v>
      </c>
      <c r="G261" s="10">
        <v>6792</v>
      </c>
      <c r="H261" s="9">
        <v>907.1848</v>
      </c>
    </row>
    <row r="262" spans="1:8" x14ac:dyDescent="0.25">
      <c r="A262" s="13">
        <v>41347</v>
      </c>
      <c r="B262" s="8">
        <v>1372</v>
      </c>
      <c r="C262" s="9" t="s">
        <v>53</v>
      </c>
      <c r="D262" s="9" t="s">
        <v>60</v>
      </c>
      <c r="E262" s="9" t="s">
        <v>55</v>
      </c>
      <c r="F262" s="9">
        <v>6</v>
      </c>
      <c r="G262" s="10">
        <v>8707.5</v>
      </c>
      <c r="H262" s="9">
        <v>1918.95885</v>
      </c>
    </row>
    <row r="263" spans="1:8" x14ac:dyDescent="0.25">
      <c r="A263" s="13">
        <v>41348</v>
      </c>
      <c r="B263" s="8">
        <v>1373</v>
      </c>
      <c r="C263" s="9" t="s">
        <v>56</v>
      </c>
      <c r="D263" s="9" t="s">
        <v>60</v>
      </c>
      <c r="E263" s="9" t="s">
        <v>55</v>
      </c>
      <c r="F263" s="9">
        <v>7</v>
      </c>
      <c r="G263" s="10">
        <v>5796</v>
      </c>
      <c r="H263" s="9">
        <v>3440.5056</v>
      </c>
    </row>
    <row r="264" spans="1:8" x14ac:dyDescent="0.25">
      <c r="A264" s="13">
        <v>41349</v>
      </c>
      <c r="B264" s="8">
        <v>1374</v>
      </c>
      <c r="C264" s="9" t="s">
        <v>57</v>
      </c>
      <c r="D264" s="9" t="s">
        <v>60</v>
      </c>
      <c r="E264" s="9" t="s">
        <v>58</v>
      </c>
      <c r="F264" s="9">
        <v>10</v>
      </c>
      <c r="G264" s="10">
        <v>9000</v>
      </c>
      <c r="H264" s="9">
        <v>2616.2999999999997</v>
      </c>
    </row>
    <row r="265" spans="1:8" x14ac:dyDescent="0.25">
      <c r="A265" s="13">
        <v>41350</v>
      </c>
      <c r="B265" s="8">
        <v>1375</v>
      </c>
      <c r="C265" s="9" t="s">
        <v>53</v>
      </c>
      <c r="D265" s="9" t="s">
        <v>60</v>
      </c>
      <c r="E265" s="9" t="s">
        <v>58</v>
      </c>
      <c r="F265" s="9">
        <v>6</v>
      </c>
      <c r="G265" s="10">
        <v>10192.5</v>
      </c>
      <c r="H265" s="9">
        <v>1763.7101999999998</v>
      </c>
    </row>
    <row r="266" spans="1:8" x14ac:dyDescent="0.25">
      <c r="A266" s="13">
        <v>41351</v>
      </c>
      <c r="B266" s="8">
        <v>1376</v>
      </c>
      <c r="C266" s="9" t="s">
        <v>56</v>
      </c>
      <c r="D266" s="9" t="s">
        <v>60</v>
      </c>
      <c r="E266" s="9" t="s">
        <v>58</v>
      </c>
      <c r="F266" s="9">
        <v>6</v>
      </c>
      <c r="G266" s="10">
        <v>7074</v>
      </c>
      <c r="H266" s="9">
        <v>594.03915000000006</v>
      </c>
    </row>
    <row r="267" spans="1:8" x14ac:dyDescent="0.25">
      <c r="A267" s="13">
        <v>41352</v>
      </c>
      <c r="B267" s="8">
        <v>1377</v>
      </c>
      <c r="C267" s="9" t="s">
        <v>57</v>
      </c>
      <c r="D267" s="9" t="s">
        <v>60</v>
      </c>
      <c r="E267" s="9" t="s">
        <v>59</v>
      </c>
      <c r="F267" s="9">
        <v>10</v>
      </c>
      <c r="G267" s="10">
        <v>2260</v>
      </c>
      <c r="H267" s="9">
        <v>3598.8240000000001</v>
      </c>
    </row>
    <row r="268" spans="1:8" x14ac:dyDescent="0.25">
      <c r="A268" s="13">
        <v>41353</v>
      </c>
      <c r="B268" s="8">
        <v>1378</v>
      </c>
      <c r="C268" s="9" t="s">
        <v>53</v>
      </c>
      <c r="D268" s="9" t="s">
        <v>60</v>
      </c>
      <c r="E268" s="9" t="s">
        <v>59</v>
      </c>
      <c r="F268" s="9">
        <v>7</v>
      </c>
      <c r="G268" s="10">
        <v>8568</v>
      </c>
      <c r="H268" s="9">
        <v>980.17920000000004</v>
      </c>
    </row>
    <row r="269" spans="1:8" x14ac:dyDescent="0.25">
      <c r="A269" s="13">
        <v>41354</v>
      </c>
      <c r="B269" s="8">
        <v>1379</v>
      </c>
      <c r="C269" s="9" t="s">
        <v>56</v>
      </c>
      <c r="D269" s="9" t="s">
        <v>60</v>
      </c>
      <c r="E269" s="9" t="s">
        <v>59</v>
      </c>
      <c r="F269" s="9">
        <v>8</v>
      </c>
      <c r="G269" s="10">
        <v>8856</v>
      </c>
      <c r="H269" s="9">
        <v>5951.232</v>
      </c>
    </row>
    <row r="270" spans="1:8" x14ac:dyDescent="0.25">
      <c r="A270" s="13">
        <v>41355</v>
      </c>
      <c r="B270" s="8">
        <v>1380</v>
      </c>
      <c r="C270" s="9" t="s">
        <v>57</v>
      </c>
      <c r="D270" s="9" t="s">
        <v>60</v>
      </c>
      <c r="E270" s="9" t="s">
        <v>55</v>
      </c>
      <c r="F270" s="9">
        <v>6</v>
      </c>
      <c r="G270" s="10">
        <v>1692</v>
      </c>
      <c r="H270" s="9">
        <v>2789.7696000000001</v>
      </c>
    </row>
    <row r="271" spans="1:8" x14ac:dyDescent="0.25">
      <c r="A271" s="13">
        <v>41356</v>
      </c>
      <c r="B271" s="8">
        <v>1381</v>
      </c>
      <c r="C271" s="9" t="s">
        <v>53</v>
      </c>
      <c r="D271" s="9" t="s">
        <v>60</v>
      </c>
      <c r="E271" s="9" t="s">
        <v>55</v>
      </c>
      <c r="F271" s="9">
        <v>6</v>
      </c>
      <c r="G271" s="10">
        <v>5022</v>
      </c>
      <c r="H271" s="9">
        <v>3700.3769999999995</v>
      </c>
    </row>
    <row r="272" spans="1:8" x14ac:dyDescent="0.25">
      <c r="A272" s="13">
        <v>41357</v>
      </c>
      <c r="B272" s="8">
        <v>1382</v>
      </c>
      <c r="C272" s="9" t="s">
        <v>56</v>
      </c>
      <c r="D272" s="9" t="s">
        <v>60</v>
      </c>
      <c r="E272" s="9" t="s">
        <v>55</v>
      </c>
      <c r="F272" s="9">
        <v>10</v>
      </c>
      <c r="G272" s="10">
        <v>8160</v>
      </c>
      <c r="H272" s="9">
        <v>3942.9119999999998</v>
      </c>
    </row>
    <row r="273" spans="1:8" x14ac:dyDescent="0.25">
      <c r="A273" s="13">
        <v>41358</v>
      </c>
      <c r="B273" s="8">
        <v>1383</v>
      </c>
      <c r="C273" s="9" t="s">
        <v>57</v>
      </c>
      <c r="D273" s="9" t="s">
        <v>60</v>
      </c>
      <c r="E273" s="9" t="s">
        <v>58</v>
      </c>
      <c r="F273" s="9">
        <v>7</v>
      </c>
      <c r="G273" s="10">
        <v>2509.5</v>
      </c>
      <c r="H273" s="9">
        <v>858.7509</v>
      </c>
    </row>
    <row r="274" spans="1:8" x14ac:dyDescent="0.25">
      <c r="A274" s="13">
        <v>41359</v>
      </c>
      <c r="B274" s="8">
        <v>1384</v>
      </c>
      <c r="C274" s="9" t="s">
        <v>53</v>
      </c>
      <c r="D274" s="9" t="s">
        <v>60</v>
      </c>
      <c r="E274" s="9" t="s">
        <v>58</v>
      </c>
      <c r="F274" s="9">
        <v>7</v>
      </c>
      <c r="G274" s="10">
        <v>1732.5</v>
      </c>
      <c r="H274" s="9">
        <v>1503.81</v>
      </c>
    </row>
    <row r="275" spans="1:8" x14ac:dyDescent="0.25">
      <c r="A275" s="13">
        <v>41360</v>
      </c>
      <c r="B275" s="8">
        <v>1385</v>
      </c>
      <c r="C275" s="9" t="s">
        <v>56</v>
      </c>
      <c r="D275" s="9" t="s">
        <v>60</v>
      </c>
      <c r="E275" s="9" t="s">
        <v>58</v>
      </c>
      <c r="F275" s="9">
        <v>9</v>
      </c>
      <c r="G275" s="10">
        <v>2340</v>
      </c>
      <c r="H275" s="9">
        <v>2488.59</v>
      </c>
    </row>
    <row r="276" spans="1:8" x14ac:dyDescent="0.25">
      <c r="A276" s="13">
        <v>41361</v>
      </c>
      <c r="B276" s="8">
        <v>1386</v>
      </c>
      <c r="C276" s="9" t="s">
        <v>57</v>
      </c>
      <c r="D276" s="9" t="s">
        <v>60</v>
      </c>
      <c r="E276" s="9" t="s">
        <v>59</v>
      </c>
      <c r="F276" s="9">
        <v>10</v>
      </c>
      <c r="G276" s="10">
        <v>10960</v>
      </c>
      <c r="H276" s="9">
        <v>3741.7439999999997</v>
      </c>
    </row>
    <row r="277" spans="1:8" x14ac:dyDescent="0.25">
      <c r="A277" s="13">
        <v>41362</v>
      </c>
      <c r="B277" s="8">
        <v>1387</v>
      </c>
      <c r="C277" s="9" t="s">
        <v>53</v>
      </c>
      <c r="D277" s="9" t="s">
        <v>60</v>
      </c>
      <c r="E277" s="9" t="s">
        <v>59</v>
      </c>
      <c r="F277" s="9">
        <v>7</v>
      </c>
      <c r="G277" s="10">
        <v>8111.25</v>
      </c>
      <c r="H277" s="9">
        <v>597.799125</v>
      </c>
    </row>
    <row r="278" spans="1:8" x14ac:dyDescent="0.25">
      <c r="A278" s="13">
        <v>41363</v>
      </c>
      <c r="B278" s="8">
        <v>1388</v>
      </c>
      <c r="C278" s="9" t="s">
        <v>56</v>
      </c>
      <c r="D278" s="9" t="s">
        <v>60</v>
      </c>
      <c r="E278" s="9" t="s">
        <v>59</v>
      </c>
      <c r="F278" s="9">
        <v>6</v>
      </c>
      <c r="G278" s="10">
        <v>4878</v>
      </c>
      <c r="H278" s="9">
        <v>4765.8060000000005</v>
      </c>
    </row>
    <row r="279" spans="1:8" x14ac:dyDescent="0.25">
      <c r="A279" s="13">
        <v>41364</v>
      </c>
      <c r="B279" s="8">
        <v>1389</v>
      </c>
      <c r="C279" s="9" t="s">
        <v>57</v>
      </c>
      <c r="D279" s="9" t="s">
        <v>60</v>
      </c>
      <c r="E279" s="9" t="s">
        <v>55</v>
      </c>
      <c r="F279" s="9">
        <v>8</v>
      </c>
      <c r="G279" s="10">
        <v>14940</v>
      </c>
      <c r="H279" s="9">
        <v>5294.7359999999999</v>
      </c>
    </row>
    <row r="280" spans="1:8" x14ac:dyDescent="0.25">
      <c r="A280" s="13">
        <v>41365</v>
      </c>
      <c r="B280" s="8">
        <v>1390</v>
      </c>
      <c r="C280" s="9" t="s">
        <v>53</v>
      </c>
      <c r="D280" s="9" t="s">
        <v>60</v>
      </c>
      <c r="E280" s="9" t="s">
        <v>55</v>
      </c>
      <c r="F280" s="9">
        <v>8</v>
      </c>
      <c r="G280" s="10">
        <v>8280</v>
      </c>
      <c r="H280" s="9">
        <v>4222.7999999999993</v>
      </c>
    </row>
    <row r="281" spans="1:8" x14ac:dyDescent="0.25">
      <c r="A281" s="13">
        <v>41366</v>
      </c>
      <c r="B281" s="8">
        <v>1391</v>
      </c>
      <c r="C281" s="9" t="s">
        <v>56</v>
      </c>
      <c r="D281" s="9" t="s">
        <v>60</v>
      </c>
      <c r="E281" s="9" t="s">
        <v>55</v>
      </c>
      <c r="F281" s="9">
        <v>6</v>
      </c>
      <c r="G281" s="10">
        <v>2065.5</v>
      </c>
      <c r="H281" s="9">
        <v>2443.2799500000001</v>
      </c>
    </row>
    <row r="282" spans="1:8" x14ac:dyDescent="0.25">
      <c r="A282" s="13">
        <v>41367</v>
      </c>
      <c r="B282" s="8">
        <v>1392</v>
      </c>
      <c r="C282" s="9" t="s">
        <v>57</v>
      </c>
      <c r="D282" s="9" t="s">
        <v>60</v>
      </c>
      <c r="E282" s="9" t="s">
        <v>58</v>
      </c>
      <c r="F282" s="9">
        <v>8</v>
      </c>
      <c r="G282" s="10">
        <v>8028</v>
      </c>
      <c r="H282" s="9">
        <v>4016.6760000000004</v>
      </c>
    </row>
    <row r="283" spans="1:8" x14ac:dyDescent="0.25">
      <c r="A283" s="13">
        <v>41368</v>
      </c>
      <c r="B283" s="8">
        <v>1393</v>
      </c>
      <c r="C283" s="9" t="s">
        <v>53</v>
      </c>
      <c r="D283" s="9" t="s">
        <v>60</v>
      </c>
      <c r="E283" s="9" t="s">
        <v>58</v>
      </c>
      <c r="F283" s="9">
        <v>9</v>
      </c>
      <c r="G283" s="10">
        <v>8280</v>
      </c>
      <c r="H283" s="9">
        <v>3315.1049999999996</v>
      </c>
    </row>
    <row r="284" spans="1:8" x14ac:dyDescent="0.25">
      <c r="A284" s="13">
        <v>41369</v>
      </c>
      <c r="B284" s="8">
        <v>1394</v>
      </c>
      <c r="C284" s="9" t="s">
        <v>56</v>
      </c>
      <c r="D284" s="9" t="s">
        <v>60</v>
      </c>
      <c r="E284" s="9" t="s">
        <v>58</v>
      </c>
      <c r="F284" s="9">
        <v>7</v>
      </c>
      <c r="G284" s="10">
        <v>2215.5</v>
      </c>
      <c r="H284" s="9">
        <v>2865.9708000000005</v>
      </c>
    </row>
    <row r="285" spans="1:8" x14ac:dyDescent="0.25">
      <c r="A285" s="13">
        <v>41370</v>
      </c>
      <c r="B285" s="8">
        <v>1395</v>
      </c>
      <c r="C285" s="9" t="s">
        <v>57</v>
      </c>
      <c r="D285" s="9" t="s">
        <v>60</v>
      </c>
      <c r="E285" s="9" t="s">
        <v>59</v>
      </c>
      <c r="F285" s="9">
        <v>7</v>
      </c>
      <c r="G285" s="10">
        <v>12022.5</v>
      </c>
      <c r="H285" s="9">
        <v>2547.0868500000006</v>
      </c>
    </row>
    <row r="286" spans="1:8" x14ac:dyDescent="0.25">
      <c r="A286" s="13">
        <v>41371</v>
      </c>
      <c r="B286" s="8">
        <v>1396</v>
      </c>
      <c r="C286" s="9" t="s">
        <v>53</v>
      </c>
      <c r="D286" s="9" t="s">
        <v>60</v>
      </c>
      <c r="E286" s="9" t="s">
        <v>59</v>
      </c>
      <c r="F286" s="9">
        <v>10</v>
      </c>
      <c r="G286" s="10">
        <v>3600</v>
      </c>
      <c r="H286" s="9">
        <v>3808.8</v>
      </c>
    </row>
    <row r="287" spans="1:8" x14ac:dyDescent="0.25">
      <c r="A287" s="13">
        <v>41372</v>
      </c>
      <c r="B287" s="8">
        <v>1397</v>
      </c>
      <c r="C287" s="9" t="s">
        <v>56</v>
      </c>
      <c r="D287" s="9" t="s">
        <v>60</v>
      </c>
      <c r="E287" s="9" t="s">
        <v>59</v>
      </c>
      <c r="F287" s="9">
        <v>8</v>
      </c>
      <c r="G287" s="10">
        <v>5136</v>
      </c>
      <c r="H287" s="9">
        <v>2781.9143999999997</v>
      </c>
    </row>
    <row r="288" spans="1:8" x14ac:dyDescent="0.25">
      <c r="A288" s="13">
        <v>41373</v>
      </c>
      <c r="B288" s="8">
        <v>1398</v>
      </c>
      <c r="C288" s="9" t="s">
        <v>57</v>
      </c>
      <c r="D288" s="9" t="s">
        <v>60</v>
      </c>
      <c r="E288" s="9" t="s">
        <v>55</v>
      </c>
      <c r="F288" s="9">
        <v>9</v>
      </c>
      <c r="G288" s="10">
        <v>2430</v>
      </c>
      <c r="H288" s="9">
        <v>5209.920000000001</v>
      </c>
    </row>
    <row r="289" spans="1:8" x14ac:dyDescent="0.25">
      <c r="A289" s="13">
        <v>41374</v>
      </c>
      <c r="B289" s="8">
        <v>1399</v>
      </c>
      <c r="C289" s="9" t="s">
        <v>53</v>
      </c>
      <c r="D289" s="9" t="s">
        <v>60</v>
      </c>
      <c r="E289" s="9" t="s">
        <v>55</v>
      </c>
      <c r="F289" s="9">
        <v>10</v>
      </c>
      <c r="G289" s="10">
        <v>10160</v>
      </c>
      <c r="H289" s="9">
        <v>3020.5679999999998</v>
      </c>
    </row>
    <row r="290" spans="1:8" x14ac:dyDescent="0.25">
      <c r="A290" s="13">
        <v>41375</v>
      </c>
      <c r="B290" s="8">
        <v>1400</v>
      </c>
      <c r="C290" s="9" t="s">
        <v>56</v>
      </c>
      <c r="D290" s="9" t="s">
        <v>60</v>
      </c>
      <c r="E290" s="9" t="s">
        <v>55</v>
      </c>
      <c r="F290" s="9">
        <v>7</v>
      </c>
      <c r="G290" s="10">
        <v>8379</v>
      </c>
      <c r="H290" s="9">
        <v>4688.0505000000003</v>
      </c>
    </row>
    <row r="291" spans="1:8" x14ac:dyDescent="0.25">
      <c r="A291" s="13">
        <v>41376</v>
      </c>
      <c r="B291" s="8">
        <v>1401</v>
      </c>
      <c r="C291" s="9" t="s">
        <v>57</v>
      </c>
      <c r="D291" s="9" t="s">
        <v>60</v>
      </c>
      <c r="E291" s="9" t="s">
        <v>58</v>
      </c>
      <c r="F291" s="9">
        <v>10</v>
      </c>
      <c r="G291" s="10">
        <v>3420</v>
      </c>
      <c r="H291" s="9">
        <v>1141.596</v>
      </c>
    </row>
    <row r="292" spans="1:8" x14ac:dyDescent="0.25">
      <c r="A292" s="13">
        <v>41377</v>
      </c>
      <c r="B292" s="8">
        <v>1402</v>
      </c>
      <c r="C292" s="9" t="s">
        <v>53</v>
      </c>
      <c r="D292" s="9" t="s">
        <v>60</v>
      </c>
      <c r="E292" s="9" t="s">
        <v>58</v>
      </c>
      <c r="F292" s="9">
        <v>7</v>
      </c>
      <c r="G292" s="10">
        <v>2572.5</v>
      </c>
      <c r="H292" s="9">
        <v>1882.5554999999999</v>
      </c>
    </row>
    <row r="293" spans="1:8" x14ac:dyDescent="0.25">
      <c r="A293" s="13">
        <v>41378</v>
      </c>
      <c r="B293" s="8">
        <v>1403</v>
      </c>
      <c r="C293" s="9" t="s">
        <v>56</v>
      </c>
      <c r="D293" s="9" t="s">
        <v>60</v>
      </c>
      <c r="E293" s="9" t="s">
        <v>58</v>
      </c>
      <c r="F293" s="9">
        <v>7</v>
      </c>
      <c r="G293" s="10">
        <v>12652.5</v>
      </c>
      <c r="H293" s="9">
        <v>807.73559999999998</v>
      </c>
    </row>
    <row r="294" spans="1:8" x14ac:dyDescent="0.25">
      <c r="A294" s="13">
        <v>41379</v>
      </c>
      <c r="B294" s="8">
        <v>1404</v>
      </c>
      <c r="C294" s="9" t="s">
        <v>57</v>
      </c>
      <c r="D294" s="9" t="s">
        <v>60</v>
      </c>
      <c r="E294" s="9" t="s">
        <v>59</v>
      </c>
      <c r="F294" s="9">
        <v>6</v>
      </c>
      <c r="G294" s="10">
        <v>8856</v>
      </c>
      <c r="H294" s="9">
        <v>4363.7939999999999</v>
      </c>
    </row>
    <row r="295" spans="1:8" x14ac:dyDescent="0.25">
      <c r="A295" s="13">
        <v>41380</v>
      </c>
      <c r="B295" s="8">
        <v>1405</v>
      </c>
      <c r="C295" s="9" t="s">
        <v>53</v>
      </c>
      <c r="D295" s="9" t="s">
        <v>60</v>
      </c>
      <c r="E295" s="9" t="s">
        <v>59</v>
      </c>
      <c r="F295" s="9">
        <v>7</v>
      </c>
      <c r="G295" s="10">
        <v>8820</v>
      </c>
      <c r="H295" s="9">
        <v>2115.6239999999998</v>
      </c>
    </row>
    <row r="296" spans="1:8" x14ac:dyDescent="0.25">
      <c r="A296" s="13">
        <v>41381</v>
      </c>
      <c r="B296" s="8">
        <v>1406</v>
      </c>
      <c r="C296" s="9" t="s">
        <v>56</v>
      </c>
      <c r="D296" s="9" t="s">
        <v>60</v>
      </c>
      <c r="E296" s="9" t="s">
        <v>59</v>
      </c>
      <c r="F296" s="9">
        <v>9</v>
      </c>
      <c r="G296" s="10">
        <v>13230</v>
      </c>
      <c r="H296" s="9">
        <v>2436.9659999999999</v>
      </c>
    </row>
    <row r="297" spans="1:8" x14ac:dyDescent="0.25">
      <c r="A297" s="13">
        <v>41382</v>
      </c>
      <c r="B297" s="8">
        <v>1407</v>
      </c>
      <c r="C297" s="9" t="s">
        <v>57</v>
      </c>
      <c r="D297" s="9" t="s">
        <v>60</v>
      </c>
      <c r="E297" s="9" t="s">
        <v>55</v>
      </c>
      <c r="F297" s="9">
        <v>6</v>
      </c>
      <c r="G297" s="10">
        <v>6358.5</v>
      </c>
      <c r="H297" s="9">
        <v>2668.0265999999992</v>
      </c>
    </row>
    <row r="298" spans="1:8" x14ac:dyDescent="0.25">
      <c r="A298" s="13">
        <v>41383</v>
      </c>
      <c r="B298" s="8">
        <v>1408</v>
      </c>
      <c r="C298" s="9" t="s">
        <v>53</v>
      </c>
      <c r="D298" s="9" t="s">
        <v>60</v>
      </c>
      <c r="E298" s="9" t="s">
        <v>55</v>
      </c>
      <c r="F298" s="9">
        <v>9</v>
      </c>
      <c r="G298" s="10">
        <v>13095</v>
      </c>
      <c r="H298" s="9">
        <v>1701.3023999999998</v>
      </c>
    </row>
    <row r="299" spans="1:8" x14ac:dyDescent="0.25">
      <c r="A299" s="13">
        <v>41384</v>
      </c>
      <c r="B299" s="8">
        <v>1409</v>
      </c>
      <c r="C299" s="9" t="s">
        <v>56</v>
      </c>
      <c r="D299" s="9" t="s">
        <v>60</v>
      </c>
      <c r="E299" s="9" t="s">
        <v>55</v>
      </c>
      <c r="F299" s="9">
        <v>7</v>
      </c>
      <c r="G299" s="10">
        <v>3822</v>
      </c>
      <c r="H299" s="9">
        <v>3359.538</v>
      </c>
    </row>
    <row r="300" spans="1:8" x14ac:dyDescent="0.25">
      <c r="A300" s="13">
        <v>41385</v>
      </c>
      <c r="B300" s="8">
        <v>1410</v>
      </c>
      <c r="C300" s="9" t="s">
        <v>57</v>
      </c>
      <c r="D300" s="9" t="s">
        <v>60</v>
      </c>
      <c r="E300" s="9" t="s">
        <v>58</v>
      </c>
      <c r="F300" s="9">
        <v>10</v>
      </c>
      <c r="G300" s="10">
        <v>13600</v>
      </c>
      <c r="H300" s="9">
        <v>5811.2800000000007</v>
      </c>
    </row>
    <row r="301" spans="1:8" x14ac:dyDescent="0.25">
      <c r="A301" s="13">
        <v>41386</v>
      </c>
      <c r="B301" s="8">
        <v>1411</v>
      </c>
      <c r="C301" s="9" t="s">
        <v>53</v>
      </c>
      <c r="D301" s="9" t="s">
        <v>60</v>
      </c>
      <c r="E301" s="9" t="s">
        <v>58</v>
      </c>
      <c r="F301" s="9">
        <v>8</v>
      </c>
      <c r="G301" s="10">
        <v>8640</v>
      </c>
      <c r="H301" s="9">
        <v>4520.880000000001</v>
      </c>
    </row>
    <row r="302" spans="1:8" x14ac:dyDescent="0.25">
      <c r="A302" s="13">
        <v>41387</v>
      </c>
      <c r="B302" s="8">
        <v>1412</v>
      </c>
      <c r="C302" s="9" t="s">
        <v>56</v>
      </c>
      <c r="D302" s="9" t="s">
        <v>60</v>
      </c>
      <c r="E302" s="9" t="s">
        <v>58</v>
      </c>
      <c r="F302" s="9">
        <v>9</v>
      </c>
      <c r="G302" s="10">
        <v>2421</v>
      </c>
      <c r="H302" s="9">
        <v>3976.4924999999998</v>
      </c>
    </row>
    <row r="303" spans="1:8" x14ac:dyDescent="0.25">
      <c r="A303" s="13">
        <v>41388</v>
      </c>
      <c r="B303" s="8">
        <v>1413</v>
      </c>
      <c r="C303" s="9" t="s">
        <v>57</v>
      </c>
      <c r="D303" s="9" t="s">
        <v>60</v>
      </c>
      <c r="E303" s="9" t="s">
        <v>59</v>
      </c>
      <c r="F303" s="9">
        <v>6</v>
      </c>
      <c r="G303" s="10">
        <v>7290</v>
      </c>
      <c r="H303" s="9">
        <v>3423.5662499999999</v>
      </c>
    </row>
    <row r="304" spans="1:8" x14ac:dyDescent="0.25">
      <c r="A304" s="13">
        <v>41389</v>
      </c>
      <c r="B304" s="8">
        <v>1414</v>
      </c>
      <c r="C304" s="9" t="s">
        <v>53</v>
      </c>
      <c r="D304" s="9" t="s">
        <v>60</v>
      </c>
      <c r="E304" s="9" t="s">
        <v>59</v>
      </c>
      <c r="F304" s="9">
        <v>8</v>
      </c>
      <c r="G304" s="10">
        <v>6192</v>
      </c>
      <c r="H304" s="9">
        <v>2479.8959999999997</v>
      </c>
    </row>
    <row r="305" spans="1:8" x14ac:dyDescent="0.25">
      <c r="A305" s="13">
        <v>41390</v>
      </c>
      <c r="B305" s="8">
        <v>1415</v>
      </c>
      <c r="C305" s="9" t="s">
        <v>56</v>
      </c>
      <c r="D305" s="9" t="s">
        <v>60</v>
      </c>
      <c r="E305" s="9" t="s">
        <v>59</v>
      </c>
      <c r="F305" s="9">
        <v>6</v>
      </c>
      <c r="G305" s="10">
        <v>2146.5</v>
      </c>
      <c r="H305" s="9">
        <v>2718.7569000000003</v>
      </c>
    </row>
    <row r="306" spans="1:8" x14ac:dyDescent="0.25">
      <c r="A306" s="13">
        <v>41391</v>
      </c>
      <c r="B306" s="8">
        <v>1416</v>
      </c>
      <c r="C306" s="9" t="s">
        <v>57</v>
      </c>
      <c r="D306" s="9" t="s">
        <v>60</v>
      </c>
      <c r="E306" s="9" t="s">
        <v>55</v>
      </c>
      <c r="F306" s="9">
        <v>7</v>
      </c>
      <c r="G306" s="10">
        <v>7528.5</v>
      </c>
      <c r="H306" s="9">
        <v>769.66364999999985</v>
      </c>
    </row>
    <row r="307" spans="1:8" x14ac:dyDescent="0.25">
      <c r="A307" s="13">
        <v>41392</v>
      </c>
      <c r="B307" s="8">
        <v>1417</v>
      </c>
      <c r="C307" s="9" t="s">
        <v>53</v>
      </c>
      <c r="D307" s="9" t="s">
        <v>60</v>
      </c>
      <c r="E307" s="9" t="s">
        <v>55</v>
      </c>
      <c r="F307" s="9">
        <v>6</v>
      </c>
      <c r="G307" s="10">
        <v>2106</v>
      </c>
      <c r="H307" s="9">
        <v>1447.6644000000001</v>
      </c>
    </row>
    <row r="308" spans="1:8" x14ac:dyDescent="0.25">
      <c r="A308" s="13">
        <v>41393</v>
      </c>
      <c r="B308" s="8">
        <v>1418</v>
      </c>
      <c r="C308" s="9" t="s">
        <v>56</v>
      </c>
      <c r="D308" s="9" t="s">
        <v>60</v>
      </c>
      <c r="E308" s="9" t="s">
        <v>55</v>
      </c>
      <c r="F308" s="9">
        <v>10</v>
      </c>
      <c r="G308" s="10">
        <v>8480</v>
      </c>
      <c r="H308" s="9">
        <v>2146.5</v>
      </c>
    </row>
    <row r="309" spans="1:8" x14ac:dyDescent="0.25">
      <c r="A309" s="13">
        <v>41394</v>
      </c>
      <c r="B309" s="8">
        <v>1419</v>
      </c>
      <c r="C309" s="9" t="s">
        <v>57</v>
      </c>
      <c r="D309" s="9" t="s">
        <v>60</v>
      </c>
      <c r="E309" s="9" t="s">
        <v>58</v>
      </c>
      <c r="F309" s="9">
        <v>6</v>
      </c>
      <c r="G309" s="10">
        <v>4266</v>
      </c>
      <c r="H309" s="9">
        <v>665.92259999999999</v>
      </c>
    </row>
    <row r="310" spans="1:8" x14ac:dyDescent="0.25">
      <c r="A310" s="13">
        <v>41395</v>
      </c>
      <c r="B310" s="8">
        <v>1420</v>
      </c>
      <c r="C310" s="9" t="s">
        <v>53</v>
      </c>
      <c r="D310" s="9" t="s">
        <v>60</v>
      </c>
      <c r="E310" s="9" t="s">
        <v>58</v>
      </c>
      <c r="F310" s="9">
        <v>10</v>
      </c>
      <c r="G310" s="10">
        <v>7245</v>
      </c>
      <c r="H310" s="9">
        <v>3210.2594999999997</v>
      </c>
    </row>
    <row r="311" spans="1:8" x14ac:dyDescent="0.25">
      <c r="A311" s="13">
        <v>41396</v>
      </c>
      <c r="B311" s="8">
        <v>1421</v>
      </c>
      <c r="C311" s="9" t="s">
        <v>56</v>
      </c>
      <c r="D311" s="9" t="s">
        <v>60</v>
      </c>
      <c r="E311" s="9" t="s">
        <v>58</v>
      </c>
      <c r="F311" s="9">
        <v>9</v>
      </c>
      <c r="G311" s="10">
        <v>1552.5</v>
      </c>
      <c r="H311" s="9">
        <v>2023.8390000000002</v>
      </c>
    </row>
    <row r="312" spans="1:8" x14ac:dyDescent="0.25">
      <c r="A312" s="13">
        <v>41397</v>
      </c>
      <c r="B312" s="8">
        <v>1422</v>
      </c>
      <c r="C312" s="9" t="s">
        <v>57</v>
      </c>
      <c r="D312" s="9" t="s">
        <v>60</v>
      </c>
      <c r="E312" s="9" t="s">
        <v>59</v>
      </c>
      <c r="F312" s="9">
        <v>6</v>
      </c>
      <c r="G312" s="10">
        <v>2151</v>
      </c>
      <c r="H312" s="9">
        <v>3784.8995999999997</v>
      </c>
    </row>
    <row r="313" spans="1:8" x14ac:dyDescent="0.25">
      <c r="A313" s="13">
        <v>41398</v>
      </c>
      <c r="B313" s="8">
        <v>1423</v>
      </c>
      <c r="C313" s="9" t="s">
        <v>53</v>
      </c>
      <c r="D313" s="9" t="s">
        <v>60</v>
      </c>
      <c r="E313" s="9" t="s">
        <v>59</v>
      </c>
      <c r="F313" s="9">
        <v>6</v>
      </c>
      <c r="G313" s="10">
        <v>7222.5</v>
      </c>
      <c r="H313" s="9">
        <v>1295.7165</v>
      </c>
    </row>
    <row r="314" spans="1:8" x14ac:dyDescent="0.25">
      <c r="A314" s="13">
        <v>41399</v>
      </c>
      <c r="B314" s="8">
        <v>1424</v>
      </c>
      <c r="C314" s="9" t="s">
        <v>56</v>
      </c>
      <c r="D314" s="9" t="s">
        <v>60</v>
      </c>
      <c r="E314" s="9" t="s">
        <v>59</v>
      </c>
      <c r="F314" s="9">
        <v>6</v>
      </c>
      <c r="G314" s="10">
        <v>7632</v>
      </c>
      <c r="H314" s="9">
        <v>2415.5280000000002</v>
      </c>
    </row>
    <row r="315" spans="1:8" x14ac:dyDescent="0.25">
      <c r="A315" s="13">
        <v>41400</v>
      </c>
      <c r="B315" s="8">
        <v>1425</v>
      </c>
      <c r="C315" s="9" t="s">
        <v>57</v>
      </c>
      <c r="D315" s="9" t="s">
        <v>60</v>
      </c>
      <c r="E315" s="9" t="s">
        <v>55</v>
      </c>
      <c r="F315" s="9">
        <v>9</v>
      </c>
      <c r="G315" s="10">
        <v>10476</v>
      </c>
      <c r="H315" s="9">
        <v>4955.1480000000001</v>
      </c>
    </row>
    <row r="316" spans="1:8" x14ac:dyDescent="0.25">
      <c r="A316" s="13">
        <v>41401</v>
      </c>
      <c r="B316" s="8">
        <v>1426</v>
      </c>
      <c r="C316" s="9" t="s">
        <v>53</v>
      </c>
      <c r="D316" s="9" t="s">
        <v>60</v>
      </c>
      <c r="E316" s="9" t="s">
        <v>55</v>
      </c>
      <c r="F316" s="9">
        <v>7</v>
      </c>
      <c r="G316" s="10">
        <v>6930</v>
      </c>
      <c r="H316" s="9">
        <v>703.74149999999997</v>
      </c>
    </row>
    <row r="317" spans="1:8" x14ac:dyDescent="0.25">
      <c r="A317" s="13">
        <v>41767</v>
      </c>
      <c r="B317" s="8">
        <v>1427</v>
      </c>
      <c r="C317" s="9" t="s">
        <v>56</v>
      </c>
      <c r="D317" s="9" t="s">
        <v>60</v>
      </c>
      <c r="E317" s="9" t="s">
        <v>55</v>
      </c>
      <c r="F317" s="9">
        <v>8</v>
      </c>
      <c r="G317" s="10">
        <v>10380</v>
      </c>
      <c r="H317" s="9">
        <v>2044.6523999999999</v>
      </c>
    </row>
    <row r="318" spans="1:8" x14ac:dyDescent="0.25">
      <c r="A318" s="13">
        <v>41768</v>
      </c>
      <c r="B318" s="8">
        <v>1428</v>
      </c>
      <c r="C318" s="9" t="s">
        <v>57</v>
      </c>
      <c r="D318" s="9" t="s">
        <v>60</v>
      </c>
      <c r="E318" s="9" t="s">
        <v>58</v>
      </c>
      <c r="F318" s="9">
        <v>7</v>
      </c>
      <c r="G318" s="10">
        <v>11088</v>
      </c>
      <c r="H318" s="9">
        <v>3463.8912</v>
      </c>
    </row>
    <row r="319" spans="1:8" x14ac:dyDescent="0.25">
      <c r="A319" s="13">
        <v>41769</v>
      </c>
      <c r="B319" s="8">
        <v>1429</v>
      </c>
      <c r="C319" s="9" t="s">
        <v>53</v>
      </c>
      <c r="D319" s="9" t="s">
        <v>60</v>
      </c>
      <c r="E319" s="9" t="s">
        <v>58</v>
      </c>
      <c r="F319" s="9">
        <v>6</v>
      </c>
      <c r="G319" s="10">
        <v>5535</v>
      </c>
      <c r="H319" s="9">
        <v>3875.4224999999997</v>
      </c>
    </row>
    <row r="320" spans="1:8" x14ac:dyDescent="0.25">
      <c r="A320" s="13">
        <v>41770</v>
      </c>
      <c r="B320" s="8">
        <v>1430</v>
      </c>
      <c r="C320" s="9" t="s">
        <v>56</v>
      </c>
      <c r="D320" s="9" t="s">
        <v>60</v>
      </c>
      <c r="E320" s="9" t="s">
        <v>58</v>
      </c>
      <c r="F320" s="9">
        <v>9</v>
      </c>
      <c r="G320" s="10">
        <v>5058</v>
      </c>
      <c r="H320" s="9">
        <v>1083.9294</v>
      </c>
    </row>
    <row r="321" spans="1:8" x14ac:dyDescent="0.25">
      <c r="A321" s="13">
        <v>41771</v>
      </c>
      <c r="B321" s="8">
        <v>1431</v>
      </c>
      <c r="C321" s="9" t="s">
        <v>57</v>
      </c>
      <c r="D321" s="9" t="s">
        <v>60</v>
      </c>
      <c r="E321" s="9" t="s">
        <v>59</v>
      </c>
      <c r="F321" s="9">
        <v>8</v>
      </c>
      <c r="G321" s="10">
        <v>11680</v>
      </c>
      <c r="H321" s="9">
        <v>1725.8368</v>
      </c>
    </row>
    <row r="322" spans="1:8" x14ac:dyDescent="0.25">
      <c r="A322" s="13">
        <v>41772</v>
      </c>
      <c r="B322" s="8">
        <v>1432</v>
      </c>
      <c r="C322" s="9" t="s">
        <v>53</v>
      </c>
      <c r="D322" s="9" t="s">
        <v>60</v>
      </c>
      <c r="E322" s="9" t="s">
        <v>59</v>
      </c>
      <c r="F322" s="9">
        <v>6</v>
      </c>
      <c r="G322" s="10">
        <v>9684</v>
      </c>
      <c r="H322" s="9">
        <v>833.55029999999999</v>
      </c>
    </row>
    <row r="323" spans="1:8" x14ac:dyDescent="0.25">
      <c r="A323" s="13">
        <v>41773</v>
      </c>
      <c r="B323" s="8">
        <v>1433</v>
      </c>
      <c r="C323" s="9" t="s">
        <v>56</v>
      </c>
      <c r="D323" s="9" t="s">
        <v>60</v>
      </c>
      <c r="E323" s="9" t="s">
        <v>59</v>
      </c>
      <c r="F323" s="9">
        <v>8</v>
      </c>
      <c r="G323" s="10">
        <v>4176</v>
      </c>
      <c r="H323" s="9">
        <v>1383.9264000000001</v>
      </c>
    </row>
    <row r="324" spans="1:8" x14ac:dyDescent="0.25">
      <c r="A324" s="13">
        <v>41774</v>
      </c>
      <c r="B324" s="8">
        <v>1434</v>
      </c>
      <c r="C324" s="9" t="s">
        <v>57</v>
      </c>
      <c r="D324" s="9" t="s">
        <v>60</v>
      </c>
      <c r="E324" s="9" t="s">
        <v>55</v>
      </c>
      <c r="F324" s="9">
        <v>10</v>
      </c>
      <c r="G324" s="10">
        <v>6345</v>
      </c>
      <c r="H324" s="9">
        <v>724.81050000000005</v>
      </c>
    </row>
    <row r="325" spans="1:8" x14ac:dyDescent="0.25">
      <c r="A325" s="13">
        <v>41775</v>
      </c>
      <c r="B325" s="8">
        <v>1435</v>
      </c>
      <c r="C325" s="9" t="s">
        <v>53</v>
      </c>
      <c r="D325" s="9" t="s">
        <v>60</v>
      </c>
      <c r="E325" s="9" t="s">
        <v>55</v>
      </c>
      <c r="F325" s="9">
        <v>9</v>
      </c>
      <c r="G325" s="10">
        <v>9126</v>
      </c>
      <c r="H325" s="9">
        <v>1822.4621999999999</v>
      </c>
    </row>
    <row r="326" spans="1:8" x14ac:dyDescent="0.25">
      <c r="A326" s="13">
        <v>41776</v>
      </c>
      <c r="B326" s="8">
        <v>1436</v>
      </c>
      <c r="C326" s="9" t="s">
        <v>56</v>
      </c>
      <c r="D326" s="9" t="s">
        <v>60</v>
      </c>
      <c r="E326" s="9" t="s">
        <v>55</v>
      </c>
      <c r="F326" s="9">
        <v>9</v>
      </c>
      <c r="G326" s="10">
        <v>11205</v>
      </c>
      <c r="H326" s="9">
        <v>4979.5020000000004</v>
      </c>
    </row>
    <row r="327" spans="1:8" x14ac:dyDescent="0.25">
      <c r="A327" s="13">
        <v>41777</v>
      </c>
      <c r="B327" s="8">
        <v>1437</v>
      </c>
      <c r="C327" s="9" t="s">
        <v>57</v>
      </c>
      <c r="D327" s="9" t="s">
        <v>60</v>
      </c>
      <c r="E327" s="9" t="s">
        <v>58</v>
      </c>
      <c r="F327" s="9">
        <v>10</v>
      </c>
      <c r="G327" s="10">
        <v>6150</v>
      </c>
      <c r="H327" s="9">
        <v>1254.5999999999999</v>
      </c>
    </row>
    <row r="328" spans="1:8" x14ac:dyDescent="0.25">
      <c r="A328" s="13">
        <v>41778</v>
      </c>
      <c r="B328" s="8">
        <v>1438</v>
      </c>
      <c r="C328" s="9" t="s">
        <v>53</v>
      </c>
      <c r="D328" s="9" t="s">
        <v>60</v>
      </c>
      <c r="E328" s="9" t="s">
        <v>58</v>
      </c>
      <c r="F328" s="9">
        <v>8</v>
      </c>
      <c r="G328" s="10">
        <v>10860</v>
      </c>
      <c r="H328" s="9">
        <v>3724.9800000000005</v>
      </c>
    </row>
    <row r="329" spans="1:8" x14ac:dyDescent="0.25">
      <c r="A329" s="13">
        <v>41779</v>
      </c>
      <c r="B329" s="8">
        <v>1439</v>
      </c>
      <c r="C329" s="9" t="s">
        <v>56</v>
      </c>
      <c r="D329" s="9" t="s">
        <v>60</v>
      </c>
      <c r="E329" s="9" t="s">
        <v>58</v>
      </c>
      <c r="F329" s="9">
        <v>10</v>
      </c>
      <c r="G329" s="10">
        <v>8775</v>
      </c>
      <c r="H329" s="9">
        <v>3239.7299999999996</v>
      </c>
    </row>
    <row r="330" spans="1:8" x14ac:dyDescent="0.25">
      <c r="A330" s="13">
        <v>41780</v>
      </c>
      <c r="B330" s="8">
        <v>1440</v>
      </c>
      <c r="C330" s="9" t="s">
        <v>57</v>
      </c>
      <c r="D330" s="9" t="s">
        <v>60</v>
      </c>
      <c r="E330" s="9" t="s">
        <v>59</v>
      </c>
      <c r="F330" s="9">
        <v>6</v>
      </c>
      <c r="G330" s="10">
        <v>7317</v>
      </c>
      <c r="H330" s="9">
        <v>3698.4996000000001</v>
      </c>
    </row>
    <row r="331" spans="1:8" x14ac:dyDescent="0.25">
      <c r="A331" s="13">
        <v>41781</v>
      </c>
      <c r="B331" s="8">
        <v>1441</v>
      </c>
      <c r="C331" s="9" t="s">
        <v>53</v>
      </c>
      <c r="D331" s="9" t="s">
        <v>60</v>
      </c>
      <c r="E331" s="9" t="s">
        <v>59</v>
      </c>
      <c r="F331" s="9">
        <v>9</v>
      </c>
      <c r="G331" s="10">
        <v>6885</v>
      </c>
      <c r="H331" s="9">
        <v>2968.1235000000001</v>
      </c>
    </row>
    <row r="332" spans="1:8" x14ac:dyDescent="0.25">
      <c r="A332" s="13">
        <v>41782</v>
      </c>
      <c r="B332" s="8">
        <v>1442</v>
      </c>
      <c r="C332" s="9" t="s">
        <v>56</v>
      </c>
      <c r="D332" s="9" t="s">
        <v>60</v>
      </c>
      <c r="E332" s="9" t="s">
        <v>59</v>
      </c>
      <c r="F332" s="9">
        <v>8</v>
      </c>
      <c r="G332" s="10">
        <v>4608</v>
      </c>
      <c r="H332" s="9">
        <v>2087.424</v>
      </c>
    </row>
    <row r="333" spans="1:8" x14ac:dyDescent="0.25">
      <c r="A333" s="13">
        <v>41783</v>
      </c>
      <c r="B333" s="8">
        <v>1443</v>
      </c>
      <c r="C333" s="9" t="s">
        <v>57</v>
      </c>
      <c r="D333" s="9" t="s">
        <v>60</v>
      </c>
      <c r="E333" s="9" t="s">
        <v>55</v>
      </c>
      <c r="F333" s="9">
        <v>8</v>
      </c>
      <c r="G333" s="10">
        <v>6960</v>
      </c>
      <c r="H333" s="9">
        <v>1524.9359999999999</v>
      </c>
    </row>
    <row r="334" spans="1:8" x14ac:dyDescent="0.25">
      <c r="A334" s="13">
        <v>41784</v>
      </c>
      <c r="B334" s="8">
        <v>1444</v>
      </c>
      <c r="C334" s="9" t="s">
        <v>53</v>
      </c>
      <c r="D334" s="9" t="s">
        <v>60</v>
      </c>
      <c r="E334" s="9" t="s">
        <v>55</v>
      </c>
      <c r="F334" s="9">
        <v>10</v>
      </c>
      <c r="G334" s="10">
        <v>4940</v>
      </c>
      <c r="H334" s="9">
        <v>3269.2920000000004</v>
      </c>
    </row>
    <row r="335" spans="1:8" x14ac:dyDescent="0.25">
      <c r="A335" s="13">
        <v>41785</v>
      </c>
      <c r="B335" s="8">
        <v>1445</v>
      </c>
      <c r="C335" s="9" t="s">
        <v>56</v>
      </c>
      <c r="D335" s="9" t="s">
        <v>60</v>
      </c>
      <c r="E335" s="9" t="s">
        <v>55</v>
      </c>
      <c r="F335" s="9">
        <v>9</v>
      </c>
      <c r="G335" s="10">
        <v>4644</v>
      </c>
      <c r="H335" s="9">
        <v>840.7962</v>
      </c>
    </row>
    <row r="336" spans="1:8" x14ac:dyDescent="0.25">
      <c r="A336" s="13">
        <v>41786</v>
      </c>
      <c r="B336" s="8">
        <v>1446</v>
      </c>
      <c r="C336" s="9" t="s">
        <v>57</v>
      </c>
      <c r="D336" s="9" t="s">
        <v>60</v>
      </c>
      <c r="E336" s="9" t="s">
        <v>58</v>
      </c>
      <c r="F336" s="9">
        <v>9</v>
      </c>
      <c r="G336" s="10">
        <v>5040</v>
      </c>
      <c r="H336" s="9">
        <v>3241.7280000000001</v>
      </c>
    </row>
    <row r="337" spans="1:8" x14ac:dyDescent="0.25">
      <c r="A337" s="13">
        <v>41787</v>
      </c>
      <c r="B337" s="8">
        <v>1447</v>
      </c>
      <c r="C337" s="9" t="s">
        <v>53</v>
      </c>
      <c r="D337" s="9" t="s">
        <v>60</v>
      </c>
      <c r="E337" s="9" t="s">
        <v>58</v>
      </c>
      <c r="F337" s="9">
        <v>10</v>
      </c>
      <c r="G337" s="10">
        <v>3390</v>
      </c>
      <c r="H337" s="9">
        <v>601.72499999999991</v>
      </c>
    </row>
    <row r="338" spans="1:8" x14ac:dyDescent="0.25">
      <c r="A338" s="13">
        <v>41788</v>
      </c>
      <c r="B338" s="8">
        <v>1448</v>
      </c>
      <c r="C338" s="9" t="s">
        <v>56</v>
      </c>
      <c r="D338" s="9" t="s">
        <v>60</v>
      </c>
      <c r="E338" s="9" t="s">
        <v>58</v>
      </c>
      <c r="F338" s="9">
        <v>7</v>
      </c>
      <c r="G338" s="10">
        <v>2740.5</v>
      </c>
      <c r="H338" s="9">
        <v>1859.1551999999999</v>
      </c>
    </row>
    <row r="339" spans="1:8" x14ac:dyDescent="0.25">
      <c r="A339" s="13">
        <v>41789</v>
      </c>
      <c r="B339" s="8">
        <v>1449</v>
      </c>
      <c r="C339" s="9" t="s">
        <v>57</v>
      </c>
      <c r="D339" s="9" t="s">
        <v>60</v>
      </c>
      <c r="E339" s="9" t="s">
        <v>59</v>
      </c>
      <c r="F339" s="9">
        <v>9</v>
      </c>
      <c r="G339" s="10">
        <v>5454</v>
      </c>
      <c r="H339" s="9">
        <v>3256.8561</v>
      </c>
    </row>
    <row r="340" spans="1:8" x14ac:dyDescent="0.25">
      <c r="A340" s="13">
        <v>41790</v>
      </c>
      <c r="B340" s="8">
        <v>1450</v>
      </c>
      <c r="C340" s="9" t="s">
        <v>53</v>
      </c>
      <c r="D340" s="9" t="s">
        <v>60</v>
      </c>
      <c r="E340" s="9" t="s">
        <v>59</v>
      </c>
      <c r="F340" s="9">
        <v>7</v>
      </c>
      <c r="G340" s="10">
        <v>12337.5</v>
      </c>
      <c r="H340" s="9">
        <v>3086.8424999999993</v>
      </c>
    </row>
    <row r="341" spans="1:8" x14ac:dyDescent="0.25">
      <c r="A341" s="13">
        <v>41791</v>
      </c>
      <c r="B341" s="8">
        <v>1451</v>
      </c>
      <c r="C341" s="9" t="s">
        <v>56</v>
      </c>
      <c r="D341" s="9" t="s">
        <v>60</v>
      </c>
      <c r="E341" s="9" t="s">
        <v>59</v>
      </c>
      <c r="F341" s="9">
        <v>6</v>
      </c>
      <c r="G341" s="10">
        <v>9756</v>
      </c>
      <c r="H341" s="9">
        <v>1684.8612000000001</v>
      </c>
    </row>
    <row r="342" spans="1:8" x14ac:dyDescent="0.25">
      <c r="A342" s="13">
        <v>41792</v>
      </c>
      <c r="B342" s="8">
        <v>1452</v>
      </c>
      <c r="C342" s="9" t="s">
        <v>57</v>
      </c>
      <c r="D342" s="9" t="s">
        <v>60</v>
      </c>
      <c r="E342" s="9" t="s">
        <v>55</v>
      </c>
      <c r="F342" s="9">
        <v>7</v>
      </c>
      <c r="G342" s="10">
        <v>4851</v>
      </c>
      <c r="H342" s="9">
        <v>4334.8536000000004</v>
      </c>
    </row>
    <row r="343" spans="1:8" x14ac:dyDescent="0.25">
      <c r="A343" s="13">
        <v>41793</v>
      </c>
      <c r="B343" s="8">
        <v>1453</v>
      </c>
      <c r="C343" s="9" t="s">
        <v>53</v>
      </c>
      <c r="D343" s="9" t="s">
        <v>60</v>
      </c>
      <c r="E343" s="9" t="s">
        <v>55</v>
      </c>
      <c r="F343" s="9">
        <v>6</v>
      </c>
      <c r="G343" s="10">
        <v>2016</v>
      </c>
      <c r="H343" s="9">
        <v>3302.2080000000001</v>
      </c>
    </row>
    <row r="344" spans="1:8" x14ac:dyDescent="0.25">
      <c r="A344" s="13">
        <v>41794</v>
      </c>
      <c r="B344" s="8">
        <v>1454</v>
      </c>
      <c r="C344" s="9" t="s">
        <v>56</v>
      </c>
      <c r="D344" s="9" t="s">
        <v>60</v>
      </c>
      <c r="E344" s="9" t="s">
        <v>55</v>
      </c>
      <c r="F344" s="9">
        <v>9</v>
      </c>
      <c r="G344" s="10">
        <v>4806</v>
      </c>
      <c r="H344" s="9">
        <v>1068.6141</v>
      </c>
    </row>
    <row r="345" spans="1:8" x14ac:dyDescent="0.25">
      <c r="A345" s="13">
        <v>41795</v>
      </c>
      <c r="B345" s="8">
        <v>1455</v>
      </c>
      <c r="C345" s="9" t="s">
        <v>57</v>
      </c>
      <c r="D345" s="9" t="s">
        <v>60</v>
      </c>
      <c r="E345" s="9" t="s">
        <v>58</v>
      </c>
      <c r="F345" s="9">
        <v>9</v>
      </c>
      <c r="G345" s="10">
        <v>4716</v>
      </c>
      <c r="H345" s="9">
        <v>3319.1207999999997</v>
      </c>
    </row>
    <row r="346" spans="1:8" x14ac:dyDescent="0.25">
      <c r="A346" s="13">
        <v>41796</v>
      </c>
      <c r="B346" s="8">
        <v>1456</v>
      </c>
      <c r="C346" s="9" t="s">
        <v>53</v>
      </c>
      <c r="D346" s="9" t="s">
        <v>60</v>
      </c>
      <c r="E346" s="9" t="s">
        <v>58</v>
      </c>
      <c r="F346" s="9">
        <v>9</v>
      </c>
      <c r="G346" s="10">
        <v>11115</v>
      </c>
      <c r="H346" s="9">
        <v>2680.2710999999999</v>
      </c>
    </row>
    <row r="347" spans="1:8" x14ac:dyDescent="0.25">
      <c r="A347" s="13">
        <v>41797</v>
      </c>
      <c r="B347" s="8">
        <v>1457</v>
      </c>
      <c r="C347" s="9" t="s">
        <v>56</v>
      </c>
      <c r="D347" s="9" t="s">
        <v>60</v>
      </c>
      <c r="E347" s="9" t="s">
        <v>58</v>
      </c>
      <c r="F347" s="9">
        <v>6</v>
      </c>
      <c r="G347" s="10">
        <v>5224.5</v>
      </c>
      <c r="H347" s="9">
        <v>2312.712</v>
      </c>
    </row>
    <row r="348" spans="1:8" x14ac:dyDescent="0.25">
      <c r="A348" s="13">
        <v>41798</v>
      </c>
      <c r="B348" s="8">
        <v>1458</v>
      </c>
      <c r="C348" s="9" t="s">
        <v>57</v>
      </c>
      <c r="D348" s="9" t="s">
        <v>60</v>
      </c>
      <c r="E348" s="9" t="s">
        <v>59</v>
      </c>
      <c r="F348" s="9">
        <v>6</v>
      </c>
      <c r="G348" s="10">
        <v>4131</v>
      </c>
      <c r="H348" s="9">
        <v>2968.5365999999999</v>
      </c>
    </row>
    <row r="349" spans="1:8" x14ac:dyDescent="0.25">
      <c r="A349" s="13">
        <v>41799</v>
      </c>
      <c r="B349" s="8">
        <v>1459</v>
      </c>
      <c r="C349" s="9" t="s">
        <v>53</v>
      </c>
      <c r="D349" s="9" t="s">
        <v>60</v>
      </c>
      <c r="E349" s="9" t="s">
        <v>59</v>
      </c>
      <c r="F349" s="9">
        <v>6</v>
      </c>
      <c r="G349" s="10">
        <v>2808</v>
      </c>
      <c r="H349" s="9">
        <v>2322.2159999999994</v>
      </c>
    </row>
    <row r="350" spans="1:8" x14ac:dyDescent="0.25">
      <c r="A350" s="13">
        <v>41800</v>
      </c>
      <c r="B350" s="8">
        <v>1460</v>
      </c>
      <c r="C350" s="9" t="s">
        <v>56</v>
      </c>
      <c r="D350" s="9" t="s">
        <v>60</v>
      </c>
      <c r="E350" s="9" t="s">
        <v>59</v>
      </c>
      <c r="F350" s="9">
        <v>7</v>
      </c>
      <c r="G350" s="10">
        <v>1564.5</v>
      </c>
      <c r="H350" s="9">
        <v>2080.7849999999999</v>
      </c>
    </row>
    <row r="351" spans="1:8" x14ac:dyDescent="0.25">
      <c r="A351" s="13">
        <v>41801</v>
      </c>
      <c r="B351" s="8">
        <v>1461</v>
      </c>
      <c r="C351" s="9" t="s">
        <v>57</v>
      </c>
      <c r="D351" s="9" t="s">
        <v>60</v>
      </c>
      <c r="E351" s="9" t="s">
        <v>55</v>
      </c>
      <c r="F351" s="9">
        <v>8</v>
      </c>
      <c r="G351" s="10">
        <v>11088</v>
      </c>
      <c r="H351" s="9">
        <v>3958.4160000000002</v>
      </c>
    </row>
    <row r="352" spans="1:8" x14ac:dyDescent="0.25">
      <c r="A352" s="13">
        <v>41802</v>
      </c>
      <c r="B352" s="8">
        <v>1462</v>
      </c>
      <c r="C352" s="9" t="s">
        <v>53</v>
      </c>
      <c r="D352" s="9" t="s">
        <v>60</v>
      </c>
      <c r="E352" s="9" t="s">
        <v>55</v>
      </c>
      <c r="F352" s="9">
        <v>10</v>
      </c>
      <c r="G352" s="10">
        <v>11640</v>
      </c>
      <c r="H352" s="9">
        <v>2337.3119999999999</v>
      </c>
    </row>
    <row r="353" spans="1:8" x14ac:dyDescent="0.25">
      <c r="A353" s="13">
        <v>41803</v>
      </c>
      <c r="B353" s="8">
        <v>1463</v>
      </c>
      <c r="C353" s="9" t="s">
        <v>56</v>
      </c>
      <c r="D353" s="9" t="s">
        <v>60</v>
      </c>
      <c r="E353" s="9" t="s">
        <v>55</v>
      </c>
      <c r="F353" s="9">
        <v>6</v>
      </c>
      <c r="G353" s="10">
        <v>6804</v>
      </c>
      <c r="H353" s="9">
        <v>2270.3247000000001</v>
      </c>
    </row>
    <row r="354" spans="1:8" x14ac:dyDescent="0.25">
      <c r="A354" s="13">
        <v>41804</v>
      </c>
      <c r="B354" s="8">
        <v>1464</v>
      </c>
      <c r="C354" s="9" t="s">
        <v>57</v>
      </c>
      <c r="D354" s="9" t="s">
        <v>60</v>
      </c>
      <c r="E354" s="9" t="s">
        <v>58</v>
      </c>
      <c r="F354" s="9">
        <v>10</v>
      </c>
      <c r="G354" s="10">
        <v>7860</v>
      </c>
      <c r="H354" s="9">
        <v>1799.94</v>
      </c>
    </row>
    <row r="355" spans="1:8" x14ac:dyDescent="0.25">
      <c r="A355" s="13">
        <v>41805</v>
      </c>
      <c r="B355" s="8">
        <v>1465</v>
      </c>
      <c r="C355" s="9" t="s">
        <v>53</v>
      </c>
      <c r="D355" s="9" t="s">
        <v>60</v>
      </c>
      <c r="E355" s="9" t="s">
        <v>58</v>
      </c>
      <c r="F355" s="9">
        <v>8</v>
      </c>
      <c r="G355" s="10">
        <v>7296</v>
      </c>
      <c r="H355" s="9">
        <v>696.03840000000002</v>
      </c>
    </row>
    <row r="356" spans="1:8" x14ac:dyDescent="0.25">
      <c r="A356" s="13">
        <v>41806</v>
      </c>
      <c r="B356" s="8">
        <v>1466</v>
      </c>
      <c r="C356" s="9" t="s">
        <v>56</v>
      </c>
      <c r="D356" s="9" t="s">
        <v>60</v>
      </c>
      <c r="E356" s="9" t="s">
        <v>58</v>
      </c>
      <c r="F356" s="9">
        <v>9</v>
      </c>
      <c r="G356" s="10">
        <v>9585</v>
      </c>
      <c r="H356" s="9">
        <v>1396.3428000000001</v>
      </c>
    </row>
    <row r="357" spans="1:8" x14ac:dyDescent="0.25">
      <c r="A357" s="13">
        <v>41807</v>
      </c>
      <c r="B357" s="8">
        <v>1467</v>
      </c>
      <c r="C357" s="9" t="s">
        <v>57</v>
      </c>
      <c r="D357" s="9" t="s">
        <v>60</v>
      </c>
      <c r="E357" s="9" t="s">
        <v>59</v>
      </c>
      <c r="F357" s="9">
        <v>6</v>
      </c>
      <c r="G357" s="10">
        <v>4860</v>
      </c>
      <c r="H357" s="9">
        <v>584.17200000000003</v>
      </c>
    </row>
    <row r="358" spans="1:8" x14ac:dyDescent="0.25">
      <c r="A358" s="13">
        <v>41808</v>
      </c>
      <c r="B358" s="8">
        <v>1468</v>
      </c>
      <c r="C358" s="9" t="s">
        <v>53</v>
      </c>
      <c r="D358" s="9" t="s">
        <v>60</v>
      </c>
      <c r="E358" s="9" t="s">
        <v>59</v>
      </c>
      <c r="F358" s="9">
        <v>9</v>
      </c>
      <c r="G358" s="10">
        <v>3267</v>
      </c>
      <c r="H358" s="9">
        <v>1181.0205000000001</v>
      </c>
    </row>
    <row r="359" spans="1:8" x14ac:dyDescent="0.25">
      <c r="A359" s="13">
        <v>41809</v>
      </c>
      <c r="B359" s="8">
        <v>1469</v>
      </c>
      <c r="C359" s="9" t="s">
        <v>56</v>
      </c>
      <c r="D359" s="9" t="s">
        <v>60</v>
      </c>
      <c r="E359" s="9" t="s">
        <v>59</v>
      </c>
      <c r="F359" s="9">
        <v>8</v>
      </c>
      <c r="G359" s="10">
        <v>6984</v>
      </c>
      <c r="H359" s="9">
        <v>1797.2159999999999</v>
      </c>
    </row>
    <row r="360" spans="1:8" x14ac:dyDescent="0.25">
      <c r="A360" s="13">
        <v>41810</v>
      </c>
      <c r="B360" s="8">
        <v>1470</v>
      </c>
      <c r="C360" s="9" t="s">
        <v>57</v>
      </c>
      <c r="D360" s="9" t="s">
        <v>60</v>
      </c>
      <c r="E360" s="9" t="s">
        <v>55</v>
      </c>
      <c r="F360" s="9">
        <v>9</v>
      </c>
      <c r="G360" s="10">
        <v>1539</v>
      </c>
      <c r="H360" s="9">
        <v>3237.2865000000002</v>
      </c>
    </row>
    <row r="361" spans="1:8" x14ac:dyDescent="0.25">
      <c r="A361" s="13">
        <v>41811</v>
      </c>
      <c r="B361" s="8">
        <v>1471</v>
      </c>
      <c r="C361" s="9" t="s">
        <v>53</v>
      </c>
      <c r="D361" s="9" t="s">
        <v>60</v>
      </c>
      <c r="E361" s="9" t="s">
        <v>55</v>
      </c>
      <c r="F361" s="9">
        <v>7</v>
      </c>
      <c r="G361" s="10">
        <v>3465</v>
      </c>
      <c r="H361" s="9">
        <v>1443.1725000000001</v>
      </c>
    </row>
    <row r="362" spans="1:8" x14ac:dyDescent="0.25">
      <c r="A362" s="13">
        <v>41812</v>
      </c>
      <c r="B362" s="8">
        <v>1472</v>
      </c>
      <c r="C362" s="9" t="s">
        <v>56</v>
      </c>
      <c r="D362" s="9" t="s">
        <v>60</v>
      </c>
      <c r="E362" s="9" t="s">
        <v>55</v>
      </c>
      <c r="F362" s="9">
        <v>9</v>
      </c>
      <c r="G362" s="10">
        <v>14512.5</v>
      </c>
      <c r="H362" s="9">
        <v>2066.58</v>
      </c>
    </row>
    <row r="363" spans="1:8" x14ac:dyDescent="0.25">
      <c r="A363" s="13">
        <v>41813</v>
      </c>
      <c r="B363" s="8">
        <v>1473</v>
      </c>
      <c r="C363" s="9" t="s">
        <v>57</v>
      </c>
      <c r="D363" s="9" t="s">
        <v>60</v>
      </c>
      <c r="E363" s="9" t="s">
        <v>58</v>
      </c>
      <c r="F363" s="9">
        <v>7</v>
      </c>
      <c r="G363" s="10">
        <v>5733</v>
      </c>
      <c r="H363" s="9">
        <v>4751.2237500000001</v>
      </c>
    </row>
    <row r="364" spans="1:8" x14ac:dyDescent="0.25">
      <c r="A364" s="13">
        <v>41814</v>
      </c>
      <c r="B364" s="8">
        <v>1474</v>
      </c>
      <c r="C364" s="9" t="s">
        <v>53</v>
      </c>
      <c r="D364" s="9" t="s">
        <v>60</v>
      </c>
      <c r="E364" s="9" t="s">
        <v>58</v>
      </c>
      <c r="F364" s="9">
        <v>6</v>
      </c>
      <c r="G364" s="10">
        <v>8316</v>
      </c>
      <c r="H364" s="9">
        <v>1538.8757999999998</v>
      </c>
    </row>
    <row r="365" spans="1:8" x14ac:dyDescent="0.25">
      <c r="A365" s="13">
        <v>41815</v>
      </c>
      <c r="B365" s="8">
        <v>1475</v>
      </c>
      <c r="C365" s="9" t="s">
        <v>56</v>
      </c>
      <c r="D365" s="9" t="s">
        <v>60</v>
      </c>
      <c r="E365" s="9" t="s">
        <v>58</v>
      </c>
      <c r="F365" s="9">
        <v>9</v>
      </c>
      <c r="G365" s="10">
        <v>7938</v>
      </c>
      <c r="H365" s="9">
        <v>4969.1880000000001</v>
      </c>
    </row>
    <row r="366" spans="1:8" x14ac:dyDescent="0.25">
      <c r="A366" s="13">
        <v>41816</v>
      </c>
      <c r="B366" s="8">
        <v>1476</v>
      </c>
      <c r="C366" s="9" t="s">
        <v>57</v>
      </c>
      <c r="D366" s="9" t="s">
        <v>60</v>
      </c>
      <c r="E366" s="9" t="s">
        <v>59</v>
      </c>
      <c r="F366" s="9">
        <v>6</v>
      </c>
      <c r="G366" s="10">
        <v>6129</v>
      </c>
      <c r="H366" s="9">
        <v>2691.0396000000001</v>
      </c>
    </row>
    <row r="367" spans="1:8" x14ac:dyDescent="0.25">
      <c r="A367" s="13">
        <v>41817</v>
      </c>
      <c r="B367" s="8">
        <v>1842</v>
      </c>
      <c r="C367" s="9" t="s">
        <v>57</v>
      </c>
      <c r="D367" s="9" t="s">
        <v>60</v>
      </c>
      <c r="E367" s="9" t="s">
        <v>58</v>
      </c>
      <c r="F367" s="9">
        <v>6</v>
      </c>
      <c r="G367" s="10">
        <v>1755</v>
      </c>
      <c r="H367" s="9">
        <v>1776.9375</v>
      </c>
    </row>
    <row r="368" spans="1:8" x14ac:dyDescent="0.25">
      <c r="A368" s="13">
        <v>41818</v>
      </c>
      <c r="B368" s="8">
        <v>1477</v>
      </c>
      <c r="C368" s="9" t="s">
        <v>53</v>
      </c>
      <c r="D368" s="9" t="s">
        <v>60</v>
      </c>
      <c r="E368" s="9" t="s">
        <v>59</v>
      </c>
      <c r="F368" s="9">
        <v>6</v>
      </c>
      <c r="G368" s="10">
        <v>7956</v>
      </c>
      <c r="H368" s="9">
        <v>2942.1288</v>
      </c>
    </row>
    <row r="369" spans="1:8" x14ac:dyDescent="0.25">
      <c r="A369" s="13">
        <v>41819</v>
      </c>
      <c r="B369" s="8">
        <v>1843</v>
      </c>
      <c r="C369" s="9" t="s">
        <v>53</v>
      </c>
      <c r="D369" s="9" t="s">
        <v>60</v>
      </c>
      <c r="E369" s="9" t="s">
        <v>58</v>
      </c>
      <c r="F369" s="9">
        <v>8</v>
      </c>
      <c r="G369" s="10">
        <v>5940</v>
      </c>
      <c r="H369" s="9">
        <v>1407.78</v>
      </c>
    </row>
    <row r="370" spans="1:8" x14ac:dyDescent="0.25">
      <c r="A370" s="13">
        <v>41820</v>
      </c>
      <c r="B370" s="8">
        <v>1478</v>
      </c>
      <c r="C370" s="9" t="s">
        <v>56</v>
      </c>
      <c r="D370" s="9" t="s">
        <v>60</v>
      </c>
      <c r="E370" s="9" t="s">
        <v>59</v>
      </c>
      <c r="F370" s="9">
        <v>9</v>
      </c>
      <c r="G370" s="10">
        <v>13972.5</v>
      </c>
      <c r="H370" s="9">
        <v>4783.0661999999993</v>
      </c>
    </row>
    <row r="371" spans="1:8" x14ac:dyDescent="0.25">
      <c r="A371" s="13">
        <v>41821</v>
      </c>
      <c r="B371" s="8">
        <v>1844</v>
      </c>
      <c r="C371" s="9" t="s">
        <v>56</v>
      </c>
      <c r="D371" s="9" t="s">
        <v>60</v>
      </c>
      <c r="E371" s="9" t="s">
        <v>58</v>
      </c>
      <c r="F371" s="9">
        <v>6</v>
      </c>
      <c r="G371" s="10">
        <v>6300</v>
      </c>
      <c r="H371" s="9">
        <v>1132.425</v>
      </c>
    </row>
    <row r="372" spans="1:8" x14ac:dyDescent="0.25">
      <c r="A372" s="13">
        <v>41822</v>
      </c>
      <c r="B372" s="8">
        <v>1479</v>
      </c>
      <c r="C372" s="9" t="s">
        <v>57</v>
      </c>
      <c r="D372" s="9" t="s">
        <v>60</v>
      </c>
      <c r="E372" s="9" t="s">
        <v>55</v>
      </c>
      <c r="F372" s="9">
        <v>8</v>
      </c>
      <c r="G372" s="10">
        <v>6096</v>
      </c>
      <c r="H372" s="9">
        <v>722.98559999999998</v>
      </c>
    </row>
    <row r="373" spans="1:8" x14ac:dyDescent="0.25">
      <c r="A373" s="13">
        <v>41823</v>
      </c>
      <c r="B373" s="8">
        <v>1845</v>
      </c>
      <c r="C373" s="9" t="s">
        <v>57</v>
      </c>
      <c r="D373" s="9" t="s">
        <v>60</v>
      </c>
      <c r="E373" s="9" t="s">
        <v>59</v>
      </c>
      <c r="F373" s="9">
        <v>9</v>
      </c>
      <c r="G373" s="10">
        <v>2045.25</v>
      </c>
      <c r="H373" s="9">
        <v>1783.8670499999998</v>
      </c>
    </row>
    <row r="374" spans="1:8" x14ac:dyDescent="0.25">
      <c r="A374" s="13">
        <v>41824</v>
      </c>
      <c r="B374" s="8">
        <v>1480</v>
      </c>
      <c r="C374" s="9" t="s">
        <v>53</v>
      </c>
      <c r="D374" s="9" t="s">
        <v>60</v>
      </c>
      <c r="E374" s="9" t="s">
        <v>55</v>
      </c>
      <c r="F374" s="9">
        <v>8</v>
      </c>
      <c r="G374" s="10">
        <v>5436</v>
      </c>
      <c r="H374" s="9">
        <v>733.13519999999994</v>
      </c>
    </row>
    <row r="375" spans="1:8" x14ac:dyDescent="0.25">
      <c r="A375" s="13">
        <v>41825</v>
      </c>
      <c r="B375" s="8">
        <v>1848</v>
      </c>
      <c r="C375" s="9" t="s">
        <v>57</v>
      </c>
      <c r="D375" s="9" t="s">
        <v>60</v>
      </c>
      <c r="E375" s="9" t="s">
        <v>55</v>
      </c>
      <c r="F375" s="9">
        <v>10</v>
      </c>
      <c r="G375" s="10">
        <v>8880</v>
      </c>
      <c r="H375" s="9">
        <v>1985.124</v>
      </c>
    </row>
    <row r="376" spans="1:8" x14ac:dyDescent="0.25">
      <c r="A376" s="13">
        <v>41826</v>
      </c>
      <c r="B376" s="8">
        <v>1849</v>
      </c>
      <c r="C376" s="9" t="s">
        <v>53</v>
      </c>
      <c r="D376" s="9" t="s">
        <v>60</v>
      </c>
      <c r="E376" s="9" t="s">
        <v>55</v>
      </c>
      <c r="F376" s="9">
        <v>6</v>
      </c>
      <c r="G376" s="10">
        <v>5328</v>
      </c>
      <c r="H376" s="9">
        <v>2967.4295999999999</v>
      </c>
    </row>
    <row r="377" spans="1:8" x14ac:dyDescent="0.25">
      <c r="A377" s="13">
        <v>41827</v>
      </c>
      <c r="B377" s="8">
        <v>1850</v>
      </c>
      <c r="C377" s="9" t="s">
        <v>56</v>
      </c>
      <c r="D377" s="9" t="s">
        <v>60</v>
      </c>
      <c r="E377" s="9" t="s">
        <v>55</v>
      </c>
      <c r="F377" s="9">
        <v>7</v>
      </c>
      <c r="G377" s="10">
        <v>9345</v>
      </c>
      <c r="H377" s="9">
        <v>1182.7031999999999</v>
      </c>
    </row>
    <row r="378" spans="1:8" x14ac:dyDescent="0.25">
      <c r="A378" s="13">
        <v>41828</v>
      </c>
      <c r="B378" s="8">
        <v>1851</v>
      </c>
      <c r="C378" s="9" t="s">
        <v>57</v>
      </c>
      <c r="D378" s="9" t="s">
        <v>60</v>
      </c>
      <c r="E378" s="9" t="s">
        <v>58</v>
      </c>
      <c r="F378" s="9">
        <v>10</v>
      </c>
      <c r="G378" s="10">
        <v>11925</v>
      </c>
      <c r="H378" s="9">
        <v>2509.9740000000002</v>
      </c>
    </row>
    <row r="379" spans="1:8" x14ac:dyDescent="0.25">
      <c r="A379" s="13">
        <v>41829</v>
      </c>
      <c r="B379" s="8">
        <v>1852</v>
      </c>
      <c r="C379" s="9" t="s">
        <v>53</v>
      </c>
      <c r="D379" s="9" t="s">
        <v>60</v>
      </c>
      <c r="E379" s="9" t="s">
        <v>58</v>
      </c>
      <c r="F379" s="9">
        <v>9</v>
      </c>
      <c r="G379" s="10">
        <v>8505</v>
      </c>
      <c r="H379" s="9">
        <v>1404.1754999999998</v>
      </c>
    </row>
    <row r="380" spans="1:8" x14ac:dyDescent="0.25">
      <c r="A380" s="13">
        <v>40909</v>
      </c>
      <c r="B380" s="8">
        <v>1853</v>
      </c>
      <c r="C380" s="9" t="s">
        <v>56</v>
      </c>
      <c r="D380" s="9" t="s">
        <v>61</v>
      </c>
      <c r="E380" s="9" t="s">
        <v>58</v>
      </c>
      <c r="F380" s="9">
        <v>6</v>
      </c>
      <c r="G380" s="10">
        <v>2200.5</v>
      </c>
      <c r="H380" s="9">
        <v>1727.8326000000002</v>
      </c>
    </row>
    <row r="381" spans="1:8" x14ac:dyDescent="0.25">
      <c r="A381" s="13">
        <v>40910</v>
      </c>
      <c r="B381" s="8">
        <v>1488</v>
      </c>
      <c r="C381" s="9" t="s">
        <v>57</v>
      </c>
      <c r="D381" s="9" t="s">
        <v>61</v>
      </c>
      <c r="E381" s="9" t="s">
        <v>55</v>
      </c>
      <c r="F381" s="9">
        <v>6</v>
      </c>
      <c r="G381" s="10">
        <v>3888</v>
      </c>
      <c r="H381" s="9">
        <v>850.88879999999995</v>
      </c>
    </row>
    <row r="382" spans="1:8" x14ac:dyDescent="0.25">
      <c r="A382" s="13">
        <v>40911</v>
      </c>
      <c r="B382" s="8">
        <v>1854</v>
      </c>
      <c r="C382" s="9" t="s">
        <v>57</v>
      </c>
      <c r="D382" s="9" t="s">
        <v>61</v>
      </c>
      <c r="E382" s="9" t="s">
        <v>59</v>
      </c>
      <c r="F382" s="9">
        <v>7</v>
      </c>
      <c r="G382" s="10">
        <v>5985</v>
      </c>
      <c r="H382" s="9">
        <v>3432.3975</v>
      </c>
    </row>
    <row r="383" spans="1:8" x14ac:dyDescent="0.25">
      <c r="A383" s="13">
        <v>40913</v>
      </c>
      <c r="B383" s="8">
        <v>1489</v>
      </c>
      <c r="C383" s="9" t="s">
        <v>53</v>
      </c>
      <c r="D383" s="9" t="s">
        <v>61</v>
      </c>
      <c r="E383" s="9" t="s">
        <v>55</v>
      </c>
      <c r="F383" s="9">
        <v>9</v>
      </c>
      <c r="G383" s="10">
        <v>7047</v>
      </c>
      <c r="H383" s="9">
        <v>984.46589999999992</v>
      </c>
    </row>
    <row r="384" spans="1:8" x14ac:dyDescent="0.25">
      <c r="A384" s="13">
        <v>40914</v>
      </c>
      <c r="B384" s="8">
        <v>1855</v>
      </c>
      <c r="C384" s="9" t="s">
        <v>53</v>
      </c>
      <c r="D384" s="9" t="s">
        <v>61</v>
      </c>
      <c r="E384" s="9" t="s">
        <v>59</v>
      </c>
      <c r="F384" s="9">
        <v>7</v>
      </c>
      <c r="G384" s="10">
        <v>5575.5</v>
      </c>
      <c r="H384" s="9">
        <v>737.63864999999987</v>
      </c>
    </row>
    <row r="385" spans="1:8" x14ac:dyDescent="0.25">
      <c r="A385" s="13">
        <v>40915</v>
      </c>
      <c r="B385" s="8">
        <v>1490</v>
      </c>
      <c r="C385" s="9" t="s">
        <v>56</v>
      </c>
      <c r="D385" s="9" t="s">
        <v>61</v>
      </c>
      <c r="E385" s="9" t="s">
        <v>55</v>
      </c>
      <c r="F385" s="9">
        <v>9</v>
      </c>
      <c r="G385" s="10">
        <v>8221.5</v>
      </c>
      <c r="H385" s="9">
        <v>2759.9575500000001</v>
      </c>
    </row>
    <row r="386" spans="1:8" x14ac:dyDescent="0.25">
      <c r="A386" s="13">
        <v>40916</v>
      </c>
      <c r="B386" s="8">
        <v>1856</v>
      </c>
      <c r="C386" s="9" t="s">
        <v>56</v>
      </c>
      <c r="D386" s="9" t="s">
        <v>61</v>
      </c>
      <c r="E386" s="9" t="s">
        <v>59</v>
      </c>
      <c r="F386" s="9">
        <v>7</v>
      </c>
      <c r="G386" s="10">
        <v>5071.5</v>
      </c>
      <c r="H386" s="9">
        <v>3292.2487499999997</v>
      </c>
    </row>
    <row r="387" spans="1:8" x14ac:dyDescent="0.25">
      <c r="A387" s="13">
        <v>40917</v>
      </c>
      <c r="B387" s="8">
        <v>1491</v>
      </c>
      <c r="C387" s="9" t="s">
        <v>57</v>
      </c>
      <c r="D387" s="9" t="s">
        <v>61</v>
      </c>
      <c r="E387" s="9" t="s">
        <v>58</v>
      </c>
      <c r="F387" s="9">
        <v>10</v>
      </c>
      <c r="G387" s="10">
        <v>7200</v>
      </c>
      <c r="H387" s="9">
        <v>702.90000000000009</v>
      </c>
    </row>
    <row r="388" spans="1:8" x14ac:dyDescent="0.25">
      <c r="A388" s="13">
        <v>40918</v>
      </c>
      <c r="B388" s="8">
        <v>1857</v>
      </c>
      <c r="C388" s="9" t="s">
        <v>57</v>
      </c>
      <c r="D388" s="9" t="s">
        <v>61</v>
      </c>
      <c r="E388" s="9" t="s">
        <v>55</v>
      </c>
      <c r="F388" s="9">
        <v>6</v>
      </c>
      <c r="G388" s="10">
        <v>7074</v>
      </c>
      <c r="H388" s="9">
        <v>1647.7703999999999</v>
      </c>
    </row>
    <row r="389" spans="1:8" x14ac:dyDescent="0.25">
      <c r="A389" s="13">
        <v>40919</v>
      </c>
      <c r="B389" s="8">
        <v>1492</v>
      </c>
      <c r="C389" s="9" t="s">
        <v>53</v>
      </c>
      <c r="D389" s="9" t="s">
        <v>61</v>
      </c>
      <c r="E389" s="9" t="s">
        <v>58</v>
      </c>
      <c r="F389" s="9">
        <v>9</v>
      </c>
      <c r="G389" s="10">
        <v>5220</v>
      </c>
      <c r="H389" s="9">
        <v>1927.2239999999999</v>
      </c>
    </row>
    <row r="390" spans="1:8" x14ac:dyDescent="0.25">
      <c r="A390" s="13">
        <v>40920</v>
      </c>
      <c r="B390" s="8">
        <v>1858</v>
      </c>
      <c r="C390" s="9" t="s">
        <v>53</v>
      </c>
      <c r="D390" s="9" t="s">
        <v>61</v>
      </c>
      <c r="E390" s="9" t="s">
        <v>55</v>
      </c>
      <c r="F390" s="9">
        <v>9</v>
      </c>
      <c r="G390" s="10">
        <v>13050</v>
      </c>
      <c r="H390" s="9">
        <v>5495.3549999999996</v>
      </c>
    </row>
    <row r="391" spans="1:8" x14ac:dyDescent="0.25">
      <c r="A391" s="13">
        <v>40921</v>
      </c>
      <c r="B391" s="8">
        <v>1493</v>
      </c>
      <c r="C391" s="9" t="s">
        <v>56</v>
      </c>
      <c r="D391" s="9" t="s">
        <v>61</v>
      </c>
      <c r="E391" s="9" t="s">
        <v>58</v>
      </c>
      <c r="F391" s="9">
        <v>8</v>
      </c>
      <c r="G391" s="10">
        <v>8388</v>
      </c>
      <c r="H391" s="9">
        <v>1038.4344000000001</v>
      </c>
    </row>
    <row r="392" spans="1:8" x14ac:dyDescent="0.25">
      <c r="A392" s="13">
        <v>40922</v>
      </c>
      <c r="B392" s="8">
        <v>1859</v>
      </c>
      <c r="C392" s="9" t="s">
        <v>56</v>
      </c>
      <c r="D392" s="9" t="s">
        <v>61</v>
      </c>
      <c r="E392" s="9" t="s">
        <v>55</v>
      </c>
      <c r="F392" s="9">
        <v>7</v>
      </c>
      <c r="G392" s="10">
        <v>9240</v>
      </c>
      <c r="H392" s="9">
        <v>987.2940000000001</v>
      </c>
    </row>
    <row r="393" spans="1:8" x14ac:dyDescent="0.25">
      <c r="A393" s="13">
        <v>40923</v>
      </c>
      <c r="B393" s="8">
        <v>1494</v>
      </c>
      <c r="C393" s="9" t="s">
        <v>57</v>
      </c>
      <c r="D393" s="9" t="s">
        <v>61</v>
      </c>
      <c r="E393" s="9" t="s">
        <v>59</v>
      </c>
      <c r="F393" s="9">
        <v>6</v>
      </c>
      <c r="G393" s="10">
        <v>1989</v>
      </c>
      <c r="H393" s="9">
        <v>1436.8536000000001</v>
      </c>
    </row>
    <row r="394" spans="1:8" x14ac:dyDescent="0.25">
      <c r="A394" s="13">
        <v>40924</v>
      </c>
      <c r="B394" s="8">
        <v>1860</v>
      </c>
      <c r="C394" s="9" t="s">
        <v>57</v>
      </c>
      <c r="D394" s="9" t="s">
        <v>61</v>
      </c>
      <c r="E394" s="9" t="s">
        <v>58</v>
      </c>
      <c r="F394" s="9">
        <v>8</v>
      </c>
      <c r="G394" s="10">
        <v>2436</v>
      </c>
      <c r="H394" s="9">
        <v>3756.3119999999999</v>
      </c>
    </row>
    <row r="395" spans="1:8" x14ac:dyDescent="0.25">
      <c r="A395" s="13">
        <v>40925</v>
      </c>
      <c r="B395" s="8">
        <v>1495</v>
      </c>
      <c r="C395" s="9" t="s">
        <v>53</v>
      </c>
      <c r="D395" s="9" t="s">
        <v>61</v>
      </c>
      <c r="E395" s="9" t="s">
        <v>59</v>
      </c>
      <c r="F395" s="9">
        <v>9</v>
      </c>
      <c r="G395" s="10">
        <v>8221.5</v>
      </c>
      <c r="H395" s="9">
        <v>2519.8897500000003</v>
      </c>
    </row>
    <row r="396" spans="1:8" x14ac:dyDescent="0.25">
      <c r="A396" s="13">
        <v>40926</v>
      </c>
      <c r="B396" s="8">
        <v>1861</v>
      </c>
      <c r="C396" s="9" t="s">
        <v>53</v>
      </c>
      <c r="D396" s="9" t="s">
        <v>61</v>
      </c>
      <c r="E396" s="9" t="s">
        <v>58</v>
      </c>
      <c r="F396" s="9">
        <v>8</v>
      </c>
      <c r="G396" s="10">
        <v>6048</v>
      </c>
      <c r="H396" s="9">
        <v>2732.1839999999997</v>
      </c>
    </row>
    <row r="397" spans="1:8" x14ac:dyDescent="0.25">
      <c r="A397" s="13">
        <v>40927</v>
      </c>
      <c r="B397" s="8">
        <v>1496</v>
      </c>
      <c r="C397" s="9" t="s">
        <v>56</v>
      </c>
      <c r="D397" s="9" t="s">
        <v>61</v>
      </c>
      <c r="E397" s="9" t="s">
        <v>59</v>
      </c>
      <c r="F397" s="9">
        <v>7</v>
      </c>
      <c r="G397" s="10">
        <v>2037</v>
      </c>
      <c r="H397" s="9">
        <v>1801.1154000000001</v>
      </c>
    </row>
    <row r="398" spans="1:8" x14ac:dyDescent="0.25">
      <c r="A398" s="13">
        <v>40928</v>
      </c>
      <c r="B398" s="8">
        <v>1862</v>
      </c>
      <c r="C398" s="9" t="s">
        <v>56</v>
      </c>
      <c r="D398" s="9" t="s">
        <v>61</v>
      </c>
      <c r="E398" s="9" t="s">
        <v>58</v>
      </c>
      <c r="F398" s="9">
        <v>7</v>
      </c>
      <c r="G398" s="10">
        <v>2394</v>
      </c>
      <c r="H398" s="9">
        <v>3850.7489999999998</v>
      </c>
    </row>
    <row r="399" spans="1:8" x14ac:dyDescent="0.25">
      <c r="A399" s="13">
        <v>40929</v>
      </c>
      <c r="B399" s="8">
        <v>1497</v>
      </c>
      <c r="C399" s="9" t="s">
        <v>57</v>
      </c>
      <c r="D399" s="9" t="s">
        <v>61</v>
      </c>
      <c r="E399" s="9" t="s">
        <v>55</v>
      </c>
      <c r="F399" s="9">
        <v>9</v>
      </c>
      <c r="G399" s="10">
        <v>10044</v>
      </c>
      <c r="H399" s="9">
        <v>2253.3714</v>
      </c>
    </row>
    <row r="400" spans="1:8" x14ac:dyDescent="0.25">
      <c r="A400" s="13">
        <v>40930</v>
      </c>
      <c r="B400" s="8">
        <v>1863</v>
      </c>
      <c r="C400" s="9" t="s">
        <v>57</v>
      </c>
      <c r="D400" s="9" t="s">
        <v>61</v>
      </c>
      <c r="E400" s="9" t="s">
        <v>59</v>
      </c>
      <c r="F400" s="9">
        <v>7</v>
      </c>
      <c r="G400" s="10">
        <v>2614.5</v>
      </c>
      <c r="H400" s="9">
        <v>1091.8152</v>
      </c>
    </row>
    <row r="401" spans="1:8" x14ac:dyDescent="0.25">
      <c r="A401" s="13">
        <v>40931</v>
      </c>
      <c r="B401" s="8">
        <v>1498</v>
      </c>
      <c r="C401" s="9" t="s">
        <v>53</v>
      </c>
      <c r="D401" s="9" t="s">
        <v>61</v>
      </c>
      <c r="E401" s="9" t="s">
        <v>55</v>
      </c>
      <c r="F401" s="9">
        <v>6</v>
      </c>
      <c r="G401" s="10">
        <v>5062.5</v>
      </c>
      <c r="H401" s="9">
        <v>1708.5937500000005</v>
      </c>
    </row>
    <row r="402" spans="1:8" x14ac:dyDescent="0.25">
      <c r="A402" s="13">
        <v>40932</v>
      </c>
      <c r="B402" s="8">
        <v>1864</v>
      </c>
      <c r="C402" s="9" t="s">
        <v>53</v>
      </c>
      <c r="D402" s="9" t="s">
        <v>61</v>
      </c>
      <c r="E402" s="9" t="s">
        <v>59</v>
      </c>
      <c r="F402" s="9">
        <v>8</v>
      </c>
      <c r="G402" s="10">
        <v>2052</v>
      </c>
      <c r="H402" s="9">
        <v>2596.1904000000004</v>
      </c>
    </row>
    <row r="403" spans="1:8" x14ac:dyDescent="0.25">
      <c r="A403" s="13">
        <v>40933</v>
      </c>
      <c r="B403" s="8">
        <v>1499</v>
      </c>
      <c r="C403" s="9" t="s">
        <v>56</v>
      </c>
      <c r="D403" s="9" t="s">
        <v>61</v>
      </c>
      <c r="E403" s="9" t="s">
        <v>55</v>
      </c>
      <c r="F403" s="9">
        <v>10</v>
      </c>
      <c r="G403" s="10">
        <v>1755</v>
      </c>
      <c r="H403" s="9">
        <v>2730.7799999999997</v>
      </c>
    </row>
    <row r="404" spans="1:8" x14ac:dyDescent="0.25">
      <c r="A404" s="13">
        <v>40934</v>
      </c>
      <c r="B404" s="8">
        <v>1865</v>
      </c>
      <c r="C404" s="9" t="s">
        <v>56</v>
      </c>
      <c r="D404" s="9" t="s">
        <v>61</v>
      </c>
      <c r="E404" s="9" t="s">
        <v>59</v>
      </c>
      <c r="F404" s="9">
        <v>8</v>
      </c>
      <c r="G404" s="10">
        <v>4496</v>
      </c>
      <c r="H404" s="9">
        <v>4094.732</v>
      </c>
    </row>
    <row r="405" spans="1:8" x14ac:dyDescent="0.25">
      <c r="A405" s="13">
        <v>40935</v>
      </c>
      <c r="B405" s="8">
        <v>1500</v>
      </c>
      <c r="C405" s="9" t="s">
        <v>57</v>
      </c>
      <c r="D405" s="9" t="s">
        <v>61</v>
      </c>
      <c r="E405" s="9" t="s">
        <v>58</v>
      </c>
      <c r="F405" s="9">
        <v>9</v>
      </c>
      <c r="G405" s="10">
        <v>2929.5</v>
      </c>
      <c r="H405" s="9">
        <v>1156.2736500000001</v>
      </c>
    </row>
    <row r="406" spans="1:8" x14ac:dyDescent="0.25">
      <c r="A406" s="13">
        <v>40936</v>
      </c>
      <c r="B406" s="8">
        <v>1866</v>
      </c>
      <c r="C406" s="9" t="s">
        <v>57</v>
      </c>
      <c r="D406" s="9" t="s">
        <v>61</v>
      </c>
      <c r="E406" s="9" t="s">
        <v>55</v>
      </c>
      <c r="F406" s="9">
        <v>10</v>
      </c>
      <c r="G406" s="10">
        <v>14550</v>
      </c>
      <c r="H406" s="9">
        <v>3127.9589999999998</v>
      </c>
    </row>
    <row r="407" spans="1:8" x14ac:dyDescent="0.25">
      <c r="A407" s="13">
        <v>40937</v>
      </c>
      <c r="B407" s="8">
        <v>1501</v>
      </c>
      <c r="C407" s="9" t="s">
        <v>53</v>
      </c>
      <c r="D407" s="9" t="s">
        <v>61</v>
      </c>
      <c r="E407" s="9" t="s">
        <v>58</v>
      </c>
      <c r="F407" s="9">
        <v>7</v>
      </c>
      <c r="G407" s="10">
        <v>4158</v>
      </c>
      <c r="H407" s="9">
        <v>2585.8602000000001</v>
      </c>
    </row>
    <row r="408" spans="1:8" x14ac:dyDescent="0.25">
      <c r="A408" s="13">
        <v>40938</v>
      </c>
      <c r="B408" s="8">
        <v>1867</v>
      </c>
      <c r="C408" s="9" t="s">
        <v>53</v>
      </c>
      <c r="D408" s="9" t="s">
        <v>61</v>
      </c>
      <c r="E408" s="9" t="s">
        <v>55</v>
      </c>
      <c r="F408" s="9">
        <v>8</v>
      </c>
      <c r="G408" s="10">
        <v>10440</v>
      </c>
      <c r="H408" s="9">
        <v>3660.2640000000001</v>
      </c>
    </row>
    <row r="409" spans="1:8" x14ac:dyDescent="0.25">
      <c r="A409" s="13">
        <v>40939</v>
      </c>
      <c r="B409" s="8">
        <v>1502</v>
      </c>
      <c r="C409" s="9" t="s">
        <v>56</v>
      </c>
      <c r="D409" s="9" t="s">
        <v>61</v>
      </c>
      <c r="E409" s="9" t="s">
        <v>58</v>
      </c>
      <c r="F409" s="9">
        <v>6</v>
      </c>
      <c r="G409" s="10">
        <v>6561</v>
      </c>
      <c r="H409" s="9">
        <v>3494.8260000000005</v>
      </c>
    </row>
    <row r="410" spans="1:8" x14ac:dyDescent="0.25">
      <c r="A410" s="13">
        <v>40940</v>
      </c>
      <c r="B410" s="8">
        <v>1868</v>
      </c>
      <c r="C410" s="9" t="s">
        <v>56</v>
      </c>
      <c r="D410" s="9" t="s">
        <v>61</v>
      </c>
      <c r="E410" s="9" t="s">
        <v>55</v>
      </c>
      <c r="F410" s="9">
        <v>8</v>
      </c>
      <c r="G410" s="10">
        <v>8496</v>
      </c>
      <c r="H410" s="9">
        <v>4378.6259999999993</v>
      </c>
    </row>
    <row r="411" spans="1:8" x14ac:dyDescent="0.25">
      <c r="A411" s="13">
        <v>40941</v>
      </c>
      <c r="B411" s="8">
        <v>1503</v>
      </c>
      <c r="C411" s="9" t="s">
        <v>57</v>
      </c>
      <c r="D411" s="9" t="s">
        <v>61</v>
      </c>
      <c r="E411" s="9" t="s">
        <v>59</v>
      </c>
      <c r="F411" s="9">
        <v>7</v>
      </c>
      <c r="G411" s="10">
        <v>4515</v>
      </c>
      <c r="H411" s="9">
        <v>786.06150000000002</v>
      </c>
    </row>
    <row r="412" spans="1:8" x14ac:dyDescent="0.25">
      <c r="A412" s="13">
        <v>40942</v>
      </c>
      <c r="B412" s="8">
        <v>1869</v>
      </c>
      <c r="C412" s="9" t="s">
        <v>57</v>
      </c>
      <c r="D412" s="9" t="s">
        <v>61</v>
      </c>
      <c r="E412" s="9" t="s">
        <v>58</v>
      </c>
      <c r="F412" s="9">
        <v>9</v>
      </c>
      <c r="G412" s="10">
        <v>5143.5</v>
      </c>
      <c r="H412" s="9">
        <v>733.80600000000004</v>
      </c>
    </row>
    <row r="413" spans="1:8" x14ac:dyDescent="0.25">
      <c r="A413" s="13">
        <v>40943</v>
      </c>
      <c r="B413" s="8">
        <v>1504</v>
      </c>
      <c r="C413" s="9" t="s">
        <v>53</v>
      </c>
      <c r="D413" s="9" t="s">
        <v>61</v>
      </c>
      <c r="E413" s="9" t="s">
        <v>59</v>
      </c>
      <c r="F413" s="9">
        <v>9</v>
      </c>
      <c r="G413" s="10">
        <v>12195</v>
      </c>
      <c r="H413" s="9">
        <v>3248.0163000000002</v>
      </c>
    </row>
    <row r="414" spans="1:8" x14ac:dyDescent="0.25">
      <c r="A414" s="13">
        <v>40944</v>
      </c>
      <c r="B414" s="8">
        <v>1870</v>
      </c>
      <c r="C414" s="9" t="s">
        <v>53</v>
      </c>
      <c r="D414" s="9" t="s">
        <v>61</v>
      </c>
      <c r="E414" s="9" t="s">
        <v>58</v>
      </c>
      <c r="F414" s="9">
        <v>10</v>
      </c>
      <c r="G414" s="10">
        <v>10560</v>
      </c>
      <c r="H414" s="9">
        <v>5089.92</v>
      </c>
    </row>
    <row r="415" spans="1:8" x14ac:dyDescent="0.25">
      <c r="A415" s="13">
        <v>40945</v>
      </c>
      <c r="B415" s="8">
        <v>1505</v>
      </c>
      <c r="C415" s="9" t="s">
        <v>56</v>
      </c>
      <c r="D415" s="9" t="s">
        <v>61</v>
      </c>
      <c r="E415" s="9" t="s">
        <v>59</v>
      </c>
      <c r="F415" s="9">
        <v>9</v>
      </c>
      <c r="G415" s="10">
        <v>11475</v>
      </c>
      <c r="H415" s="9">
        <v>1964.0609999999999</v>
      </c>
    </row>
    <row r="416" spans="1:8" x14ac:dyDescent="0.25">
      <c r="A416" s="13">
        <v>40946</v>
      </c>
      <c r="B416" s="8">
        <v>1871</v>
      </c>
      <c r="C416" s="9" t="s">
        <v>56</v>
      </c>
      <c r="D416" s="9" t="s">
        <v>61</v>
      </c>
      <c r="E416" s="9" t="s">
        <v>58</v>
      </c>
      <c r="F416" s="9">
        <v>9</v>
      </c>
      <c r="G416" s="10">
        <v>2146.5</v>
      </c>
      <c r="H416" s="9">
        <v>4819.9657500000003</v>
      </c>
    </row>
    <row r="417" spans="1:8" x14ac:dyDescent="0.25">
      <c r="A417" s="13">
        <v>40947</v>
      </c>
      <c r="B417" s="8">
        <v>1506</v>
      </c>
      <c r="C417" s="9" t="s">
        <v>57</v>
      </c>
      <c r="D417" s="9" t="s">
        <v>61</v>
      </c>
      <c r="E417" s="9" t="s">
        <v>55</v>
      </c>
      <c r="F417" s="9">
        <v>7</v>
      </c>
      <c r="G417" s="10">
        <v>7014</v>
      </c>
      <c r="H417" s="9">
        <v>2304.8004000000001</v>
      </c>
    </row>
    <row r="418" spans="1:8" x14ac:dyDescent="0.25">
      <c r="A418" s="13">
        <v>40948</v>
      </c>
      <c r="B418" s="8">
        <v>1872</v>
      </c>
      <c r="C418" s="9" t="s">
        <v>57</v>
      </c>
      <c r="D418" s="9" t="s">
        <v>61</v>
      </c>
      <c r="E418" s="9" t="s">
        <v>59</v>
      </c>
      <c r="F418" s="9">
        <v>7</v>
      </c>
      <c r="G418" s="10">
        <v>5386.5</v>
      </c>
      <c r="H418" s="9">
        <v>3228.3090000000002</v>
      </c>
    </row>
    <row r="419" spans="1:8" x14ac:dyDescent="0.25">
      <c r="A419" s="13">
        <v>40949</v>
      </c>
      <c r="B419" s="8">
        <v>1507</v>
      </c>
      <c r="C419" s="9" t="s">
        <v>53</v>
      </c>
      <c r="D419" s="9" t="s">
        <v>61</v>
      </c>
      <c r="E419" s="9" t="s">
        <v>55</v>
      </c>
      <c r="F419" s="9">
        <v>9</v>
      </c>
      <c r="G419" s="10">
        <v>1809</v>
      </c>
      <c r="H419" s="9">
        <v>672.22439999999995</v>
      </c>
    </row>
    <row r="420" spans="1:8" x14ac:dyDescent="0.25">
      <c r="A420" s="13">
        <v>40950</v>
      </c>
      <c r="B420" s="8">
        <v>1873</v>
      </c>
      <c r="C420" s="9" t="s">
        <v>53</v>
      </c>
      <c r="D420" s="9" t="s">
        <v>61</v>
      </c>
      <c r="E420" s="9" t="s">
        <v>59</v>
      </c>
      <c r="F420" s="9">
        <v>6</v>
      </c>
      <c r="G420" s="10">
        <v>7344</v>
      </c>
      <c r="H420" s="9">
        <v>1633.7952</v>
      </c>
    </row>
    <row r="421" spans="1:8" x14ac:dyDescent="0.25">
      <c r="A421" s="13">
        <v>40951</v>
      </c>
      <c r="B421" s="8">
        <v>1508</v>
      </c>
      <c r="C421" s="9" t="s">
        <v>56</v>
      </c>
      <c r="D421" s="9" t="s">
        <v>61</v>
      </c>
      <c r="E421" s="9" t="s">
        <v>55</v>
      </c>
      <c r="F421" s="9">
        <v>7</v>
      </c>
      <c r="G421" s="10">
        <v>8426.25</v>
      </c>
      <c r="H421" s="9">
        <v>1156.0815000000002</v>
      </c>
    </row>
    <row r="422" spans="1:8" x14ac:dyDescent="0.25">
      <c r="A422" s="13">
        <v>40952</v>
      </c>
      <c r="B422" s="8">
        <v>1874</v>
      </c>
      <c r="C422" s="9" t="s">
        <v>56</v>
      </c>
      <c r="D422" s="9" t="s">
        <v>61</v>
      </c>
      <c r="E422" s="9" t="s">
        <v>59</v>
      </c>
      <c r="F422" s="9">
        <v>6</v>
      </c>
      <c r="G422" s="10">
        <v>7533</v>
      </c>
      <c r="H422" s="9">
        <v>4375.4174999999996</v>
      </c>
    </row>
    <row r="423" spans="1:8" x14ac:dyDescent="0.25">
      <c r="A423" s="13">
        <v>40953</v>
      </c>
      <c r="B423" s="8">
        <v>1509</v>
      </c>
      <c r="C423" s="9" t="s">
        <v>57</v>
      </c>
      <c r="D423" s="9" t="s">
        <v>61</v>
      </c>
      <c r="E423" s="9" t="s">
        <v>58</v>
      </c>
      <c r="F423" s="9">
        <v>9</v>
      </c>
      <c r="G423" s="10">
        <v>7695</v>
      </c>
      <c r="H423" s="9">
        <v>1579.0140000000001</v>
      </c>
    </row>
    <row r="424" spans="1:8" x14ac:dyDescent="0.25">
      <c r="A424" s="13">
        <v>40954</v>
      </c>
      <c r="B424" s="8">
        <v>1510</v>
      </c>
      <c r="C424" s="9" t="s">
        <v>53</v>
      </c>
      <c r="D424" s="9" t="s">
        <v>61</v>
      </c>
      <c r="E424" s="9" t="s">
        <v>58</v>
      </c>
      <c r="F424" s="9">
        <v>9</v>
      </c>
      <c r="G424" s="10">
        <v>5886</v>
      </c>
      <c r="H424" s="9">
        <v>2674.3041000000003</v>
      </c>
    </row>
    <row r="425" spans="1:8" x14ac:dyDescent="0.25">
      <c r="A425" s="13">
        <v>40955</v>
      </c>
      <c r="B425" s="8">
        <v>1511</v>
      </c>
      <c r="C425" s="9" t="s">
        <v>56</v>
      </c>
      <c r="D425" s="9" t="s">
        <v>61</v>
      </c>
      <c r="E425" s="9" t="s">
        <v>58</v>
      </c>
      <c r="F425" s="9">
        <v>7</v>
      </c>
      <c r="G425" s="10">
        <v>9345</v>
      </c>
      <c r="H425" s="9">
        <v>3895.9304999999999</v>
      </c>
    </row>
    <row r="426" spans="1:8" x14ac:dyDescent="0.25">
      <c r="A426" s="13">
        <v>40956</v>
      </c>
      <c r="B426" s="8">
        <v>1512</v>
      </c>
      <c r="C426" s="9" t="s">
        <v>57</v>
      </c>
      <c r="D426" s="9" t="s">
        <v>61</v>
      </c>
      <c r="E426" s="9" t="s">
        <v>59</v>
      </c>
      <c r="F426" s="9">
        <v>8</v>
      </c>
      <c r="G426" s="10">
        <v>8256</v>
      </c>
      <c r="H426" s="9">
        <v>3389.0880000000006</v>
      </c>
    </row>
    <row r="427" spans="1:8" x14ac:dyDescent="0.25">
      <c r="A427" s="13">
        <v>40957</v>
      </c>
      <c r="B427" s="8">
        <v>1513</v>
      </c>
      <c r="C427" s="9" t="s">
        <v>53</v>
      </c>
      <c r="D427" s="9" t="s">
        <v>61</v>
      </c>
      <c r="E427" s="9" t="s">
        <v>59</v>
      </c>
      <c r="F427" s="9">
        <v>8</v>
      </c>
      <c r="G427" s="10">
        <v>4356</v>
      </c>
      <c r="H427" s="9">
        <v>3644.8829999999998</v>
      </c>
    </row>
    <row r="428" spans="1:8" x14ac:dyDescent="0.25">
      <c r="A428" s="13">
        <v>40958</v>
      </c>
      <c r="B428" s="8">
        <v>1514</v>
      </c>
      <c r="C428" s="9" t="s">
        <v>56</v>
      </c>
      <c r="D428" s="9" t="s">
        <v>61</v>
      </c>
      <c r="E428" s="9" t="s">
        <v>59</v>
      </c>
      <c r="F428" s="9">
        <v>8</v>
      </c>
      <c r="G428" s="10">
        <v>14880</v>
      </c>
      <c r="H428" s="9">
        <v>5200.5599999999995</v>
      </c>
    </row>
    <row r="429" spans="1:8" x14ac:dyDescent="0.25">
      <c r="A429" s="13">
        <v>40959</v>
      </c>
      <c r="B429" s="8">
        <v>1884</v>
      </c>
      <c r="C429" s="9" t="s">
        <v>57</v>
      </c>
      <c r="D429" s="9" t="s">
        <v>61</v>
      </c>
      <c r="E429" s="9" t="s">
        <v>55</v>
      </c>
      <c r="F429" s="9">
        <v>6</v>
      </c>
      <c r="G429" s="10">
        <v>1674</v>
      </c>
      <c r="H429" s="9">
        <v>576.86040000000003</v>
      </c>
    </row>
    <row r="430" spans="1:8" x14ac:dyDescent="0.25">
      <c r="A430" s="13">
        <v>40960</v>
      </c>
      <c r="B430" s="8">
        <v>1885</v>
      </c>
      <c r="C430" s="9" t="s">
        <v>53</v>
      </c>
      <c r="D430" s="9" t="s">
        <v>61</v>
      </c>
      <c r="E430" s="9" t="s">
        <v>55</v>
      </c>
      <c r="F430" s="9">
        <v>10</v>
      </c>
      <c r="G430" s="10">
        <v>13050</v>
      </c>
      <c r="H430" s="9">
        <v>877.221</v>
      </c>
    </row>
    <row r="431" spans="1:8" x14ac:dyDescent="0.25">
      <c r="A431" s="13">
        <v>40961</v>
      </c>
      <c r="B431" s="8">
        <v>1886</v>
      </c>
      <c r="C431" s="9" t="s">
        <v>56</v>
      </c>
      <c r="D431" s="9" t="s">
        <v>61</v>
      </c>
      <c r="E431" s="9" t="s">
        <v>55</v>
      </c>
      <c r="F431" s="9">
        <v>7</v>
      </c>
      <c r="G431" s="10">
        <v>11214</v>
      </c>
      <c r="H431" s="9">
        <v>3310.3728000000006</v>
      </c>
    </row>
    <row r="432" spans="1:8" x14ac:dyDescent="0.25">
      <c r="A432" s="13">
        <v>40962</v>
      </c>
      <c r="B432" s="8">
        <v>1887</v>
      </c>
      <c r="C432" s="9" t="s">
        <v>57</v>
      </c>
      <c r="D432" s="9" t="s">
        <v>61</v>
      </c>
      <c r="E432" s="9" t="s">
        <v>58</v>
      </c>
      <c r="F432" s="9">
        <v>8</v>
      </c>
      <c r="G432" s="10">
        <v>3168</v>
      </c>
      <c r="H432" s="9">
        <v>2676.3263999999999</v>
      </c>
    </row>
    <row r="433" spans="1:8" x14ac:dyDescent="0.25">
      <c r="A433" s="13">
        <v>40963</v>
      </c>
      <c r="B433" s="8">
        <v>1888</v>
      </c>
      <c r="C433" s="9" t="s">
        <v>53</v>
      </c>
      <c r="D433" s="9" t="s">
        <v>61</v>
      </c>
      <c r="E433" s="9" t="s">
        <v>58</v>
      </c>
      <c r="F433" s="9">
        <v>7</v>
      </c>
      <c r="G433" s="10">
        <v>13860</v>
      </c>
      <c r="H433" s="9">
        <v>1744.6968000000002</v>
      </c>
    </row>
    <row r="434" spans="1:8" x14ac:dyDescent="0.25">
      <c r="A434" s="13">
        <v>40964</v>
      </c>
      <c r="B434" s="8">
        <v>1889</v>
      </c>
      <c r="C434" s="9" t="s">
        <v>56</v>
      </c>
      <c r="D434" s="9" t="s">
        <v>61</v>
      </c>
      <c r="E434" s="9" t="s">
        <v>58</v>
      </c>
      <c r="F434" s="9">
        <v>6</v>
      </c>
      <c r="G434" s="10">
        <v>1728</v>
      </c>
      <c r="H434" s="9">
        <v>2136.8447999999999</v>
      </c>
    </row>
    <row r="435" spans="1:8" x14ac:dyDescent="0.25">
      <c r="A435" s="13">
        <v>40965</v>
      </c>
      <c r="B435" s="8">
        <v>1524</v>
      </c>
      <c r="C435" s="9" t="s">
        <v>57</v>
      </c>
      <c r="D435" s="9" t="s">
        <v>61</v>
      </c>
      <c r="E435" s="9" t="s">
        <v>55</v>
      </c>
      <c r="F435" s="9">
        <v>6</v>
      </c>
      <c r="G435" s="10">
        <v>6507</v>
      </c>
      <c r="H435" s="9">
        <v>2487.6260999999995</v>
      </c>
    </row>
    <row r="436" spans="1:8" x14ac:dyDescent="0.25">
      <c r="A436" s="13">
        <v>40966</v>
      </c>
      <c r="B436" s="8">
        <v>1890</v>
      </c>
      <c r="C436" s="9" t="s">
        <v>57</v>
      </c>
      <c r="D436" s="9" t="s">
        <v>61</v>
      </c>
      <c r="E436" s="9" t="s">
        <v>59</v>
      </c>
      <c r="F436" s="9">
        <v>10</v>
      </c>
      <c r="G436" s="10">
        <v>2505</v>
      </c>
      <c r="H436" s="9">
        <v>919.58550000000002</v>
      </c>
    </row>
    <row r="437" spans="1:8" x14ac:dyDescent="0.25">
      <c r="A437" s="13">
        <v>40967</v>
      </c>
      <c r="B437" s="8">
        <v>1525</v>
      </c>
      <c r="C437" s="9" t="s">
        <v>53</v>
      </c>
      <c r="D437" s="9" t="s">
        <v>61</v>
      </c>
      <c r="E437" s="9" t="s">
        <v>55</v>
      </c>
      <c r="F437" s="9">
        <v>10</v>
      </c>
      <c r="G437" s="10">
        <v>11700</v>
      </c>
      <c r="H437" s="9">
        <v>898.09199999999998</v>
      </c>
    </row>
    <row r="438" spans="1:8" x14ac:dyDescent="0.25">
      <c r="A438" s="13">
        <v>40969</v>
      </c>
      <c r="B438" s="8">
        <v>1891</v>
      </c>
      <c r="C438" s="9" t="s">
        <v>53</v>
      </c>
      <c r="D438" s="9" t="s">
        <v>61</v>
      </c>
      <c r="E438" s="9" t="s">
        <v>59</v>
      </c>
      <c r="F438" s="9">
        <v>6</v>
      </c>
      <c r="G438" s="10">
        <v>10710</v>
      </c>
      <c r="H438" s="9">
        <v>3991.6170000000002</v>
      </c>
    </row>
    <row r="439" spans="1:8" x14ac:dyDescent="0.25">
      <c r="A439" s="13">
        <v>40970</v>
      </c>
      <c r="B439" s="8">
        <v>1526</v>
      </c>
      <c r="C439" s="9" t="s">
        <v>56</v>
      </c>
      <c r="D439" s="9" t="s">
        <v>61</v>
      </c>
      <c r="E439" s="9" t="s">
        <v>55</v>
      </c>
      <c r="F439" s="9">
        <v>6</v>
      </c>
      <c r="G439" s="10">
        <v>7290</v>
      </c>
      <c r="H439" s="9">
        <v>3225.0960000000005</v>
      </c>
    </row>
    <row r="440" spans="1:8" x14ac:dyDescent="0.25">
      <c r="A440" s="13">
        <v>40971</v>
      </c>
      <c r="B440" s="8">
        <v>1892</v>
      </c>
      <c r="C440" s="9" t="s">
        <v>56</v>
      </c>
      <c r="D440" s="9" t="s">
        <v>61</v>
      </c>
      <c r="E440" s="9" t="s">
        <v>59</v>
      </c>
      <c r="F440" s="9">
        <v>9</v>
      </c>
      <c r="G440" s="10">
        <v>2085.75</v>
      </c>
      <c r="H440" s="9">
        <v>839.30579999999998</v>
      </c>
    </row>
    <row r="441" spans="1:8" x14ac:dyDescent="0.25">
      <c r="A441" s="13">
        <v>40972</v>
      </c>
      <c r="B441" s="8">
        <v>1527</v>
      </c>
      <c r="C441" s="9" t="s">
        <v>57</v>
      </c>
      <c r="D441" s="9" t="s">
        <v>61</v>
      </c>
      <c r="E441" s="9" t="s">
        <v>58</v>
      </c>
      <c r="F441" s="9">
        <v>9</v>
      </c>
      <c r="G441" s="10">
        <v>2358</v>
      </c>
      <c r="H441" s="9">
        <v>970.08119999999997</v>
      </c>
    </row>
    <row r="442" spans="1:8" x14ac:dyDescent="0.25">
      <c r="A442" s="13">
        <v>40973</v>
      </c>
      <c r="B442" s="8">
        <v>1893</v>
      </c>
      <c r="C442" s="9" t="s">
        <v>57</v>
      </c>
      <c r="D442" s="9" t="s">
        <v>61</v>
      </c>
      <c r="E442" s="9" t="s">
        <v>55</v>
      </c>
      <c r="F442" s="9">
        <v>9</v>
      </c>
      <c r="G442" s="10">
        <v>8829</v>
      </c>
      <c r="H442" s="9">
        <v>833.8990500000001</v>
      </c>
    </row>
    <row r="443" spans="1:8" x14ac:dyDescent="0.25">
      <c r="A443" s="13">
        <v>41339</v>
      </c>
      <c r="B443" s="8">
        <v>1528</v>
      </c>
      <c r="C443" s="9" t="s">
        <v>53</v>
      </c>
      <c r="D443" s="9" t="s">
        <v>61</v>
      </c>
      <c r="E443" s="9" t="s">
        <v>58</v>
      </c>
      <c r="F443" s="9">
        <v>8</v>
      </c>
      <c r="G443" s="10">
        <v>4288</v>
      </c>
      <c r="H443" s="9">
        <v>4340.5280000000002</v>
      </c>
    </row>
    <row r="444" spans="1:8" x14ac:dyDescent="0.25">
      <c r="A444" s="13">
        <v>41340</v>
      </c>
      <c r="B444" s="8">
        <v>1902</v>
      </c>
      <c r="C444" s="9" t="s">
        <v>57</v>
      </c>
      <c r="D444" s="9" t="s">
        <v>61</v>
      </c>
      <c r="E444" s="9" t="s">
        <v>55</v>
      </c>
      <c r="F444" s="9">
        <v>9</v>
      </c>
      <c r="G444" s="10">
        <v>8977.5</v>
      </c>
      <c r="H444" s="9">
        <v>1609.1271000000002</v>
      </c>
    </row>
    <row r="445" spans="1:8" x14ac:dyDescent="0.25">
      <c r="A445" s="13">
        <v>41341</v>
      </c>
      <c r="B445" s="8">
        <v>1903</v>
      </c>
      <c r="C445" s="9" t="s">
        <v>53</v>
      </c>
      <c r="D445" s="9" t="s">
        <v>61</v>
      </c>
      <c r="E445" s="9" t="s">
        <v>55</v>
      </c>
      <c r="F445" s="9">
        <v>6</v>
      </c>
      <c r="G445" s="10">
        <v>2232</v>
      </c>
      <c r="H445" s="9">
        <v>2974.8096</v>
      </c>
    </row>
    <row r="446" spans="1:8" x14ac:dyDescent="0.25">
      <c r="A446" s="13">
        <v>41342</v>
      </c>
      <c r="B446" s="8">
        <v>1904</v>
      </c>
      <c r="C446" s="9" t="s">
        <v>56</v>
      </c>
      <c r="D446" s="9" t="s">
        <v>61</v>
      </c>
      <c r="E446" s="9" t="s">
        <v>55</v>
      </c>
      <c r="F446" s="9">
        <v>9</v>
      </c>
      <c r="G446" s="10">
        <v>13365</v>
      </c>
      <c r="H446" s="9">
        <v>5565.1859999999997</v>
      </c>
    </row>
    <row r="447" spans="1:8" x14ac:dyDescent="0.25">
      <c r="A447" s="13">
        <v>41343</v>
      </c>
      <c r="B447" s="8">
        <v>1905</v>
      </c>
      <c r="C447" s="9" t="s">
        <v>57</v>
      </c>
      <c r="D447" s="9" t="s">
        <v>61</v>
      </c>
      <c r="E447" s="9" t="s">
        <v>58</v>
      </c>
      <c r="F447" s="9">
        <v>7</v>
      </c>
      <c r="G447" s="10">
        <v>2220.75</v>
      </c>
      <c r="H447" s="9">
        <v>982.68187499999999</v>
      </c>
    </row>
    <row r="448" spans="1:8" x14ac:dyDescent="0.25">
      <c r="A448" s="13">
        <v>41344</v>
      </c>
      <c r="B448" s="8">
        <v>1906</v>
      </c>
      <c r="C448" s="9" t="s">
        <v>53</v>
      </c>
      <c r="D448" s="9" t="s">
        <v>61</v>
      </c>
      <c r="E448" s="9" t="s">
        <v>58</v>
      </c>
      <c r="F448" s="9">
        <v>6</v>
      </c>
      <c r="G448" s="10">
        <v>5616</v>
      </c>
      <c r="H448" s="9">
        <v>4112.7840000000006</v>
      </c>
    </row>
    <row r="449" spans="1:8" x14ac:dyDescent="0.25">
      <c r="A449" s="13">
        <v>41345</v>
      </c>
      <c r="B449" s="8">
        <v>1542</v>
      </c>
      <c r="C449" s="9" t="s">
        <v>57</v>
      </c>
      <c r="D449" s="9" t="s">
        <v>61</v>
      </c>
      <c r="E449" s="9" t="s">
        <v>55</v>
      </c>
      <c r="F449" s="9">
        <v>9</v>
      </c>
      <c r="G449" s="10">
        <v>1984.5</v>
      </c>
      <c r="H449" s="9">
        <v>4042.4264999999996</v>
      </c>
    </row>
    <row r="450" spans="1:8" x14ac:dyDescent="0.25">
      <c r="A450" s="13">
        <v>41346</v>
      </c>
      <c r="B450" s="8">
        <v>1907</v>
      </c>
      <c r="C450" s="9" t="s">
        <v>56</v>
      </c>
      <c r="D450" s="9" t="s">
        <v>61</v>
      </c>
      <c r="E450" s="9" t="s">
        <v>58</v>
      </c>
      <c r="F450" s="9">
        <v>6</v>
      </c>
      <c r="G450" s="10">
        <v>7344</v>
      </c>
      <c r="H450" s="9">
        <v>3077.8703999999998</v>
      </c>
    </row>
    <row r="451" spans="1:8" x14ac:dyDescent="0.25">
      <c r="A451" s="13">
        <v>41347</v>
      </c>
      <c r="B451" s="8">
        <v>1543</v>
      </c>
      <c r="C451" s="9" t="s">
        <v>53</v>
      </c>
      <c r="D451" s="9" t="s">
        <v>61</v>
      </c>
      <c r="E451" s="9" t="s">
        <v>55</v>
      </c>
      <c r="F451" s="9">
        <v>9</v>
      </c>
      <c r="G451" s="10">
        <v>7587</v>
      </c>
      <c r="H451" s="9">
        <v>4445.982</v>
      </c>
    </row>
    <row r="452" spans="1:8" x14ac:dyDescent="0.25">
      <c r="A452" s="13">
        <v>41348</v>
      </c>
      <c r="B452" s="8">
        <v>1908</v>
      </c>
      <c r="C452" s="9" t="s">
        <v>57</v>
      </c>
      <c r="D452" s="9" t="s">
        <v>61</v>
      </c>
      <c r="E452" s="9" t="s">
        <v>59</v>
      </c>
      <c r="F452" s="9">
        <v>6</v>
      </c>
      <c r="G452" s="10">
        <v>3834</v>
      </c>
      <c r="H452" s="9">
        <v>3564.6615000000002</v>
      </c>
    </row>
    <row r="453" spans="1:8" x14ac:dyDescent="0.25">
      <c r="A453" s="13">
        <v>41349</v>
      </c>
      <c r="B453" s="8">
        <v>1544</v>
      </c>
      <c r="C453" s="9" t="s">
        <v>56</v>
      </c>
      <c r="D453" s="9" t="s">
        <v>61</v>
      </c>
      <c r="E453" s="9" t="s">
        <v>55</v>
      </c>
      <c r="F453" s="9">
        <v>8</v>
      </c>
      <c r="G453" s="10">
        <v>14940</v>
      </c>
      <c r="H453" s="9">
        <v>1164.7223999999999</v>
      </c>
    </row>
    <row r="454" spans="1:8" x14ac:dyDescent="0.25">
      <c r="A454" s="13">
        <v>41350</v>
      </c>
      <c r="B454" s="8">
        <v>1909</v>
      </c>
      <c r="C454" s="9" t="s">
        <v>53</v>
      </c>
      <c r="D454" s="9" t="s">
        <v>61</v>
      </c>
      <c r="E454" s="9" t="s">
        <v>59</v>
      </c>
      <c r="F454" s="9">
        <v>8</v>
      </c>
      <c r="G454" s="10">
        <v>2280</v>
      </c>
      <c r="H454" s="9">
        <v>737.58</v>
      </c>
    </row>
    <row r="455" spans="1:8" x14ac:dyDescent="0.25">
      <c r="A455" s="13">
        <v>41351</v>
      </c>
      <c r="B455" s="8">
        <v>1545</v>
      </c>
      <c r="C455" s="9" t="s">
        <v>57</v>
      </c>
      <c r="D455" s="9" t="s">
        <v>61</v>
      </c>
      <c r="E455" s="9" t="s">
        <v>58</v>
      </c>
      <c r="F455" s="9">
        <v>10</v>
      </c>
      <c r="G455" s="10">
        <v>13800</v>
      </c>
      <c r="H455" s="9">
        <v>1811.6640000000002</v>
      </c>
    </row>
    <row r="456" spans="1:8" x14ac:dyDescent="0.25">
      <c r="A456" s="13">
        <v>41352</v>
      </c>
      <c r="B456" s="8">
        <v>1910</v>
      </c>
      <c r="C456" s="9" t="s">
        <v>56</v>
      </c>
      <c r="D456" s="9" t="s">
        <v>61</v>
      </c>
      <c r="E456" s="9" t="s">
        <v>59</v>
      </c>
      <c r="F456" s="9">
        <v>8</v>
      </c>
      <c r="G456" s="10">
        <v>4048</v>
      </c>
      <c r="H456" s="9">
        <v>3422.1792</v>
      </c>
    </row>
    <row r="457" spans="1:8" x14ac:dyDescent="0.25">
      <c r="A457" s="13">
        <v>41353</v>
      </c>
      <c r="B457" s="8">
        <v>1546</v>
      </c>
      <c r="C457" s="9" t="s">
        <v>53</v>
      </c>
      <c r="D457" s="9" t="s">
        <v>61</v>
      </c>
      <c r="E457" s="9" t="s">
        <v>58</v>
      </c>
      <c r="F457" s="9">
        <v>8</v>
      </c>
      <c r="G457" s="10">
        <v>2106</v>
      </c>
      <c r="H457" s="9">
        <v>2156.9651999999996</v>
      </c>
    </row>
    <row r="458" spans="1:8" x14ac:dyDescent="0.25">
      <c r="A458" s="13">
        <v>41354</v>
      </c>
      <c r="B458" s="8">
        <v>1547</v>
      </c>
      <c r="C458" s="9" t="s">
        <v>56</v>
      </c>
      <c r="D458" s="9" t="s">
        <v>61</v>
      </c>
      <c r="E458" s="9" t="s">
        <v>58</v>
      </c>
      <c r="F458" s="9">
        <v>8</v>
      </c>
      <c r="G458" s="10">
        <v>7920</v>
      </c>
      <c r="H458" s="9">
        <v>2503.5120000000002</v>
      </c>
    </row>
    <row r="459" spans="1:8" x14ac:dyDescent="0.25">
      <c r="A459" s="13">
        <v>41355</v>
      </c>
      <c r="B459" s="8">
        <v>1548</v>
      </c>
      <c r="C459" s="9" t="s">
        <v>57</v>
      </c>
      <c r="D459" s="9" t="s">
        <v>61</v>
      </c>
      <c r="E459" s="9" t="s">
        <v>59</v>
      </c>
      <c r="F459" s="9">
        <v>9</v>
      </c>
      <c r="G459" s="10">
        <v>10044</v>
      </c>
      <c r="H459" s="9">
        <v>984.81420000000003</v>
      </c>
    </row>
    <row r="460" spans="1:8" x14ac:dyDescent="0.25">
      <c r="A460" s="13">
        <v>41356</v>
      </c>
      <c r="B460" s="8">
        <v>1549</v>
      </c>
      <c r="C460" s="9" t="s">
        <v>53</v>
      </c>
      <c r="D460" s="9" t="s">
        <v>61</v>
      </c>
      <c r="E460" s="9" t="s">
        <v>59</v>
      </c>
      <c r="F460" s="9">
        <v>8</v>
      </c>
      <c r="G460" s="10">
        <v>3144</v>
      </c>
      <c r="H460" s="9">
        <v>3420.6719999999996</v>
      </c>
    </row>
    <row r="461" spans="1:8" x14ac:dyDescent="0.25">
      <c r="A461" s="13">
        <v>41357</v>
      </c>
      <c r="B461" s="8">
        <v>1550</v>
      </c>
      <c r="C461" s="9" t="s">
        <v>56</v>
      </c>
      <c r="D461" s="9" t="s">
        <v>61</v>
      </c>
      <c r="E461" s="9" t="s">
        <v>59</v>
      </c>
      <c r="F461" s="9">
        <v>10</v>
      </c>
      <c r="G461" s="10">
        <v>10020</v>
      </c>
      <c r="H461" s="9">
        <v>3834.6539999999995</v>
      </c>
    </row>
    <row r="462" spans="1:8" x14ac:dyDescent="0.25">
      <c r="A462" s="13">
        <v>41358</v>
      </c>
      <c r="B462" s="8">
        <v>1938</v>
      </c>
      <c r="C462" s="9" t="s">
        <v>57</v>
      </c>
      <c r="D462" s="9" t="s">
        <v>61</v>
      </c>
      <c r="E462" s="9" t="s">
        <v>55</v>
      </c>
      <c r="F462" s="9">
        <v>7</v>
      </c>
      <c r="G462" s="10">
        <v>2016</v>
      </c>
      <c r="H462" s="9">
        <v>1776.096</v>
      </c>
    </row>
    <row r="463" spans="1:8" x14ac:dyDescent="0.25">
      <c r="A463" s="13">
        <v>41359</v>
      </c>
      <c r="B463" s="8">
        <v>1939</v>
      </c>
      <c r="C463" s="9" t="s">
        <v>53</v>
      </c>
      <c r="D463" s="9" t="s">
        <v>61</v>
      </c>
      <c r="E463" s="9" t="s">
        <v>55</v>
      </c>
      <c r="F463" s="9">
        <v>10</v>
      </c>
      <c r="G463" s="10">
        <v>7335</v>
      </c>
      <c r="H463" s="9">
        <v>3707.598</v>
      </c>
    </row>
    <row r="464" spans="1:8" x14ac:dyDescent="0.25">
      <c r="A464" s="13">
        <v>41360</v>
      </c>
      <c r="B464" s="8">
        <v>1940</v>
      </c>
      <c r="C464" s="9" t="s">
        <v>56</v>
      </c>
      <c r="D464" s="9" t="s">
        <v>61</v>
      </c>
      <c r="E464" s="9" t="s">
        <v>55</v>
      </c>
      <c r="F464" s="9">
        <v>10</v>
      </c>
      <c r="G464" s="10">
        <v>5310</v>
      </c>
      <c r="H464" s="9">
        <v>2214.6240000000003</v>
      </c>
    </row>
    <row r="465" spans="1:8" x14ac:dyDescent="0.25">
      <c r="A465" s="13">
        <v>41361</v>
      </c>
      <c r="B465" s="8">
        <v>1941</v>
      </c>
      <c r="C465" s="9" t="s">
        <v>57</v>
      </c>
      <c r="D465" s="9" t="s">
        <v>61</v>
      </c>
      <c r="E465" s="9" t="s">
        <v>58</v>
      </c>
      <c r="F465" s="9">
        <v>6</v>
      </c>
      <c r="G465" s="10">
        <v>7812</v>
      </c>
      <c r="H465" s="9">
        <v>666.16830000000004</v>
      </c>
    </row>
    <row r="466" spans="1:8" x14ac:dyDescent="0.25">
      <c r="A466" s="13">
        <v>41362</v>
      </c>
      <c r="B466" s="8">
        <v>1942</v>
      </c>
      <c r="C466" s="9" t="s">
        <v>53</v>
      </c>
      <c r="D466" s="9" t="s">
        <v>61</v>
      </c>
      <c r="E466" s="9" t="s">
        <v>58</v>
      </c>
      <c r="F466" s="9">
        <v>10</v>
      </c>
      <c r="G466" s="10">
        <v>7785</v>
      </c>
      <c r="H466" s="9">
        <v>4436.4120000000003</v>
      </c>
    </row>
    <row r="467" spans="1:8" x14ac:dyDescent="0.25">
      <c r="A467" s="13">
        <v>41363</v>
      </c>
      <c r="B467" s="8">
        <v>1578</v>
      </c>
      <c r="C467" s="9" t="s">
        <v>57</v>
      </c>
      <c r="D467" s="9" t="s">
        <v>61</v>
      </c>
      <c r="E467" s="9" t="s">
        <v>55</v>
      </c>
      <c r="F467" s="9">
        <v>8</v>
      </c>
      <c r="G467" s="10">
        <v>6876</v>
      </c>
      <c r="H467" s="9">
        <v>1720.8336000000002</v>
      </c>
    </row>
    <row r="468" spans="1:8" x14ac:dyDescent="0.25">
      <c r="A468" s="13">
        <v>41364</v>
      </c>
      <c r="B468" s="8">
        <v>1943</v>
      </c>
      <c r="C468" s="9" t="s">
        <v>56</v>
      </c>
      <c r="D468" s="9" t="s">
        <v>61</v>
      </c>
      <c r="E468" s="9" t="s">
        <v>58</v>
      </c>
      <c r="F468" s="9">
        <v>9</v>
      </c>
      <c r="G468" s="10">
        <v>2646</v>
      </c>
      <c r="H468" s="9">
        <v>1056.8124</v>
      </c>
    </row>
    <row r="469" spans="1:8" x14ac:dyDescent="0.25">
      <c r="A469" s="13">
        <v>41365</v>
      </c>
      <c r="B469" s="8">
        <v>1579</v>
      </c>
      <c r="C469" s="9" t="s">
        <v>53</v>
      </c>
      <c r="D469" s="9" t="s">
        <v>61</v>
      </c>
      <c r="E469" s="9" t="s">
        <v>55</v>
      </c>
      <c r="F469" s="9">
        <v>7</v>
      </c>
      <c r="G469" s="10">
        <v>1533</v>
      </c>
      <c r="H469" s="9">
        <v>2004.2442000000001</v>
      </c>
    </row>
    <row r="470" spans="1:8" x14ac:dyDescent="0.25">
      <c r="A470" s="13">
        <v>41366</v>
      </c>
      <c r="B470" s="8">
        <v>1944</v>
      </c>
      <c r="C470" s="9" t="s">
        <v>57</v>
      </c>
      <c r="D470" s="9" t="s">
        <v>61</v>
      </c>
      <c r="E470" s="9" t="s">
        <v>59</v>
      </c>
      <c r="F470" s="9">
        <v>7</v>
      </c>
      <c r="G470" s="10">
        <v>7140</v>
      </c>
      <c r="H470" s="9">
        <v>1653.0884999999996</v>
      </c>
    </row>
    <row r="471" spans="1:8" x14ac:dyDescent="0.25">
      <c r="A471" s="13">
        <v>41367</v>
      </c>
      <c r="B471" s="8">
        <v>1580</v>
      </c>
      <c r="C471" s="9" t="s">
        <v>56</v>
      </c>
      <c r="D471" s="9" t="s">
        <v>61</v>
      </c>
      <c r="E471" s="9" t="s">
        <v>55</v>
      </c>
      <c r="F471" s="9">
        <v>7</v>
      </c>
      <c r="G471" s="10">
        <v>2030</v>
      </c>
      <c r="H471" s="9">
        <v>771.4</v>
      </c>
    </row>
    <row r="472" spans="1:8" x14ac:dyDescent="0.25">
      <c r="A472" s="13">
        <v>41368</v>
      </c>
      <c r="B472" s="8">
        <v>1945</v>
      </c>
      <c r="C472" s="9" t="s">
        <v>53</v>
      </c>
      <c r="D472" s="9" t="s">
        <v>61</v>
      </c>
      <c r="E472" s="9" t="s">
        <v>59</v>
      </c>
      <c r="F472" s="9">
        <v>10</v>
      </c>
      <c r="G472" s="10">
        <v>2310</v>
      </c>
      <c r="H472" s="9">
        <v>944.09699999999998</v>
      </c>
    </row>
    <row r="473" spans="1:8" x14ac:dyDescent="0.25">
      <c r="A473" s="13">
        <v>41369</v>
      </c>
      <c r="B473" s="8">
        <v>1581</v>
      </c>
      <c r="C473" s="9" t="s">
        <v>57</v>
      </c>
      <c r="D473" s="9" t="s">
        <v>61</v>
      </c>
      <c r="E473" s="9" t="s">
        <v>58</v>
      </c>
      <c r="F473" s="9">
        <v>7</v>
      </c>
      <c r="G473" s="10">
        <v>5386.5</v>
      </c>
      <c r="H473" s="9">
        <v>1577.8854000000001</v>
      </c>
    </row>
    <row r="474" spans="1:8" x14ac:dyDescent="0.25">
      <c r="A474" s="13">
        <v>41370</v>
      </c>
      <c r="B474" s="8">
        <v>1946</v>
      </c>
      <c r="C474" s="9" t="s">
        <v>56</v>
      </c>
      <c r="D474" s="9" t="s">
        <v>61</v>
      </c>
      <c r="E474" s="9" t="s">
        <v>59</v>
      </c>
      <c r="F474" s="9">
        <v>6</v>
      </c>
      <c r="G474" s="10">
        <v>7938</v>
      </c>
      <c r="H474" s="9">
        <v>1496.3130000000001</v>
      </c>
    </row>
    <row r="475" spans="1:8" x14ac:dyDescent="0.25">
      <c r="A475" s="13">
        <v>41371</v>
      </c>
      <c r="B475" s="8">
        <v>1582</v>
      </c>
      <c r="C475" s="9" t="s">
        <v>53</v>
      </c>
      <c r="D475" s="9" t="s">
        <v>61</v>
      </c>
      <c r="E475" s="9" t="s">
        <v>58</v>
      </c>
      <c r="F475" s="9">
        <v>10</v>
      </c>
      <c r="G475" s="10">
        <v>10400</v>
      </c>
      <c r="H475" s="9">
        <v>2102.88</v>
      </c>
    </row>
    <row r="476" spans="1:8" x14ac:dyDescent="0.25">
      <c r="A476" s="13">
        <v>41372</v>
      </c>
      <c r="B476" s="8">
        <v>1583</v>
      </c>
      <c r="C476" s="9" t="s">
        <v>56</v>
      </c>
      <c r="D476" s="9" t="s">
        <v>61</v>
      </c>
      <c r="E476" s="9" t="s">
        <v>58</v>
      </c>
      <c r="F476" s="9">
        <v>10</v>
      </c>
      <c r="G476" s="10">
        <v>2295</v>
      </c>
      <c r="H476" s="9">
        <v>937.9665</v>
      </c>
    </row>
    <row r="477" spans="1:8" x14ac:dyDescent="0.25">
      <c r="A477" s="13">
        <v>41373</v>
      </c>
      <c r="B477" s="8">
        <v>1584</v>
      </c>
      <c r="C477" s="9" t="s">
        <v>57</v>
      </c>
      <c r="D477" s="9" t="s">
        <v>61</v>
      </c>
      <c r="E477" s="9" t="s">
        <v>59</v>
      </c>
      <c r="F477" s="9">
        <v>10</v>
      </c>
      <c r="G477" s="10">
        <v>6120</v>
      </c>
      <c r="H477" s="9">
        <v>1800.9119999999998</v>
      </c>
    </row>
    <row r="478" spans="1:8" x14ac:dyDescent="0.25">
      <c r="A478" s="13">
        <v>41374</v>
      </c>
      <c r="B478" s="8">
        <v>1585</v>
      </c>
      <c r="C478" s="9" t="s">
        <v>53</v>
      </c>
      <c r="D478" s="9" t="s">
        <v>61</v>
      </c>
      <c r="E478" s="9" t="s">
        <v>59</v>
      </c>
      <c r="F478" s="9">
        <v>6</v>
      </c>
      <c r="G478" s="10">
        <v>10395</v>
      </c>
      <c r="H478" s="9">
        <v>1761.7446</v>
      </c>
    </row>
    <row r="479" spans="1:8" x14ac:dyDescent="0.25">
      <c r="A479" s="13">
        <v>41375</v>
      </c>
      <c r="B479" s="8">
        <v>1586</v>
      </c>
      <c r="C479" s="9" t="s">
        <v>56</v>
      </c>
      <c r="D479" s="9" t="s">
        <v>61</v>
      </c>
      <c r="E479" s="9" t="s">
        <v>59</v>
      </c>
      <c r="F479" s="9">
        <v>6</v>
      </c>
      <c r="G479" s="10">
        <v>13365</v>
      </c>
      <c r="H479" s="9">
        <v>3555.09</v>
      </c>
    </row>
    <row r="480" spans="1:8" x14ac:dyDescent="0.25">
      <c r="A480" s="13">
        <v>41376</v>
      </c>
      <c r="B480" s="8">
        <v>1973</v>
      </c>
      <c r="C480" s="9" t="s">
        <v>56</v>
      </c>
      <c r="D480" s="9" t="s">
        <v>61</v>
      </c>
      <c r="E480" s="9" t="s">
        <v>59</v>
      </c>
      <c r="F480" s="9">
        <v>9</v>
      </c>
      <c r="G480" s="10">
        <v>14647.5</v>
      </c>
      <c r="H480" s="9">
        <v>1078.3489499999998</v>
      </c>
    </row>
    <row r="481" spans="1:8" x14ac:dyDescent="0.25">
      <c r="A481" s="13">
        <v>41377</v>
      </c>
      <c r="B481" s="8">
        <v>1609</v>
      </c>
      <c r="C481" s="9" t="s">
        <v>53</v>
      </c>
      <c r="D481" s="9" t="s">
        <v>61</v>
      </c>
      <c r="E481" s="9" t="s">
        <v>58</v>
      </c>
      <c r="F481" s="9">
        <v>6</v>
      </c>
      <c r="G481" s="10">
        <v>8820</v>
      </c>
      <c r="H481" s="9">
        <v>2244.5136000000002</v>
      </c>
    </row>
    <row r="482" spans="1:8" x14ac:dyDescent="0.25">
      <c r="A482" s="13">
        <v>41378</v>
      </c>
      <c r="B482" s="8">
        <v>1974</v>
      </c>
      <c r="C482" s="9" t="s">
        <v>57</v>
      </c>
      <c r="D482" s="9" t="s">
        <v>61</v>
      </c>
      <c r="E482" s="9" t="s">
        <v>55</v>
      </c>
      <c r="F482" s="9">
        <v>10</v>
      </c>
      <c r="G482" s="10">
        <v>7020</v>
      </c>
      <c r="H482" s="9">
        <v>1829.4120000000003</v>
      </c>
    </row>
    <row r="483" spans="1:8" x14ac:dyDescent="0.25">
      <c r="A483" s="13">
        <v>41379</v>
      </c>
      <c r="B483" s="8">
        <v>1610</v>
      </c>
      <c r="C483" s="9" t="s">
        <v>56</v>
      </c>
      <c r="D483" s="9" t="s">
        <v>61</v>
      </c>
      <c r="E483" s="9" t="s">
        <v>58</v>
      </c>
      <c r="F483" s="9">
        <v>6</v>
      </c>
      <c r="G483" s="10">
        <v>3645</v>
      </c>
      <c r="H483" s="9">
        <v>747.58950000000004</v>
      </c>
    </row>
    <row r="484" spans="1:8" x14ac:dyDescent="0.25">
      <c r="A484" s="13">
        <v>41380</v>
      </c>
      <c r="B484" s="8">
        <v>1975</v>
      </c>
      <c r="C484" s="9" t="s">
        <v>53</v>
      </c>
      <c r="D484" s="9" t="s">
        <v>61</v>
      </c>
      <c r="E484" s="9" t="s">
        <v>55</v>
      </c>
      <c r="F484" s="9">
        <v>9</v>
      </c>
      <c r="G484" s="10">
        <v>2439</v>
      </c>
      <c r="H484" s="9">
        <v>2932.6535999999996</v>
      </c>
    </row>
    <row r="485" spans="1:8" x14ac:dyDescent="0.25">
      <c r="A485" s="13">
        <v>41381</v>
      </c>
      <c r="B485" s="8">
        <v>1611</v>
      </c>
      <c r="C485" s="9" t="s">
        <v>57</v>
      </c>
      <c r="D485" s="9" t="s">
        <v>61</v>
      </c>
      <c r="E485" s="9" t="s">
        <v>59</v>
      </c>
      <c r="F485" s="9">
        <v>6</v>
      </c>
      <c r="G485" s="10">
        <v>7560</v>
      </c>
      <c r="H485" s="9">
        <v>2169.7200000000003</v>
      </c>
    </row>
    <row r="486" spans="1:8" x14ac:dyDescent="0.25">
      <c r="A486" s="13">
        <v>41382</v>
      </c>
      <c r="B486" s="8">
        <v>1976</v>
      </c>
      <c r="C486" s="9" t="s">
        <v>56</v>
      </c>
      <c r="D486" s="9" t="s">
        <v>61</v>
      </c>
      <c r="E486" s="9" t="s">
        <v>55</v>
      </c>
      <c r="F486" s="9">
        <v>7</v>
      </c>
      <c r="G486" s="10">
        <v>7308</v>
      </c>
      <c r="H486" s="9">
        <v>1176.2226000000001</v>
      </c>
    </row>
    <row r="487" spans="1:8" x14ac:dyDescent="0.25">
      <c r="A487" s="13">
        <v>41383</v>
      </c>
      <c r="B487" s="8">
        <v>1612</v>
      </c>
      <c r="C487" s="9" t="s">
        <v>53</v>
      </c>
      <c r="D487" s="9" t="s">
        <v>61</v>
      </c>
      <c r="E487" s="9" t="s">
        <v>59</v>
      </c>
      <c r="F487" s="9">
        <v>6</v>
      </c>
      <c r="G487" s="10">
        <v>1741.5</v>
      </c>
      <c r="H487" s="9">
        <v>1614.3705</v>
      </c>
    </row>
    <row r="488" spans="1:8" x14ac:dyDescent="0.25">
      <c r="A488" s="13">
        <v>41384</v>
      </c>
      <c r="B488" s="8">
        <v>1977</v>
      </c>
      <c r="C488" s="9" t="s">
        <v>57</v>
      </c>
      <c r="D488" s="9" t="s">
        <v>61</v>
      </c>
      <c r="E488" s="9" t="s">
        <v>58</v>
      </c>
      <c r="F488" s="9">
        <v>6</v>
      </c>
      <c r="G488" s="10">
        <v>3492</v>
      </c>
      <c r="H488" s="9">
        <v>2941.1369999999997</v>
      </c>
    </row>
    <row r="489" spans="1:8" x14ac:dyDescent="0.25">
      <c r="A489" s="13">
        <v>41385</v>
      </c>
      <c r="B489" s="8">
        <v>1613</v>
      </c>
      <c r="C489" s="9" t="s">
        <v>56</v>
      </c>
      <c r="D489" s="9" t="s">
        <v>61</v>
      </c>
      <c r="E489" s="9" t="s">
        <v>59</v>
      </c>
      <c r="F489" s="9">
        <v>10</v>
      </c>
      <c r="G489" s="10">
        <v>2850</v>
      </c>
      <c r="H489" s="9">
        <v>3530.2949999999996</v>
      </c>
    </row>
    <row r="490" spans="1:8" x14ac:dyDescent="0.25">
      <c r="A490" s="13">
        <v>41386</v>
      </c>
      <c r="B490" s="8">
        <v>1978</v>
      </c>
      <c r="C490" s="9" t="s">
        <v>53</v>
      </c>
      <c r="D490" s="9" t="s">
        <v>61</v>
      </c>
      <c r="E490" s="9" t="s">
        <v>58</v>
      </c>
      <c r="F490" s="9">
        <v>8</v>
      </c>
      <c r="G490" s="10">
        <v>2520</v>
      </c>
      <c r="H490" s="9">
        <v>3844.2599999999998</v>
      </c>
    </row>
    <row r="491" spans="1:8" x14ac:dyDescent="0.25">
      <c r="A491" s="13">
        <v>41387</v>
      </c>
      <c r="B491" s="8">
        <v>1614</v>
      </c>
      <c r="C491" s="9" t="s">
        <v>57</v>
      </c>
      <c r="D491" s="9" t="s">
        <v>61</v>
      </c>
      <c r="E491" s="9" t="s">
        <v>55</v>
      </c>
      <c r="F491" s="9">
        <v>8</v>
      </c>
      <c r="G491" s="10">
        <v>3408</v>
      </c>
      <c r="H491" s="9">
        <v>1704.3407999999997</v>
      </c>
    </row>
    <row r="492" spans="1:8" x14ac:dyDescent="0.25">
      <c r="A492" s="13">
        <v>41388</v>
      </c>
      <c r="B492" s="8">
        <v>1979</v>
      </c>
      <c r="C492" s="9" t="s">
        <v>56</v>
      </c>
      <c r="D492" s="9" t="s">
        <v>61</v>
      </c>
      <c r="E492" s="9" t="s">
        <v>58</v>
      </c>
      <c r="F492" s="9">
        <v>7</v>
      </c>
      <c r="G492" s="10">
        <v>7812</v>
      </c>
      <c r="H492" s="9">
        <v>2902.9391999999998</v>
      </c>
    </row>
    <row r="493" spans="1:8" x14ac:dyDescent="0.25">
      <c r="A493" s="13">
        <v>41389</v>
      </c>
      <c r="B493" s="8">
        <v>1615</v>
      </c>
      <c r="C493" s="9" t="s">
        <v>53</v>
      </c>
      <c r="D493" s="9" t="s">
        <v>61</v>
      </c>
      <c r="E493" s="9" t="s">
        <v>55</v>
      </c>
      <c r="F493" s="9">
        <v>10</v>
      </c>
      <c r="G493" s="10">
        <v>9600</v>
      </c>
      <c r="H493" s="9">
        <v>1070.1600000000001</v>
      </c>
    </row>
    <row r="494" spans="1:8" x14ac:dyDescent="0.25">
      <c r="A494" s="13">
        <v>41390</v>
      </c>
      <c r="B494" s="8">
        <v>1980</v>
      </c>
      <c r="C494" s="9" t="s">
        <v>57</v>
      </c>
      <c r="D494" s="9" t="s">
        <v>61</v>
      </c>
      <c r="E494" s="9" t="s">
        <v>59</v>
      </c>
      <c r="F494" s="9">
        <v>6</v>
      </c>
      <c r="G494" s="10">
        <v>4950</v>
      </c>
      <c r="H494" s="9">
        <v>4145.13</v>
      </c>
    </row>
    <row r="495" spans="1:8" x14ac:dyDescent="0.25">
      <c r="A495" s="13">
        <v>41391</v>
      </c>
      <c r="B495" s="8">
        <v>1616</v>
      </c>
      <c r="C495" s="9" t="s">
        <v>56</v>
      </c>
      <c r="D495" s="9" t="s">
        <v>61</v>
      </c>
      <c r="E495" s="9" t="s">
        <v>55</v>
      </c>
      <c r="F495" s="9">
        <v>9</v>
      </c>
      <c r="G495" s="10">
        <v>6075</v>
      </c>
      <c r="H495" s="9">
        <v>850.09500000000003</v>
      </c>
    </row>
    <row r="496" spans="1:8" x14ac:dyDescent="0.25">
      <c r="A496" s="13">
        <v>41392</v>
      </c>
      <c r="B496" s="8">
        <v>1981</v>
      </c>
      <c r="C496" s="9" t="s">
        <v>53</v>
      </c>
      <c r="D496" s="9" t="s">
        <v>61</v>
      </c>
      <c r="E496" s="9" t="s">
        <v>59</v>
      </c>
      <c r="F496" s="9">
        <v>10</v>
      </c>
      <c r="G496" s="10">
        <v>11880</v>
      </c>
      <c r="H496" s="9">
        <v>3659.04</v>
      </c>
    </row>
    <row r="497" spans="1:8" x14ac:dyDescent="0.25">
      <c r="A497" s="13">
        <v>41393</v>
      </c>
      <c r="B497" s="8">
        <v>1617</v>
      </c>
      <c r="C497" s="9" t="s">
        <v>57</v>
      </c>
      <c r="D497" s="9" t="s">
        <v>61</v>
      </c>
      <c r="E497" s="9" t="s">
        <v>58</v>
      </c>
      <c r="F497" s="9">
        <v>8</v>
      </c>
      <c r="G497" s="10">
        <v>2964</v>
      </c>
      <c r="H497" s="9">
        <v>889.49639999999988</v>
      </c>
    </row>
    <row r="498" spans="1:8" x14ac:dyDescent="0.25">
      <c r="A498" s="13">
        <v>41394</v>
      </c>
      <c r="B498" s="8">
        <v>1982</v>
      </c>
      <c r="C498" s="9" t="s">
        <v>56</v>
      </c>
      <c r="D498" s="9" t="s">
        <v>61</v>
      </c>
      <c r="E498" s="9" t="s">
        <v>59</v>
      </c>
      <c r="F498" s="9">
        <v>10</v>
      </c>
      <c r="G498" s="10">
        <v>13275</v>
      </c>
      <c r="H498" s="9">
        <v>1865.9339999999997</v>
      </c>
    </row>
    <row r="499" spans="1:8" x14ac:dyDescent="0.25">
      <c r="A499" s="13">
        <v>41395</v>
      </c>
      <c r="B499" s="8">
        <v>1618</v>
      </c>
      <c r="C499" s="9" t="s">
        <v>53</v>
      </c>
      <c r="D499" s="9" t="s">
        <v>61</v>
      </c>
      <c r="E499" s="9" t="s">
        <v>58</v>
      </c>
      <c r="F499" s="9">
        <v>10</v>
      </c>
      <c r="G499" s="10">
        <v>11760</v>
      </c>
      <c r="H499" s="9">
        <v>3227.2380000000003</v>
      </c>
    </row>
    <row r="500" spans="1:8" x14ac:dyDescent="0.25">
      <c r="A500" s="13">
        <v>41396</v>
      </c>
      <c r="B500" s="8">
        <v>1619</v>
      </c>
      <c r="C500" s="9" t="s">
        <v>56</v>
      </c>
      <c r="D500" s="9" t="s">
        <v>61</v>
      </c>
      <c r="E500" s="9" t="s">
        <v>58</v>
      </c>
      <c r="F500" s="9">
        <v>8</v>
      </c>
      <c r="G500" s="10">
        <v>9216</v>
      </c>
      <c r="H500" s="9">
        <v>806.39999999999986</v>
      </c>
    </row>
    <row r="501" spans="1:8" x14ac:dyDescent="0.25">
      <c r="A501" s="13">
        <v>41397</v>
      </c>
      <c r="B501" s="8">
        <v>1620</v>
      </c>
      <c r="C501" s="9" t="s">
        <v>57</v>
      </c>
      <c r="D501" s="9" t="s">
        <v>61</v>
      </c>
      <c r="E501" s="9" t="s">
        <v>59</v>
      </c>
      <c r="F501" s="9">
        <v>6</v>
      </c>
      <c r="G501" s="10">
        <v>3888</v>
      </c>
      <c r="H501" s="9">
        <v>1395.0144</v>
      </c>
    </row>
    <row r="502" spans="1:8" x14ac:dyDescent="0.25">
      <c r="A502" s="13">
        <v>41398</v>
      </c>
      <c r="B502" s="8">
        <v>1621</v>
      </c>
      <c r="C502" s="9" t="s">
        <v>53</v>
      </c>
      <c r="D502" s="9" t="s">
        <v>61</v>
      </c>
      <c r="E502" s="9" t="s">
        <v>59</v>
      </c>
      <c r="F502" s="9">
        <v>10</v>
      </c>
      <c r="G502" s="10">
        <v>5000</v>
      </c>
      <c r="H502" s="9">
        <v>4843.75</v>
      </c>
    </row>
    <row r="503" spans="1:8" x14ac:dyDescent="0.25">
      <c r="A503" s="13">
        <v>41399</v>
      </c>
      <c r="B503" s="8">
        <v>1622</v>
      </c>
      <c r="C503" s="9" t="s">
        <v>56</v>
      </c>
      <c r="D503" s="9" t="s">
        <v>61</v>
      </c>
      <c r="E503" s="9" t="s">
        <v>59</v>
      </c>
      <c r="F503" s="9">
        <v>6</v>
      </c>
      <c r="G503" s="10">
        <v>7128</v>
      </c>
      <c r="H503" s="9">
        <v>783.54539999999986</v>
      </c>
    </row>
    <row r="504" spans="1:8" x14ac:dyDescent="0.25">
      <c r="A504" s="13">
        <v>41400</v>
      </c>
      <c r="B504" s="8">
        <v>1992</v>
      </c>
      <c r="C504" s="9" t="s">
        <v>57</v>
      </c>
      <c r="D504" s="9" t="s">
        <v>61</v>
      </c>
      <c r="E504" s="9" t="s">
        <v>55</v>
      </c>
      <c r="F504" s="9">
        <v>6</v>
      </c>
      <c r="G504" s="10">
        <v>3726</v>
      </c>
      <c r="H504" s="9">
        <v>745.01369999999997</v>
      </c>
    </row>
    <row r="505" spans="1:8" x14ac:dyDescent="0.25">
      <c r="A505" s="13">
        <v>41401</v>
      </c>
      <c r="B505" s="8">
        <v>1993</v>
      </c>
      <c r="C505" s="9" t="s">
        <v>53</v>
      </c>
      <c r="D505" s="9" t="s">
        <v>61</v>
      </c>
      <c r="E505" s="9" t="s">
        <v>55</v>
      </c>
      <c r="F505" s="9">
        <v>8</v>
      </c>
      <c r="G505" s="10">
        <v>6144</v>
      </c>
      <c r="H505" s="9">
        <v>1320.6528000000001</v>
      </c>
    </row>
    <row r="506" spans="1:8" x14ac:dyDescent="0.25">
      <c r="A506" s="13">
        <v>41767</v>
      </c>
      <c r="B506" s="8">
        <v>1994</v>
      </c>
      <c r="C506" s="9" t="s">
        <v>56</v>
      </c>
      <c r="D506" s="9" t="s">
        <v>61</v>
      </c>
      <c r="E506" s="9" t="s">
        <v>55</v>
      </c>
      <c r="F506" s="9">
        <v>8</v>
      </c>
      <c r="G506" s="10">
        <v>2232</v>
      </c>
      <c r="H506" s="9">
        <v>869.14080000000001</v>
      </c>
    </row>
    <row r="507" spans="1:8" x14ac:dyDescent="0.25">
      <c r="A507" s="13">
        <v>41768</v>
      </c>
      <c r="B507" s="8">
        <v>1995</v>
      </c>
      <c r="C507" s="9" t="s">
        <v>57</v>
      </c>
      <c r="D507" s="9" t="s">
        <v>61</v>
      </c>
      <c r="E507" s="9" t="s">
        <v>58</v>
      </c>
      <c r="F507" s="9">
        <v>8</v>
      </c>
      <c r="G507" s="10">
        <v>7860</v>
      </c>
      <c r="H507" s="9">
        <v>1054.1831999999999</v>
      </c>
    </row>
    <row r="508" spans="1:8" x14ac:dyDescent="0.25">
      <c r="A508" s="13">
        <v>41769</v>
      </c>
      <c r="B508" s="8">
        <v>1996</v>
      </c>
      <c r="C508" s="9" t="s">
        <v>53</v>
      </c>
      <c r="D508" s="9" t="s">
        <v>61</v>
      </c>
      <c r="E508" s="9" t="s">
        <v>58</v>
      </c>
      <c r="F508" s="9">
        <v>10</v>
      </c>
      <c r="G508" s="10">
        <v>3330</v>
      </c>
      <c r="H508" s="9">
        <v>1313.3519999999999</v>
      </c>
    </row>
    <row r="509" spans="1:8" x14ac:dyDescent="0.25">
      <c r="A509" s="13">
        <v>41770</v>
      </c>
      <c r="B509" s="8">
        <v>1632</v>
      </c>
      <c r="C509" s="9" t="s">
        <v>57</v>
      </c>
      <c r="D509" s="9" t="s">
        <v>61</v>
      </c>
      <c r="E509" s="9" t="s">
        <v>55</v>
      </c>
      <c r="F509" s="9">
        <v>6</v>
      </c>
      <c r="G509" s="10">
        <v>4725</v>
      </c>
      <c r="H509" s="9">
        <v>651.73500000000001</v>
      </c>
    </row>
    <row r="510" spans="1:8" x14ac:dyDescent="0.25">
      <c r="A510" s="13">
        <v>41771</v>
      </c>
      <c r="B510" s="8">
        <v>1997</v>
      </c>
      <c r="C510" s="9" t="s">
        <v>56</v>
      </c>
      <c r="D510" s="9" t="s">
        <v>61</v>
      </c>
      <c r="E510" s="9" t="s">
        <v>58</v>
      </c>
      <c r="F510" s="9">
        <v>8</v>
      </c>
      <c r="G510" s="10">
        <v>3408</v>
      </c>
      <c r="H510" s="9">
        <v>2123.8656000000001</v>
      </c>
    </row>
    <row r="511" spans="1:8" x14ac:dyDescent="0.25">
      <c r="A511" s="13">
        <v>41772</v>
      </c>
      <c r="B511" s="8">
        <v>1633</v>
      </c>
      <c r="C511" s="9" t="s">
        <v>53</v>
      </c>
      <c r="D511" s="9" t="s">
        <v>61</v>
      </c>
      <c r="E511" s="9" t="s">
        <v>55</v>
      </c>
      <c r="F511" s="9">
        <v>10</v>
      </c>
      <c r="G511" s="10">
        <v>11560</v>
      </c>
      <c r="H511" s="9">
        <v>4369.68</v>
      </c>
    </row>
    <row r="512" spans="1:8" x14ac:dyDescent="0.25">
      <c r="A512" s="13">
        <v>41773</v>
      </c>
      <c r="B512" s="8">
        <v>1998</v>
      </c>
      <c r="C512" s="9" t="s">
        <v>57</v>
      </c>
      <c r="D512" s="9" t="s">
        <v>61</v>
      </c>
      <c r="E512" s="9" t="s">
        <v>59</v>
      </c>
      <c r="F512" s="9">
        <v>10</v>
      </c>
      <c r="G512" s="10">
        <v>7320</v>
      </c>
      <c r="H512" s="9">
        <v>798.61199999999997</v>
      </c>
    </row>
    <row r="513" spans="1:8" x14ac:dyDescent="0.25">
      <c r="A513" s="13">
        <v>41774</v>
      </c>
      <c r="B513" s="8">
        <v>1634</v>
      </c>
      <c r="C513" s="9" t="s">
        <v>56</v>
      </c>
      <c r="D513" s="9" t="s">
        <v>61</v>
      </c>
      <c r="E513" s="9" t="s">
        <v>55</v>
      </c>
      <c r="F513" s="9">
        <v>10</v>
      </c>
      <c r="G513" s="10">
        <v>5130</v>
      </c>
      <c r="H513" s="9">
        <v>1311.57</v>
      </c>
    </row>
    <row r="514" spans="1:8" x14ac:dyDescent="0.25">
      <c r="A514" s="13">
        <v>41775</v>
      </c>
      <c r="B514" s="8">
        <v>1999</v>
      </c>
      <c r="C514" s="9" t="s">
        <v>53</v>
      </c>
      <c r="D514" s="9" t="s">
        <v>61</v>
      </c>
      <c r="E514" s="9" t="s">
        <v>59</v>
      </c>
      <c r="F514" s="9">
        <v>8</v>
      </c>
      <c r="G514" s="10">
        <v>8864</v>
      </c>
      <c r="H514" s="9">
        <v>723.30240000000003</v>
      </c>
    </row>
    <row r="515" spans="1:8" x14ac:dyDescent="0.25">
      <c r="A515" s="13">
        <v>41776</v>
      </c>
      <c r="B515" s="8">
        <v>1635</v>
      </c>
      <c r="C515" s="9" t="s">
        <v>57</v>
      </c>
      <c r="D515" s="9" t="s">
        <v>61</v>
      </c>
      <c r="E515" s="9" t="s">
        <v>58</v>
      </c>
      <c r="F515" s="9">
        <v>8</v>
      </c>
      <c r="G515" s="10">
        <v>2064</v>
      </c>
      <c r="H515" s="9">
        <v>817.55039999999997</v>
      </c>
    </row>
    <row r="516" spans="1:8" x14ac:dyDescent="0.25">
      <c r="A516" s="13">
        <v>41777</v>
      </c>
      <c r="B516" s="8">
        <v>2000</v>
      </c>
      <c r="C516" s="9" t="s">
        <v>56</v>
      </c>
      <c r="D516" s="9" t="s">
        <v>61</v>
      </c>
      <c r="E516" s="9" t="s">
        <v>59</v>
      </c>
      <c r="F516" s="9">
        <v>7</v>
      </c>
      <c r="G516" s="10">
        <v>2226</v>
      </c>
      <c r="H516" s="9">
        <v>2221.7705999999998</v>
      </c>
    </row>
    <row r="517" spans="1:8" x14ac:dyDescent="0.25">
      <c r="A517" s="13">
        <v>41778</v>
      </c>
      <c r="B517" s="8">
        <v>1636</v>
      </c>
      <c r="C517" s="9" t="s">
        <v>53</v>
      </c>
      <c r="D517" s="9" t="s">
        <v>61</v>
      </c>
      <c r="E517" s="9" t="s">
        <v>58</v>
      </c>
      <c r="F517" s="9">
        <v>6</v>
      </c>
      <c r="G517" s="10">
        <v>5319</v>
      </c>
      <c r="H517" s="9">
        <v>586.33109999999999</v>
      </c>
    </row>
    <row r="518" spans="1:8" x14ac:dyDescent="0.25">
      <c r="A518" s="13">
        <v>41779</v>
      </c>
      <c r="B518" s="8">
        <v>2001</v>
      </c>
      <c r="C518" s="9" t="s">
        <v>57</v>
      </c>
      <c r="D518" s="9" t="s">
        <v>61</v>
      </c>
      <c r="E518" s="9" t="s">
        <v>55</v>
      </c>
      <c r="F518" s="9">
        <v>6</v>
      </c>
      <c r="G518" s="10">
        <v>3096</v>
      </c>
      <c r="H518" s="9">
        <v>655.42319999999995</v>
      </c>
    </row>
    <row r="519" spans="1:8" x14ac:dyDescent="0.25">
      <c r="A519" s="13">
        <v>41780</v>
      </c>
      <c r="B519" s="8">
        <v>1637</v>
      </c>
      <c r="C519" s="9" t="s">
        <v>56</v>
      </c>
      <c r="D519" s="9" t="s">
        <v>61</v>
      </c>
      <c r="E519" s="9" t="s">
        <v>58</v>
      </c>
      <c r="F519" s="9">
        <v>7</v>
      </c>
      <c r="G519" s="10">
        <v>5481</v>
      </c>
      <c r="H519" s="9">
        <v>2782.5209999999997</v>
      </c>
    </row>
    <row r="520" spans="1:8" x14ac:dyDescent="0.25">
      <c r="A520" s="13">
        <v>41781</v>
      </c>
      <c r="B520" s="8">
        <v>2002</v>
      </c>
      <c r="C520" s="9" t="s">
        <v>53</v>
      </c>
      <c r="D520" s="9" t="s">
        <v>61</v>
      </c>
      <c r="E520" s="9" t="s">
        <v>55</v>
      </c>
      <c r="F520" s="9">
        <v>7</v>
      </c>
      <c r="G520" s="10">
        <v>5460</v>
      </c>
      <c r="H520" s="9">
        <v>894.62099999999998</v>
      </c>
    </row>
    <row r="521" spans="1:8" x14ac:dyDescent="0.25">
      <c r="A521" s="13">
        <v>41782</v>
      </c>
      <c r="B521" s="8">
        <v>1638</v>
      </c>
      <c r="C521" s="9" t="s">
        <v>57</v>
      </c>
      <c r="D521" s="9" t="s">
        <v>61</v>
      </c>
      <c r="E521" s="9" t="s">
        <v>59</v>
      </c>
      <c r="F521" s="9">
        <v>9</v>
      </c>
      <c r="G521" s="10">
        <v>4657.5</v>
      </c>
      <c r="H521" s="9">
        <v>2321.9190000000003</v>
      </c>
    </row>
    <row r="522" spans="1:8" x14ac:dyDescent="0.25">
      <c r="A522" s="13">
        <v>41783</v>
      </c>
      <c r="B522" s="8">
        <v>2003</v>
      </c>
      <c r="C522" s="9" t="s">
        <v>56</v>
      </c>
      <c r="D522" s="9" t="s">
        <v>61</v>
      </c>
      <c r="E522" s="9" t="s">
        <v>55</v>
      </c>
      <c r="F522" s="9">
        <v>6</v>
      </c>
      <c r="G522" s="10">
        <v>7020</v>
      </c>
      <c r="H522" s="9">
        <v>3597.0479999999998</v>
      </c>
    </row>
    <row r="523" spans="1:8" x14ac:dyDescent="0.25">
      <c r="A523" s="13">
        <v>41784</v>
      </c>
      <c r="B523" s="8">
        <v>1639</v>
      </c>
      <c r="C523" s="9" t="s">
        <v>53</v>
      </c>
      <c r="D523" s="9" t="s">
        <v>61</v>
      </c>
      <c r="E523" s="9" t="s">
        <v>59</v>
      </c>
      <c r="F523" s="9">
        <v>7</v>
      </c>
      <c r="G523" s="10">
        <v>2635.5</v>
      </c>
      <c r="H523" s="9">
        <v>3538.1587500000001</v>
      </c>
    </row>
    <row r="524" spans="1:8" x14ac:dyDescent="0.25">
      <c r="A524" s="13">
        <v>41785</v>
      </c>
      <c r="B524" s="8">
        <v>2004</v>
      </c>
      <c r="C524" s="9" t="s">
        <v>57</v>
      </c>
      <c r="D524" s="9" t="s">
        <v>61</v>
      </c>
      <c r="E524" s="9" t="s">
        <v>58</v>
      </c>
      <c r="F524" s="9">
        <v>8</v>
      </c>
      <c r="G524" s="10">
        <v>4080</v>
      </c>
      <c r="H524" s="9">
        <v>2063.0519999999997</v>
      </c>
    </row>
    <row r="525" spans="1:8" x14ac:dyDescent="0.25">
      <c r="A525" s="13">
        <v>41786</v>
      </c>
      <c r="B525" s="8">
        <v>1640</v>
      </c>
      <c r="C525" s="9" t="s">
        <v>56</v>
      </c>
      <c r="D525" s="9" t="s">
        <v>61</v>
      </c>
      <c r="E525" s="9" t="s">
        <v>59</v>
      </c>
      <c r="F525" s="9">
        <v>9</v>
      </c>
      <c r="G525" s="10">
        <v>4900.5</v>
      </c>
      <c r="H525" s="9">
        <v>992.51460000000009</v>
      </c>
    </row>
    <row r="526" spans="1:8" x14ac:dyDescent="0.25">
      <c r="A526" s="13">
        <v>41787</v>
      </c>
      <c r="B526" s="8">
        <v>2005</v>
      </c>
      <c r="C526" s="9" t="s">
        <v>53</v>
      </c>
      <c r="D526" s="9" t="s">
        <v>61</v>
      </c>
      <c r="E526" s="9" t="s">
        <v>58</v>
      </c>
      <c r="F526" s="9">
        <v>6</v>
      </c>
      <c r="G526" s="10">
        <v>2610</v>
      </c>
      <c r="H526" s="9">
        <v>3297.9960000000001</v>
      </c>
    </row>
    <row r="527" spans="1:8" x14ac:dyDescent="0.25">
      <c r="A527" s="13">
        <v>41788</v>
      </c>
      <c r="B527" s="8">
        <v>1641</v>
      </c>
      <c r="C527" s="9" t="s">
        <v>57</v>
      </c>
      <c r="D527" s="9" t="s">
        <v>61</v>
      </c>
      <c r="E527" s="9" t="s">
        <v>55</v>
      </c>
      <c r="F527" s="9">
        <v>9</v>
      </c>
      <c r="G527" s="10">
        <v>1593</v>
      </c>
      <c r="H527" s="9">
        <v>2850.8328000000001</v>
      </c>
    </row>
    <row r="528" spans="1:8" x14ac:dyDescent="0.25">
      <c r="A528" s="13">
        <v>41789</v>
      </c>
      <c r="B528" s="8">
        <v>2006</v>
      </c>
      <c r="C528" s="9" t="s">
        <v>56</v>
      </c>
      <c r="D528" s="9" t="s">
        <v>61</v>
      </c>
      <c r="E528" s="9" t="s">
        <v>58</v>
      </c>
      <c r="F528" s="9">
        <v>6</v>
      </c>
      <c r="G528" s="10">
        <v>5724</v>
      </c>
      <c r="H528" s="9">
        <v>2687.4180000000001</v>
      </c>
    </row>
    <row r="529" spans="1:8" x14ac:dyDescent="0.25">
      <c r="A529" s="13">
        <v>41790</v>
      </c>
      <c r="B529" s="8">
        <v>1642</v>
      </c>
      <c r="C529" s="9" t="s">
        <v>53</v>
      </c>
      <c r="D529" s="9" t="s">
        <v>61</v>
      </c>
      <c r="E529" s="9" t="s">
        <v>55</v>
      </c>
      <c r="F529" s="9">
        <v>10</v>
      </c>
      <c r="G529" s="10">
        <v>6930</v>
      </c>
      <c r="H529" s="9">
        <v>3246.9359999999997</v>
      </c>
    </row>
    <row r="530" spans="1:8" x14ac:dyDescent="0.25">
      <c r="A530" s="13">
        <v>41791</v>
      </c>
      <c r="B530" s="8">
        <v>2007</v>
      </c>
      <c r="C530" s="9" t="s">
        <v>57</v>
      </c>
      <c r="D530" s="9" t="s">
        <v>61</v>
      </c>
      <c r="E530" s="9" t="s">
        <v>59</v>
      </c>
      <c r="F530" s="9">
        <v>9</v>
      </c>
      <c r="G530" s="10">
        <v>11790</v>
      </c>
      <c r="H530" s="9">
        <v>4036.8959999999997</v>
      </c>
    </row>
    <row r="531" spans="1:8" x14ac:dyDescent="0.25">
      <c r="A531" s="13">
        <v>41792</v>
      </c>
      <c r="B531" s="8">
        <v>1643</v>
      </c>
      <c r="C531" s="9" t="s">
        <v>56</v>
      </c>
      <c r="D531" s="9" t="s">
        <v>61</v>
      </c>
      <c r="E531" s="9" t="s">
        <v>55</v>
      </c>
      <c r="F531" s="9">
        <v>6</v>
      </c>
      <c r="G531" s="10">
        <v>2556</v>
      </c>
      <c r="H531" s="9">
        <v>3082.5360000000005</v>
      </c>
    </row>
    <row r="532" spans="1:8" x14ac:dyDescent="0.25">
      <c r="A532" s="13">
        <v>41793</v>
      </c>
      <c r="B532" s="8">
        <v>2008</v>
      </c>
      <c r="C532" s="9" t="s">
        <v>53</v>
      </c>
      <c r="D532" s="9" t="s">
        <v>61</v>
      </c>
      <c r="E532" s="9" t="s">
        <v>59</v>
      </c>
      <c r="F532" s="9">
        <v>6</v>
      </c>
      <c r="G532" s="10">
        <v>4410</v>
      </c>
      <c r="H532" s="9">
        <v>876.92849999999999</v>
      </c>
    </row>
    <row r="533" spans="1:8" x14ac:dyDescent="0.25">
      <c r="A533" s="13">
        <v>41794</v>
      </c>
      <c r="B533" s="8">
        <v>1644</v>
      </c>
      <c r="C533" s="9" t="s">
        <v>57</v>
      </c>
      <c r="D533" s="9" t="s">
        <v>61</v>
      </c>
      <c r="E533" s="9" t="s">
        <v>58</v>
      </c>
      <c r="F533" s="9">
        <v>7</v>
      </c>
      <c r="G533" s="10">
        <v>2856</v>
      </c>
      <c r="H533" s="9">
        <v>3148.74</v>
      </c>
    </row>
    <row r="534" spans="1:8" x14ac:dyDescent="0.25">
      <c r="A534" s="13">
        <v>41795</v>
      </c>
      <c r="B534" s="8">
        <v>2009</v>
      </c>
      <c r="C534" s="9" t="s">
        <v>56</v>
      </c>
      <c r="D534" s="9" t="s">
        <v>61</v>
      </c>
      <c r="E534" s="9" t="s">
        <v>59</v>
      </c>
      <c r="F534" s="9">
        <v>9</v>
      </c>
      <c r="G534" s="10">
        <v>6318</v>
      </c>
      <c r="H534" s="9">
        <v>2062.1951999999997</v>
      </c>
    </row>
    <row r="535" spans="1:8" x14ac:dyDescent="0.25">
      <c r="A535" s="13">
        <v>41796</v>
      </c>
      <c r="B535" s="8">
        <v>1645</v>
      </c>
      <c r="C535" s="9" t="s">
        <v>53</v>
      </c>
      <c r="D535" s="9" t="s">
        <v>61</v>
      </c>
      <c r="E535" s="9" t="s">
        <v>58</v>
      </c>
      <c r="F535" s="9">
        <v>7</v>
      </c>
      <c r="G535" s="10">
        <v>4186</v>
      </c>
      <c r="H535" s="9">
        <v>2015.5590000000002</v>
      </c>
    </row>
    <row r="536" spans="1:8" x14ac:dyDescent="0.25">
      <c r="A536" s="13">
        <v>41797</v>
      </c>
      <c r="B536" s="8">
        <v>2010</v>
      </c>
      <c r="C536" s="9" t="s">
        <v>57</v>
      </c>
      <c r="D536" s="9" t="s">
        <v>61</v>
      </c>
      <c r="E536" s="9" t="s">
        <v>55</v>
      </c>
      <c r="F536" s="9">
        <v>6</v>
      </c>
      <c r="G536" s="10">
        <v>9000</v>
      </c>
      <c r="H536" s="9">
        <v>1546.56</v>
      </c>
    </row>
    <row r="537" spans="1:8" x14ac:dyDescent="0.25">
      <c r="A537" s="13">
        <v>41798</v>
      </c>
      <c r="B537" s="8">
        <v>1646</v>
      </c>
      <c r="C537" s="9" t="s">
        <v>56</v>
      </c>
      <c r="D537" s="9" t="s">
        <v>61</v>
      </c>
      <c r="E537" s="9" t="s">
        <v>58</v>
      </c>
      <c r="F537" s="9">
        <v>9</v>
      </c>
      <c r="G537" s="10">
        <v>11448</v>
      </c>
      <c r="H537" s="9">
        <v>5098.6530000000002</v>
      </c>
    </row>
    <row r="538" spans="1:8" x14ac:dyDescent="0.25">
      <c r="A538" s="13">
        <v>41799</v>
      </c>
      <c r="B538" s="8">
        <v>2011</v>
      </c>
      <c r="C538" s="9" t="s">
        <v>53</v>
      </c>
      <c r="D538" s="9" t="s">
        <v>61</v>
      </c>
      <c r="E538" s="9" t="s">
        <v>55</v>
      </c>
      <c r="F538" s="9">
        <v>9</v>
      </c>
      <c r="G538" s="10">
        <v>14850</v>
      </c>
      <c r="H538" s="9">
        <v>923.07600000000002</v>
      </c>
    </row>
    <row r="539" spans="1:8" x14ac:dyDescent="0.25">
      <c r="A539" s="13">
        <v>41800</v>
      </c>
      <c r="B539" s="8">
        <v>1647</v>
      </c>
      <c r="C539" s="9" t="s">
        <v>57</v>
      </c>
      <c r="D539" s="9" t="s">
        <v>61</v>
      </c>
      <c r="E539" s="9" t="s">
        <v>59</v>
      </c>
      <c r="F539" s="9">
        <v>9</v>
      </c>
      <c r="G539" s="10">
        <v>4941</v>
      </c>
      <c r="H539" s="9">
        <v>998.74080000000004</v>
      </c>
    </row>
    <row r="540" spans="1:8" x14ac:dyDescent="0.25">
      <c r="A540" s="13">
        <v>41801</v>
      </c>
      <c r="B540" s="8">
        <v>2012</v>
      </c>
      <c r="C540" s="9" t="s">
        <v>56</v>
      </c>
      <c r="D540" s="9" t="s">
        <v>61</v>
      </c>
      <c r="E540" s="9" t="s">
        <v>55</v>
      </c>
      <c r="F540" s="9">
        <v>9</v>
      </c>
      <c r="G540" s="10">
        <v>9288</v>
      </c>
      <c r="H540" s="9">
        <v>4353.75</v>
      </c>
    </row>
    <row r="541" spans="1:8" x14ac:dyDescent="0.25">
      <c r="A541" s="13">
        <v>41802</v>
      </c>
      <c r="B541" s="8">
        <v>1648</v>
      </c>
      <c r="C541" s="9" t="s">
        <v>53</v>
      </c>
      <c r="D541" s="9" t="s">
        <v>61</v>
      </c>
      <c r="E541" s="9" t="s">
        <v>59</v>
      </c>
      <c r="F541" s="9">
        <v>7</v>
      </c>
      <c r="G541" s="10">
        <v>8064</v>
      </c>
      <c r="H541" s="9">
        <v>2388.96</v>
      </c>
    </row>
    <row r="542" spans="1:8" x14ac:dyDescent="0.25">
      <c r="A542" s="13">
        <v>41803</v>
      </c>
      <c r="B542" s="8">
        <v>2013</v>
      </c>
      <c r="C542" s="9" t="s">
        <v>57</v>
      </c>
      <c r="D542" s="9" t="s">
        <v>61</v>
      </c>
      <c r="E542" s="9" t="s">
        <v>58</v>
      </c>
      <c r="F542" s="9">
        <v>9</v>
      </c>
      <c r="G542" s="10">
        <v>5751</v>
      </c>
      <c r="H542" s="9">
        <v>718.49160000000006</v>
      </c>
    </row>
    <row r="543" spans="1:8" x14ac:dyDescent="0.25">
      <c r="A543" s="13">
        <v>41804</v>
      </c>
      <c r="B543" s="8">
        <v>1649</v>
      </c>
      <c r="C543" s="9" t="s">
        <v>56</v>
      </c>
      <c r="D543" s="9" t="s">
        <v>61</v>
      </c>
      <c r="E543" s="9" t="s">
        <v>59</v>
      </c>
      <c r="F543" s="9">
        <v>7</v>
      </c>
      <c r="G543" s="10">
        <v>3360</v>
      </c>
      <c r="H543" s="9">
        <v>3539.76</v>
      </c>
    </row>
    <row r="544" spans="1:8" x14ac:dyDescent="0.25">
      <c r="A544" s="13">
        <v>41805</v>
      </c>
      <c r="B544" s="8">
        <v>2014</v>
      </c>
      <c r="C544" s="9" t="s">
        <v>53</v>
      </c>
      <c r="D544" s="9" t="s">
        <v>61</v>
      </c>
      <c r="E544" s="9" t="s">
        <v>58</v>
      </c>
      <c r="F544" s="9">
        <v>7</v>
      </c>
      <c r="G544" s="10">
        <v>5229</v>
      </c>
      <c r="H544" s="9">
        <v>2625.8295000000003</v>
      </c>
    </row>
    <row r="545" spans="1:8" x14ac:dyDescent="0.25">
      <c r="A545" s="13">
        <v>41806</v>
      </c>
      <c r="B545" s="8">
        <v>1650</v>
      </c>
      <c r="C545" s="9" t="s">
        <v>57</v>
      </c>
      <c r="D545" s="9" t="s">
        <v>61</v>
      </c>
      <c r="E545" s="9" t="s">
        <v>55</v>
      </c>
      <c r="F545" s="9">
        <v>7</v>
      </c>
      <c r="G545" s="10">
        <v>1732.5</v>
      </c>
      <c r="H545" s="9">
        <v>690.40125000000012</v>
      </c>
    </row>
    <row r="546" spans="1:8" x14ac:dyDescent="0.25">
      <c r="A546" s="13">
        <v>41807</v>
      </c>
      <c r="B546" s="8">
        <v>2015</v>
      </c>
      <c r="C546" s="9" t="s">
        <v>56</v>
      </c>
      <c r="D546" s="9" t="s">
        <v>61</v>
      </c>
      <c r="E546" s="9" t="s">
        <v>58</v>
      </c>
      <c r="F546" s="9">
        <v>7</v>
      </c>
      <c r="G546" s="10">
        <v>9828</v>
      </c>
      <c r="H546" s="9">
        <v>1585.7477999999999</v>
      </c>
    </row>
    <row r="547" spans="1:8" x14ac:dyDescent="0.25">
      <c r="A547" s="13">
        <v>41808</v>
      </c>
      <c r="B547" s="8">
        <v>1651</v>
      </c>
      <c r="C547" s="9" t="s">
        <v>53</v>
      </c>
      <c r="D547" s="9" t="s">
        <v>61</v>
      </c>
      <c r="E547" s="9" t="s">
        <v>55</v>
      </c>
      <c r="F547" s="9">
        <v>10</v>
      </c>
      <c r="G547" s="10">
        <v>9375</v>
      </c>
      <c r="H547" s="9">
        <v>647.25</v>
      </c>
    </row>
    <row r="548" spans="1:8" x14ac:dyDescent="0.25">
      <c r="A548" s="13">
        <v>41809</v>
      </c>
      <c r="B548" s="8">
        <v>2016</v>
      </c>
      <c r="C548" s="9" t="s">
        <v>57</v>
      </c>
      <c r="D548" s="9" t="s">
        <v>61</v>
      </c>
      <c r="E548" s="9" t="s">
        <v>59</v>
      </c>
      <c r="F548" s="9">
        <v>10</v>
      </c>
      <c r="G548" s="10">
        <v>8560</v>
      </c>
      <c r="H548" s="9">
        <v>2731.0680000000002</v>
      </c>
    </row>
    <row r="549" spans="1:8" x14ac:dyDescent="0.25">
      <c r="A549" s="13">
        <v>41810</v>
      </c>
      <c r="B549" s="8">
        <v>1652</v>
      </c>
      <c r="C549" s="9" t="s">
        <v>56</v>
      </c>
      <c r="D549" s="9" t="s">
        <v>61</v>
      </c>
      <c r="E549" s="9" t="s">
        <v>55</v>
      </c>
      <c r="F549" s="9">
        <v>9</v>
      </c>
      <c r="G549" s="10">
        <v>2331</v>
      </c>
      <c r="H549" s="9">
        <v>3305.3579999999997</v>
      </c>
    </row>
    <row r="550" spans="1:8" x14ac:dyDescent="0.25">
      <c r="A550" s="13">
        <v>41811</v>
      </c>
      <c r="B550" s="8">
        <v>2017</v>
      </c>
      <c r="C550" s="9" t="s">
        <v>53</v>
      </c>
      <c r="D550" s="9" t="s">
        <v>61</v>
      </c>
      <c r="E550" s="9" t="s">
        <v>59</v>
      </c>
      <c r="F550" s="9">
        <v>7</v>
      </c>
      <c r="G550" s="10">
        <v>10878</v>
      </c>
      <c r="H550" s="9">
        <v>3198.9478499999996</v>
      </c>
    </row>
    <row r="551" spans="1:8" x14ac:dyDescent="0.25">
      <c r="A551" s="13">
        <v>41812</v>
      </c>
      <c r="B551" s="8">
        <v>2028</v>
      </c>
      <c r="C551" s="9" t="s">
        <v>57</v>
      </c>
      <c r="D551" s="9" t="s">
        <v>61</v>
      </c>
      <c r="E551" s="9" t="s">
        <v>55</v>
      </c>
      <c r="F551" s="9">
        <v>8</v>
      </c>
      <c r="G551" s="10">
        <v>2832</v>
      </c>
      <c r="H551" s="9">
        <v>5053.7039999999997</v>
      </c>
    </row>
    <row r="552" spans="1:8" x14ac:dyDescent="0.25">
      <c r="A552" s="13">
        <v>41813</v>
      </c>
      <c r="B552" s="8">
        <v>1664</v>
      </c>
      <c r="C552" s="9" t="s">
        <v>56</v>
      </c>
      <c r="D552" s="9" t="s">
        <v>61</v>
      </c>
      <c r="E552" s="9" t="s">
        <v>58</v>
      </c>
      <c r="F552" s="9">
        <v>7</v>
      </c>
      <c r="G552" s="10">
        <v>2425.5</v>
      </c>
      <c r="H552" s="9">
        <v>952.97894999999994</v>
      </c>
    </row>
    <row r="553" spans="1:8" x14ac:dyDescent="0.25">
      <c r="A553" s="13">
        <v>41814</v>
      </c>
      <c r="B553" s="8">
        <v>2029</v>
      </c>
      <c r="C553" s="9" t="s">
        <v>53</v>
      </c>
      <c r="D553" s="9" t="s">
        <v>61</v>
      </c>
      <c r="E553" s="9" t="s">
        <v>55</v>
      </c>
      <c r="F553" s="9">
        <v>7</v>
      </c>
      <c r="G553" s="10">
        <v>2100</v>
      </c>
      <c r="H553" s="9">
        <v>4363.8</v>
      </c>
    </row>
    <row r="554" spans="1:8" x14ac:dyDescent="0.25">
      <c r="A554" s="13">
        <v>41815</v>
      </c>
      <c r="B554" s="8">
        <v>1665</v>
      </c>
      <c r="C554" s="9" t="s">
        <v>57</v>
      </c>
      <c r="D554" s="9" t="s">
        <v>61</v>
      </c>
      <c r="E554" s="9" t="s">
        <v>59</v>
      </c>
      <c r="F554" s="9">
        <v>10</v>
      </c>
      <c r="G554" s="10">
        <v>2740</v>
      </c>
      <c r="H554" s="9">
        <v>1167.5139999999999</v>
      </c>
    </row>
    <row r="555" spans="1:8" x14ac:dyDescent="0.25">
      <c r="A555" s="13">
        <v>41816</v>
      </c>
      <c r="B555" s="8">
        <v>2030</v>
      </c>
      <c r="C555" s="9" t="s">
        <v>56</v>
      </c>
      <c r="D555" s="9" t="s">
        <v>61</v>
      </c>
      <c r="E555" s="9" t="s">
        <v>55</v>
      </c>
      <c r="F555" s="9">
        <v>10</v>
      </c>
      <c r="G555" s="10">
        <v>7470</v>
      </c>
      <c r="H555" s="9">
        <v>4834.335</v>
      </c>
    </row>
    <row r="556" spans="1:8" x14ac:dyDescent="0.25">
      <c r="A556" s="13">
        <v>41817</v>
      </c>
      <c r="B556" s="8">
        <v>1666</v>
      </c>
      <c r="C556" s="9" t="s">
        <v>53</v>
      </c>
      <c r="D556" s="9" t="s">
        <v>61</v>
      </c>
      <c r="E556" s="9" t="s">
        <v>59</v>
      </c>
      <c r="F556" s="9">
        <v>7</v>
      </c>
      <c r="G556" s="10">
        <v>2184</v>
      </c>
      <c r="H556" s="9">
        <v>3318.5880000000002</v>
      </c>
    </row>
    <row r="557" spans="1:8" x14ac:dyDescent="0.25">
      <c r="A557" s="13">
        <v>41818</v>
      </c>
      <c r="B557" s="8">
        <v>2031</v>
      </c>
      <c r="C557" s="9" t="s">
        <v>57</v>
      </c>
      <c r="D557" s="9" t="s">
        <v>61</v>
      </c>
      <c r="E557" s="9" t="s">
        <v>58</v>
      </c>
      <c r="F557" s="9">
        <v>9</v>
      </c>
      <c r="G557" s="10">
        <v>5386.5</v>
      </c>
      <c r="H557" s="9">
        <v>3093.6464999999998</v>
      </c>
    </row>
    <row r="558" spans="1:8" x14ac:dyDescent="0.25">
      <c r="A558" s="13">
        <v>41819</v>
      </c>
      <c r="B558" s="8">
        <v>1667</v>
      </c>
      <c r="C558" s="9" t="s">
        <v>56</v>
      </c>
      <c r="D558" s="9" t="s">
        <v>61</v>
      </c>
      <c r="E558" s="9" t="s">
        <v>59</v>
      </c>
      <c r="F558" s="9">
        <v>6</v>
      </c>
      <c r="G558" s="10">
        <v>11295</v>
      </c>
      <c r="H558" s="9">
        <v>2857.1831999999995</v>
      </c>
    </row>
    <row r="559" spans="1:8" x14ac:dyDescent="0.25">
      <c r="A559" s="13">
        <v>41820</v>
      </c>
      <c r="B559" s="8">
        <v>2032</v>
      </c>
      <c r="C559" s="9" t="s">
        <v>53</v>
      </c>
      <c r="D559" s="9" t="s">
        <v>61</v>
      </c>
      <c r="E559" s="9" t="s">
        <v>58</v>
      </c>
      <c r="F559" s="9">
        <v>10</v>
      </c>
      <c r="G559" s="10">
        <v>10125</v>
      </c>
      <c r="H559" s="9">
        <v>4255.5374999999995</v>
      </c>
    </row>
    <row r="560" spans="1:8" x14ac:dyDescent="0.25">
      <c r="A560" s="13">
        <v>41821</v>
      </c>
      <c r="B560" s="8">
        <v>1668</v>
      </c>
      <c r="C560" s="9" t="s">
        <v>57</v>
      </c>
      <c r="D560" s="9" t="s">
        <v>61</v>
      </c>
      <c r="E560" s="9" t="s">
        <v>55</v>
      </c>
      <c r="F560" s="9">
        <v>7</v>
      </c>
      <c r="G560" s="10">
        <v>1669.5</v>
      </c>
      <c r="H560" s="9">
        <v>3289.7497500000004</v>
      </c>
    </row>
    <row r="561" spans="1:8" x14ac:dyDescent="0.25">
      <c r="A561" s="13">
        <v>41822</v>
      </c>
      <c r="B561" s="8">
        <v>2033</v>
      </c>
      <c r="C561" s="9" t="s">
        <v>56</v>
      </c>
      <c r="D561" s="9" t="s">
        <v>61</v>
      </c>
      <c r="E561" s="9" t="s">
        <v>58</v>
      </c>
      <c r="F561" s="9">
        <v>8</v>
      </c>
      <c r="G561" s="10">
        <v>6888</v>
      </c>
      <c r="H561" s="9">
        <v>784.77279999999996</v>
      </c>
    </row>
    <row r="562" spans="1:8" x14ac:dyDescent="0.25">
      <c r="A562" s="13">
        <v>41823</v>
      </c>
      <c r="B562" s="8">
        <v>1669</v>
      </c>
      <c r="C562" s="9" t="s">
        <v>53</v>
      </c>
      <c r="D562" s="9" t="s">
        <v>61</v>
      </c>
      <c r="E562" s="9" t="s">
        <v>55</v>
      </c>
      <c r="F562" s="9">
        <v>8</v>
      </c>
      <c r="G562" s="10">
        <v>1872</v>
      </c>
      <c r="H562" s="9">
        <v>1362.816</v>
      </c>
    </row>
    <row r="563" spans="1:8" x14ac:dyDescent="0.25">
      <c r="A563" s="13">
        <v>41824</v>
      </c>
      <c r="B563" s="8">
        <v>2034</v>
      </c>
      <c r="C563" s="9" t="s">
        <v>57</v>
      </c>
      <c r="D563" s="9" t="s">
        <v>61</v>
      </c>
      <c r="E563" s="9" t="s">
        <v>59</v>
      </c>
      <c r="F563" s="9">
        <v>10</v>
      </c>
      <c r="G563" s="10">
        <v>6615</v>
      </c>
      <c r="H563" s="9">
        <v>3328.4474999999998</v>
      </c>
    </row>
    <row r="564" spans="1:8" x14ac:dyDescent="0.25">
      <c r="A564" s="13">
        <v>41825</v>
      </c>
      <c r="B564" s="8">
        <v>1670</v>
      </c>
      <c r="C564" s="9" t="s">
        <v>56</v>
      </c>
      <c r="D564" s="9" t="s">
        <v>61</v>
      </c>
      <c r="E564" s="9" t="s">
        <v>55</v>
      </c>
      <c r="F564" s="9">
        <v>8</v>
      </c>
      <c r="G564" s="10">
        <v>8960</v>
      </c>
      <c r="H564" s="9">
        <v>3458.56</v>
      </c>
    </row>
    <row r="565" spans="1:8" x14ac:dyDescent="0.25">
      <c r="A565" s="13">
        <v>41826</v>
      </c>
      <c r="B565" s="8">
        <v>2035</v>
      </c>
      <c r="C565" s="9" t="s">
        <v>53</v>
      </c>
      <c r="D565" s="9" t="s">
        <v>61</v>
      </c>
      <c r="E565" s="9" t="s">
        <v>59</v>
      </c>
      <c r="F565" s="9">
        <v>9</v>
      </c>
      <c r="G565" s="10">
        <v>6507</v>
      </c>
      <c r="H565" s="9">
        <v>935.05589999999995</v>
      </c>
    </row>
    <row r="566" spans="1:8" x14ac:dyDescent="0.25">
      <c r="A566" s="13">
        <v>41827</v>
      </c>
      <c r="B566" s="8">
        <v>1671</v>
      </c>
      <c r="C566" s="9" t="s">
        <v>57</v>
      </c>
      <c r="D566" s="9" t="s">
        <v>61</v>
      </c>
      <c r="E566" s="9" t="s">
        <v>58</v>
      </c>
      <c r="F566" s="9">
        <v>6</v>
      </c>
      <c r="G566" s="10">
        <v>1764</v>
      </c>
      <c r="H566" s="9">
        <v>1461.2975999999999</v>
      </c>
    </row>
    <row r="567" spans="1:8" x14ac:dyDescent="0.25">
      <c r="A567" s="13">
        <v>41828</v>
      </c>
      <c r="B567" s="8">
        <v>2036</v>
      </c>
      <c r="C567" s="9" t="s">
        <v>56</v>
      </c>
      <c r="D567" s="9" t="s">
        <v>61</v>
      </c>
      <c r="E567" s="9" t="s">
        <v>59</v>
      </c>
      <c r="F567" s="9">
        <v>9</v>
      </c>
      <c r="G567" s="10">
        <v>1512</v>
      </c>
      <c r="H567" s="9">
        <v>2084.1408000000001</v>
      </c>
    </row>
    <row r="568" spans="1:8" x14ac:dyDescent="0.25">
      <c r="A568" s="13">
        <v>41829</v>
      </c>
      <c r="B568" s="8">
        <v>1672</v>
      </c>
      <c r="C568" s="9" t="s">
        <v>53</v>
      </c>
      <c r="D568" s="9" t="s">
        <v>61</v>
      </c>
      <c r="E568" s="9" t="s">
        <v>58</v>
      </c>
      <c r="F568" s="9">
        <v>6</v>
      </c>
      <c r="G568" s="10">
        <v>12285</v>
      </c>
      <c r="H568" s="9">
        <v>1660.932</v>
      </c>
    </row>
    <row r="569" spans="1:8" x14ac:dyDescent="0.25">
      <c r="A569" s="13">
        <v>40909</v>
      </c>
      <c r="B569" s="8">
        <v>2037</v>
      </c>
      <c r="C569" s="9" t="s">
        <v>57</v>
      </c>
      <c r="D569" s="9" t="s">
        <v>62</v>
      </c>
      <c r="E569" s="9" t="s">
        <v>55</v>
      </c>
      <c r="F569" s="9">
        <v>7</v>
      </c>
      <c r="G569" s="10">
        <v>10552.5</v>
      </c>
      <c r="H569" s="9">
        <v>2600.9802</v>
      </c>
    </row>
    <row r="570" spans="1:8" x14ac:dyDescent="0.25">
      <c r="A570" s="13">
        <v>40910</v>
      </c>
      <c r="B570" s="8">
        <v>1673</v>
      </c>
      <c r="C570" s="9" t="s">
        <v>56</v>
      </c>
      <c r="D570" s="9" t="s">
        <v>62</v>
      </c>
      <c r="E570" s="9" t="s">
        <v>58</v>
      </c>
      <c r="F570" s="9">
        <v>8</v>
      </c>
      <c r="G570" s="10">
        <v>6528</v>
      </c>
      <c r="H570" s="9">
        <v>3850.4320000000002</v>
      </c>
    </row>
    <row r="571" spans="1:8" x14ac:dyDescent="0.25">
      <c r="A571" s="13">
        <v>40911</v>
      </c>
      <c r="B571" s="8">
        <v>2038</v>
      </c>
      <c r="C571" s="9" t="s">
        <v>53</v>
      </c>
      <c r="D571" s="9" t="s">
        <v>62</v>
      </c>
      <c r="E571" s="9" t="s">
        <v>55</v>
      </c>
      <c r="F571" s="9">
        <v>7</v>
      </c>
      <c r="G571" s="10">
        <v>10710</v>
      </c>
      <c r="H571" s="9">
        <v>1105.5397499999999</v>
      </c>
    </row>
    <row r="572" spans="1:8" x14ac:dyDescent="0.25">
      <c r="A572" s="13">
        <v>40913</v>
      </c>
      <c r="B572" s="8">
        <v>1674</v>
      </c>
      <c r="C572" s="9" t="s">
        <v>57</v>
      </c>
      <c r="D572" s="9" t="s">
        <v>62</v>
      </c>
      <c r="E572" s="9" t="s">
        <v>59</v>
      </c>
      <c r="F572" s="9">
        <v>10</v>
      </c>
      <c r="G572" s="10">
        <v>10000</v>
      </c>
      <c r="H572" s="9">
        <v>1871.4</v>
      </c>
    </row>
    <row r="573" spans="1:8" x14ac:dyDescent="0.25">
      <c r="A573" s="13">
        <v>40914</v>
      </c>
      <c r="B573" s="8">
        <v>2039</v>
      </c>
      <c r="C573" s="9" t="s">
        <v>56</v>
      </c>
      <c r="D573" s="9" t="s">
        <v>62</v>
      </c>
      <c r="E573" s="9" t="s">
        <v>55</v>
      </c>
      <c r="F573" s="9">
        <v>9</v>
      </c>
      <c r="G573" s="10">
        <v>9045</v>
      </c>
      <c r="H573" s="9">
        <v>545.95619999999997</v>
      </c>
    </row>
    <row r="574" spans="1:8" x14ac:dyDescent="0.25">
      <c r="A574" s="13">
        <v>40915</v>
      </c>
      <c r="B574" s="8">
        <v>1675</v>
      </c>
      <c r="C574" s="9" t="s">
        <v>53</v>
      </c>
      <c r="D574" s="9" t="s">
        <v>62</v>
      </c>
      <c r="E574" s="9" t="s">
        <v>59</v>
      </c>
      <c r="F574" s="9">
        <v>10</v>
      </c>
      <c r="G574" s="10">
        <v>10800</v>
      </c>
      <c r="H574" s="9">
        <v>5366.25</v>
      </c>
    </row>
    <row r="575" spans="1:8" x14ac:dyDescent="0.25">
      <c r="A575" s="13">
        <v>40916</v>
      </c>
      <c r="B575" s="8">
        <v>2040</v>
      </c>
      <c r="C575" s="9" t="s">
        <v>57</v>
      </c>
      <c r="D575" s="9" t="s">
        <v>62</v>
      </c>
      <c r="E575" s="9" t="s">
        <v>58</v>
      </c>
      <c r="F575" s="9">
        <v>8</v>
      </c>
      <c r="G575" s="10">
        <v>9248</v>
      </c>
      <c r="H575" s="9">
        <v>985.14319999999998</v>
      </c>
    </row>
    <row r="576" spans="1:8" x14ac:dyDescent="0.25">
      <c r="A576" s="13">
        <v>40917</v>
      </c>
      <c r="B576" s="8">
        <v>1676</v>
      </c>
      <c r="C576" s="9" t="s">
        <v>56</v>
      </c>
      <c r="D576" s="9" t="s">
        <v>62</v>
      </c>
      <c r="E576" s="9" t="s">
        <v>59</v>
      </c>
      <c r="F576" s="9">
        <v>8</v>
      </c>
      <c r="G576" s="10">
        <v>4496</v>
      </c>
      <c r="H576" s="9">
        <v>2526.9767999999995</v>
      </c>
    </row>
    <row r="577" spans="1:8" x14ac:dyDescent="0.25">
      <c r="A577" s="13">
        <v>40918</v>
      </c>
      <c r="B577" s="8">
        <v>2041</v>
      </c>
      <c r="C577" s="9" t="s">
        <v>53</v>
      </c>
      <c r="D577" s="9" t="s">
        <v>62</v>
      </c>
      <c r="E577" s="9" t="s">
        <v>58</v>
      </c>
      <c r="F577" s="9">
        <v>9</v>
      </c>
      <c r="G577" s="10">
        <v>7074</v>
      </c>
      <c r="H577" s="9">
        <v>3631.6147499999997</v>
      </c>
    </row>
    <row r="578" spans="1:8" x14ac:dyDescent="0.25">
      <c r="A578" s="13">
        <v>40919</v>
      </c>
      <c r="B578" s="8">
        <v>1677</v>
      </c>
      <c r="C578" s="9" t="s">
        <v>57</v>
      </c>
      <c r="D578" s="9" t="s">
        <v>62</v>
      </c>
      <c r="E578" s="9" t="s">
        <v>55</v>
      </c>
      <c r="F578" s="9">
        <v>6</v>
      </c>
      <c r="G578" s="10">
        <v>2223</v>
      </c>
      <c r="H578" s="9">
        <v>1443.1716000000001</v>
      </c>
    </row>
    <row r="579" spans="1:8" x14ac:dyDescent="0.25">
      <c r="A579" s="13">
        <v>40920</v>
      </c>
      <c r="B579" s="8">
        <v>2042</v>
      </c>
      <c r="C579" s="9" t="s">
        <v>56</v>
      </c>
      <c r="D579" s="9" t="s">
        <v>62</v>
      </c>
      <c r="E579" s="9" t="s">
        <v>58</v>
      </c>
      <c r="F579" s="9">
        <v>10</v>
      </c>
      <c r="G579" s="10">
        <v>1920</v>
      </c>
      <c r="H579" s="9">
        <v>1381.248</v>
      </c>
    </row>
    <row r="580" spans="1:8" x14ac:dyDescent="0.25">
      <c r="A580" s="13">
        <v>40921</v>
      </c>
      <c r="B580" s="8">
        <v>1678</v>
      </c>
      <c r="C580" s="9" t="s">
        <v>53</v>
      </c>
      <c r="D580" s="9" t="s">
        <v>62</v>
      </c>
      <c r="E580" s="9" t="s">
        <v>55</v>
      </c>
      <c r="F580" s="9">
        <v>9</v>
      </c>
      <c r="G580" s="10">
        <v>4428</v>
      </c>
      <c r="H580" s="9">
        <v>2357.2458000000001</v>
      </c>
    </row>
    <row r="581" spans="1:8" x14ac:dyDescent="0.25">
      <c r="A581" s="13">
        <v>40922</v>
      </c>
      <c r="B581" s="8">
        <v>2043</v>
      </c>
      <c r="C581" s="9" t="s">
        <v>57</v>
      </c>
      <c r="D581" s="9" t="s">
        <v>62</v>
      </c>
      <c r="E581" s="9" t="s">
        <v>59</v>
      </c>
      <c r="F581" s="9">
        <v>9</v>
      </c>
      <c r="G581" s="10">
        <v>3834</v>
      </c>
      <c r="H581" s="9">
        <v>2080.7118</v>
      </c>
    </row>
    <row r="582" spans="1:8" x14ac:dyDescent="0.25">
      <c r="A582" s="13">
        <v>40923</v>
      </c>
      <c r="B582" s="8">
        <v>1679</v>
      </c>
      <c r="C582" s="9" t="s">
        <v>56</v>
      </c>
      <c r="D582" s="9" t="s">
        <v>62</v>
      </c>
      <c r="E582" s="9" t="s">
        <v>55</v>
      </c>
      <c r="F582" s="9">
        <v>8</v>
      </c>
      <c r="G582" s="10">
        <v>7704</v>
      </c>
      <c r="H582" s="9">
        <v>1808.5139999999999</v>
      </c>
    </row>
    <row r="583" spans="1:8" x14ac:dyDescent="0.25">
      <c r="A583" s="13">
        <v>40924</v>
      </c>
      <c r="B583" s="8">
        <v>2044</v>
      </c>
      <c r="C583" s="9" t="s">
        <v>53</v>
      </c>
      <c r="D583" s="9" t="s">
        <v>62</v>
      </c>
      <c r="E583" s="9" t="s">
        <v>59</v>
      </c>
      <c r="F583" s="9">
        <v>7</v>
      </c>
      <c r="G583" s="10">
        <v>4788</v>
      </c>
      <c r="H583" s="9">
        <v>3173.6459999999997</v>
      </c>
    </row>
    <row r="584" spans="1:8" x14ac:dyDescent="0.25">
      <c r="A584" s="13">
        <v>40925</v>
      </c>
      <c r="B584" s="8">
        <v>1680</v>
      </c>
      <c r="C584" s="9" t="s">
        <v>57</v>
      </c>
      <c r="D584" s="9" t="s">
        <v>62</v>
      </c>
      <c r="E584" s="9" t="s">
        <v>58</v>
      </c>
      <c r="F584" s="9">
        <v>8</v>
      </c>
      <c r="G584" s="10">
        <v>6696</v>
      </c>
      <c r="H584" s="9">
        <v>1755.2447999999999</v>
      </c>
    </row>
    <row r="585" spans="1:8" x14ac:dyDescent="0.25">
      <c r="A585" s="13">
        <v>40926</v>
      </c>
      <c r="B585" s="8">
        <v>2045</v>
      </c>
      <c r="C585" s="9" t="s">
        <v>56</v>
      </c>
      <c r="D585" s="9" t="s">
        <v>62</v>
      </c>
      <c r="E585" s="9" t="s">
        <v>59</v>
      </c>
      <c r="F585" s="9">
        <v>10</v>
      </c>
      <c r="G585" s="10">
        <v>4500</v>
      </c>
      <c r="H585" s="9">
        <v>1598.4</v>
      </c>
    </row>
    <row r="586" spans="1:8" x14ac:dyDescent="0.25">
      <c r="A586" s="13">
        <v>40927</v>
      </c>
      <c r="B586" s="8">
        <v>1681</v>
      </c>
      <c r="C586" s="9" t="s">
        <v>53</v>
      </c>
      <c r="D586" s="9" t="s">
        <v>62</v>
      </c>
      <c r="E586" s="9" t="s">
        <v>58</v>
      </c>
      <c r="F586" s="9">
        <v>8</v>
      </c>
      <c r="G586" s="10">
        <v>11280</v>
      </c>
      <c r="H586" s="9">
        <v>3959.2799999999997</v>
      </c>
    </row>
    <row r="587" spans="1:8" x14ac:dyDescent="0.25">
      <c r="A587" s="13">
        <v>40928</v>
      </c>
      <c r="B587" s="8">
        <v>1682</v>
      </c>
      <c r="C587" s="9" t="s">
        <v>56</v>
      </c>
      <c r="D587" s="9" t="s">
        <v>62</v>
      </c>
      <c r="E587" s="9" t="s">
        <v>58</v>
      </c>
      <c r="F587" s="9">
        <v>10</v>
      </c>
      <c r="G587" s="10">
        <v>8175</v>
      </c>
      <c r="H587" s="9">
        <v>2451.846</v>
      </c>
    </row>
    <row r="588" spans="1:8" x14ac:dyDescent="0.25">
      <c r="A588" s="13">
        <v>40929</v>
      </c>
      <c r="B588" s="8">
        <v>1683</v>
      </c>
      <c r="C588" s="9" t="s">
        <v>57</v>
      </c>
      <c r="D588" s="9" t="s">
        <v>62</v>
      </c>
      <c r="E588" s="9" t="s">
        <v>59</v>
      </c>
      <c r="F588" s="9">
        <v>8</v>
      </c>
      <c r="G588" s="10">
        <v>6912</v>
      </c>
      <c r="H588" s="9">
        <v>3209.0111999999999</v>
      </c>
    </row>
    <row r="589" spans="1:8" x14ac:dyDescent="0.25">
      <c r="A589" s="13">
        <v>40930</v>
      </c>
      <c r="B589" s="8">
        <v>1684</v>
      </c>
      <c r="C589" s="9" t="s">
        <v>53</v>
      </c>
      <c r="D589" s="9" t="s">
        <v>62</v>
      </c>
      <c r="E589" s="9" t="s">
        <v>59</v>
      </c>
      <c r="F589" s="9">
        <v>10</v>
      </c>
      <c r="G589" s="10">
        <v>9525</v>
      </c>
      <c r="H589" s="9">
        <v>3088.9575000000004</v>
      </c>
    </row>
    <row r="590" spans="1:8" x14ac:dyDescent="0.25">
      <c r="A590" s="13">
        <v>40931</v>
      </c>
      <c r="B590" s="8">
        <v>1685</v>
      </c>
      <c r="C590" s="9" t="s">
        <v>56</v>
      </c>
      <c r="D590" s="9" t="s">
        <v>62</v>
      </c>
      <c r="E590" s="9" t="s">
        <v>59</v>
      </c>
      <c r="F590" s="9">
        <v>10</v>
      </c>
      <c r="G590" s="10">
        <v>8955</v>
      </c>
      <c r="H590" s="9">
        <v>1049.2275</v>
      </c>
    </row>
    <row r="591" spans="1:8" x14ac:dyDescent="0.25">
      <c r="A591" s="13">
        <v>40932</v>
      </c>
      <c r="B591" s="8">
        <v>2055</v>
      </c>
      <c r="C591" s="9" t="s">
        <v>57</v>
      </c>
      <c r="D591" s="9" t="s">
        <v>62</v>
      </c>
      <c r="E591" s="9" t="s">
        <v>55</v>
      </c>
      <c r="F591" s="9">
        <v>10</v>
      </c>
      <c r="G591" s="10">
        <v>10100</v>
      </c>
      <c r="H591" s="9">
        <v>1452.7839999999999</v>
      </c>
    </row>
    <row r="592" spans="1:8" x14ac:dyDescent="0.25">
      <c r="A592" s="13">
        <v>40933</v>
      </c>
      <c r="B592" s="8">
        <v>2056</v>
      </c>
      <c r="C592" s="9" t="s">
        <v>53</v>
      </c>
      <c r="D592" s="9" t="s">
        <v>62</v>
      </c>
      <c r="E592" s="9" t="s">
        <v>55</v>
      </c>
      <c r="F592" s="9">
        <v>10</v>
      </c>
      <c r="G592" s="10">
        <v>8280</v>
      </c>
      <c r="H592" s="9">
        <v>3417.57</v>
      </c>
    </row>
    <row r="593" spans="1:8" x14ac:dyDescent="0.25">
      <c r="A593" s="13">
        <v>40934</v>
      </c>
      <c r="B593" s="8">
        <v>2057</v>
      </c>
      <c r="C593" s="9" t="s">
        <v>56</v>
      </c>
      <c r="D593" s="9" t="s">
        <v>62</v>
      </c>
      <c r="E593" s="9" t="s">
        <v>55</v>
      </c>
      <c r="F593" s="9">
        <v>9</v>
      </c>
      <c r="G593" s="10">
        <v>6831</v>
      </c>
      <c r="H593" s="9">
        <v>4264.8209999999999</v>
      </c>
    </row>
    <row r="594" spans="1:8" x14ac:dyDescent="0.25">
      <c r="A594" s="13">
        <v>40935</v>
      </c>
      <c r="B594" s="8">
        <v>2058</v>
      </c>
      <c r="C594" s="9" t="s">
        <v>57</v>
      </c>
      <c r="D594" s="9" t="s">
        <v>62</v>
      </c>
      <c r="E594" s="9" t="s">
        <v>58</v>
      </c>
      <c r="F594" s="9">
        <v>6</v>
      </c>
      <c r="G594" s="10">
        <v>1444.5</v>
      </c>
      <c r="H594" s="9">
        <v>1412.721</v>
      </c>
    </row>
    <row r="595" spans="1:8" x14ac:dyDescent="0.25">
      <c r="A595" s="13">
        <v>40936</v>
      </c>
      <c r="B595" s="8">
        <v>2059</v>
      </c>
      <c r="C595" s="9" t="s">
        <v>53</v>
      </c>
      <c r="D595" s="9" t="s">
        <v>62</v>
      </c>
      <c r="E595" s="9" t="s">
        <v>58</v>
      </c>
      <c r="F595" s="9">
        <v>8</v>
      </c>
      <c r="G595" s="10">
        <v>8688</v>
      </c>
      <c r="H595" s="9">
        <v>1366.6224</v>
      </c>
    </row>
    <row r="596" spans="1:8" x14ac:dyDescent="0.25">
      <c r="A596" s="13">
        <v>40937</v>
      </c>
      <c r="B596" s="8">
        <v>1695</v>
      </c>
      <c r="C596" s="9" t="s">
        <v>57</v>
      </c>
      <c r="D596" s="9" t="s">
        <v>62</v>
      </c>
      <c r="E596" s="9" t="s">
        <v>55</v>
      </c>
      <c r="F596" s="9">
        <v>10</v>
      </c>
      <c r="G596" s="10">
        <v>4545</v>
      </c>
      <c r="H596" s="9">
        <v>1736.19</v>
      </c>
    </row>
    <row r="597" spans="1:8" x14ac:dyDescent="0.25">
      <c r="A597" s="13">
        <v>40938</v>
      </c>
      <c r="B597" s="8">
        <v>2060</v>
      </c>
      <c r="C597" s="9" t="s">
        <v>56</v>
      </c>
      <c r="D597" s="9" t="s">
        <v>62</v>
      </c>
      <c r="E597" s="9" t="s">
        <v>58</v>
      </c>
      <c r="F597" s="9">
        <v>6</v>
      </c>
      <c r="G597" s="10">
        <v>7605</v>
      </c>
      <c r="H597" s="9">
        <v>948.7998</v>
      </c>
    </row>
    <row r="598" spans="1:8" x14ac:dyDescent="0.25">
      <c r="A598" s="13">
        <v>40939</v>
      </c>
      <c r="B598" s="8">
        <v>1696</v>
      </c>
      <c r="C598" s="9" t="s">
        <v>53</v>
      </c>
      <c r="D598" s="9" t="s">
        <v>62</v>
      </c>
      <c r="E598" s="9" t="s">
        <v>55</v>
      </c>
      <c r="F598" s="9">
        <v>9</v>
      </c>
      <c r="G598" s="10">
        <v>2497.5</v>
      </c>
      <c r="H598" s="9">
        <v>1824.6735000000001</v>
      </c>
    </row>
    <row r="599" spans="1:8" x14ac:dyDescent="0.25">
      <c r="A599" s="13">
        <v>40940</v>
      </c>
      <c r="B599" s="8">
        <v>2061</v>
      </c>
      <c r="C599" s="9" t="s">
        <v>57</v>
      </c>
      <c r="D599" s="9" t="s">
        <v>62</v>
      </c>
      <c r="E599" s="9" t="s">
        <v>59</v>
      </c>
      <c r="F599" s="9">
        <v>9</v>
      </c>
      <c r="G599" s="10">
        <v>12510</v>
      </c>
      <c r="H599" s="9">
        <v>754.35299999999995</v>
      </c>
    </row>
    <row r="600" spans="1:8" x14ac:dyDescent="0.25">
      <c r="A600" s="13">
        <v>40941</v>
      </c>
      <c r="B600" s="8">
        <v>1697</v>
      </c>
      <c r="C600" s="9" t="s">
        <v>56</v>
      </c>
      <c r="D600" s="9" t="s">
        <v>62</v>
      </c>
      <c r="E600" s="9" t="s">
        <v>55</v>
      </c>
      <c r="F600" s="9">
        <v>7</v>
      </c>
      <c r="G600" s="10">
        <v>2404.5</v>
      </c>
      <c r="H600" s="9">
        <v>1045.4766</v>
      </c>
    </row>
    <row r="601" spans="1:8" x14ac:dyDescent="0.25">
      <c r="A601" s="13">
        <v>40942</v>
      </c>
      <c r="B601" s="8">
        <v>2062</v>
      </c>
      <c r="C601" s="9" t="s">
        <v>53</v>
      </c>
      <c r="D601" s="9" t="s">
        <v>62</v>
      </c>
      <c r="E601" s="9" t="s">
        <v>59</v>
      </c>
      <c r="F601" s="9">
        <v>9</v>
      </c>
      <c r="G601" s="10">
        <v>10665</v>
      </c>
      <c r="H601" s="9">
        <v>868.13099999999986</v>
      </c>
    </row>
    <row r="602" spans="1:8" x14ac:dyDescent="0.25">
      <c r="A602" s="13">
        <v>40943</v>
      </c>
      <c r="B602" s="8">
        <v>1698</v>
      </c>
      <c r="C602" s="9" t="s">
        <v>57</v>
      </c>
      <c r="D602" s="9" t="s">
        <v>62</v>
      </c>
      <c r="E602" s="9" t="s">
        <v>58</v>
      </c>
      <c r="F602" s="9">
        <v>7</v>
      </c>
      <c r="G602" s="10">
        <v>1685.25</v>
      </c>
      <c r="H602" s="9">
        <v>1372.4675999999999</v>
      </c>
    </row>
    <row r="603" spans="1:8" x14ac:dyDescent="0.25">
      <c r="A603" s="13">
        <v>40944</v>
      </c>
      <c r="B603" s="8">
        <v>2063</v>
      </c>
      <c r="C603" s="9" t="s">
        <v>56</v>
      </c>
      <c r="D603" s="9" t="s">
        <v>62</v>
      </c>
      <c r="E603" s="9" t="s">
        <v>59</v>
      </c>
      <c r="F603" s="9">
        <v>9</v>
      </c>
      <c r="G603" s="10">
        <v>10692</v>
      </c>
      <c r="H603" s="9">
        <v>2301.453</v>
      </c>
    </row>
    <row r="604" spans="1:8" x14ac:dyDescent="0.25">
      <c r="A604" s="13">
        <v>40945</v>
      </c>
      <c r="B604" s="8">
        <v>1699</v>
      </c>
      <c r="C604" s="9" t="s">
        <v>53</v>
      </c>
      <c r="D604" s="9" t="s">
        <v>62</v>
      </c>
      <c r="E604" s="9" t="s">
        <v>58</v>
      </c>
      <c r="F604" s="9">
        <v>8</v>
      </c>
      <c r="G604" s="10">
        <v>1512</v>
      </c>
      <c r="H604" s="9">
        <v>1312.4159999999999</v>
      </c>
    </row>
    <row r="605" spans="1:8" x14ac:dyDescent="0.25">
      <c r="A605" s="13">
        <v>40946</v>
      </c>
      <c r="B605" s="8">
        <v>2064</v>
      </c>
      <c r="C605" s="9" t="s">
        <v>57</v>
      </c>
      <c r="D605" s="9" t="s">
        <v>62</v>
      </c>
      <c r="E605" s="9" t="s">
        <v>55</v>
      </c>
      <c r="F605" s="9">
        <v>8</v>
      </c>
      <c r="G605" s="10">
        <v>4428</v>
      </c>
      <c r="H605" s="9">
        <v>3605.4989999999998</v>
      </c>
    </row>
    <row r="606" spans="1:8" x14ac:dyDescent="0.25">
      <c r="A606" s="13">
        <v>40947</v>
      </c>
      <c r="B606" s="8">
        <v>1700</v>
      </c>
      <c r="C606" s="9" t="s">
        <v>56</v>
      </c>
      <c r="D606" s="9" t="s">
        <v>62</v>
      </c>
      <c r="E606" s="9" t="s">
        <v>58</v>
      </c>
      <c r="F606" s="9">
        <v>10</v>
      </c>
      <c r="G606" s="10">
        <v>2580</v>
      </c>
      <c r="H606" s="9">
        <v>2085.1559999999999</v>
      </c>
    </row>
    <row r="607" spans="1:8" x14ac:dyDescent="0.25">
      <c r="A607" s="13">
        <v>40948</v>
      </c>
      <c r="B607" s="8">
        <v>2065</v>
      </c>
      <c r="C607" s="9" t="s">
        <v>53</v>
      </c>
      <c r="D607" s="9" t="s">
        <v>62</v>
      </c>
      <c r="E607" s="9" t="s">
        <v>55</v>
      </c>
      <c r="F607" s="9">
        <v>7</v>
      </c>
      <c r="G607" s="10">
        <v>5712</v>
      </c>
      <c r="H607" s="9">
        <v>1753.0128000000002</v>
      </c>
    </row>
    <row r="608" spans="1:8" x14ac:dyDescent="0.25">
      <c r="A608" s="13">
        <v>40949</v>
      </c>
      <c r="B608" s="8">
        <v>1701</v>
      </c>
      <c r="C608" s="9" t="s">
        <v>57</v>
      </c>
      <c r="D608" s="9" t="s">
        <v>62</v>
      </c>
      <c r="E608" s="9" t="s">
        <v>59</v>
      </c>
      <c r="F608" s="9">
        <v>7</v>
      </c>
      <c r="G608" s="10">
        <v>8379</v>
      </c>
      <c r="H608" s="9">
        <v>4282.2275999999993</v>
      </c>
    </row>
    <row r="609" spans="1:8" x14ac:dyDescent="0.25">
      <c r="A609" s="13">
        <v>40950</v>
      </c>
      <c r="B609" s="8">
        <v>2066</v>
      </c>
      <c r="C609" s="9" t="s">
        <v>56</v>
      </c>
      <c r="D609" s="9" t="s">
        <v>62</v>
      </c>
      <c r="E609" s="9" t="s">
        <v>55</v>
      </c>
      <c r="F609" s="9">
        <v>7</v>
      </c>
      <c r="G609" s="10">
        <v>8662.5</v>
      </c>
      <c r="H609" s="9">
        <v>5223.4875000000002</v>
      </c>
    </row>
    <row r="610" spans="1:8" x14ac:dyDescent="0.25">
      <c r="A610" s="13">
        <v>40951</v>
      </c>
      <c r="B610" s="8">
        <v>1702</v>
      </c>
      <c r="C610" s="9" t="s">
        <v>53</v>
      </c>
      <c r="D610" s="9" t="s">
        <v>62</v>
      </c>
      <c r="E610" s="9" t="s">
        <v>59</v>
      </c>
      <c r="F610" s="9">
        <v>6</v>
      </c>
      <c r="G610" s="10">
        <v>12285</v>
      </c>
      <c r="H610" s="9">
        <v>4660.9290000000001</v>
      </c>
    </row>
    <row r="611" spans="1:8" x14ac:dyDescent="0.25">
      <c r="A611" s="13">
        <v>40952</v>
      </c>
      <c r="B611" s="8">
        <v>2067</v>
      </c>
      <c r="C611" s="9" t="s">
        <v>57</v>
      </c>
      <c r="D611" s="9" t="s">
        <v>62</v>
      </c>
      <c r="E611" s="9" t="s">
        <v>58</v>
      </c>
      <c r="F611" s="9">
        <v>8</v>
      </c>
      <c r="G611" s="10">
        <v>9600</v>
      </c>
      <c r="H611" s="9">
        <v>739.92000000000007</v>
      </c>
    </row>
    <row r="612" spans="1:8" x14ac:dyDescent="0.25">
      <c r="A612" s="13">
        <v>40953</v>
      </c>
      <c r="B612" s="8">
        <v>1703</v>
      </c>
      <c r="C612" s="9" t="s">
        <v>56</v>
      </c>
      <c r="D612" s="9" t="s">
        <v>62</v>
      </c>
      <c r="E612" s="9" t="s">
        <v>59</v>
      </c>
      <c r="F612" s="9">
        <v>10</v>
      </c>
      <c r="G612" s="10">
        <v>12825</v>
      </c>
      <c r="H612" s="9">
        <v>2907.9405000000002</v>
      </c>
    </row>
    <row r="613" spans="1:8" x14ac:dyDescent="0.25">
      <c r="A613" s="13">
        <v>40954</v>
      </c>
      <c r="B613" s="8">
        <v>2068</v>
      </c>
      <c r="C613" s="9" t="s">
        <v>53</v>
      </c>
      <c r="D613" s="9" t="s">
        <v>62</v>
      </c>
      <c r="E613" s="9" t="s">
        <v>58</v>
      </c>
      <c r="F613" s="9">
        <v>10</v>
      </c>
      <c r="G613" s="10">
        <v>6780</v>
      </c>
      <c r="H613" s="9">
        <v>2981.8440000000001</v>
      </c>
    </row>
    <row r="614" spans="1:8" x14ac:dyDescent="0.25">
      <c r="A614" s="13">
        <v>40955</v>
      </c>
      <c r="B614" s="8">
        <v>1704</v>
      </c>
      <c r="C614" s="9" t="s">
        <v>57</v>
      </c>
      <c r="D614" s="9" t="s">
        <v>62</v>
      </c>
      <c r="E614" s="9" t="s">
        <v>55</v>
      </c>
      <c r="F614" s="9">
        <v>10</v>
      </c>
      <c r="G614" s="10">
        <v>4420</v>
      </c>
      <c r="H614" s="9">
        <v>1985.9059999999999</v>
      </c>
    </row>
    <row r="615" spans="1:8" x14ac:dyDescent="0.25">
      <c r="A615" s="13">
        <v>40956</v>
      </c>
      <c r="B615" s="8">
        <v>2069</v>
      </c>
      <c r="C615" s="9" t="s">
        <v>56</v>
      </c>
      <c r="D615" s="9" t="s">
        <v>62</v>
      </c>
      <c r="E615" s="9" t="s">
        <v>58</v>
      </c>
      <c r="F615" s="9">
        <v>7</v>
      </c>
      <c r="G615" s="10">
        <v>8925</v>
      </c>
      <c r="H615" s="9">
        <v>3200.5050000000001</v>
      </c>
    </row>
    <row r="616" spans="1:8" x14ac:dyDescent="0.25">
      <c r="A616" s="13">
        <v>40957</v>
      </c>
      <c r="B616" s="8">
        <v>1705</v>
      </c>
      <c r="C616" s="9" t="s">
        <v>53</v>
      </c>
      <c r="D616" s="9" t="s">
        <v>62</v>
      </c>
      <c r="E616" s="9" t="s">
        <v>55</v>
      </c>
      <c r="F616" s="9">
        <v>6</v>
      </c>
      <c r="G616" s="10">
        <v>5643</v>
      </c>
      <c r="H616" s="9">
        <v>3086.3447999999999</v>
      </c>
    </row>
    <row r="617" spans="1:8" x14ac:dyDescent="0.25">
      <c r="A617" s="13">
        <v>40958</v>
      </c>
      <c r="B617" s="8">
        <v>2070</v>
      </c>
      <c r="C617" s="9" t="s">
        <v>57</v>
      </c>
      <c r="D617" s="9" t="s">
        <v>62</v>
      </c>
      <c r="E617" s="9" t="s">
        <v>59</v>
      </c>
      <c r="F617" s="9">
        <v>6</v>
      </c>
      <c r="G617" s="10">
        <v>3132</v>
      </c>
      <c r="H617" s="9">
        <v>1762.2197999999999</v>
      </c>
    </row>
    <row r="618" spans="1:8" x14ac:dyDescent="0.25">
      <c r="A618" s="13">
        <v>40959</v>
      </c>
      <c r="B618" s="8">
        <v>1706</v>
      </c>
      <c r="C618" s="9" t="s">
        <v>56</v>
      </c>
      <c r="D618" s="9" t="s">
        <v>62</v>
      </c>
      <c r="E618" s="9" t="s">
        <v>55</v>
      </c>
      <c r="F618" s="9">
        <v>10</v>
      </c>
      <c r="G618" s="10">
        <v>1830</v>
      </c>
      <c r="H618" s="9">
        <v>2663.0160000000001</v>
      </c>
    </row>
    <row r="619" spans="1:8" x14ac:dyDescent="0.25">
      <c r="A619" s="13">
        <v>40960</v>
      </c>
      <c r="B619" s="8">
        <v>2071</v>
      </c>
      <c r="C619" s="9" t="s">
        <v>53</v>
      </c>
      <c r="D619" s="9" t="s">
        <v>62</v>
      </c>
      <c r="E619" s="9" t="s">
        <v>59</v>
      </c>
      <c r="F619" s="9">
        <v>8</v>
      </c>
      <c r="G619" s="10">
        <v>1608</v>
      </c>
      <c r="H619" s="9">
        <v>1651.2552000000001</v>
      </c>
    </row>
    <row r="620" spans="1:8" x14ac:dyDescent="0.25">
      <c r="A620" s="13">
        <v>40961</v>
      </c>
      <c r="B620" s="8">
        <v>1707</v>
      </c>
      <c r="C620" s="9" t="s">
        <v>57</v>
      </c>
      <c r="D620" s="9" t="s">
        <v>62</v>
      </c>
      <c r="E620" s="9" t="s">
        <v>58</v>
      </c>
      <c r="F620" s="9">
        <v>10</v>
      </c>
      <c r="G620" s="10">
        <v>4160</v>
      </c>
      <c r="H620" s="9">
        <v>1432.288</v>
      </c>
    </row>
    <row r="621" spans="1:8" x14ac:dyDescent="0.25">
      <c r="A621" s="13">
        <v>40962</v>
      </c>
      <c r="B621" s="8">
        <v>2072</v>
      </c>
      <c r="C621" s="9" t="s">
        <v>56</v>
      </c>
      <c r="D621" s="9" t="s">
        <v>62</v>
      </c>
      <c r="E621" s="9" t="s">
        <v>59</v>
      </c>
      <c r="F621" s="9">
        <v>10</v>
      </c>
      <c r="G621" s="10">
        <v>8240</v>
      </c>
      <c r="H621" s="9">
        <v>1837.52</v>
      </c>
    </row>
    <row r="622" spans="1:8" x14ac:dyDescent="0.25">
      <c r="A622" s="13">
        <v>40963</v>
      </c>
      <c r="B622" s="8">
        <v>1708</v>
      </c>
      <c r="C622" s="9" t="s">
        <v>53</v>
      </c>
      <c r="D622" s="9" t="s">
        <v>62</v>
      </c>
      <c r="E622" s="9" t="s">
        <v>58</v>
      </c>
      <c r="F622" s="9">
        <v>8</v>
      </c>
      <c r="G622" s="10">
        <v>11040</v>
      </c>
      <c r="H622" s="9">
        <v>2812.1088</v>
      </c>
    </row>
    <row r="623" spans="1:8" x14ac:dyDescent="0.25">
      <c r="A623" s="13">
        <v>40964</v>
      </c>
      <c r="B623" s="8">
        <v>2073</v>
      </c>
      <c r="C623" s="9" t="s">
        <v>57</v>
      </c>
      <c r="D623" s="9" t="s">
        <v>62</v>
      </c>
      <c r="E623" s="9" t="s">
        <v>55</v>
      </c>
      <c r="F623" s="9">
        <v>6</v>
      </c>
      <c r="G623" s="10">
        <v>10890</v>
      </c>
      <c r="H623" s="9">
        <v>4779.621000000001</v>
      </c>
    </row>
    <row r="624" spans="1:8" x14ac:dyDescent="0.25">
      <c r="A624" s="13">
        <v>40965</v>
      </c>
      <c r="B624" s="8">
        <v>1709</v>
      </c>
      <c r="C624" s="9" t="s">
        <v>56</v>
      </c>
      <c r="D624" s="9" t="s">
        <v>62</v>
      </c>
      <c r="E624" s="9" t="s">
        <v>58</v>
      </c>
      <c r="F624" s="9">
        <v>8</v>
      </c>
      <c r="G624" s="10">
        <v>12480</v>
      </c>
      <c r="H624" s="9">
        <v>2013.2736</v>
      </c>
    </row>
    <row r="625" spans="1:8" x14ac:dyDescent="0.25">
      <c r="A625" s="13">
        <v>40966</v>
      </c>
      <c r="B625" s="8">
        <v>2074</v>
      </c>
      <c r="C625" s="9" t="s">
        <v>53</v>
      </c>
      <c r="D625" s="9" t="s">
        <v>62</v>
      </c>
      <c r="E625" s="9" t="s">
        <v>55</v>
      </c>
      <c r="F625" s="9">
        <v>6</v>
      </c>
      <c r="G625" s="10">
        <v>2196</v>
      </c>
      <c r="H625" s="9">
        <v>927.37080000000003</v>
      </c>
    </row>
    <row r="626" spans="1:8" x14ac:dyDescent="0.25">
      <c r="A626" s="13">
        <v>40967</v>
      </c>
      <c r="B626" s="8">
        <v>1710</v>
      </c>
      <c r="C626" s="9" t="s">
        <v>57</v>
      </c>
      <c r="D626" s="9" t="s">
        <v>62</v>
      </c>
      <c r="E626" s="9" t="s">
        <v>59</v>
      </c>
      <c r="F626" s="9">
        <v>9</v>
      </c>
      <c r="G626" s="10">
        <v>11655</v>
      </c>
      <c r="H626" s="9">
        <v>2583.2142000000003</v>
      </c>
    </row>
    <row r="627" spans="1:8" x14ac:dyDescent="0.25">
      <c r="A627" s="13">
        <v>40969</v>
      </c>
      <c r="B627" s="8">
        <v>2075</v>
      </c>
      <c r="C627" s="9" t="s">
        <v>56</v>
      </c>
      <c r="D627" s="9" t="s">
        <v>62</v>
      </c>
      <c r="E627" s="9" t="s">
        <v>55</v>
      </c>
      <c r="F627" s="9">
        <v>10</v>
      </c>
      <c r="G627" s="10">
        <v>8520</v>
      </c>
      <c r="H627" s="9">
        <v>2055.0239999999999</v>
      </c>
    </row>
    <row r="628" spans="1:8" x14ac:dyDescent="0.25">
      <c r="A628" s="13">
        <v>40970</v>
      </c>
      <c r="B628" s="8">
        <v>1711</v>
      </c>
      <c r="C628" s="9" t="s">
        <v>53</v>
      </c>
      <c r="D628" s="9" t="s">
        <v>62</v>
      </c>
      <c r="E628" s="9" t="s">
        <v>59</v>
      </c>
      <c r="F628" s="9">
        <v>8</v>
      </c>
      <c r="G628" s="10">
        <v>7680</v>
      </c>
      <c r="H628" s="9">
        <v>713.08799999999997</v>
      </c>
    </row>
    <row r="629" spans="1:8" x14ac:dyDescent="0.25">
      <c r="A629" s="13">
        <v>40971</v>
      </c>
      <c r="B629" s="8">
        <v>2076</v>
      </c>
      <c r="C629" s="9" t="s">
        <v>57</v>
      </c>
      <c r="D629" s="9" t="s">
        <v>62</v>
      </c>
      <c r="E629" s="9" t="s">
        <v>58</v>
      </c>
      <c r="F629" s="9">
        <v>9</v>
      </c>
      <c r="G629" s="10">
        <v>13050</v>
      </c>
      <c r="H629" s="9">
        <v>2082.7800000000002</v>
      </c>
    </row>
    <row r="630" spans="1:8" x14ac:dyDescent="0.25">
      <c r="A630" s="13">
        <v>40972</v>
      </c>
      <c r="B630" s="8">
        <v>1712</v>
      </c>
      <c r="C630" s="9" t="s">
        <v>56</v>
      </c>
      <c r="D630" s="9" t="s">
        <v>62</v>
      </c>
      <c r="E630" s="9" t="s">
        <v>59</v>
      </c>
      <c r="F630" s="9">
        <v>9</v>
      </c>
      <c r="G630" s="10">
        <v>11745</v>
      </c>
      <c r="H630" s="9">
        <v>871.24409999999989</v>
      </c>
    </row>
    <row r="631" spans="1:8" x14ac:dyDescent="0.25">
      <c r="A631" s="13">
        <v>40973</v>
      </c>
      <c r="B631" s="8">
        <v>2077</v>
      </c>
      <c r="C631" s="9" t="s">
        <v>53</v>
      </c>
      <c r="D631" s="9" t="s">
        <v>62</v>
      </c>
      <c r="E631" s="9" t="s">
        <v>58</v>
      </c>
      <c r="F631" s="9">
        <v>6</v>
      </c>
      <c r="G631" s="10">
        <v>13005</v>
      </c>
      <c r="H631" s="9">
        <v>2521.9295999999999</v>
      </c>
    </row>
    <row r="632" spans="1:8" x14ac:dyDescent="0.25">
      <c r="A632" s="13">
        <v>41339</v>
      </c>
      <c r="B632" s="8">
        <v>1713</v>
      </c>
      <c r="C632" s="9" t="s">
        <v>57</v>
      </c>
      <c r="D632" s="9" t="s">
        <v>62</v>
      </c>
      <c r="E632" s="9" t="s">
        <v>55</v>
      </c>
      <c r="F632" s="9">
        <v>10</v>
      </c>
      <c r="G632" s="10">
        <v>10640</v>
      </c>
      <c r="H632" s="9">
        <v>2523.2759999999998</v>
      </c>
    </row>
    <row r="633" spans="1:8" x14ac:dyDescent="0.25">
      <c r="A633" s="13">
        <v>41340</v>
      </c>
      <c r="B633" s="8">
        <v>2078</v>
      </c>
      <c r="C633" s="9" t="s">
        <v>56</v>
      </c>
      <c r="D633" s="9" t="s">
        <v>62</v>
      </c>
      <c r="E633" s="9" t="s">
        <v>58</v>
      </c>
      <c r="F633" s="9">
        <v>9</v>
      </c>
      <c r="G633" s="10">
        <v>12375</v>
      </c>
      <c r="H633" s="9">
        <v>2340.36</v>
      </c>
    </row>
    <row r="634" spans="1:8" x14ac:dyDescent="0.25">
      <c r="A634" s="13">
        <v>41341</v>
      </c>
      <c r="B634" s="8">
        <v>1714</v>
      </c>
      <c r="C634" s="9" t="s">
        <v>53</v>
      </c>
      <c r="D634" s="9" t="s">
        <v>62</v>
      </c>
      <c r="E634" s="9" t="s">
        <v>55</v>
      </c>
      <c r="F634" s="9">
        <v>10</v>
      </c>
      <c r="G634" s="10">
        <v>11280</v>
      </c>
      <c r="H634" s="9">
        <v>5097.1500000000005</v>
      </c>
    </row>
    <row r="635" spans="1:8" x14ac:dyDescent="0.25">
      <c r="A635" s="13">
        <v>41342</v>
      </c>
      <c r="B635" s="8">
        <v>2079</v>
      </c>
      <c r="C635" s="9" t="s">
        <v>57</v>
      </c>
      <c r="D635" s="9" t="s">
        <v>62</v>
      </c>
      <c r="E635" s="9" t="s">
        <v>59</v>
      </c>
      <c r="F635" s="9">
        <v>10</v>
      </c>
      <c r="G635" s="10">
        <v>5220</v>
      </c>
      <c r="H635" s="9">
        <v>2862.6480000000001</v>
      </c>
    </row>
    <row r="636" spans="1:8" x14ac:dyDescent="0.25">
      <c r="A636" s="13">
        <v>41343</v>
      </c>
      <c r="B636" s="8">
        <v>1715</v>
      </c>
      <c r="C636" s="9" t="s">
        <v>56</v>
      </c>
      <c r="D636" s="9" t="s">
        <v>62</v>
      </c>
      <c r="E636" s="9" t="s">
        <v>55</v>
      </c>
      <c r="F636" s="9">
        <v>9</v>
      </c>
      <c r="G636" s="10">
        <v>9108</v>
      </c>
      <c r="H636" s="9">
        <v>4848.8715000000002</v>
      </c>
    </row>
    <row r="637" spans="1:8" x14ac:dyDescent="0.25">
      <c r="A637" s="13">
        <v>41344</v>
      </c>
      <c r="B637" s="8">
        <v>2080</v>
      </c>
      <c r="C637" s="9" t="s">
        <v>53</v>
      </c>
      <c r="D637" s="9" t="s">
        <v>62</v>
      </c>
      <c r="E637" s="9" t="s">
        <v>59</v>
      </c>
      <c r="F637" s="9">
        <v>8</v>
      </c>
      <c r="G637" s="10">
        <v>7176</v>
      </c>
      <c r="H637" s="9">
        <v>834.80799999999999</v>
      </c>
    </row>
    <row r="638" spans="1:8" x14ac:dyDescent="0.25">
      <c r="A638" s="13">
        <v>41345</v>
      </c>
      <c r="B638" s="8">
        <v>1716</v>
      </c>
      <c r="C638" s="9" t="s">
        <v>57</v>
      </c>
      <c r="D638" s="9" t="s">
        <v>62</v>
      </c>
      <c r="E638" s="9" t="s">
        <v>58</v>
      </c>
      <c r="F638" s="9">
        <v>9</v>
      </c>
      <c r="G638" s="10">
        <v>2605.5</v>
      </c>
      <c r="H638" s="9">
        <v>794.93804999999998</v>
      </c>
    </row>
    <row r="639" spans="1:8" x14ac:dyDescent="0.25">
      <c r="A639" s="13">
        <v>41346</v>
      </c>
      <c r="B639" s="8">
        <v>2081</v>
      </c>
      <c r="C639" s="9" t="s">
        <v>56</v>
      </c>
      <c r="D639" s="9" t="s">
        <v>62</v>
      </c>
      <c r="E639" s="9" t="s">
        <v>59</v>
      </c>
      <c r="F639" s="9">
        <v>10</v>
      </c>
      <c r="G639" s="10">
        <v>10600</v>
      </c>
      <c r="H639" s="9">
        <v>4454.12</v>
      </c>
    </row>
    <row r="640" spans="1:8" x14ac:dyDescent="0.25">
      <c r="A640" s="13">
        <v>41347</v>
      </c>
      <c r="B640" s="8">
        <v>1717</v>
      </c>
      <c r="C640" s="9" t="s">
        <v>53</v>
      </c>
      <c r="D640" s="9" t="s">
        <v>62</v>
      </c>
      <c r="E640" s="9" t="s">
        <v>58</v>
      </c>
      <c r="F640" s="9">
        <v>7</v>
      </c>
      <c r="G640" s="10">
        <v>2415</v>
      </c>
      <c r="H640" s="9">
        <v>724.74149999999986</v>
      </c>
    </row>
    <row r="641" spans="1:8" x14ac:dyDescent="0.25">
      <c r="A641" s="13">
        <v>41348</v>
      </c>
      <c r="B641" s="8">
        <v>1718</v>
      </c>
      <c r="C641" s="9" t="s">
        <v>56</v>
      </c>
      <c r="D641" s="9" t="s">
        <v>62</v>
      </c>
      <c r="E641" s="9" t="s">
        <v>58</v>
      </c>
      <c r="F641" s="9">
        <v>9</v>
      </c>
      <c r="G641" s="10">
        <v>6588</v>
      </c>
      <c r="H641" s="9">
        <v>2554.8263999999999</v>
      </c>
    </row>
    <row r="642" spans="1:8" x14ac:dyDescent="0.25">
      <c r="A642" s="13">
        <v>41349</v>
      </c>
      <c r="B642" s="8">
        <v>1719</v>
      </c>
      <c r="C642" s="9" t="s">
        <v>57</v>
      </c>
      <c r="D642" s="9" t="s">
        <v>62</v>
      </c>
      <c r="E642" s="9" t="s">
        <v>59</v>
      </c>
      <c r="F642" s="9">
        <v>7</v>
      </c>
      <c r="G642" s="10">
        <v>4063.5</v>
      </c>
      <c r="H642" s="9">
        <v>1466.1108000000002</v>
      </c>
    </row>
    <row r="643" spans="1:8" x14ac:dyDescent="0.25">
      <c r="A643" s="13">
        <v>41350</v>
      </c>
      <c r="B643" s="8">
        <v>1720</v>
      </c>
      <c r="C643" s="9" t="s">
        <v>53</v>
      </c>
      <c r="D643" s="9" t="s">
        <v>62</v>
      </c>
      <c r="E643" s="9" t="s">
        <v>59</v>
      </c>
      <c r="F643" s="9">
        <v>10</v>
      </c>
      <c r="G643" s="10">
        <v>14850</v>
      </c>
      <c r="H643" s="9">
        <v>5103.9450000000006</v>
      </c>
    </row>
    <row r="644" spans="1:8" x14ac:dyDescent="0.25">
      <c r="A644" s="13">
        <v>41351</v>
      </c>
      <c r="B644" s="8">
        <v>1721</v>
      </c>
      <c r="C644" s="9" t="s">
        <v>56</v>
      </c>
      <c r="D644" s="9" t="s">
        <v>62</v>
      </c>
      <c r="E644" s="9" t="s">
        <v>59</v>
      </c>
      <c r="F644" s="9">
        <v>10</v>
      </c>
      <c r="G644" s="10">
        <v>4560</v>
      </c>
      <c r="H644" s="9">
        <v>2971.2960000000003</v>
      </c>
    </row>
    <row r="645" spans="1:8" x14ac:dyDescent="0.25">
      <c r="A645" s="13">
        <v>41352</v>
      </c>
      <c r="B645" s="8">
        <v>2091</v>
      </c>
      <c r="C645" s="9" t="s">
        <v>57</v>
      </c>
      <c r="D645" s="9" t="s">
        <v>62</v>
      </c>
      <c r="E645" s="9" t="s">
        <v>55</v>
      </c>
      <c r="F645" s="9">
        <v>6</v>
      </c>
      <c r="G645" s="10">
        <v>6642</v>
      </c>
      <c r="H645" s="9">
        <v>3599.9639999999995</v>
      </c>
    </row>
    <row r="646" spans="1:8" x14ac:dyDescent="0.25">
      <c r="A646" s="13">
        <v>41353</v>
      </c>
      <c r="B646" s="8">
        <v>2092</v>
      </c>
      <c r="C646" s="9" t="s">
        <v>53</v>
      </c>
      <c r="D646" s="9" t="s">
        <v>62</v>
      </c>
      <c r="E646" s="9" t="s">
        <v>55</v>
      </c>
      <c r="F646" s="9">
        <v>6</v>
      </c>
      <c r="G646" s="10">
        <v>4428</v>
      </c>
      <c r="H646" s="9">
        <v>973.93860000000006</v>
      </c>
    </row>
    <row r="647" spans="1:8" x14ac:dyDescent="0.25">
      <c r="A647" s="13">
        <v>41354</v>
      </c>
      <c r="B647" s="8">
        <v>2093</v>
      </c>
      <c r="C647" s="9" t="s">
        <v>56</v>
      </c>
      <c r="D647" s="9" t="s">
        <v>62</v>
      </c>
      <c r="E647" s="9" t="s">
        <v>55</v>
      </c>
      <c r="F647" s="9">
        <v>8</v>
      </c>
      <c r="G647" s="10">
        <v>1812</v>
      </c>
      <c r="H647" s="9">
        <v>578.75280000000009</v>
      </c>
    </row>
    <row r="648" spans="1:8" x14ac:dyDescent="0.25">
      <c r="A648" s="13">
        <v>41355</v>
      </c>
      <c r="B648" s="8">
        <v>2094</v>
      </c>
      <c r="C648" s="9" t="s">
        <v>57</v>
      </c>
      <c r="D648" s="9" t="s">
        <v>62</v>
      </c>
      <c r="E648" s="9" t="s">
        <v>58</v>
      </c>
      <c r="F648" s="9">
        <v>7</v>
      </c>
      <c r="G648" s="10">
        <v>5544</v>
      </c>
      <c r="H648" s="9">
        <v>1490.2271999999998</v>
      </c>
    </row>
    <row r="649" spans="1:8" x14ac:dyDescent="0.25">
      <c r="A649" s="13">
        <v>41356</v>
      </c>
      <c r="B649" s="8">
        <v>2095</v>
      </c>
      <c r="C649" s="9" t="s">
        <v>53</v>
      </c>
      <c r="D649" s="9" t="s">
        <v>62</v>
      </c>
      <c r="E649" s="9" t="s">
        <v>58</v>
      </c>
      <c r="F649" s="9">
        <v>8</v>
      </c>
      <c r="G649" s="10">
        <v>4688</v>
      </c>
      <c r="H649" s="9">
        <v>2016.7776000000001</v>
      </c>
    </row>
    <row r="650" spans="1:8" x14ac:dyDescent="0.25">
      <c r="A650" s="13">
        <v>41357</v>
      </c>
      <c r="B650" s="8">
        <v>1731</v>
      </c>
      <c r="C650" s="9" t="s">
        <v>57</v>
      </c>
      <c r="D650" s="9" t="s">
        <v>62</v>
      </c>
      <c r="E650" s="9" t="s">
        <v>55</v>
      </c>
      <c r="F650" s="9">
        <v>9</v>
      </c>
      <c r="G650" s="10">
        <v>7128</v>
      </c>
      <c r="H650" s="9">
        <v>1762.5168000000001</v>
      </c>
    </row>
    <row r="651" spans="1:8" x14ac:dyDescent="0.25">
      <c r="A651" s="13">
        <v>41358</v>
      </c>
      <c r="B651" s="8">
        <v>2096</v>
      </c>
      <c r="C651" s="9" t="s">
        <v>56</v>
      </c>
      <c r="D651" s="9" t="s">
        <v>62</v>
      </c>
      <c r="E651" s="9" t="s">
        <v>58</v>
      </c>
      <c r="F651" s="9">
        <v>6</v>
      </c>
      <c r="G651" s="10">
        <v>7344</v>
      </c>
      <c r="H651" s="9">
        <v>2931.174</v>
      </c>
    </row>
    <row r="652" spans="1:8" x14ac:dyDescent="0.25">
      <c r="A652" s="13">
        <v>41359</v>
      </c>
      <c r="B652" s="8">
        <v>1732</v>
      </c>
      <c r="C652" s="9" t="s">
        <v>53</v>
      </c>
      <c r="D652" s="9" t="s">
        <v>62</v>
      </c>
      <c r="E652" s="9" t="s">
        <v>55</v>
      </c>
      <c r="F652" s="9">
        <v>6</v>
      </c>
      <c r="G652" s="10">
        <v>4698</v>
      </c>
      <c r="H652" s="9">
        <v>676.19880000000012</v>
      </c>
    </row>
    <row r="653" spans="1:8" x14ac:dyDescent="0.25">
      <c r="A653" s="13">
        <v>41360</v>
      </c>
      <c r="B653" s="8">
        <v>2097</v>
      </c>
      <c r="C653" s="9" t="s">
        <v>57</v>
      </c>
      <c r="D653" s="9" t="s">
        <v>62</v>
      </c>
      <c r="E653" s="9" t="s">
        <v>59</v>
      </c>
      <c r="F653" s="9">
        <v>9</v>
      </c>
      <c r="G653" s="10">
        <v>3294</v>
      </c>
      <c r="H653" s="9">
        <v>3128.4764999999998</v>
      </c>
    </row>
    <row r="654" spans="1:8" x14ac:dyDescent="0.25">
      <c r="A654" s="13">
        <v>41361</v>
      </c>
      <c r="B654" s="8">
        <v>1733</v>
      </c>
      <c r="C654" s="9" t="s">
        <v>56</v>
      </c>
      <c r="D654" s="9" t="s">
        <v>62</v>
      </c>
      <c r="E654" s="9" t="s">
        <v>55</v>
      </c>
      <c r="F654" s="9">
        <v>9</v>
      </c>
      <c r="G654" s="10">
        <v>5832</v>
      </c>
      <c r="H654" s="9">
        <v>3346.7903999999999</v>
      </c>
    </row>
    <row r="655" spans="1:8" x14ac:dyDescent="0.25">
      <c r="A655" s="13">
        <v>41362</v>
      </c>
      <c r="B655" s="8">
        <v>2098</v>
      </c>
      <c r="C655" s="9" t="s">
        <v>53</v>
      </c>
      <c r="D655" s="9" t="s">
        <v>62</v>
      </c>
      <c r="E655" s="9" t="s">
        <v>59</v>
      </c>
      <c r="F655" s="9">
        <v>8</v>
      </c>
      <c r="G655" s="10">
        <v>2508</v>
      </c>
      <c r="H655" s="9">
        <v>3452.0111999999999</v>
      </c>
    </row>
    <row r="656" spans="1:8" x14ac:dyDescent="0.25">
      <c r="A656" s="13">
        <v>41363</v>
      </c>
      <c r="B656" s="8">
        <v>1734</v>
      </c>
      <c r="C656" s="9" t="s">
        <v>57</v>
      </c>
      <c r="D656" s="9" t="s">
        <v>62</v>
      </c>
      <c r="E656" s="9" t="s">
        <v>58</v>
      </c>
      <c r="F656" s="9">
        <v>6</v>
      </c>
      <c r="G656" s="10">
        <v>5265</v>
      </c>
      <c r="H656" s="9">
        <v>544.92750000000001</v>
      </c>
    </row>
    <row r="657" spans="1:8" x14ac:dyDescent="0.25">
      <c r="A657" s="13">
        <v>41364</v>
      </c>
      <c r="B657" s="8">
        <v>2099</v>
      </c>
      <c r="C657" s="9" t="s">
        <v>56</v>
      </c>
      <c r="D657" s="9" t="s">
        <v>62</v>
      </c>
      <c r="E657" s="9" t="s">
        <v>59</v>
      </c>
      <c r="F657" s="9">
        <v>7</v>
      </c>
      <c r="G657" s="10">
        <v>1533</v>
      </c>
      <c r="H657" s="9">
        <v>673.75350000000003</v>
      </c>
    </row>
    <row r="658" spans="1:8" x14ac:dyDescent="0.25">
      <c r="A658" s="13">
        <v>41365</v>
      </c>
      <c r="B658" s="8">
        <v>1735</v>
      </c>
      <c r="C658" s="9" t="s">
        <v>53</v>
      </c>
      <c r="D658" s="9" t="s">
        <v>62</v>
      </c>
      <c r="E658" s="9" t="s">
        <v>58</v>
      </c>
      <c r="F658" s="9">
        <v>7</v>
      </c>
      <c r="G658" s="10">
        <v>7770</v>
      </c>
      <c r="H658" s="9">
        <v>2367.1305000000002</v>
      </c>
    </row>
    <row r="659" spans="1:8" x14ac:dyDescent="0.25">
      <c r="A659" s="13">
        <v>41366</v>
      </c>
      <c r="B659" s="8">
        <v>2100</v>
      </c>
      <c r="C659" s="9" t="s">
        <v>57</v>
      </c>
      <c r="D659" s="9" t="s">
        <v>62</v>
      </c>
      <c r="E659" s="9" t="s">
        <v>55</v>
      </c>
      <c r="F659" s="9">
        <v>6</v>
      </c>
      <c r="G659" s="10">
        <v>1719</v>
      </c>
      <c r="H659" s="9">
        <v>1526.8158000000001</v>
      </c>
    </row>
    <row r="660" spans="1:8" x14ac:dyDescent="0.25">
      <c r="A660" s="13">
        <v>41367</v>
      </c>
      <c r="B660" s="8">
        <v>1736</v>
      </c>
      <c r="C660" s="9" t="s">
        <v>56</v>
      </c>
      <c r="D660" s="9" t="s">
        <v>62</v>
      </c>
      <c r="E660" s="9" t="s">
        <v>58</v>
      </c>
      <c r="F660" s="9">
        <v>7</v>
      </c>
      <c r="G660" s="10">
        <v>4018</v>
      </c>
      <c r="H660" s="9">
        <v>772.8623</v>
      </c>
    </row>
    <row r="661" spans="1:8" x14ac:dyDescent="0.25">
      <c r="A661" s="13">
        <v>41368</v>
      </c>
      <c r="B661" s="8">
        <v>2101</v>
      </c>
      <c r="C661" s="9" t="s">
        <v>53</v>
      </c>
      <c r="D661" s="9" t="s">
        <v>62</v>
      </c>
      <c r="E661" s="9" t="s">
        <v>55</v>
      </c>
      <c r="F661" s="9">
        <v>9</v>
      </c>
      <c r="G661" s="10">
        <v>10395</v>
      </c>
      <c r="H661" s="9">
        <v>922.66019999999992</v>
      </c>
    </row>
    <row r="662" spans="1:8" x14ac:dyDescent="0.25">
      <c r="A662" s="13">
        <v>41369</v>
      </c>
      <c r="B662" s="8">
        <v>1737</v>
      </c>
      <c r="C662" s="9" t="s">
        <v>57</v>
      </c>
      <c r="D662" s="9" t="s">
        <v>62</v>
      </c>
      <c r="E662" s="9" t="s">
        <v>59</v>
      </c>
      <c r="F662" s="9">
        <v>10</v>
      </c>
      <c r="G662" s="10">
        <v>11100</v>
      </c>
      <c r="H662" s="9">
        <v>4928.3999999999996</v>
      </c>
    </row>
    <row r="663" spans="1:8" x14ac:dyDescent="0.25">
      <c r="A663" s="13">
        <v>41370</v>
      </c>
      <c r="B663" s="8">
        <v>2102</v>
      </c>
      <c r="C663" s="9" t="s">
        <v>56</v>
      </c>
      <c r="D663" s="9" t="s">
        <v>62</v>
      </c>
      <c r="E663" s="9" t="s">
        <v>55</v>
      </c>
      <c r="F663" s="9">
        <v>9</v>
      </c>
      <c r="G663" s="10">
        <v>5940</v>
      </c>
      <c r="H663" s="9">
        <v>1273.8330000000001</v>
      </c>
    </row>
    <row r="664" spans="1:8" x14ac:dyDescent="0.25">
      <c r="A664" s="13">
        <v>41371</v>
      </c>
      <c r="B664" s="8">
        <v>1738</v>
      </c>
      <c r="C664" s="9" t="s">
        <v>53</v>
      </c>
      <c r="D664" s="9" t="s">
        <v>62</v>
      </c>
      <c r="E664" s="9" t="s">
        <v>59</v>
      </c>
      <c r="F664" s="9">
        <v>7</v>
      </c>
      <c r="G664" s="10">
        <v>12442.5</v>
      </c>
      <c r="H664" s="9">
        <v>4404.6449999999995</v>
      </c>
    </row>
    <row r="665" spans="1:8" x14ac:dyDescent="0.25">
      <c r="A665" s="13">
        <v>41372</v>
      </c>
      <c r="B665" s="8">
        <v>2103</v>
      </c>
      <c r="C665" s="9" t="s">
        <v>57</v>
      </c>
      <c r="D665" s="9" t="s">
        <v>62</v>
      </c>
      <c r="E665" s="9" t="s">
        <v>58</v>
      </c>
      <c r="F665" s="9">
        <v>7</v>
      </c>
      <c r="G665" s="10">
        <v>6132</v>
      </c>
      <c r="H665" s="9">
        <v>3357.2700000000004</v>
      </c>
    </row>
    <row r="666" spans="1:8" x14ac:dyDescent="0.25">
      <c r="A666" s="13">
        <v>41373</v>
      </c>
      <c r="B666" s="8">
        <v>1739</v>
      </c>
      <c r="C666" s="9" t="s">
        <v>56</v>
      </c>
      <c r="D666" s="9" t="s">
        <v>62</v>
      </c>
      <c r="E666" s="9" t="s">
        <v>59</v>
      </c>
      <c r="F666" s="9">
        <v>7</v>
      </c>
      <c r="G666" s="10">
        <v>10500</v>
      </c>
      <c r="H666" s="9">
        <v>1850.1</v>
      </c>
    </row>
    <row r="667" spans="1:8" x14ac:dyDescent="0.25">
      <c r="A667" s="13">
        <v>41374</v>
      </c>
      <c r="B667" s="8">
        <v>2104</v>
      </c>
      <c r="C667" s="9" t="s">
        <v>53</v>
      </c>
      <c r="D667" s="9" t="s">
        <v>62</v>
      </c>
      <c r="E667" s="9" t="s">
        <v>58</v>
      </c>
      <c r="F667" s="9">
        <v>10</v>
      </c>
      <c r="G667" s="10">
        <v>14650</v>
      </c>
      <c r="H667" s="9">
        <v>5070.3650000000007</v>
      </c>
    </row>
    <row r="668" spans="1:8" x14ac:dyDescent="0.25">
      <c r="A668" s="13">
        <v>41375</v>
      </c>
      <c r="B668" s="8">
        <v>1740</v>
      </c>
      <c r="C668" s="9" t="s">
        <v>57</v>
      </c>
      <c r="D668" s="9" t="s">
        <v>62</v>
      </c>
      <c r="E668" s="9" t="s">
        <v>55</v>
      </c>
      <c r="F668" s="9">
        <v>9</v>
      </c>
      <c r="G668" s="10">
        <v>14985</v>
      </c>
      <c r="H668" s="9">
        <v>4501.4940000000006</v>
      </c>
    </row>
    <row r="669" spans="1:8" x14ac:dyDescent="0.25">
      <c r="A669" s="13">
        <v>41376</v>
      </c>
      <c r="B669" s="8">
        <v>2105</v>
      </c>
      <c r="C669" s="9" t="s">
        <v>56</v>
      </c>
      <c r="D669" s="9" t="s">
        <v>62</v>
      </c>
      <c r="E669" s="9" t="s">
        <v>58</v>
      </c>
      <c r="F669" s="9">
        <v>8</v>
      </c>
      <c r="G669" s="10">
        <v>2214</v>
      </c>
      <c r="H669" s="9">
        <v>4702.5359999999991</v>
      </c>
    </row>
    <row r="670" spans="1:8" x14ac:dyDescent="0.25">
      <c r="A670" s="13">
        <v>41377</v>
      </c>
      <c r="B670" s="8">
        <v>1741</v>
      </c>
      <c r="C670" s="9" t="s">
        <v>53</v>
      </c>
      <c r="D670" s="9" t="s">
        <v>62</v>
      </c>
      <c r="E670" s="9" t="s">
        <v>55</v>
      </c>
      <c r="F670" s="9">
        <v>10</v>
      </c>
      <c r="G670" s="10">
        <v>8370</v>
      </c>
      <c r="H670" s="9">
        <v>1086.9839999999999</v>
      </c>
    </row>
    <row r="671" spans="1:8" x14ac:dyDescent="0.25">
      <c r="A671" s="13">
        <v>41378</v>
      </c>
      <c r="B671" s="8">
        <v>2106</v>
      </c>
      <c r="C671" s="9" t="s">
        <v>57</v>
      </c>
      <c r="D671" s="9" t="s">
        <v>62</v>
      </c>
      <c r="E671" s="9" t="s">
        <v>59</v>
      </c>
      <c r="F671" s="9">
        <v>6</v>
      </c>
      <c r="G671" s="10">
        <v>7560</v>
      </c>
      <c r="H671" s="9">
        <v>4897.619999999999</v>
      </c>
    </row>
    <row r="672" spans="1:8" x14ac:dyDescent="0.25">
      <c r="A672" s="13">
        <v>41379</v>
      </c>
      <c r="B672" s="8">
        <v>1742</v>
      </c>
      <c r="C672" s="9" t="s">
        <v>56</v>
      </c>
      <c r="D672" s="9" t="s">
        <v>62</v>
      </c>
      <c r="E672" s="9" t="s">
        <v>55</v>
      </c>
      <c r="F672" s="9">
        <v>6</v>
      </c>
      <c r="G672" s="10">
        <v>1512</v>
      </c>
      <c r="H672" s="9">
        <v>1825.2864</v>
      </c>
    </row>
    <row r="673" spans="1:8" x14ac:dyDescent="0.25">
      <c r="A673" s="13">
        <v>41380</v>
      </c>
      <c r="B673" s="8">
        <v>2107</v>
      </c>
      <c r="C673" s="9" t="s">
        <v>53</v>
      </c>
      <c r="D673" s="9" t="s">
        <v>62</v>
      </c>
      <c r="E673" s="9" t="s">
        <v>59</v>
      </c>
      <c r="F673" s="9">
        <v>8</v>
      </c>
      <c r="G673" s="10">
        <v>1812</v>
      </c>
      <c r="H673" s="9">
        <v>2564.3424</v>
      </c>
    </row>
    <row r="674" spans="1:8" x14ac:dyDescent="0.25">
      <c r="A674" s="13">
        <v>41381</v>
      </c>
      <c r="B674" s="8">
        <v>1743</v>
      </c>
      <c r="C674" s="9" t="s">
        <v>57</v>
      </c>
      <c r="D674" s="9" t="s">
        <v>62</v>
      </c>
      <c r="E674" s="9" t="s">
        <v>58</v>
      </c>
      <c r="F674" s="9">
        <v>10</v>
      </c>
      <c r="G674" s="10">
        <v>11220</v>
      </c>
      <c r="H674" s="9">
        <v>924.24750000000017</v>
      </c>
    </row>
    <row r="675" spans="1:8" x14ac:dyDescent="0.25">
      <c r="A675" s="13">
        <v>41382</v>
      </c>
      <c r="B675" s="8">
        <v>2108</v>
      </c>
      <c r="C675" s="9" t="s">
        <v>56</v>
      </c>
      <c r="D675" s="9" t="s">
        <v>62</v>
      </c>
      <c r="E675" s="9" t="s">
        <v>59</v>
      </c>
      <c r="F675" s="9">
        <v>8</v>
      </c>
      <c r="G675" s="10">
        <v>6768</v>
      </c>
      <c r="H675" s="9">
        <v>983.61599999999999</v>
      </c>
    </row>
    <row r="676" spans="1:8" x14ac:dyDescent="0.25">
      <c r="A676" s="13">
        <v>41383</v>
      </c>
      <c r="B676" s="8">
        <v>1744</v>
      </c>
      <c r="C676" s="9" t="s">
        <v>53</v>
      </c>
      <c r="D676" s="9" t="s">
        <v>62</v>
      </c>
      <c r="E676" s="9" t="s">
        <v>58</v>
      </c>
      <c r="F676" s="9">
        <v>6</v>
      </c>
      <c r="G676" s="10">
        <v>11002.5</v>
      </c>
      <c r="H676" s="9">
        <v>1825.0947000000001</v>
      </c>
    </row>
    <row r="677" spans="1:8" x14ac:dyDescent="0.25">
      <c r="A677" s="13">
        <v>41384</v>
      </c>
      <c r="B677" s="8">
        <v>2109</v>
      </c>
      <c r="C677" s="9" t="s">
        <v>57</v>
      </c>
      <c r="D677" s="9" t="s">
        <v>62</v>
      </c>
      <c r="E677" s="9" t="s">
        <v>55</v>
      </c>
      <c r="F677" s="9">
        <v>10</v>
      </c>
      <c r="G677" s="10">
        <v>4120</v>
      </c>
      <c r="H677" s="9">
        <v>1626.9879999999998</v>
      </c>
    </row>
    <row r="678" spans="1:8" x14ac:dyDescent="0.25">
      <c r="A678" s="13">
        <v>41385</v>
      </c>
      <c r="B678" s="8">
        <v>1745</v>
      </c>
      <c r="C678" s="9" t="s">
        <v>56</v>
      </c>
      <c r="D678" s="9" t="s">
        <v>62</v>
      </c>
      <c r="E678" s="9" t="s">
        <v>58</v>
      </c>
      <c r="F678" s="9">
        <v>8</v>
      </c>
      <c r="G678" s="10">
        <v>14580</v>
      </c>
      <c r="H678" s="9">
        <v>6256.2780000000002</v>
      </c>
    </row>
    <row r="679" spans="1:8" x14ac:dyDescent="0.25">
      <c r="A679" s="13">
        <v>41386</v>
      </c>
      <c r="B679" s="8">
        <v>2110</v>
      </c>
      <c r="C679" s="9" t="s">
        <v>53</v>
      </c>
      <c r="D679" s="9" t="s">
        <v>62</v>
      </c>
      <c r="E679" s="9" t="s">
        <v>55</v>
      </c>
      <c r="F679" s="9">
        <v>7</v>
      </c>
      <c r="G679" s="10">
        <v>10867.5</v>
      </c>
      <c r="H679" s="9">
        <v>4205.7224999999999</v>
      </c>
    </row>
    <row r="680" spans="1:8" x14ac:dyDescent="0.25">
      <c r="A680" s="13">
        <v>41387</v>
      </c>
      <c r="B680" s="8">
        <v>1746</v>
      </c>
      <c r="C680" s="9" t="s">
        <v>57</v>
      </c>
      <c r="D680" s="9" t="s">
        <v>62</v>
      </c>
      <c r="E680" s="9" t="s">
        <v>59</v>
      </c>
      <c r="F680" s="9">
        <v>6</v>
      </c>
      <c r="G680" s="10">
        <v>7092</v>
      </c>
      <c r="H680" s="9">
        <v>2235.5757000000003</v>
      </c>
    </row>
    <row r="681" spans="1:8" x14ac:dyDescent="0.25">
      <c r="A681" s="13">
        <v>41388</v>
      </c>
      <c r="B681" s="8">
        <v>2111</v>
      </c>
      <c r="C681" s="9" t="s">
        <v>56</v>
      </c>
      <c r="D681" s="9" t="s">
        <v>62</v>
      </c>
      <c r="E681" s="9" t="s">
        <v>55</v>
      </c>
      <c r="F681" s="9">
        <v>6</v>
      </c>
      <c r="G681" s="10">
        <v>10732.5</v>
      </c>
      <c r="H681" s="9">
        <v>3605.2613999999999</v>
      </c>
    </row>
    <row r="682" spans="1:8" x14ac:dyDescent="0.25">
      <c r="A682" s="13">
        <v>41389</v>
      </c>
      <c r="B682" s="8">
        <v>1747</v>
      </c>
      <c r="C682" s="9" t="s">
        <v>53</v>
      </c>
      <c r="D682" s="9" t="s">
        <v>62</v>
      </c>
      <c r="E682" s="9" t="s">
        <v>59</v>
      </c>
      <c r="F682" s="9">
        <v>10</v>
      </c>
      <c r="G682" s="10">
        <v>8580</v>
      </c>
      <c r="H682" s="9">
        <v>1138.8520000000001</v>
      </c>
    </row>
    <row r="683" spans="1:8" x14ac:dyDescent="0.25">
      <c r="A683" s="13">
        <v>41390</v>
      </c>
      <c r="B683" s="8">
        <v>2112</v>
      </c>
      <c r="C683" s="9" t="s">
        <v>57</v>
      </c>
      <c r="D683" s="9" t="s">
        <v>62</v>
      </c>
      <c r="E683" s="9" t="s">
        <v>58</v>
      </c>
      <c r="F683" s="9">
        <v>8</v>
      </c>
      <c r="G683" s="10">
        <v>4824</v>
      </c>
      <c r="H683" s="9">
        <v>2411.0352000000003</v>
      </c>
    </row>
    <row r="684" spans="1:8" x14ac:dyDescent="0.25">
      <c r="A684" s="13">
        <v>41391</v>
      </c>
      <c r="B684" s="8">
        <v>1748</v>
      </c>
      <c r="C684" s="9" t="s">
        <v>56</v>
      </c>
      <c r="D684" s="9" t="s">
        <v>62</v>
      </c>
      <c r="E684" s="9" t="s">
        <v>59</v>
      </c>
      <c r="F684" s="9">
        <v>9</v>
      </c>
      <c r="G684" s="10">
        <v>8208</v>
      </c>
      <c r="H684" s="9">
        <v>1264.4423999999999</v>
      </c>
    </row>
    <row r="685" spans="1:8" x14ac:dyDescent="0.25">
      <c r="A685" s="13">
        <v>41392</v>
      </c>
      <c r="B685" s="8">
        <v>2113</v>
      </c>
      <c r="C685" s="9" t="s">
        <v>53</v>
      </c>
      <c r="D685" s="9" t="s">
        <v>62</v>
      </c>
      <c r="E685" s="9" t="s">
        <v>58</v>
      </c>
      <c r="F685" s="9">
        <v>8</v>
      </c>
      <c r="G685" s="10">
        <v>4256</v>
      </c>
      <c r="H685" s="9">
        <v>2694.0480000000002</v>
      </c>
    </row>
    <row r="686" spans="1:8" x14ac:dyDescent="0.25">
      <c r="A686" s="13">
        <v>41393</v>
      </c>
      <c r="B686" s="8">
        <v>1749</v>
      </c>
      <c r="C686" s="9" t="s">
        <v>57</v>
      </c>
      <c r="D686" s="9" t="s">
        <v>62</v>
      </c>
      <c r="E686" s="9" t="s">
        <v>55</v>
      </c>
      <c r="F686" s="9">
        <v>6</v>
      </c>
      <c r="G686" s="10">
        <v>7308</v>
      </c>
      <c r="H686" s="9">
        <v>1987.4105999999999</v>
      </c>
    </row>
    <row r="687" spans="1:8" x14ac:dyDescent="0.25">
      <c r="A687" s="13">
        <v>41394</v>
      </c>
      <c r="B687" s="8">
        <v>2114</v>
      </c>
      <c r="C687" s="9" t="s">
        <v>56</v>
      </c>
      <c r="D687" s="9" t="s">
        <v>62</v>
      </c>
      <c r="E687" s="9" t="s">
        <v>58</v>
      </c>
      <c r="F687" s="9">
        <v>8</v>
      </c>
      <c r="G687" s="10">
        <v>9300</v>
      </c>
      <c r="H687" s="9">
        <v>2842.08</v>
      </c>
    </row>
    <row r="688" spans="1:8" x14ac:dyDescent="0.25">
      <c r="A688" s="13">
        <v>41395</v>
      </c>
      <c r="B688" s="8">
        <v>1750</v>
      </c>
      <c r="C688" s="9" t="s">
        <v>53</v>
      </c>
      <c r="D688" s="9" t="s">
        <v>62</v>
      </c>
      <c r="E688" s="9" t="s">
        <v>55</v>
      </c>
      <c r="F688" s="9">
        <v>10</v>
      </c>
      <c r="G688" s="10">
        <v>9840</v>
      </c>
      <c r="H688" s="9">
        <v>1549.8</v>
      </c>
    </row>
    <row r="689" spans="1:8" x14ac:dyDescent="0.25">
      <c r="A689" s="13">
        <v>41396</v>
      </c>
      <c r="B689" s="8">
        <v>2115</v>
      </c>
      <c r="C689" s="9" t="s">
        <v>57</v>
      </c>
      <c r="D689" s="9" t="s">
        <v>62</v>
      </c>
      <c r="E689" s="9" t="s">
        <v>59</v>
      </c>
      <c r="F689" s="9">
        <v>6</v>
      </c>
      <c r="G689" s="10">
        <v>5346</v>
      </c>
      <c r="H689" s="9">
        <v>2876.8608000000004</v>
      </c>
    </row>
    <row r="690" spans="1:8" x14ac:dyDescent="0.25">
      <c r="A690" s="13">
        <v>41397</v>
      </c>
      <c r="B690" s="8">
        <v>1751</v>
      </c>
      <c r="C690" s="9" t="s">
        <v>56</v>
      </c>
      <c r="D690" s="9" t="s">
        <v>62</v>
      </c>
      <c r="E690" s="9" t="s">
        <v>55</v>
      </c>
      <c r="F690" s="9">
        <v>9</v>
      </c>
      <c r="G690" s="10">
        <v>10440</v>
      </c>
      <c r="H690" s="9">
        <v>1611.4139999999998</v>
      </c>
    </row>
    <row r="691" spans="1:8" x14ac:dyDescent="0.25">
      <c r="A691" s="13">
        <v>41398</v>
      </c>
      <c r="B691" s="8">
        <v>2116</v>
      </c>
      <c r="C691" s="9" t="s">
        <v>53</v>
      </c>
      <c r="D691" s="9" t="s">
        <v>62</v>
      </c>
      <c r="E691" s="9" t="s">
        <v>59</v>
      </c>
      <c r="F691" s="9">
        <v>6</v>
      </c>
      <c r="G691" s="10">
        <v>12060</v>
      </c>
      <c r="H691" s="9">
        <v>3905.5104000000001</v>
      </c>
    </row>
    <row r="692" spans="1:8" x14ac:dyDescent="0.25">
      <c r="A692" s="13">
        <v>41399</v>
      </c>
      <c r="B692" s="8">
        <v>1752</v>
      </c>
      <c r="C692" s="9" t="s">
        <v>57</v>
      </c>
      <c r="D692" s="9" t="s">
        <v>62</v>
      </c>
      <c r="E692" s="9" t="s">
        <v>58</v>
      </c>
      <c r="F692" s="9">
        <v>9</v>
      </c>
      <c r="G692" s="10">
        <v>8383.5</v>
      </c>
      <c r="H692" s="9">
        <v>3595.6831499999998</v>
      </c>
    </row>
    <row r="693" spans="1:8" x14ac:dyDescent="0.25">
      <c r="A693" s="13">
        <v>41400</v>
      </c>
      <c r="B693" s="8">
        <v>2117</v>
      </c>
      <c r="C693" s="9" t="s">
        <v>56</v>
      </c>
      <c r="D693" s="9" t="s">
        <v>62</v>
      </c>
      <c r="E693" s="9" t="s">
        <v>59</v>
      </c>
      <c r="F693" s="9">
        <v>8</v>
      </c>
      <c r="G693" s="10">
        <v>2988</v>
      </c>
      <c r="H693" s="9">
        <v>5837.0579999999991</v>
      </c>
    </row>
    <row r="694" spans="1:8" x14ac:dyDescent="0.25">
      <c r="A694" s="13">
        <v>41401</v>
      </c>
      <c r="B694" s="8">
        <v>1753</v>
      </c>
      <c r="C694" s="9" t="s">
        <v>53</v>
      </c>
      <c r="D694" s="9" t="s">
        <v>62</v>
      </c>
      <c r="E694" s="9" t="s">
        <v>58</v>
      </c>
      <c r="F694" s="9">
        <v>7</v>
      </c>
      <c r="G694" s="10">
        <v>12075</v>
      </c>
      <c r="H694" s="9">
        <v>1492.47</v>
      </c>
    </row>
    <row r="695" spans="1:8" x14ac:dyDescent="0.25">
      <c r="A695" s="13">
        <v>41767</v>
      </c>
      <c r="B695" s="8">
        <v>1754</v>
      </c>
      <c r="C695" s="9" t="s">
        <v>56</v>
      </c>
      <c r="D695" s="9" t="s">
        <v>62</v>
      </c>
      <c r="E695" s="9" t="s">
        <v>58</v>
      </c>
      <c r="F695" s="9">
        <v>6</v>
      </c>
      <c r="G695" s="10">
        <v>6885</v>
      </c>
      <c r="H695" s="9">
        <v>2666.5604999999996</v>
      </c>
    </row>
    <row r="696" spans="1:8" x14ac:dyDescent="0.25">
      <c r="A696" s="13">
        <v>41768</v>
      </c>
      <c r="B696" s="8">
        <v>1755</v>
      </c>
      <c r="C696" s="9" t="s">
        <v>57</v>
      </c>
      <c r="D696" s="9" t="s">
        <v>62</v>
      </c>
      <c r="E696" s="9" t="s">
        <v>59</v>
      </c>
      <c r="F696" s="9">
        <v>7</v>
      </c>
      <c r="G696" s="10">
        <v>12075</v>
      </c>
      <c r="H696" s="9">
        <v>3560.6760000000004</v>
      </c>
    </row>
    <row r="697" spans="1:8" x14ac:dyDescent="0.25">
      <c r="A697" s="13">
        <v>41769</v>
      </c>
      <c r="B697" s="8">
        <v>1756</v>
      </c>
      <c r="C697" s="9" t="s">
        <v>53</v>
      </c>
      <c r="D697" s="9" t="s">
        <v>62</v>
      </c>
      <c r="E697" s="9" t="s">
        <v>59</v>
      </c>
      <c r="F697" s="9">
        <v>8</v>
      </c>
      <c r="G697" s="10">
        <v>9312</v>
      </c>
      <c r="H697" s="9">
        <v>2769.1560000000004</v>
      </c>
    </row>
    <row r="698" spans="1:8" x14ac:dyDescent="0.25">
      <c r="A698" s="13">
        <v>41770</v>
      </c>
      <c r="B698" s="8">
        <v>1757</v>
      </c>
      <c r="C698" s="9" t="s">
        <v>56</v>
      </c>
      <c r="D698" s="9" t="s">
        <v>62</v>
      </c>
      <c r="E698" s="9" t="s">
        <v>59</v>
      </c>
      <c r="F698" s="9">
        <v>10</v>
      </c>
      <c r="G698" s="10">
        <v>1515</v>
      </c>
      <c r="H698" s="9">
        <v>1805.2740000000001</v>
      </c>
    </row>
    <row r="699" spans="1:8" x14ac:dyDescent="0.25">
      <c r="A699" s="13">
        <v>41771</v>
      </c>
      <c r="B699" s="8">
        <v>2127</v>
      </c>
      <c r="C699" s="9" t="s">
        <v>57</v>
      </c>
      <c r="D699" s="9" t="s">
        <v>62</v>
      </c>
      <c r="E699" s="9" t="s">
        <v>55</v>
      </c>
      <c r="F699" s="9">
        <v>9</v>
      </c>
      <c r="G699" s="10">
        <v>9247.5</v>
      </c>
      <c r="H699" s="9">
        <v>3758.1840000000002</v>
      </c>
    </row>
    <row r="700" spans="1:8" x14ac:dyDescent="0.25">
      <c r="A700" s="13">
        <v>41772</v>
      </c>
      <c r="B700" s="8">
        <v>2128</v>
      </c>
      <c r="C700" s="9" t="s">
        <v>53</v>
      </c>
      <c r="D700" s="9" t="s">
        <v>62</v>
      </c>
      <c r="E700" s="9" t="s">
        <v>55</v>
      </c>
      <c r="F700" s="9">
        <v>7</v>
      </c>
      <c r="G700" s="10">
        <v>6237</v>
      </c>
      <c r="H700" s="9">
        <v>2046.9834000000001</v>
      </c>
    </row>
    <row r="701" spans="1:8" x14ac:dyDescent="0.25">
      <c r="A701" s="13">
        <v>41773</v>
      </c>
      <c r="B701" s="8">
        <v>2129</v>
      </c>
      <c r="C701" s="9" t="s">
        <v>56</v>
      </c>
      <c r="D701" s="9" t="s">
        <v>62</v>
      </c>
      <c r="E701" s="9" t="s">
        <v>55</v>
      </c>
      <c r="F701" s="9">
        <v>8</v>
      </c>
      <c r="G701" s="10">
        <v>7056</v>
      </c>
      <c r="H701" s="9">
        <v>617.57640000000004</v>
      </c>
    </row>
    <row r="702" spans="1:8" x14ac:dyDescent="0.25">
      <c r="A702" s="13">
        <v>41774</v>
      </c>
      <c r="B702" s="8">
        <v>2130</v>
      </c>
      <c r="C702" s="9" t="s">
        <v>57</v>
      </c>
      <c r="D702" s="9" t="s">
        <v>62</v>
      </c>
      <c r="E702" s="9" t="s">
        <v>58</v>
      </c>
      <c r="F702" s="9">
        <v>8</v>
      </c>
      <c r="G702" s="10">
        <v>7152</v>
      </c>
      <c r="H702" s="9">
        <v>3874.5960000000005</v>
      </c>
    </row>
    <row r="703" spans="1:8" x14ac:dyDescent="0.25">
      <c r="A703" s="13">
        <v>41775</v>
      </c>
      <c r="B703" s="8">
        <v>2131</v>
      </c>
      <c r="C703" s="9" t="s">
        <v>53</v>
      </c>
      <c r="D703" s="9" t="s">
        <v>62</v>
      </c>
      <c r="E703" s="9" t="s">
        <v>58</v>
      </c>
      <c r="F703" s="9">
        <v>8</v>
      </c>
      <c r="G703" s="10">
        <v>2844</v>
      </c>
      <c r="H703" s="9">
        <v>2884.6691999999998</v>
      </c>
    </row>
    <row r="704" spans="1:8" x14ac:dyDescent="0.25">
      <c r="A704" s="13">
        <v>41776</v>
      </c>
      <c r="B704" s="8">
        <v>1767</v>
      </c>
      <c r="C704" s="9" t="s">
        <v>57</v>
      </c>
      <c r="D704" s="9" t="s">
        <v>62</v>
      </c>
      <c r="E704" s="9" t="s">
        <v>55</v>
      </c>
      <c r="F704" s="9">
        <v>9</v>
      </c>
      <c r="G704" s="10">
        <v>4347</v>
      </c>
      <c r="H704" s="9">
        <v>4315.4842500000004</v>
      </c>
    </row>
    <row r="705" spans="1:8" x14ac:dyDescent="0.25">
      <c r="A705" s="13">
        <v>41777</v>
      </c>
      <c r="B705" s="8">
        <v>2132</v>
      </c>
      <c r="C705" s="9" t="s">
        <v>56</v>
      </c>
      <c r="D705" s="9" t="s">
        <v>62</v>
      </c>
      <c r="E705" s="9" t="s">
        <v>58</v>
      </c>
      <c r="F705" s="9">
        <v>9</v>
      </c>
      <c r="G705" s="10">
        <v>10764</v>
      </c>
      <c r="H705" s="9">
        <v>3164.616</v>
      </c>
    </row>
    <row r="706" spans="1:8" x14ac:dyDescent="0.25">
      <c r="A706" s="13">
        <v>41778</v>
      </c>
      <c r="B706" s="8">
        <v>1768</v>
      </c>
      <c r="C706" s="9" t="s">
        <v>53</v>
      </c>
      <c r="D706" s="9" t="s">
        <v>62</v>
      </c>
      <c r="E706" s="9" t="s">
        <v>55</v>
      </c>
      <c r="F706" s="9">
        <v>9</v>
      </c>
      <c r="G706" s="10">
        <v>1755</v>
      </c>
      <c r="H706" s="9">
        <v>1889.0819999999999</v>
      </c>
    </row>
    <row r="707" spans="1:8" x14ac:dyDescent="0.25">
      <c r="A707" s="13">
        <v>41779</v>
      </c>
      <c r="B707" s="8">
        <v>2133</v>
      </c>
      <c r="C707" s="9" t="s">
        <v>57</v>
      </c>
      <c r="D707" s="9" t="s">
        <v>62</v>
      </c>
      <c r="E707" s="9" t="s">
        <v>59</v>
      </c>
      <c r="F707" s="9">
        <v>7</v>
      </c>
      <c r="G707" s="10">
        <v>1701</v>
      </c>
      <c r="H707" s="9">
        <v>1430.8811999999998</v>
      </c>
    </row>
    <row r="708" spans="1:8" x14ac:dyDescent="0.25">
      <c r="A708" s="13">
        <v>41780</v>
      </c>
      <c r="B708" s="8">
        <v>1769</v>
      </c>
      <c r="C708" s="9" t="s">
        <v>56</v>
      </c>
      <c r="D708" s="9" t="s">
        <v>62</v>
      </c>
      <c r="E708" s="9" t="s">
        <v>55</v>
      </c>
      <c r="F708" s="9">
        <v>8</v>
      </c>
      <c r="G708" s="10">
        <v>6240</v>
      </c>
      <c r="H708" s="9">
        <v>1462.5</v>
      </c>
    </row>
    <row r="709" spans="1:8" x14ac:dyDescent="0.25">
      <c r="A709" s="13">
        <v>41781</v>
      </c>
      <c r="B709" s="8">
        <v>2134</v>
      </c>
      <c r="C709" s="9" t="s">
        <v>53</v>
      </c>
      <c r="D709" s="9" t="s">
        <v>62</v>
      </c>
      <c r="E709" s="9" t="s">
        <v>59</v>
      </c>
      <c r="F709" s="9">
        <v>9</v>
      </c>
      <c r="G709" s="10">
        <v>7533</v>
      </c>
      <c r="H709" s="9">
        <v>3037.3056000000001</v>
      </c>
    </row>
    <row r="710" spans="1:8" x14ac:dyDescent="0.25">
      <c r="A710" s="13">
        <v>41782</v>
      </c>
      <c r="B710" s="8">
        <v>1770</v>
      </c>
      <c r="C710" s="9" t="s">
        <v>57</v>
      </c>
      <c r="D710" s="9" t="s">
        <v>62</v>
      </c>
      <c r="E710" s="9" t="s">
        <v>58</v>
      </c>
      <c r="F710" s="9">
        <v>8</v>
      </c>
      <c r="G710" s="10">
        <v>2604</v>
      </c>
      <c r="H710" s="9">
        <v>1796.7599999999998</v>
      </c>
    </row>
    <row r="711" spans="1:8" x14ac:dyDescent="0.25">
      <c r="A711" s="13">
        <v>41783</v>
      </c>
      <c r="B711" s="8">
        <v>2135</v>
      </c>
      <c r="C711" s="9" t="s">
        <v>56</v>
      </c>
      <c r="D711" s="9" t="s">
        <v>62</v>
      </c>
      <c r="E711" s="9" t="s">
        <v>59</v>
      </c>
      <c r="F711" s="9">
        <v>6</v>
      </c>
      <c r="G711" s="10">
        <v>9216</v>
      </c>
      <c r="H711" s="9">
        <v>3578.5727999999995</v>
      </c>
    </row>
    <row r="712" spans="1:8" x14ac:dyDescent="0.25">
      <c r="A712" s="13">
        <v>41784</v>
      </c>
      <c r="B712" s="8">
        <v>1771</v>
      </c>
      <c r="C712" s="9" t="s">
        <v>53</v>
      </c>
      <c r="D712" s="9" t="s">
        <v>62</v>
      </c>
      <c r="E712" s="9" t="s">
        <v>58</v>
      </c>
      <c r="F712" s="9">
        <v>7</v>
      </c>
      <c r="G712" s="10">
        <v>8400</v>
      </c>
      <c r="H712" s="9">
        <v>1267.98</v>
      </c>
    </row>
    <row r="713" spans="1:8" x14ac:dyDescent="0.25">
      <c r="A713" s="13">
        <v>41785</v>
      </c>
      <c r="B713" s="8">
        <v>2136</v>
      </c>
      <c r="C713" s="9" t="s">
        <v>57</v>
      </c>
      <c r="D713" s="9" t="s">
        <v>62</v>
      </c>
      <c r="E713" s="9" t="s">
        <v>55</v>
      </c>
      <c r="F713" s="9">
        <v>8</v>
      </c>
      <c r="G713" s="10">
        <v>9900</v>
      </c>
      <c r="H713" s="9">
        <v>2138.9940000000001</v>
      </c>
    </row>
    <row r="714" spans="1:8" x14ac:dyDescent="0.25">
      <c r="A714" s="13">
        <v>41786</v>
      </c>
      <c r="B714" s="8">
        <v>1772</v>
      </c>
      <c r="C714" s="9" t="s">
        <v>56</v>
      </c>
      <c r="D714" s="9" t="s">
        <v>62</v>
      </c>
      <c r="E714" s="9" t="s">
        <v>58</v>
      </c>
      <c r="F714" s="9">
        <v>10</v>
      </c>
      <c r="G714" s="10">
        <v>7980</v>
      </c>
      <c r="H714" s="9">
        <v>2863.2240000000002</v>
      </c>
    </row>
    <row r="715" spans="1:8" x14ac:dyDescent="0.25">
      <c r="A715" s="13">
        <v>41787</v>
      </c>
      <c r="B715" s="8">
        <v>2137</v>
      </c>
      <c r="C715" s="9" t="s">
        <v>53</v>
      </c>
      <c r="D715" s="9" t="s">
        <v>62</v>
      </c>
      <c r="E715" s="9" t="s">
        <v>55</v>
      </c>
      <c r="F715" s="9">
        <v>6</v>
      </c>
      <c r="G715" s="10">
        <v>5292</v>
      </c>
      <c r="H715" s="9">
        <v>1144.1303999999998</v>
      </c>
    </row>
    <row r="716" spans="1:8" x14ac:dyDescent="0.25">
      <c r="A716" s="13">
        <v>41788</v>
      </c>
      <c r="B716" s="8">
        <v>1773</v>
      </c>
      <c r="C716" s="9" t="s">
        <v>57</v>
      </c>
      <c r="D716" s="9" t="s">
        <v>62</v>
      </c>
      <c r="E716" s="9" t="s">
        <v>59</v>
      </c>
      <c r="F716" s="9">
        <v>6</v>
      </c>
      <c r="G716" s="10">
        <v>8280</v>
      </c>
      <c r="H716" s="9">
        <v>2036.88</v>
      </c>
    </row>
    <row r="717" spans="1:8" x14ac:dyDescent="0.25">
      <c r="A717" s="13">
        <v>41789</v>
      </c>
      <c r="B717" s="8">
        <v>2138</v>
      </c>
      <c r="C717" s="9" t="s">
        <v>56</v>
      </c>
      <c r="D717" s="9" t="s">
        <v>62</v>
      </c>
      <c r="E717" s="9" t="s">
        <v>55</v>
      </c>
      <c r="F717" s="9">
        <v>6</v>
      </c>
      <c r="G717" s="10">
        <v>2583</v>
      </c>
      <c r="H717" s="9">
        <v>4184.4600000000009</v>
      </c>
    </row>
    <row r="718" spans="1:8" x14ac:dyDescent="0.25">
      <c r="A718" s="13">
        <v>41790</v>
      </c>
      <c r="B718" s="8">
        <v>1774</v>
      </c>
      <c r="C718" s="9" t="s">
        <v>53</v>
      </c>
      <c r="D718" s="9" t="s">
        <v>62</v>
      </c>
      <c r="E718" s="9" t="s">
        <v>59</v>
      </c>
      <c r="F718" s="9">
        <v>9</v>
      </c>
      <c r="G718" s="10">
        <v>11790</v>
      </c>
      <c r="H718" s="9">
        <v>2415.0635999999995</v>
      </c>
    </row>
    <row r="719" spans="1:8" x14ac:dyDescent="0.25">
      <c r="A719" s="13">
        <v>41791</v>
      </c>
      <c r="B719" s="8">
        <v>2139</v>
      </c>
      <c r="C719" s="9" t="s">
        <v>57</v>
      </c>
      <c r="D719" s="9" t="s">
        <v>62</v>
      </c>
      <c r="E719" s="9" t="s">
        <v>58</v>
      </c>
      <c r="F719" s="9">
        <v>8</v>
      </c>
      <c r="G719" s="10">
        <v>7632</v>
      </c>
      <c r="H719" s="9">
        <v>1537.5936000000002</v>
      </c>
    </row>
    <row r="720" spans="1:8" x14ac:dyDescent="0.25">
      <c r="A720" s="13">
        <v>41792</v>
      </c>
      <c r="B720" s="8">
        <v>1775</v>
      </c>
      <c r="C720" s="9" t="s">
        <v>56</v>
      </c>
      <c r="D720" s="9" t="s">
        <v>62</v>
      </c>
      <c r="E720" s="9" t="s">
        <v>59</v>
      </c>
      <c r="F720" s="9">
        <v>6</v>
      </c>
      <c r="G720" s="10">
        <v>9585</v>
      </c>
      <c r="H720" s="9">
        <v>3308.7420000000002</v>
      </c>
    </row>
    <row r="721" spans="1:8" x14ac:dyDescent="0.25">
      <c r="A721" s="13">
        <v>41793</v>
      </c>
      <c r="B721" s="8">
        <v>2140</v>
      </c>
      <c r="C721" s="9" t="s">
        <v>53</v>
      </c>
      <c r="D721" s="9" t="s">
        <v>62</v>
      </c>
      <c r="E721" s="9" t="s">
        <v>58</v>
      </c>
      <c r="F721" s="9">
        <v>8</v>
      </c>
      <c r="G721" s="10">
        <v>8340</v>
      </c>
      <c r="H721" s="9">
        <v>3338.5019999999995</v>
      </c>
    </row>
    <row r="722" spans="1:8" x14ac:dyDescent="0.25">
      <c r="A722" s="13">
        <v>41794</v>
      </c>
      <c r="B722" s="8">
        <v>1776</v>
      </c>
      <c r="C722" s="9" t="s">
        <v>57</v>
      </c>
      <c r="D722" s="9" t="s">
        <v>62</v>
      </c>
      <c r="E722" s="9" t="s">
        <v>55</v>
      </c>
      <c r="F722" s="9">
        <v>9</v>
      </c>
      <c r="G722" s="10">
        <v>7398</v>
      </c>
      <c r="H722" s="9">
        <v>2918.511</v>
      </c>
    </row>
    <row r="723" spans="1:8" x14ac:dyDescent="0.25">
      <c r="A723" s="13">
        <v>41795</v>
      </c>
      <c r="B723" s="8">
        <v>2141</v>
      </c>
      <c r="C723" s="9" t="s">
        <v>56</v>
      </c>
      <c r="D723" s="9" t="s">
        <v>62</v>
      </c>
      <c r="E723" s="9" t="s">
        <v>58</v>
      </c>
      <c r="F723" s="9">
        <v>8</v>
      </c>
      <c r="G723" s="10">
        <v>5232</v>
      </c>
      <c r="H723" s="9">
        <v>4387.5551999999998</v>
      </c>
    </row>
    <row r="724" spans="1:8" x14ac:dyDescent="0.25">
      <c r="A724" s="13">
        <v>41796</v>
      </c>
      <c r="B724" s="8">
        <v>1777</v>
      </c>
      <c r="C724" s="9" t="s">
        <v>53</v>
      </c>
      <c r="D724" s="9" t="s">
        <v>62</v>
      </c>
      <c r="E724" s="9" t="s">
        <v>55</v>
      </c>
      <c r="F724" s="9">
        <v>7</v>
      </c>
      <c r="G724" s="10">
        <v>2063.25</v>
      </c>
      <c r="H724" s="9">
        <v>2027.7620999999997</v>
      </c>
    </row>
    <row r="725" spans="1:8" x14ac:dyDescent="0.25">
      <c r="A725" s="13">
        <v>41797</v>
      </c>
      <c r="B725" s="8">
        <v>2142</v>
      </c>
      <c r="C725" s="9" t="s">
        <v>57</v>
      </c>
      <c r="D725" s="9" t="s">
        <v>62</v>
      </c>
      <c r="E725" s="9" t="s">
        <v>59</v>
      </c>
      <c r="F725" s="9">
        <v>8</v>
      </c>
      <c r="G725" s="10">
        <v>4096</v>
      </c>
      <c r="H725" s="9">
        <v>846.4384</v>
      </c>
    </row>
    <row r="726" spans="1:8" x14ac:dyDescent="0.25">
      <c r="A726" s="13">
        <v>41798</v>
      </c>
      <c r="B726" s="8">
        <v>1778</v>
      </c>
      <c r="C726" s="9" t="s">
        <v>56</v>
      </c>
      <c r="D726" s="9" t="s">
        <v>62</v>
      </c>
      <c r="E726" s="9" t="s">
        <v>55</v>
      </c>
      <c r="F726" s="9">
        <v>6</v>
      </c>
      <c r="G726" s="10">
        <v>1764</v>
      </c>
      <c r="H726" s="9">
        <v>2071.2888000000003</v>
      </c>
    </row>
    <row r="727" spans="1:8" x14ac:dyDescent="0.25">
      <c r="A727" s="13">
        <v>41799</v>
      </c>
      <c r="B727" s="8">
        <v>2143</v>
      </c>
      <c r="C727" s="9" t="s">
        <v>53</v>
      </c>
      <c r="D727" s="9" t="s">
        <v>62</v>
      </c>
      <c r="E727" s="9" t="s">
        <v>59</v>
      </c>
      <c r="F727" s="9">
        <v>8</v>
      </c>
      <c r="G727" s="10">
        <v>4224</v>
      </c>
      <c r="H727" s="9">
        <v>1311.9744000000001</v>
      </c>
    </row>
    <row r="728" spans="1:8" x14ac:dyDescent="0.25">
      <c r="A728" s="13">
        <v>41800</v>
      </c>
      <c r="B728" s="8">
        <v>1779</v>
      </c>
      <c r="C728" s="9" t="s">
        <v>57</v>
      </c>
      <c r="D728" s="9" t="s">
        <v>62</v>
      </c>
      <c r="E728" s="9" t="s">
        <v>58</v>
      </c>
      <c r="F728" s="9">
        <v>8</v>
      </c>
      <c r="G728" s="10">
        <v>9720</v>
      </c>
      <c r="H728" s="9">
        <v>1168.7327999999998</v>
      </c>
    </row>
    <row r="729" spans="1:8" x14ac:dyDescent="0.25">
      <c r="A729" s="13">
        <v>41801</v>
      </c>
      <c r="B729" s="8">
        <v>2144</v>
      </c>
      <c r="C729" s="9" t="s">
        <v>56</v>
      </c>
      <c r="D729" s="9" t="s">
        <v>62</v>
      </c>
      <c r="E729" s="9" t="s">
        <v>59</v>
      </c>
      <c r="F729" s="9">
        <v>7</v>
      </c>
      <c r="G729" s="10">
        <v>1984.5</v>
      </c>
      <c r="H729" s="9">
        <v>887.26994999999988</v>
      </c>
    </row>
    <row r="730" spans="1:8" x14ac:dyDescent="0.25">
      <c r="A730" s="13">
        <v>41802</v>
      </c>
      <c r="B730" s="8">
        <v>1780</v>
      </c>
      <c r="C730" s="9" t="s">
        <v>53</v>
      </c>
      <c r="D730" s="9" t="s">
        <v>62</v>
      </c>
      <c r="E730" s="9" t="s">
        <v>58</v>
      </c>
      <c r="F730" s="9">
        <v>8</v>
      </c>
      <c r="G730" s="10">
        <v>1848</v>
      </c>
      <c r="H730" s="9">
        <v>2184.3360000000002</v>
      </c>
    </row>
    <row r="731" spans="1:8" x14ac:dyDescent="0.25">
      <c r="A731" s="13">
        <v>41803</v>
      </c>
      <c r="B731" s="8">
        <v>2145</v>
      </c>
      <c r="C731" s="9" t="s">
        <v>57</v>
      </c>
      <c r="D731" s="9" t="s">
        <v>62</v>
      </c>
      <c r="E731" s="9" t="s">
        <v>55</v>
      </c>
      <c r="F731" s="9">
        <v>9</v>
      </c>
      <c r="G731" s="10">
        <v>12330</v>
      </c>
      <c r="H731" s="9">
        <v>2632.9481999999998</v>
      </c>
    </row>
    <row r="732" spans="1:8" x14ac:dyDescent="0.25">
      <c r="A732" s="13">
        <v>41804</v>
      </c>
      <c r="B732" s="8">
        <v>1781</v>
      </c>
      <c r="C732" s="9" t="s">
        <v>56</v>
      </c>
      <c r="D732" s="9" t="s">
        <v>62</v>
      </c>
      <c r="E732" s="9" t="s">
        <v>58</v>
      </c>
      <c r="F732" s="9">
        <v>9</v>
      </c>
      <c r="G732" s="10">
        <v>5751</v>
      </c>
      <c r="H732" s="9">
        <v>3659.9363999999996</v>
      </c>
    </row>
    <row r="733" spans="1:8" x14ac:dyDescent="0.25">
      <c r="A733" s="13">
        <v>41805</v>
      </c>
      <c r="B733" s="8">
        <v>2146</v>
      </c>
      <c r="C733" s="9" t="s">
        <v>53</v>
      </c>
      <c r="D733" s="9" t="s">
        <v>62</v>
      </c>
      <c r="E733" s="9" t="s">
        <v>55</v>
      </c>
      <c r="F733" s="9">
        <v>9</v>
      </c>
      <c r="G733" s="10">
        <v>4770</v>
      </c>
      <c r="H733" s="9">
        <v>3885.1649999999995</v>
      </c>
    </row>
    <row r="734" spans="1:8" x14ac:dyDescent="0.25">
      <c r="A734" s="13">
        <v>41806</v>
      </c>
      <c r="B734" s="8">
        <v>1782</v>
      </c>
      <c r="C734" s="9" t="s">
        <v>57</v>
      </c>
      <c r="D734" s="9" t="s">
        <v>62</v>
      </c>
      <c r="E734" s="9" t="s">
        <v>59</v>
      </c>
      <c r="F734" s="9">
        <v>10</v>
      </c>
      <c r="G734" s="10">
        <v>2280</v>
      </c>
      <c r="H734" s="9">
        <v>2545.1639999999998</v>
      </c>
    </row>
    <row r="735" spans="1:8" x14ac:dyDescent="0.25">
      <c r="A735" s="13">
        <v>41807</v>
      </c>
      <c r="B735" s="8">
        <v>2147</v>
      </c>
      <c r="C735" s="9" t="s">
        <v>56</v>
      </c>
      <c r="D735" s="9" t="s">
        <v>62</v>
      </c>
      <c r="E735" s="9" t="s">
        <v>55</v>
      </c>
      <c r="F735" s="9">
        <v>7</v>
      </c>
      <c r="G735" s="10">
        <v>13702.5</v>
      </c>
      <c r="H735" s="9">
        <v>2810.1086999999998</v>
      </c>
    </row>
    <row r="736" spans="1:8" x14ac:dyDescent="0.25">
      <c r="A736" s="13">
        <v>41808</v>
      </c>
      <c r="B736" s="8">
        <v>1783</v>
      </c>
      <c r="C736" s="9" t="s">
        <v>53</v>
      </c>
      <c r="D736" s="9" t="s">
        <v>62</v>
      </c>
      <c r="E736" s="9" t="s">
        <v>59</v>
      </c>
      <c r="F736" s="9">
        <v>10</v>
      </c>
      <c r="G736" s="10">
        <v>7740</v>
      </c>
      <c r="H736" s="9">
        <v>819.279</v>
      </c>
    </row>
    <row r="737" spans="1:8" x14ac:dyDescent="0.25">
      <c r="A737" s="13">
        <v>41809</v>
      </c>
      <c r="B737" s="8">
        <v>2148</v>
      </c>
      <c r="C737" s="9" t="s">
        <v>57</v>
      </c>
      <c r="D737" s="9" t="s">
        <v>62</v>
      </c>
      <c r="E737" s="9" t="s">
        <v>58</v>
      </c>
      <c r="F737" s="9">
        <v>6</v>
      </c>
      <c r="G737" s="10">
        <v>5040</v>
      </c>
      <c r="H737" s="9">
        <v>2804.7599999999998</v>
      </c>
    </row>
    <row r="738" spans="1:8" x14ac:dyDescent="0.25">
      <c r="A738" s="13">
        <v>41810</v>
      </c>
      <c r="B738" s="8">
        <v>1784</v>
      </c>
      <c r="C738" s="9" t="s">
        <v>56</v>
      </c>
      <c r="D738" s="9" t="s">
        <v>62</v>
      </c>
      <c r="E738" s="9" t="s">
        <v>59</v>
      </c>
      <c r="F738" s="9">
        <v>8</v>
      </c>
      <c r="G738" s="10">
        <v>6372</v>
      </c>
      <c r="H738" s="9">
        <v>3767.9759999999997</v>
      </c>
    </row>
    <row r="739" spans="1:8" x14ac:dyDescent="0.25">
      <c r="A739" s="13">
        <v>41811</v>
      </c>
      <c r="B739" s="8">
        <v>2149</v>
      </c>
      <c r="C739" s="9" t="s">
        <v>53</v>
      </c>
      <c r="D739" s="9" t="s">
        <v>62</v>
      </c>
      <c r="E739" s="9" t="s">
        <v>58</v>
      </c>
      <c r="F739" s="9">
        <v>9</v>
      </c>
      <c r="G739" s="10">
        <v>2160</v>
      </c>
      <c r="H739" s="9">
        <v>4688.28</v>
      </c>
    </row>
    <row r="740" spans="1:8" x14ac:dyDescent="0.25">
      <c r="A740" s="13">
        <v>41812</v>
      </c>
      <c r="B740" s="8">
        <v>1785</v>
      </c>
      <c r="C740" s="9" t="s">
        <v>57</v>
      </c>
      <c r="D740" s="9" t="s">
        <v>62</v>
      </c>
      <c r="E740" s="9" t="s">
        <v>55</v>
      </c>
      <c r="F740" s="9">
        <v>10</v>
      </c>
      <c r="G740" s="10">
        <v>7680</v>
      </c>
      <c r="H740" s="9">
        <v>3141.6320000000001</v>
      </c>
    </row>
    <row r="741" spans="1:8" x14ac:dyDescent="0.25">
      <c r="A741" s="13">
        <v>41813</v>
      </c>
      <c r="B741" s="8">
        <v>2150</v>
      </c>
      <c r="C741" s="9" t="s">
        <v>56</v>
      </c>
      <c r="D741" s="9" t="s">
        <v>62</v>
      </c>
      <c r="E741" s="9" t="s">
        <v>58</v>
      </c>
      <c r="F741" s="9">
        <v>10</v>
      </c>
      <c r="G741" s="10">
        <v>4320</v>
      </c>
      <c r="H741" s="9">
        <v>3841.3440000000001</v>
      </c>
    </row>
    <row r="742" spans="1:8" x14ac:dyDescent="0.25">
      <c r="A742" s="13">
        <v>41814</v>
      </c>
      <c r="B742" s="8">
        <v>1786</v>
      </c>
      <c r="C742" s="9" t="s">
        <v>53</v>
      </c>
      <c r="D742" s="9" t="s">
        <v>62</v>
      </c>
      <c r="E742" s="9" t="s">
        <v>55</v>
      </c>
      <c r="F742" s="9">
        <v>10</v>
      </c>
      <c r="G742" s="10">
        <v>11700</v>
      </c>
      <c r="H742" s="9">
        <v>2947.4639999999999</v>
      </c>
    </row>
    <row r="743" spans="1:8" x14ac:dyDescent="0.25">
      <c r="A743" s="13">
        <v>41815</v>
      </c>
      <c r="B743" s="8">
        <v>2151</v>
      </c>
      <c r="C743" s="9" t="s">
        <v>57</v>
      </c>
      <c r="D743" s="9" t="s">
        <v>62</v>
      </c>
      <c r="E743" s="9" t="s">
        <v>59</v>
      </c>
      <c r="F743" s="9">
        <v>6</v>
      </c>
      <c r="G743" s="10">
        <v>4428</v>
      </c>
      <c r="H743" s="9">
        <v>1409.8752000000002</v>
      </c>
    </row>
    <row r="744" spans="1:8" x14ac:dyDescent="0.25">
      <c r="A744" s="13">
        <v>41816</v>
      </c>
      <c r="B744" s="8">
        <v>1787</v>
      </c>
      <c r="C744" s="9" t="s">
        <v>56</v>
      </c>
      <c r="D744" s="9" t="s">
        <v>62</v>
      </c>
      <c r="E744" s="9" t="s">
        <v>55</v>
      </c>
      <c r="F744" s="9">
        <v>8</v>
      </c>
      <c r="G744" s="10">
        <v>11280</v>
      </c>
      <c r="H744" s="9">
        <v>819.37920000000008</v>
      </c>
    </row>
    <row r="745" spans="1:8" x14ac:dyDescent="0.25">
      <c r="A745" s="13">
        <v>41817</v>
      </c>
      <c r="B745" s="8">
        <v>2152</v>
      </c>
      <c r="C745" s="9" t="s">
        <v>53</v>
      </c>
      <c r="D745" s="9" t="s">
        <v>62</v>
      </c>
      <c r="E745" s="9" t="s">
        <v>59</v>
      </c>
      <c r="F745" s="9">
        <v>6</v>
      </c>
      <c r="G745" s="10">
        <v>4333.5</v>
      </c>
      <c r="H745" s="9">
        <v>2646.3240000000001</v>
      </c>
    </row>
    <row r="746" spans="1:8" x14ac:dyDescent="0.25">
      <c r="A746" s="13">
        <v>41818</v>
      </c>
      <c r="B746" s="8">
        <v>1788</v>
      </c>
      <c r="C746" s="9" t="s">
        <v>57</v>
      </c>
      <c r="D746" s="9" t="s">
        <v>62</v>
      </c>
      <c r="E746" s="9" t="s">
        <v>58</v>
      </c>
      <c r="F746" s="9">
        <v>10</v>
      </c>
      <c r="G746" s="10">
        <v>6360</v>
      </c>
      <c r="H746" s="9">
        <v>937.88800000000003</v>
      </c>
    </row>
    <row r="747" spans="1:8" x14ac:dyDescent="0.25">
      <c r="A747" s="13">
        <v>41819</v>
      </c>
      <c r="B747" s="8">
        <v>2153</v>
      </c>
      <c r="C747" s="9" t="s">
        <v>56</v>
      </c>
      <c r="D747" s="9" t="s">
        <v>62</v>
      </c>
      <c r="E747" s="9" t="s">
        <v>59</v>
      </c>
      <c r="F747" s="9">
        <v>6</v>
      </c>
      <c r="G747" s="10">
        <v>4932</v>
      </c>
      <c r="H747" s="9">
        <v>2954.0214000000001</v>
      </c>
    </row>
    <row r="748" spans="1:8" x14ac:dyDescent="0.25">
      <c r="A748" s="13">
        <v>41820</v>
      </c>
      <c r="B748" s="8">
        <v>1789</v>
      </c>
      <c r="C748" s="9" t="s">
        <v>53</v>
      </c>
      <c r="D748" s="9" t="s">
        <v>62</v>
      </c>
      <c r="E748" s="9" t="s">
        <v>58</v>
      </c>
      <c r="F748" s="9">
        <v>10</v>
      </c>
      <c r="G748" s="10">
        <v>5220</v>
      </c>
      <c r="H748" s="9">
        <v>1821.258</v>
      </c>
    </row>
    <row r="749" spans="1:8" x14ac:dyDescent="0.25">
      <c r="A749" s="13">
        <v>41821</v>
      </c>
      <c r="B749" s="8">
        <v>1790</v>
      </c>
      <c r="C749" s="9" t="s">
        <v>56</v>
      </c>
      <c r="D749" s="9" t="s">
        <v>62</v>
      </c>
      <c r="E749" s="9" t="s">
        <v>58</v>
      </c>
      <c r="F749" s="9">
        <v>7</v>
      </c>
      <c r="G749" s="10">
        <v>6709.5</v>
      </c>
      <c r="H749" s="9">
        <v>3329.7012</v>
      </c>
    </row>
    <row r="750" spans="1:8" x14ac:dyDescent="0.25">
      <c r="A750" s="13">
        <v>41822</v>
      </c>
      <c r="B750" s="8">
        <v>1791</v>
      </c>
      <c r="C750" s="9" t="s">
        <v>57</v>
      </c>
      <c r="D750" s="9" t="s">
        <v>62</v>
      </c>
      <c r="E750" s="9" t="s">
        <v>59</v>
      </c>
      <c r="F750" s="9">
        <v>9</v>
      </c>
      <c r="G750" s="10">
        <v>10170</v>
      </c>
      <c r="H750" s="9">
        <v>2013.0498000000002</v>
      </c>
    </row>
    <row r="751" spans="1:8" x14ac:dyDescent="0.25">
      <c r="A751" s="13">
        <v>41823</v>
      </c>
      <c r="B751" s="8">
        <v>1792</v>
      </c>
      <c r="C751" s="9" t="s">
        <v>53</v>
      </c>
      <c r="D751" s="9" t="s">
        <v>62</v>
      </c>
      <c r="E751" s="9" t="s">
        <v>59</v>
      </c>
      <c r="F751" s="9">
        <v>6</v>
      </c>
      <c r="G751" s="10">
        <v>5004</v>
      </c>
      <c r="H751" s="9">
        <v>3896.1143999999999</v>
      </c>
    </row>
    <row r="752" spans="1:8" x14ac:dyDescent="0.25">
      <c r="A752" s="13">
        <v>41824</v>
      </c>
      <c r="B752" s="8">
        <v>1793</v>
      </c>
      <c r="C752" s="9" t="s">
        <v>56</v>
      </c>
      <c r="D752" s="9" t="s">
        <v>62</v>
      </c>
      <c r="E752" s="9" t="s">
        <v>59</v>
      </c>
      <c r="F752" s="9">
        <v>6</v>
      </c>
      <c r="G752" s="10">
        <v>8955</v>
      </c>
      <c r="H752" s="9">
        <v>543.74760000000003</v>
      </c>
    </row>
    <row r="753" spans="1:8" x14ac:dyDescent="0.25">
      <c r="A753" s="13">
        <v>41825</v>
      </c>
      <c r="B753" s="8">
        <v>1794</v>
      </c>
      <c r="C753" s="9" t="s">
        <v>57</v>
      </c>
      <c r="D753" s="9" t="s">
        <v>62</v>
      </c>
      <c r="E753" s="9" t="s">
        <v>55</v>
      </c>
      <c r="F753" s="9">
        <v>8</v>
      </c>
      <c r="G753" s="10">
        <v>6840</v>
      </c>
      <c r="H753" s="9">
        <v>957.82799999999986</v>
      </c>
    </row>
    <row r="754" spans="1:8" x14ac:dyDescent="0.25">
      <c r="A754" s="13">
        <v>41826</v>
      </c>
      <c r="B754" s="8">
        <v>2159</v>
      </c>
      <c r="C754" s="9" t="s">
        <v>56</v>
      </c>
      <c r="D754" s="9" t="s">
        <v>62</v>
      </c>
      <c r="E754" s="9" t="s">
        <v>58</v>
      </c>
      <c r="F754" s="9">
        <v>6</v>
      </c>
      <c r="G754" s="10">
        <v>1530</v>
      </c>
      <c r="H754" s="9">
        <v>2558.7720000000004</v>
      </c>
    </row>
    <row r="755" spans="1:8" x14ac:dyDescent="0.25">
      <c r="A755" s="13">
        <v>41827</v>
      </c>
      <c r="B755" s="8">
        <v>1795</v>
      </c>
      <c r="C755" s="9" t="s">
        <v>53</v>
      </c>
      <c r="D755" s="9" t="s">
        <v>62</v>
      </c>
      <c r="E755" s="9" t="s">
        <v>55</v>
      </c>
      <c r="F755" s="9">
        <v>8</v>
      </c>
      <c r="G755" s="10">
        <v>10080</v>
      </c>
      <c r="H755" s="9">
        <v>1384.992</v>
      </c>
    </row>
    <row r="756" spans="1:8" x14ac:dyDescent="0.25">
      <c r="A756" s="13">
        <v>41828</v>
      </c>
      <c r="B756" s="8">
        <v>2160</v>
      </c>
      <c r="C756" s="9" t="s">
        <v>57</v>
      </c>
      <c r="D756" s="9" t="s">
        <v>62</v>
      </c>
      <c r="E756" s="9" t="s">
        <v>59</v>
      </c>
      <c r="F756" s="9">
        <v>6</v>
      </c>
      <c r="G756" s="10">
        <v>10755</v>
      </c>
      <c r="H756" s="9">
        <v>1669.1760000000002</v>
      </c>
    </row>
    <row r="757" spans="1:8" x14ac:dyDescent="0.25">
      <c r="A757" s="13">
        <v>41829</v>
      </c>
      <c r="B757" s="8">
        <v>1796</v>
      </c>
      <c r="C757" s="9" t="s">
        <v>56</v>
      </c>
      <c r="D757" s="9" t="s">
        <v>62</v>
      </c>
      <c r="E757" s="9" t="s">
        <v>55</v>
      </c>
      <c r="F757" s="9">
        <v>10</v>
      </c>
      <c r="G757" s="10">
        <v>14025</v>
      </c>
      <c r="H757" s="9">
        <v>2904.0164999999997</v>
      </c>
    </row>
    <row r="758" spans="1:8" x14ac:dyDescent="0.25">
      <c r="A758" s="13">
        <v>40909</v>
      </c>
      <c r="B758" s="8">
        <v>2161</v>
      </c>
      <c r="C758" s="9" t="s">
        <v>53</v>
      </c>
      <c r="D758" s="9" t="s">
        <v>63</v>
      </c>
      <c r="E758" s="9" t="s">
        <v>59</v>
      </c>
      <c r="F758" s="9">
        <v>7</v>
      </c>
      <c r="G758" s="10">
        <v>9870</v>
      </c>
      <c r="H758" s="9">
        <v>1342.7148</v>
      </c>
    </row>
    <row r="759" spans="1:8" x14ac:dyDescent="0.25">
      <c r="A759" s="13">
        <v>40910</v>
      </c>
      <c r="B759" s="8">
        <v>1797</v>
      </c>
      <c r="C759" s="9" t="s">
        <v>57</v>
      </c>
      <c r="D759" s="9" t="s">
        <v>63</v>
      </c>
      <c r="E759" s="9" t="s">
        <v>58</v>
      </c>
      <c r="F759" s="9">
        <v>9</v>
      </c>
      <c r="G759" s="10">
        <v>2092.5</v>
      </c>
      <c r="H759" s="9">
        <v>1782.81</v>
      </c>
    </row>
    <row r="760" spans="1:8" x14ac:dyDescent="0.25">
      <c r="A760" s="13">
        <v>40911</v>
      </c>
      <c r="B760" s="8">
        <v>2162</v>
      </c>
      <c r="C760" s="9" t="s">
        <v>56</v>
      </c>
      <c r="D760" s="9" t="s">
        <v>63</v>
      </c>
      <c r="E760" s="9" t="s">
        <v>59</v>
      </c>
      <c r="F760" s="9">
        <v>7</v>
      </c>
      <c r="G760" s="10">
        <v>4158</v>
      </c>
      <c r="H760" s="9">
        <v>816.83910000000003</v>
      </c>
    </row>
    <row r="761" spans="1:8" x14ac:dyDescent="0.25">
      <c r="A761" s="13">
        <v>40913</v>
      </c>
      <c r="B761" s="8">
        <v>1798</v>
      </c>
      <c r="C761" s="9" t="s">
        <v>53</v>
      </c>
      <c r="D761" s="9" t="s">
        <v>63</v>
      </c>
      <c r="E761" s="9" t="s">
        <v>58</v>
      </c>
      <c r="F761" s="9">
        <v>6</v>
      </c>
      <c r="G761" s="10">
        <v>7506</v>
      </c>
      <c r="H761" s="9">
        <v>2502.5003999999999</v>
      </c>
    </row>
    <row r="762" spans="1:8" x14ac:dyDescent="0.25">
      <c r="A762" s="13">
        <v>40914</v>
      </c>
      <c r="B762" s="8">
        <v>2163</v>
      </c>
      <c r="C762" s="9" t="s">
        <v>57</v>
      </c>
      <c r="D762" s="9" t="s">
        <v>63</v>
      </c>
      <c r="E762" s="9" t="s">
        <v>55</v>
      </c>
      <c r="F762" s="9">
        <v>10</v>
      </c>
      <c r="G762" s="10">
        <v>4470</v>
      </c>
      <c r="H762" s="9">
        <v>841.25400000000002</v>
      </c>
    </row>
    <row r="763" spans="1:8" x14ac:dyDescent="0.25">
      <c r="A763" s="13">
        <v>40915</v>
      </c>
      <c r="B763" s="8">
        <v>1799</v>
      </c>
      <c r="C763" s="9" t="s">
        <v>56</v>
      </c>
      <c r="D763" s="9" t="s">
        <v>63</v>
      </c>
      <c r="E763" s="9" t="s">
        <v>58</v>
      </c>
      <c r="F763" s="9">
        <v>8</v>
      </c>
      <c r="G763" s="10">
        <v>8496</v>
      </c>
      <c r="H763" s="9">
        <v>1601.0712000000003</v>
      </c>
    </row>
    <row r="764" spans="1:8" x14ac:dyDescent="0.25">
      <c r="A764" s="13">
        <v>40916</v>
      </c>
      <c r="B764" s="8">
        <v>2164</v>
      </c>
      <c r="C764" s="9" t="s">
        <v>53</v>
      </c>
      <c r="D764" s="9" t="s">
        <v>63</v>
      </c>
      <c r="E764" s="9" t="s">
        <v>55</v>
      </c>
      <c r="F764" s="9">
        <v>10</v>
      </c>
      <c r="G764" s="10">
        <v>5860</v>
      </c>
      <c r="H764" s="9">
        <v>3559.9500000000003</v>
      </c>
    </row>
    <row r="765" spans="1:8" x14ac:dyDescent="0.25">
      <c r="A765" s="13">
        <v>40917</v>
      </c>
      <c r="B765" s="8">
        <v>1800</v>
      </c>
      <c r="C765" s="9" t="s">
        <v>57</v>
      </c>
      <c r="D765" s="9" t="s">
        <v>63</v>
      </c>
      <c r="E765" s="9" t="s">
        <v>59</v>
      </c>
      <c r="F765" s="9">
        <v>9</v>
      </c>
      <c r="G765" s="10">
        <v>14107.5</v>
      </c>
      <c r="H765" s="9">
        <v>5919.5069999999987</v>
      </c>
    </row>
    <row r="766" spans="1:8" x14ac:dyDescent="0.25">
      <c r="A766" s="13">
        <v>40918</v>
      </c>
      <c r="B766" s="8">
        <v>2165</v>
      </c>
      <c r="C766" s="9" t="s">
        <v>56</v>
      </c>
      <c r="D766" s="9" t="s">
        <v>63</v>
      </c>
      <c r="E766" s="9" t="s">
        <v>55</v>
      </c>
      <c r="F766" s="9">
        <v>10</v>
      </c>
      <c r="G766" s="10">
        <v>5670</v>
      </c>
      <c r="H766" s="9">
        <v>3617.46</v>
      </c>
    </row>
    <row r="767" spans="1:8" x14ac:dyDescent="0.25">
      <c r="A767" s="13">
        <v>40919</v>
      </c>
      <c r="B767" s="8">
        <v>1801</v>
      </c>
      <c r="C767" s="9" t="s">
        <v>53</v>
      </c>
      <c r="D767" s="9" t="s">
        <v>63</v>
      </c>
      <c r="E767" s="9" t="s">
        <v>59</v>
      </c>
      <c r="F767" s="9">
        <v>9</v>
      </c>
      <c r="G767" s="10">
        <v>12555</v>
      </c>
      <c r="H767" s="9">
        <v>1511.6219999999998</v>
      </c>
    </row>
    <row r="768" spans="1:8" x14ac:dyDescent="0.25">
      <c r="A768" s="13">
        <v>40920</v>
      </c>
      <c r="B768" s="8">
        <v>2166</v>
      </c>
      <c r="C768" s="9" t="s">
        <v>57</v>
      </c>
      <c r="D768" s="9" t="s">
        <v>63</v>
      </c>
      <c r="E768" s="9" t="s">
        <v>58</v>
      </c>
      <c r="F768" s="9">
        <v>8</v>
      </c>
      <c r="G768" s="10">
        <v>4160</v>
      </c>
      <c r="H768" s="9">
        <v>3684.72</v>
      </c>
    </row>
    <row r="769" spans="1:8" x14ac:dyDescent="0.25">
      <c r="A769" s="13">
        <v>40921</v>
      </c>
      <c r="B769" s="8">
        <v>1802</v>
      </c>
      <c r="C769" s="9" t="s">
        <v>56</v>
      </c>
      <c r="D769" s="9" t="s">
        <v>63</v>
      </c>
      <c r="E769" s="9" t="s">
        <v>59</v>
      </c>
      <c r="F769" s="9">
        <v>7</v>
      </c>
      <c r="G769" s="10">
        <v>1974</v>
      </c>
      <c r="H769" s="9">
        <v>2703.5904</v>
      </c>
    </row>
    <row r="770" spans="1:8" x14ac:dyDescent="0.25">
      <c r="A770" s="13">
        <v>40922</v>
      </c>
      <c r="B770" s="8">
        <v>2167</v>
      </c>
      <c r="C770" s="9" t="s">
        <v>53</v>
      </c>
      <c r="D770" s="9" t="s">
        <v>63</v>
      </c>
      <c r="E770" s="9" t="s">
        <v>58</v>
      </c>
      <c r="F770" s="9">
        <v>9</v>
      </c>
      <c r="G770" s="10">
        <v>4819.5</v>
      </c>
      <c r="H770" s="9">
        <v>1895.9913000000001</v>
      </c>
    </row>
    <row r="771" spans="1:8" x14ac:dyDescent="0.25">
      <c r="A771" s="13">
        <v>40923</v>
      </c>
      <c r="B771" s="8">
        <v>1803</v>
      </c>
      <c r="C771" s="9" t="s">
        <v>57</v>
      </c>
      <c r="D771" s="9" t="s">
        <v>63</v>
      </c>
      <c r="E771" s="9" t="s">
        <v>55</v>
      </c>
      <c r="F771" s="9">
        <v>8</v>
      </c>
      <c r="G771" s="10">
        <v>6912</v>
      </c>
      <c r="H771" s="9">
        <v>1589.2991999999999</v>
      </c>
    </row>
    <row r="772" spans="1:8" x14ac:dyDescent="0.25">
      <c r="A772" s="13">
        <v>40924</v>
      </c>
      <c r="B772" s="8">
        <v>2168</v>
      </c>
      <c r="C772" s="9" t="s">
        <v>56</v>
      </c>
      <c r="D772" s="9" t="s">
        <v>63</v>
      </c>
      <c r="E772" s="9" t="s">
        <v>58</v>
      </c>
      <c r="F772" s="9">
        <v>7</v>
      </c>
      <c r="G772" s="10">
        <v>5811.75</v>
      </c>
      <c r="H772" s="9">
        <v>4338.4713750000001</v>
      </c>
    </row>
    <row r="773" spans="1:8" x14ac:dyDescent="0.25">
      <c r="A773" s="13">
        <v>40925</v>
      </c>
      <c r="B773" s="8">
        <v>1804</v>
      </c>
      <c r="C773" s="9" t="s">
        <v>53</v>
      </c>
      <c r="D773" s="9" t="s">
        <v>63</v>
      </c>
      <c r="E773" s="9" t="s">
        <v>55</v>
      </c>
      <c r="F773" s="9">
        <v>7</v>
      </c>
      <c r="G773" s="10">
        <v>9502.5</v>
      </c>
      <c r="H773" s="9">
        <v>634.5769499999999</v>
      </c>
    </row>
    <row r="774" spans="1:8" x14ac:dyDescent="0.25">
      <c r="A774" s="13">
        <v>40926</v>
      </c>
      <c r="B774" s="8">
        <v>2169</v>
      </c>
      <c r="C774" s="9" t="s">
        <v>57</v>
      </c>
      <c r="D774" s="9" t="s">
        <v>63</v>
      </c>
      <c r="E774" s="9" t="s">
        <v>59</v>
      </c>
      <c r="F774" s="9">
        <v>8</v>
      </c>
      <c r="G774" s="10">
        <v>9720</v>
      </c>
      <c r="H774" s="9">
        <v>1332.0288</v>
      </c>
    </row>
    <row r="775" spans="1:8" x14ac:dyDescent="0.25">
      <c r="A775" s="13">
        <v>40927</v>
      </c>
      <c r="B775" s="8">
        <v>1805</v>
      </c>
      <c r="C775" s="9" t="s">
        <v>56</v>
      </c>
      <c r="D775" s="9" t="s">
        <v>63</v>
      </c>
      <c r="E775" s="9" t="s">
        <v>55</v>
      </c>
      <c r="F775" s="9">
        <v>10</v>
      </c>
      <c r="G775" s="10">
        <v>5400</v>
      </c>
      <c r="H775" s="9">
        <v>3489.3</v>
      </c>
    </row>
    <row r="776" spans="1:8" x14ac:dyDescent="0.25">
      <c r="A776" s="13">
        <v>40928</v>
      </c>
      <c r="B776" s="8">
        <v>2170</v>
      </c>
      <c r="C776" s="9" t="s">
        <v>53</v>
      </c>
      <c r="D776" s="9" t="s">
        <v>63</v>
      </c>
      <c r="E776" s="9" t="s">
        <v>59</v>
      </c>
      <c r="F776" s="9">
        <v>6</v>
      </c>
      <c r="G776" s="10">
        <v>8032.5</v>
      </c>
      <c r="H776" s="9">
        <v>2061.4607999999998</v>
      </c>
    </row>
    <row r="777" spans="1:8" x14ac:dyDescent="0.25">
      <c r="A777" s="13">
        <v>40929</v>
      </c>
      <c r="B777" s="8">
        <v>1806</v>
      </c>
      <c r="C777" s="9" t="s">
        <v>57</v>
      </c>
      <c r="D777" s="9" t="s">
        <v>63</v>
      </c>
      <c r="E777" s="9" t="s">
        <v>58</v>
      </c>
      <c r="F777" s="9">
        <v>6</v>
      </c>
      <c r="G777" s="10">
        <v>2133</v>
      </c>
      <c r="H777" s="9">
        <v>4209.4754999999996</v>
      </c>
    </row>
    <row r="778" spans="1:8" x14ac:dyDescent="0.25">
      <c r="A778" s="13">
        <v>40930</v>
      </c>
      <c r="B778" s="8">
        <v>2171</v>
      </c>
      <c r="C778" s="9" t="s">
        <v>56</v>
      </c>
      <c r="D778" s="9" t="s">
        <v>63</v>
      </c>
      <c r="E778" s="9" t="s">
        <v>59</v>
      </c>
      <c r="F778" s="9">
        <v>10</v>
      </c>
      <c r="G778" s="10">
        <v>4980</v>
      </c>
      <c r="H778" s="9">
        <v>1633.44</v>
      </c>
    </row>
    <row r="779" spans="1:8" x14ac:dyDescent="0.25">
      <c r="A779" s="13">
        <v>40931</v>
      </c>
      <c r="B779" s="8">
        <v>1807</v>
      </c>
      <c r="C779" s="9" t="s">
        <v>53</v>
      </c>
      <c r="D779" s="9" t="s">
        <v>63</v>
      </c>
      <c r="E779" s="9" t="s">
        <v>58</v>
      </c>
      <c r="F779" s="9">
        <v>6</v>
      </c>
      <c r="G779" s="10">
        <v>3582</v>
      </c>
      <c r="H779" s="9">
        <v>765.65250000000003</v>
      </c>
    </row>
    <row r="780" spans="1:8" x14ac:dyDescent="0.25">
      <c r="A780" s="13">
        <v>40932</v>
      </c>
      <c r="B780" s="8">
        <v>2172</v>
      </c>
      <c r="C780" s="9" t="s">
        <v>57</v>
      </c>
      <c r="D780" s="9" t="s">
        <v>63</v>
      </c>
      <c r="E780" s="9" t="s">
        <v>55</v>
      </c>
      <c r="F780" s="9">
        <v>8</v>
      </c>
      <c r="G780" s="10">
        <v>12540</v>
      </c>
      <c r="H780" s="9">
        <v>1075.6812</v>
      </c>
    </row>
    <row r="781" spans="1:8" x14ac:dyDescent="0.25">
      <c r="A781" s="13">
        <v>40933</v>
      </c>
      <c r="B781" s="8">
        <v>1808</v>
      </c>
      <c r="C781" s="9" t="s">
        <v>56</v>
      </c>
      <c r="D781" s="9" t="s">
        <v>63</v>
      </c>
      <c r="E781" s="9" t="s">
        <v>58</v>
      </c>
      <c r="F781" s="9">
        <v>10</v>
      </c>
      <c r="G781" s="10">
        <v>7335</v>
      </c>
      <c r="H781" s="9">
        <v>2410.2810000000004</v>
      </c>
    </row>
    <row r="782" spans="1:8" x14ac:dyDescent="0.25">
      <c r="A782" s="13">
        <v>40934</v>
      </c>
      <c r="B782" s="8">
        <v>2173</v>
      </c>
      <c r="C782" s="9" t="s">
        <v>53</v>
      </c>
      <c r="D782" s="9" t="s">
        <v>63</v>
      </c>
      <c r="E782" s="9" t="s">
        <v>55</v>
      </c>
      <c r="F782" s="9">
        <v>10</v>
      </c>
      <c r="G782" s="10">
        <v>2265</v>
      </c>
      <c r="H782" s="9">
        <v>4442.7974999999988</v>
      </c>
    </row>
    <row r="783" spans="1:8" x14ac:dyDescent="0.25">
      <c r="A783" s="13">
        <v>40935</v>
      </c>
      <c r="B783" s="8">
        <v>1809</v>
      </c>
      <c r="C783" s="9" t="s">
        <v>57</v>
      </c>
      <c r="D783" s="9" t="s">
        <v>63</v>
      </c>
      <c r="E783" s="9" t="s">
        <v>59</v>
      </c>
      <c r="F783" s="9">
        <v>7</v>
      </c>
      <c r="G783" s="10">
        <v>7812</v>
      </c>
      <c r="H783" s="9">
        <v>2996.6831999999999</v>
      </c>
    </row>
    <row r="784" spans="1:8" x14ac:dyDescent="0.25">
      <c r="A784" s="13">
        <v>40936</v>
      </c>
      <c r="B784" s="8">
        <v>2174</v>
      </c>
      <c r="C784" s="9" t="s">
        <v>56</v>
      </c>
      <c r="D784" s="9" t="s">
        <v>63</v>
      </c>
      <c r="E784" s="9" t="s">
        <v>55</v>
      </c>
      <c r="F784" s="9">
        <v>8</v>
      </c>
      <c r="G784" s="10">
        <v>2484</v>
      </c>
      <c r="H784" s="9">
        <v>874.11959999999999</v>
      </c>
    </row>
    <row r="785" spans="1:8" x14ac:dyDescent="0.25">
      <c r="A785" s="13">
        <v>40937</v>
      </c>
      <c r="B785" s="8">
        <v>1810</v>
      </c>
      <c r="C785" s="9" t="s">
        <v>53</v>
      </c>
      <c r="D785" s="9" t="s">
        <v>63</v>
      </c>
      <c r="E785" s="9" t="s">
        <v>59</v>
      </c>
      <c r="F785" s="9">
        <v>6</v>
      </c>
      <c r="G785" s="10">
        <v>6156</v>
      </c>
      <c r="H785" s="9">
        <v>757.39319999999998</v>
      </c>
    </row>
    <row r="786" spans="1:8" x14ac:dyDescent="0.25">
      <c r="A786" s="13">
        <v>40938</v>
      </c>
      <c r="B786" s="8">
        <v>2175</v>
      </c>
      <c r="C786" s="9" t="s">
        <v>57</v>
      </c>
      <c r="D786" s="9" t="s">
        <v>63</v>
      </c>
      <c r="E786" s="9" t="s">
        <v>58</v>
      </c>
      <c r="F786" s="9">
        <v>8</v>
      </c>
      <c r="G786" s="10">
        <v>9936</v>
      </c>
      <c r="H786" s="9">
        <v>910.13760000000002</v>
      </c>
    </row>
    <row r="787" spans="1:8" x14ac:dyDescent="0.25">
      <c r="A787" s="13">
        <v>40939</v>
      </c>
      <c r="B787" s="8">
        <v>1811</v>
      </c>
      <c r="C787" s="9" t="s">
        <v>56</v>
      </c>
      <c r="D787" s="9" t="s">
        <v>63</v>
      </c>
      <c r="E787" s="9" t="s">
        <v>59</v>
      </c>
      <c r="F787" s="9">
        <v>6</v>
      </c>
      <c r="G787" s="10">
        <v>1620</v>
      </c>
      <c r="H787" s="9">
        <v>2450.7359999999999</v>
      </c>
    </row>
    <row r="788" spans="1:8" x14ac:dyDescent="0.25">
      <c r="A788" s="13">
        <v>40940</v>
      </c>
      <c r="B788" s="8">
        <v>2176</v>
      </c>
      <c r="C788" s="9" t="s">
        <v>53</v>
      </c>
      <c r="D788" s="9" t="s">
        <v>63</v>
      </c>
      <c r="E788" s="9" t="s">
        <v>58</v>
      </c>
      <c r="F788" s="9">
        <v>8</v>
      </c>
      <c r="G788" s="10">
        <v>4176</v>
      </c>
      <c r="H788" s="9">
        <v>4690.692</v>
      </c>
    </row>
    <row r="789" spans="1:8" x14ac:dyDescent="0.25">
      <c r="A789" s="13">
        <v>40941</v>
      </c>
      <c r="B789" s="8">
        <v>1812</v>
      </c>
      <c r="C789" s="9" t="s">
        <v>57</v>
      </c>
      <c r="D789" s="9" t="s">
        <v>63</v>
      </c>
      <c r="E789" s="9" t="s">
        <v>55</v>
      </c>
      <c r="F789" s="9">
        <v>6</v>
      </c>
      <c r="G789" s="10">
        <v>5548.5</v>
      </c>
      <c r="H789" s="9">
        <v>2380.3065000000001</v>
      </c>
    </row>
    <row r="790" spans="1:8" x14ac:dyDescent="0.25">
      <c r="A790" s="13">
        <v>40942</v>
      </c>
      <c r="B790" s="8">
        <v>2177</v>
      </c>
      <c r="C790" s="9" t="s">
        <v>56</v>
      </c>
      <c r="D790" s="9" t="s">
        <v>63</v>
      </c>
      <c r="E790" s="9" t="s">
        <v>58</v>
      </c>
      <c r="F790" s="9">
        <v>6</v>
      </c>
      <c r="G790" s="10">
        <v>7641</v>
      </c>
      <c r="H790" s="9">
        <v>1739.6010000000001</v>
      </c>
    </row>
    <row r="791" spans="1:8" x14ac:dyDescent="0.25">
      <c r="A791" s="13">
        <v>40943</v>
      </c>
      <c r="B791" s="8">
        <v>1813</v>
      </c>
      <c r="C791" s="9" t="s">
        <v>53</v>
      </c>
      <c r="D791" s="9" t="s">
        <v>63</v>
      </c>
      <c r="E791" s="9" t="s">
        <v>55</v>
      </c>
      <c r="F791" s="9">
        <v>8</v>
      </c>
      <c r="G791" s="10">
        <v>9696</v>
      </c>
      <c r="H791" s="9">
        <v>3047.4528</v>
      </c>
    </row>
    <row r="792" spans="1:8" x14ac:dyDescent="0.25">
      <c r="A792" s="13">
        <v>40944</v>
      </c>
      <c r="B792" s="8">
        <v>2178</v>
      </c>
      <c r="C792" s="9" t="s">
        <v>57</v>
      </c>
      <c r="D792" s="9" t="s">
        <v>63</v>
      </c>
      <c r="E792" s="9" t="s">
        <v>59</v>
      </c>
      <c r="F792" s="9">
        <v>7</v>
      </c>
      <c r="G792" s="10">
        <v>7087.5</v>
      </c>
      <c r="H792" s="9">
        <v>2957.8500000000004</v>
      </c>
    </row>
    <row r="793" spans="1:8" x14ac:dyDescent="0.25">
      <c r="A793" s="13">
        <v>40945</v>
      </c>
      <c r="B793" s="8">
        <v>1814</v>
      </c>
      <c r="C793" s="9" t="s">
        <v>56</v>
      </c>
      <c r="D793" s="9" t="s">
        <v>63</v>
      </c>
      <c r="E793" s="9" t="s">
        <v>55</v>
      </c>
      <c r="F793" s="9">
        <v>6</v>
      </c>
      <c r="G793" s="10">
        <v>1539</v>
      </c>
      <c r="H793" s="9">
        <v>1813.5575999999999</v>
      </c>
    </row>
    <row r="794" spans="1:8" x14ac:dyDescent="0.25">
      <c r="A794" s="13">
        <v>40946</v>
      </c>
      <c r="B794" s="8">
        <v>2179</v>
      </c>
      <c r="C794" s="9" t="s">
        <v>53</v>
      </c>
      <c r="D794" s="9" t="s">
        <v>63</v>
      </c>
      <c r="E794" s="9" t="s">
        <v>59</v>
      </c>
      <c r="F794" s="9">
        <v>7</v>
      </c>
      <c r="G794" s="10">
        <v>4998</v>
      </c>
      <c r="H794" s="9">
        <v>2040.1835999999998</v>
      </c>
    </row>
    <row r="795" spans="1:8" x14ac:dyDescent="0.25">
      <c r="A795" s="13">
        <v>40947</v>
      </c>
      <c r="B795" s="8">
        <v>1815</v>
      </c>
      <c r="C795" s="9" t="s">
        <v>57</v>
      </c>
      <c r="D795" s="9" t="s">
        <v>63</v>
      </c>
      <c r="E795" s="9" t="s">
        <v>58</v>
      </c>
      <c r="F795" s="9">
        <v>7</v>
      </c>
      <c r="G795" s="10">
        <v>4410</v>
      </c>
      <c r="H795" s="9">
        <v>3461.8500000000004</v>
      </c>
    </row>
    <row r="796" spans="1:8" x14ac:dyDescent="0.25">
      <c r="A796" s="13">
        <v>40948</v>
      </c>
      <c r="B796" s="8">
        <v>2180</v>
      </c>
      <c r="C796" s="9" t="s">
        <v>56</v>
      </c>
      <c r="D796" s="9" t="s">
        <v>63</v>
      </c>
      <c r="E796" s="9" t="s">
        <v>59</v>
      </c>
      <c r="F796" s="9">
        <v>9</v>
      </c>
      <c r="G796" s="10">
        <v>7249.5</v>
      </c>
      <c r="H796" s="9">
        <v>3633.2077500000005</v>
      </c>
    </row>
    <row r="797" spans="1:8" x14ac:dyDescent="0.25">
      <c r="A797" s="13">
        <v>40949</v>
      </c>
      <c r="B797" s="8">
        <v>1816</v>
      </c>
      <c r="C797" s="9" t="s">
        <v>53</v>
      </c>
      <c r="D797" s="9" t="s">
        <v>63</v>
      </c>
      <c r="E797" s="9" t="s">
        <v>58</v>
      </c>
      <c r="F797" s="9">
        <v>10</v>
      </c>
      <c r="G797" s="10">
        <v>1635</v>
      </c>
      <c r="H797" s="9">
        <v>3072.165</v>
      </c>
    </row>
    <row r="798" spans="1:8" x14ac:dyDescent="0.25">
      <c r="A798" s="13">
        <v>40950</v>
      </c>
      <c r="B798" s="8">
        <v>2181</v>
      </c>
      <c r="C798" s="9" t="s">
        <v>57</v>
      </c>
      <c r="D798" s="9" t="s">
        <v>63</v>
      </c>
      <c r="E798" s="9" t="s">
        <v>55</v>
      </c>
      <c r="F798" s="9">
        <v>8</v>
      </c>
      <c r="G798" s="10">
        <v>2376</v>
      </c>
      <c r="H798" s="9">
        <v>1641.3407999999999</v>
      </c>
    </row>
    <row r="799" spans="1:8" x14ac:dyDescent="0.25">
      <c r="A799" s="13">
        <v>40951</v>
      </c>
      <c r="B799" s="8">
        <v>1817</v>
      </c>
      <c r="C799" s="9" t="s">
        <v>56</v>
      </c>
      <c r="D799" s="9" t="s">
        <v>63</v>
      </c>
      <c r="E799" s="9" t="s">
        <v>58</v>
      </c>
      <c r="F799" s="9">
        <v>10</v>
      </c>
      <c r="G799" s="10">
        <v>8175</v>
      </c>
      <c r="H799" s="9">
        <v>1896.2730000000001</v>
      </c>
    </row>
    <row r="800" spans="1:8" x14ac:dyDescent="0.25">
      <c r="A800" s="13">
        <v>40952</v>
      </c>
      <c r="B800" s="8">
        <v>2182</v>
      </c>
      <c r="C800" s="9" t="s">
        <v>53</v>
      </c>
      <c r="D800" s="9" t="s">
        <v>63</v>
      </c>
      <c r="E800" s="9" t="s">
        <v>55</v>
      </c>
      <c r="F800" s="9">
        <v>9</v>
      </c>
      <c r="G800" s="10">
        <v>13140</v>
      </c>
      <c r="H800" s="9">
        <v>4216.3631999999998</v>
      </c>
    </row>
    <row r="801" spans="1:8" x14ac:dyDescent="0.25">
      <c r="A801" s="13">
        <v>40953</v>
      </c>
      <c r="B801" s="8">
        <v>1818</v>
      </c>
      <c r="C801" s="9" t="s">
        <v>57</v>
      </c>
      <c r="D801" s="9" t="s">
        <v>63</v>
      </c>
      <c r="E801" s="9" t="s">
        <v>59</v>
      </c>
      <c r="F801" s="9">
        <v>7</v>
      </c>
      <c r="G801" s="10">
        <v>5811.75</v>
      </c>
      <c r="H801" s="9">
        <v>3467.6774999999998</v>
      </c>
    </row>
    <row r="802" spans="1:8" x14ac:dyDescent="0.25">
      <c r="A802" s="13">
        <v>40954</v>
      </c>
      <c r="B802" s="8">
        <v>2183</v>
      </c>
      <c r="C802" s="9" t="s">
        <v>56</v>
      </c>
      <c r="D802" s="9" t="s">
        <v>63</v>
      </c>
      <c r="E802" s="9" t="s">
        <v>55</v>
      </c>
      <c r="F802" s="9">
        <v>8</v>
      </c>
      <c r="G802" s="10">
        <v>2400</v>
      </c>
      <c r="H802" s="9">
        <v>976.8</v>
      </c>
    </row>
    <row r="803" spans="1:8" x14ac:dyDescent="0.25">
      <c r="A803" s="13">
        <v>40955</v>
      </c>
      <c r="B803" s="8">
        <v>1819</v>
      </c>
      <c r="C803" s="9" t="s">
        <v>53</v>
      </c>
      <c r="D803" s="9" t="s">
        <v>63</v>
      </c>
      <c r="E803" s="9" t="s">
        <v>59</v>
      </c>
      <c r="F803" s="9">
        <v>9</v>
      </c>
      <c r="G803" s="10">
        <v>6237</v>
      </c>
      <c r="H803" s="9">
        <v>919.1259</v>
      </c>
    </row>
    <row r="804" spans="1:8" x14ac:dyDescent="0.25">
      <c r="A804" s="13">
        <v>40956</v>
      </c>
      <c r="B804" s="8">
        <v>2184</v>
      </c>
      <c r="C804" s="9" t="s">
        <v>57</v>
      </c>
      <c r="D804" s="9" t="s">
        <v>63</v>
      </c>
      <c r="E804" s="9" t="s">
        <v>58</v>
      </c>
      <c r="F804" s="9">
        <v>7</v>
      </c>
      <c r="G804" s="10">
        <v>2268</v>
      </c>
      <c r="H804" s="9">
        <v>827.81999999999994</v>
      </c>
    </row>
    <row r="805" spans="1:8" x14ac:dyDescent="0.25">
      <c r="A805" s="13">
        <v>40957</v>
      </c>
      <c r="B805" s="8">
        <v>1820</v>
      </c>
      <c r="C805" s="9" t="s">
        <v>56</v>
      </c>
      <c r="D805" s="9" t="s">
        <v>63</v>
      </c>
      <c r="E805" s="9" t="s">
        <v>59</v>
      </c>
      <c r="F805" s="9">
        <v>10</v>
      </c>
      <c r="G805" s="10">
        <v>8880</v>
      </c>
      <c r="H805" s="9">
        <v>4449.99</v>
      </c>
    </row>
    <row r="806" spans="1:8" x14ac:dyDescent="0.25">
      <c r="A806" s="13">
        <v>40958</v>
      </c>
      <c r="B806" s="8">
        <v>2185</v>
      </c>
      <c r="C806" s="9" t="s">
        <v>53</v>
      </c>
      <c r="D806" s="9" t="s">
        <v>63</v>
      </c>
      <c r="E806" s="9" t="s">
        <v>58</v>
      </c>
      <c r="F806" s="9">
        <v>6</v>
      </c>
      <c r="G806" s="10">
        <v>4770</v>
      </c>
      <c r="H806" s="9">
        <v>976.4190000000001</v>
      </c>
    </row>
    <row r="807" spans="1:8" x14ac:dyDescent="0.25">
      <c r="A807" s="13">
        <v>40959</v>
      </c>
      <c r="B807" s="8">
        <v>2190</v>
      </c>
      <c r="C807" s="9" t="s">
        <v>53</v>
      </c>
      <c r="D807" s="9" t="s">
        <v>63</v>
      </c>
      <c r="E807" s="9" t="s">
        <v>58</v>
      </c>
      <c r="F807" s="9">
        <v>6</v>
      </c>
      <c r="G807" s="10">
        <v>11925</v>
      </c>
      <c r="H807" s="9">
        <v>3905.6760000000004</v>
      </c>
    </row>
    <row r="808" spans="1:8" x14ac:dyDescent="0.25">
      <c r="A808" s="13">
        <v>40960</v>
      </c>
      <c r="B808" s="8">
        <v>1821</v>
      </c>
      <c r="C808" s="9" t="s">
        <v>57</v>
      </c>
      <c r="D808" s="9" t="s">
        <v>63</v>
      </c>
      <c r="E808" s="9" t="s">
        <v>55</v>
      </c>
      <c r="F808" s="9">
        <v>8</v>
      </c>
      <c r="G808" s="10">
        <v>3072</v>
      </c>
      <c r="H808" s="9">
        <v>2750.6687999999999</v>
      </c>
    </row>
    <row r="809" spans="1:8" x14ac:dyDescent="0.25">
      <c r="A809" s="13">
        <v>40961</v>
      </c>
      <c r="B809" s="8">
        <v>2186</v>
      </c>
      <c r="C809" s="9" t="s">
        <v>56</v>
      </c>
      <c r="D809" s="9" t="s">
        <v>63</v>
      </c>
      <c r="E809" s="9" t="s">
        <v>58</v>
      </c>
      <c r="F809" s="9">
        <v>10</v>
      </c>
      <c r="G809" s="10">
        <v>2660</v>
      </c>
      <c r="H809" s="9">
        <v>5040.7</v>
      </c>
    </row>
    <row r="810" spans="1:8" x14ac:dyDescent="0.25">
      <c r="A810" s="13">
        <v>40962</v>
      </c>
      <c r="B810" s="8">
        <v>2191</v>
      </c>
      <c r="C810" s="9" t="s">
        <v>56</v>
      </c>
      <c r="D810" s="9" t="s">
        <v>63</v>
      </c>
      <c r="E810" s="9" t="s">
        <v>58</v>
      </c>
      <c r="F810" s="9">
        <v>10</v>
      </c>
      <c r="G810" s="10">
        <v>2660</v>
      </c>
      <c r="H810" s="9">
        <v>4032.56</v>
      </c>
    </row>
    <row r="811" spans="1:8" x14ac:dyDescent="0.25">
      <c r="A811" s="13">
        <v>40963</v>
      </c>
      <c r="B811" s="8">
        <v>1822</v>
      </c>
      <c r="C811" s="9" t="s">
        <v>53</v>
      </c>
      <c r="D811" s="9" t="s">
        <v>63</v>
      </c>
      <c r="E811" s="9" t="s">
        <v>55</v>
      </c>
      <c r="F811" s="9">
        <v>10</v>
      </c>
      <c r="G811" s="10">
        <v>2475</v>
      </c>
      <c r="H811" s="9">
        <v>1058.8050000000001</v>
      </c>
    </row>
    <row r="812" spans="1:8" x14ac:dyDescent="0.25">
      <c r="A812" s="13">
        <v>40964</v>
      </c>
      <c r="B812" s="8">
        <v>2187</v>
      </c>
      <c r="C812" s="9" t="s">
        <v>57</v>
      </c>
      <c r="D812" s="9" t="s">
        <v>63</v>
      </c>
      <c r="E812" s="9" t="s">
        <v>59</v>
      </c>
      <c r="F812" s="9">
        <v>9</v>
      </c>
      <c r="G812" s="10">
        <v>2097</v>
      </c>
      <c r="H812" s="9">
        <v>867.94830000000002</v>
      </c>
    </row>
    <row r="813" spans="1:8" x14ac:dyDescent="0.25">
      <c r="A813" s="13">
        <v>40965</v>
      </c>
      <c r="B813" s="8">
        <v>2192</v>
      </c>
      <c r="C813" s="9" t="s">
        <v>57</v>
      </c>
      <c r="D813" s="9" t="s">
        <v>63</v>
      </c>
      <c r="E813" s="9" t="s">
        <v>59</v>
      </c>
      <c r="F813" s="9">
        <v>9</v>
      </c>
      <c r="G813" s="10">
        <v>2097</v>
      </c>
      <c r="H813" s="9">
        <v>3471.7932000000001</v>
      </c>
    </row>
    <row r="814" spans="1:8" x14ac:dyDescent="0.25">
      <c r="A814" s="13">
        <v>40966</v>
      </c>
      <c r="B814" s="8">
        <v>1823</v>
      </c>
      <c r="C814" s="9" t="s">
        <v>56</v>
      </c>
      <c r="D814" s="9" t="s">
        <v>63</v>
      </c>
      <c r="E814" s="9" t="s">
        <v>55</v>
      </c>
      <c r="F814" s="9">
        <v>6</v>
      </c>
      <c r="G814" s="10">
        <v>7627.5</v>
      </c>
      <c r="H814" s="9">
        <v>1443.8857499999999</v>
      </c>
    </row>
    <row r="815" spans="1:8" x14ac:dyDescent="0.25">
      <c r="A815" s="13">
        <v>40967</v>
      </c>
      <c r="B815" s="8">
        <v>2188</v>
      </c>
      <c r="C815" s="9" t="s">
        <v>53</v>
      </c>
      <c r="D815" s="9" t="s">
        <v>63</v>
      </c>
      <c r="E815" s="9" t="s">
        <v>59</v>
      </c>
      <c r="F815" s="9">
        <v>7</v>
      </c>
      <c r="G815" s="10">
        <v>3045</v>
      </c>
      <c r="H815" s="9">
        <v>2037.7140000000002</v>
      </c>
    </row>
    <row r="816" spans="1:8" x14ac:dyDescent="0.25">
      <c r="A816" s="13">
        <v>40969</v>
      </c>
      <c r="B816" s="8">
        <v>2193</v>
      </c>
      <c r="C816" s="9" t="s">
        <v>53</v>
      </c>
      <c r="D816" s="9" t="s">
        <v>63</v>
      </c>
      <c r="E816" s="9" t="s">
        <v>59</v>
      </c>
      <c r="F816" s="9">
        <v>7</v>
      </c>
      <c r="G816" s="10">
        <v>1522.5</v>
      </c>
      <c r="H816" s="9">
        <v>509.42850000000004</v>
      </c>
    </row>
    <row r="817" spans="1:8" x14ac:dyDescent="0.25">
      <c r="A817" s="13">
        <v>40970</v>
      </c>
      <c r="B817" s="8">
        <v>1824</v>
      </c>
      <c r="C817" s="9" t="s">
        <v>57</v>
      </c>
      <c r="D817" s="9" t="s">
        <v>63</v>
      </c>
      <c r="E817" s="9" t="s">
        <v>58</v>
      </c>
      <c r="F817" s="9">
        <v>6</v>
      </c>
      <c r="G817" s="10">
        <v>13230</v>
      </c>
      <c r="H817" s="9">
        <v>5757.6959999999999</v>
      </c>
    </row>
    <row r="818" spans="1:8" x14ac:dyDescent="0.25">
      <c r="A818" s="13">
        <v>40971</v>
      </c>
      <c r="B818" s="8">
        <v>2189</v>
      </c>
      <c r="C818" s="9" t="s">
        <v>56</v>
      </c>
      <c r="D818" s="9" t="s">
        <v>63</v>
      </c>
      <c r="E818" s="9" t="s">
        <v>59</v>
      </c>
      <c r="F818" s="9">
        <v>9</v>
      </c>
      <c r="G818" s="10">
        <v>6378.75</v>
      </c>
      <c r="H818" s="9">
        <v>2721.6000000000004</v>
      </c>
    </row>
    <row r="819" spans="1:8" x14ac:dyDescent="0.25">
      <c r="A819" s="13">
        <v>40972</v>
      </c>
      <c r="B819" s="8">
        <v>2194</v>
      </c>
      <c r="C819" s="9" t="s">
        <v>56</v>
      </c>
      <c r="D819" s="9" t="s">
        <v>63</v>
      </c>
      <c r="E819" s="9" t="s">
        <v>59</v>
      </c>
      <c r="F819" s="9">
        <v>9</v>
      </c>
      <c r="G819" s="10">
        <v>4252.5</v>
      </c>
      <c r="H819" s="9">
        <v>3402.0000000000005</v>
      </c>
    </row>
    <row r="820" spans="1:8" x14ac:dyDescent="0.25">
      <c r="A820" s="13">
        <v>40973</v>
      </c>
      <c r="B820" s="8">
        <v>2195</v>
      </c>
      <c r="C820" s="9" t="s">
        <v>53</v>
      </c>
      <c r="D820" s="9" t="s">
        <v>63</v>
      </c>
      <c r="E820" s="9" t="s">
        <v>55</v>
      </c>
      <c r="F820" s="9">
        <v>8</v>
      </c>
      <c r="G820" s="10">
        <v>4776</v>
      </c>
      <c r="H820" s="9">
        <v>2532.4739999999997</v>
      </c>
    </row>
    <row r="821" spans="1:8" x14ac:dyDescent="0.25">
      <c r="A821" s="13">
        <v>41339</v>
      </c>
      <c r="B821" s="8">
        <v>1825</v>
      </c>
      <c r="C821" s="9" t="s">
        <v>53</v>
      </c>
      <c r="D821" s="9" t="s">
        <v>63</v>
      </c>
      <c r="E821" s="9" t="s">
        <v>58</v>
      </c>
      <c r="F821" s="9">
        <v>9</v>
      </c>
      <c r="G821" s="10">
        <v>11295</v>
      </c>
      <c r="H821" s="9">
        <v>3438.1979999999999</v>
      </c>
    </row>
    <row r="822" spans="1:8" x14ac:dyDescent="0.25">
      <c r="A822" s="13">
        <v>41340</v>
      </c>
      <c r="B822" s="8">
        <v>1826</v>
      </c>
      <c r="C822" s="9" t="s">
        <v>56</v>
      </c>
      <c r="D822" s="9" t="s">
        <v>63</v>
      </c>
      <c r="E822" s="9" t="s">
        <v>58</v>
      </c>
      <c r="F822" s="9">
        <v>9</v>
      </c>
      <c r="G822" s="10">
        <v>5697</v>
      </c>
      <c r="H822" s="9">
        <v>4106.3976000000002</v>
      </c>
    </row>
    <row r="823" spans="1:8" x14ac:dyDescent="0.25">
      <c r="A823" s="13">
        <v>41341</v>
      </c>
      <c r="B823" s="8">
        <v>1827</v>
      </c>
      <c r="C823" s="9" t="s">
        <v>57</v>
      </c>
      <c r="D823" s="9" t="s">
        <v>63</v>
      </c>
      <c r="E823" s="9" t="s">
        <v>59</v>
      </c>
      <c r="F823" s="9">
        <v>7</v>
      </c>
      <c r="G823" s="10">
        <v>10001.25</v>
      </c>
      <c r="H823" s="9">
        <v>2616.3270000000002</v>
      </c>
    </row>
    <row r="824" spans="1:8" x14ac:dyDescent="0.25">
      <c r="A824" s="13">
        <v>41342</v>
      </c>
      <c r="B824" s="8">
        <v>1828</v>
      </c>
      <c r="C824" s="9" t="s">
        <v>53</v>
      </c>
      <c r="D824" s="9" t="s">
        <v>63</v>
      </c>
      <c r="E824" s="9" t="s">
        <v>59</v>
      </c>
      <c r="F824" s="9">
        <v>6</v>
      </c>
      <c r="G824" s="10">
        <v>9045</v>
      </c>
      <c r="H824" s="9">
        <v>2658.5064000000002</v>
      </c>
    </row>
    <row r="825" spans="1:8" x14ac:dyDescent="0.25">
      <c r="A825" s="13">
        <v>41343</v>
      </c>
      <c r="B825" s="8">
        <v>1829</v>
      </c>
      <c r="C825" s="9" t="s">
        <v>56</v>
      </c>
      <c r="D825" s="9" t="s">
        <v>63</v>
      </c>
      <c r="E825" s="9" t="s">
        <v>59</v>
      </c>
      <c r="F825" s="9">
        <v>7</v>
      </c>
      <c r="G825" s="10">
        <v>7980</v>
      </c>
      <c r="H825" s="9">
        <v>1240.4112</v>
      </c>
    </row>
    <row r="826" spans="1:8" x14ac:dyDescent="0.25">
      <c r="A826" s="13">
        <v>41344</v>
      </c>
      <c r="B826" s="8">
        <v>1830</v>
      </c>
      <c r="C826" s="9" t="s">
        <v>57</v>
      </c>
      <c r="D826" s="9" t="s">
        <v>63</v>
      </c>
      <c r="E826" s="9" t="s">
        <v>55</v>
      </c>
      <c r="F826" s="9">
        <v>10</v>
      </c>
      <c r="G826" s="10">
        <v>1725</v>
      </c>
      <c r="H826" s="9">
        <v>1082.6100000000001</v>
      </c>
    </row>
    <row r="827" spans="1:8" x14ac:dyDescent="0.25">
      <c r="A827" s="13">
        <v>41345</v>
      </c>
      <c r="B827" s="8">
        <v>1831</v>
      </c>
      <c r="C827" s="9" t="s">
        <v>53</v>
      </c>
      <c r="D827" s="9" t="s">
        <v>63</v>
      </c>
      <c r="E827" s="9" t="s">
        <v>55</v>
      </c>
      <c r="F827" s="9">
        <v>10</v>
      </c>
      <c r="G827" s="10">
        <v>4080</v>
      </c>
      <c r="H827" s="9">
        <v>3821.9399999999996</v>
      </c>
    </row>
    <row r="828" spans="1:8" x14ac:dyDescent="0.25">
      <c r="A828" s="13">
        <v>41346</v>
      </c>
      <c r="B828" s="8">
        <v>1832</v>
      </c>
      <c r="C828" s="9" t="s">
        <v>56</v>
      </c>
      <c r="D828" s="9" t="s">
        <v>63</v>
      </c>
      <c r="E828" s="9" t="s">
        <v>55</v>
      </c>
      <c r="F828" s="9">
        <v>8</v>
      </c>
      <c r="G828" s="10">
        <v>14880</v>
      </c>
      <c r="H828" s="9">
        <v>1169.8656000000001</v>
      </c>
    </row>
    <row r="829" spans="1:8" x14ac:dyDescent="0.25">
      <c r="A829" s="13">
        <v>41347</v>
      </c>
      <c r="B829" s="8">
        <v>1833</v>
      </c>
      <c r="C829" s="9" t="s">
        <v>57</v>
      </c>
      <c r="D829" s="9" t="s">
        <v>63</v>
      </c>
      <c r="E829" s="9" t="s">
        <v>58</v>
      </c>
      <c r="F829" s="9">
        <v>9</v>
      </c>
      <c r="G829" s="10">
        <v>6925.5</v>
      </c>
      <c r="H829" s="9">
        <v>2930.8716000000004</v>
      </c>
    </row>
    <row r="830" spans="1:8" x14ac:dyDescent="0.25">
      <c r="A830" s="13">
        <v>41348</v>
      </c>
      <c r="B830" s="8">
        <v>1834</v>
      </c>
      <c r="C830" s="9" t="s">
        <v>53</v>
      </c>
      <c r="D830" s="9" t="s">
        <v>63</v>
      </c>
      <c r="E830" s="9" t="s">
        <v>58</v>
      </c>
      <c r="F830" s="9">
        <v>9</v>
      </c>
      <c r="G830" s="10">
        <v>6831</v>
      </c>
      <c r="H830" s="9">
        <v>4097.6891999999998</v>
      </c>
    </row>
    <row r="831" spans="1:8" x14ac:dyDescent="0.25">
      <c r="A831" s="13">
        <v>41349</v>
      </c>
      <c r="B831" s="8">
        <v>1835</v>
      </c>
      <c r="C831" s="9" t="s">
        <v>56</v>
      </c>
      <c r="D831" s="9" t="s">
        <v>63</v>
      </c>
      <c r="E831" s="9" t="s">
        <v>58</v>
      </c>
      <c r="F831" s="9">
        <v>9</v>
      </c>
      <c r="G831" s="10">
        <v>1957.5</v>
      </c>
      <c r="H831" s="9">
        <v>1549.9485</v>
      </c>
    </row>
    <row r="832" spans="1:8" x14ac:dyDescent="0.25">
      <c r="A832" s="13">
        <v>41350</v>
      </c>
      <c r="B832" s="8">
        <v>1836</v>
      </c>
      <c r="C832" s="9" t="s">
        <v>57</v>
      </c>
      <c r="D832" s="9" t="s">
        <v>63</v>
      </c>
      <c r="E832" s="9" t="s">
        <v>59</v>
      </c>
      <c r="F832" s="9">
        <v>9</v>
      </c>
      <c r="G832" s="10">
        <v>10260</v>
      </c>
      <c r="H832" s="9">
        <v>3351.942</v>
      </c>
    </row>
    <row r="833" spans="1:8" x14ac:dyDescent="0.25">
      <c r="A833" s="13">
        <v>41351</v>
      </c>
      <c r="B833" s="8">
        <v>1837</v>
      </c>
      <c r="C833" s="9" t="s">
        <v>53</v>
      </c>
      <c r="D833" s="9" t="s">
        <v>63</v>
      </c>
      <c r="E833" s="9" t="s">
        <v>59</v>
      </c>
      <c r="F833" s="9">
        <v>6</v>
      </c>
      <c r="G833" s="10">
        <v>7668</v>
      </c>
      <c r="H833" s="9">
        <v>1401.7103999999999</v>
      </c>
    </row>
    <row r="834" spans="1:8" x14ac:dyDescent="0.25">
      <c r="A834" s="13">
        <v>41352</v>
      </c>
      <c r="B834" s="8">
        <v>1838</v>
      </c>
      <c r="C834" s="9" t="s">
        <v>56</v>
      </c>
      <c r="D834" s="9" t="s">
        <v>63</v>
      </c>
      <c r="E834" s="9" t="s">
        <v>59</v>
      </c>
      <c r="F834" s="9">
        <v>6</v>
      </c>
      <c r="G834" s="10">
        <v>4482</v>
      </c>
      <c r="H834" s="9">
        <v>1760.9778000000001</v>
      </c>
    </row>
    <row r="835" spans="1:8" x14ac:dyDescent="0.25">
      <c r="A835" s="13">
        <v>41353</v>
      </c>
      <c r="B835" s="8">
        <v>1839</v>
      </c>
      <c r="C835" s="9" t="s">
        <v>57</v>
      </c>
      <c r="D835" s="9" t="s">
        <v>63</v>
      </c>
      <c r="E835" s="9" t="s">
        <v>55</v>
      </c>
      <c r="F835" s="9">
        <v>7</v>
      </c>
      <c r="G835" s="10">
        <v>6048</v>
      </c>
      <c r="H835" s="9">
        <v>503.79839999999996</v>
      </c>
    </row>
    <row r="836" spans="1:8" x14ac:dyDescent="0.25">
      <c r="A836" s="13">
        <v>41354</v>
      </c>
      <c r="B836" s="8">
        <v>1840</v>
      </c>
      <c r="C836" s="9" t="s">
        <v>53</v>
      </c>
      <c r="D836" s="9" t="s">
        <v>63</v>
      </c>
      <c r="E836" s="9" t="s">
        <v>55</v>
      </c>
      <c r="F836" s="9">
        <v>6</v>
      </c>
      <c r="G836" s="10">
        <v>1791</v>
      </c>
      <c r="H836" s="9">
        <v>3220.9344000000001</v>
      </c>
    </row>
    <row r="837" spans="1:8" x14ac:dyDescent="0.25">
      <c r="A837" s="13">
        <v>41355</v>
      </c>
      <c r="B837" s="8">
        <v>1841</v>
      </c>
      <c r="C837" s="9" t="s">
        <v>56</v>
      </c>
      <c r="D837" s="9" t="s">
        <v>63</v>
      </c>
      <c r="E837" s="9" t="s">
        <v>55</v>
      </c>
      <c r="F837" s="9">
        <v>8</v>
      </c>
      <c r="G837" s="10">
        <v>2604</v>
      </c>
      <c r="H837" s="9">
        <v>4309.0992000000006</v>
      </c>
    </row>
    <row r="838" spans="1:8" x14ac:dyDescent="0.25">
      <c r="A838" s="13">
        <v>41356</v>
      </c>
      <c r="B838" s="8">
        <v>2196</v>
      </c>
      <c r="C838" s="9" t="s">
        <v>57</v>
      </c>
      <c r="D838" s="9" t="s">
        <v>63</v>
      </c>
      <c r="E838" s="9" t="s">
        <v>59</v>
      </c>
      <c r="F838" s="9">
        <v>6</v>
      </c>
      <c r="G838" s="10">
        <v>8172</v>
      </c>
      <c r="H838" s="9">
        <v>2018.2797</v>
      </c>
    </row>
    <row r="839" spans="1:8" x14ac:dyDescent="0.25">
      <c r="A839" s="13">
        <v>41357</v>
      </c>
      <c r="B839" s="8">
        <v>2562</v>
      </c>
      <c r="C839" s="9" t="s">
        <v>57</v>
      </c>
      <c r="D839" s="9" t="s">
        <v>63</v>
      </c>
      <c r="E839" s="9" t="s">
        <v>58</v>
      </c>
      <c r="F839" s="9">
        <v>6</v>
      </c>
      <c r="G839" s="10">
        <v>7020</v>
      </c>
      <c r="H839" s="9">
        <v>2369.25</v>
      </c>
    </row>
    <row r="840" spans="1:8" x14ac:dyDescent="0.25">
      <c r="A840" s="13">
        <v>41358</v>
      </c>
      <c r="B840" s="8">
        <v>2197</v>
      </c>
      <c r="C840" s="9" t="s">
        <v>53</v>
      </c>
      <c r="D840" s="9" t="s">
        <v>63</v>
      </c>
      <c r="E840" s="9" t="s">
        <v>59</v>
      </c>
      <c r="F840" s="9">
        <v>6</v>
      </c>
      <c r="G840" s="10">
        <v>3978</v>
      </c>
      <c r="H840" s="9">
        <v>735.53219999999999</v>
      </c>
    </row>
    <row r="841" spans="1:8" x14ac:dyDescent="0.25">
      <c r="A841" s="13">
        <v>41359</v>
      </c>
      <c r="B841" s="8">
        <v>2563</v>
      </c>
      <c r="C841" s="9" t="s">
        <v>53</v>
      </c>
      <c r="D841" s="9" t="s">
        <v>63</v>
      </c>
      <c r="E841" s="9" t="s">
        <v>58</v>
      </c>
      <c r="F841" s="9">
        <v>8</v>
      </c>
      <c r="G841" s="10">
        <v>7920</v>
      </c>
      <c r="H841" s="9">
        <v>3519.45</v>
      </c>
    </row>
    <row r="842" spans="1:8" x14ac:dyDescent="0.25">
      <c r="A842" s="13">
        <v>41360</v>
      </c>
      <c r="B842" s="8">
        <v>2198</v>
      </c>
      <c r="C842" s="9" t="s">
        <v>56</v>
      </c>
      <c r="D842" s="9" t="s">
        <v>63</v>
      </c>
      <c r="E842" s="9" t="s">
        <v>59</v>
      </c>
      <c r="F842" s="9">
        <v>9</v>
      </c>
      <c r="G842" s="10">
        <v>11178</v>
      </c>
      <c r="H842" s="9">
        <v>4783.0661999999993</v>
      </c>
    </row>
    <row r="843" spans="1:8" x14ac:dyDescent="0.25">
      <c r="A843" s="13">
        <v>41361</v>
      </c>
      <c r="B843" s="8">
        <v>2564</v>
      </c>
      <c r="C843" s="9" t="s">
        <v>56</v>
      </c>
      <c r="D843" s="9" t="s">
        <v>63</v>
      </c>
      <c r="E843" s="9" t="s">
        <v>58</v>
      </c>
      <c r="F843" s="9">
        <v>6</v>
      </c>
      <c r="G843" s="10">
        <v>3150</v>
      </c>
      <c r="H843" s="9">
        <v>2264.85</v>
      </c>
    </row>
    <row r="844" spans="1:8" x14ac:dyDescent="0.25">
      <c r="A844" s="13">
        <v>41362</v>
      </c>
      <c r="B844" s="8">
        <v>2199</v>
      </c>
      <c r="C844" s="9" t="s">
        <v>57</v>
      </c>
      <c r="D844" s="9" t="s">
        <v>63</v>
      </c>
      <c r="E844" s="9" t="s">
        <v>55</v>
      </c>
      <c r="F844" s="9">
        <v>8</v>
      </c>
      <c r="G844" s="10">
        <v>6096</v>
      </c>
      <c r="H844" s="9">
        <v>1445.9712</v>
      </c>
    </row>
    <row r="845" spans="1:8" x14ac:dyDescent="0.25">
      <c r="A845" s="13">
        <v>41363</v>
      </c>
      <c r="B845" s="8">
        <v>2565</v>
      </c>
      <c r="C845" s="9" t="s">
        <v>57</v>
      </c>
      <c r="D845" s="9" t="s">
        <v>63</v>
      </c>
      <c r="E845" s="9" t="s">
        <v>59</v>
      </c>
      <c r="F845" s="9">
        <v>9</v>
      </c>
      <c r="G845" s="10">
        <v>6135.75</v>
      </c>
      <c r="H845" s="9">
        <v>1783.8670499999998</v>
      </c>
    </row>
    <row r="846" spans="1:8" x14ac:dyDescent="0.25">
      <c r="A846" s="13">
        <v>41364</v>
      </c>
      <c r="B846" s="8">
        <v>2200</v>
      </c>
      <c r="C846" s="9" t="s">
        <v>53</v>
      </c>
      <c r="D846" s="9" t="s">
        <v>63</v>
      </c>
      <c r="E846" s="9" t="s">
        <v>55</v>
      </c>
      <c r="F846" s="9">
        <v>8</v>
      </c>
      <c r="G846" s="10">
        <v>7248</v>
      </c>
      <c r="H846" s="9">
        <v>3665.6759999999995</v>
      </c>
    </row>
    <row r="847" spans="1:8" x14ac:dyDescent="0.25">
      <c r="A847" s="13">
        <v>41365</v>
      </c>
      <c r="B847" s="8">
        <v>2566</v>
      </c>
      <c r="C847" s="9" t="s">
        <v>53</v>
      </c>
      <c r="D847" s="9" t="s">
        <v>63</v>
      </c>
      <c r="E847" s="9" t="s">
        <v>59</v>
      </c>
      <c r="F847" s="9">
        <v>7</v>
      </c>
      <c r="G847" s="10">
        <v>3108</v>
      </c>
      <c r="H847" s="9">
        <v>605.90460000000007</v>
      </c>
    </row>
    <row r="848" spans="1:8" x14ac:dyDescent="0.25">
      <c r="A848" s="13">
        <v>41366</v>
      </c>
      <c r="B848" s="8">
        <v>2201</v>
      </c>
      <c r="C848" s="9" t="s">
        <v>56</v>
      </c>
      <c r="D848" s="9" t="s">
        <v>63</v>
      </c>
      <c r="E848" s="9" t="s">
        <v>55</v>
      </c>
      <c r="F848" s="9">
        <v>6</v>
      </c>
      <c r="G848" s="10">
        <v>1935</v>
      </c>
      <c r="H848" s="9">
        <v>637.77600000000007</v>
      </c>
    </row>
    <row r="849" spans="1:8" x14ac:dyDescent="0.25">
      <c r="A849" s="13">
        <v>41367</v>
      </c>
      <c r="B849" s="8">
        <v>2567</v>
      </c>
      <c r="C849" s="9" t="s">
        <v>56</v>
      </c>
      <c r="D849" s="9" t="s">
        <v>63</v>
      </c>
      <c r="E849" s="9" t="s">
        <v>59</v>
      </c>
      <c r="F849" s="9">
        <v>9</v>
      </c>
      <c r="G849" s="10">
        <v>7411.5</v>
      </c>
      <c r="H849" s="9">
        <v>4191.9444000000003</v>
      </c>
    </row>
    <row r="850" spans="1:8" x14ac:dyDescent="0.25">
      <c r="A850" s="13">
        <v>41368</v>
      </c>
      <c r="B850" s="8">
        <v>2202</v>
      </c>
      <c r="C850" s="9" t="s">
        <v>57</v>
      </c>
      <c r="D850" s="9" t="s">
        <v>63</v>
      </c>
      <c r="E850" s="9" t="s">
        <v>58</v>
      </c>
      <c r="F850" s="9">
        <v>7</v>
      </c>
      <c r="G850" s="10">
        <v>8568</v>
      </c>
      <c r="H850" s="9">
        <v>5873.3639999999996</v>
      </c>
    </row>
    <row r="851" spans="1:8" x14ac:dyDescent="0.25">
      <c r="A851" s="13">
        <v>41369</v>
      </c>
      <c r="B851" s="8">
        <v>2568</v>
      </c>
      <c r="C851" s="9" t="s">
        <v>57</v>
      </c>
      <c r="D851" s="9" t="s">
        <v>63</v>
      </c>
      <c r="E851" s="9" t="s">
        <v>55</v>
      </c>
      <c r="F851" s="9">
        <v>10</v>
      </c>
      <c r="G851" s="10">
        <v>8880</v>
      </c>
      <c r="H851" s="9">
        <v>4962.8100000000004</v>
      </c>
    </row>
    <row r="852" spans="1:8" x14ac:dyDescent="0.25">
      <c r="A852" s="13">
        <v>41370</v>
      </c>
      <c r="B852" s="8">
        <v>2203</v>
      </c>
      <c r="C852" s="9" t="s">
        <v>53</v>
      </c>
      <c r="D852" s="9" t="s">
        <v>63</v>
      </c>
      <c r="E852" s="9" t="s">
        <v>58</v>
      </c>
      <c r="F852" s="9">
        <v>10</v>
      </c>
      <c r="G852" s="10">
        <v>6255</v>
      </c>
      <c r="H852" s="9">
        <v>3148.35</v>
      </c>
    </row>
    <row r="853" spans="1:8" x14ac:dyDescent="0.25">
      <c r="A853" s="13">
        <v>41371</v>
      </c>
      <c r="B853" s="8">
        <v>2569</v>
      </c>
      <c r="C853" s="9" t="s">
        <v>53</v>
      </c>
      <c r="D853" s="9" t="s">
        <v>63</v>
      </c>
      <c r="E853" s="9" t="s">
        <v>55</v>
      </c>
      <c r="F853" s="9">
        <v>6</v>
      </c>
      <c r="G853" s="10">
        <v>7992</v>
      </c>
      <c r="H853" s="9">
        <v>3956.5727999999999</v>
      </c>
    </row>
    <row r="854" spans="1:8" x14ac:dyDescent="0.25">
      <c r="A854" s="13">
        <v>41372</v>
      </c>
      <c r="B854" s="8">
        <v>2204</v>
      </c>
      <c r="C854" s="9" t="s">
        <v>56</v>
      </c>
      <c r="D854" s="9" t="s">
        <v>63</v>
      </c>
      <c r="E854" s="9" t="s">
        <v>58</v>
      </c>
      <c r="F854" s="9">
        <v>10</v>
      </c>
      <c r="G854" s="10">
        <v>6660</v>
      </c>
      <c r="H854" s="9">
        <v>1922.9639999999999</v>
      </c>
    </row>
    <row r="855" spans="1:8" x14ac:dyDescent="0.25">
      <c r="A855" s="13">
        <v>41373</v>
      </c>
      <c r="B855" s="8">
        <v>2570</v>
      </c>
      <c r="C855" s="9" t="s">
        <v>56</v>
      </c>
      <c r="D855" s="9" t="s">
        <v>63</v>
      </c>
      <c r="E855" s="9" t="s">
        <v>55</v>
      </c>
      <c r="F855" s="9">
        <v>7</v>
      </c>
      <c r="G855" s="10">
        <v>5607</v>
      </c>
      <c r="H855" s="9">
        <v>591.35159999999996</v>
      </c>
    </row>
    <row r="856" spans="1:8" x14ac:dyDescent="0.25">
      <c r="A856" s="13">
        <v>41374</v>
      </c>
      <c r="B856" s="8">
        <v>2205</v>
      </c>
      <c r="C856" s="9" t="s">
        <v>57</v>
      </c>
      <c r="D856" s="9" t="s">
        <v>63</v>
      </c>
      <c r="E856" s="9" t="s">
        <v>59</v>
      </c>
      <c r="F856" s="9">
        <v>9</v>
      </c>
      <c r="G856" s="10">
        <v>13410</v>
      </c>
      <c r="H856" s="9">
        <v>2911.0428000000002</v>
      </c>
    </row>
    <row r="857" spans="1:8" x14ac:dyDescent="0.25">
      <c r="A857" s="13">
        <v>41375</v>
      </c>
      <c r="B857" s="8">
        <v>2571</v>
      </c>
      <c r="C857" s="9" t="s">
        <v>57</v>
      </c>
      <c r="D857" s="9" t="s">
        <v>63</v>
      </c>
      <c r="E857" s="9" t="s">
        <v>58</v>
      </c>
      <c r="F857" s="9">
        <v>10</v>
      </c>
      <c r="G857" s="10">
        <v>4770</v>
      </c>
      <c r="H857" s="9">
        <v>2509.9740000000002</v>
      </c>
    </row>
    <row r="858" spans="1:8" x14ac:dyDescent="0.25">
      <c r="A858" s="13">
        <v>41376</v>
      </c>
      <c r="B858" s="8">
        <v>2206</v>
      </c>
      <c r="C858" s="9" t="s">
        <v>53</v>
      </c>
      <c r="D858" s="9" t="s">
        <v>63</v>
      </c>
      <c r="E858" s="9" t="s">
        <v>59</v>
      </c>
      <c r="F858" s="9">
        <v>6</v>
      </c>
      <c r="G858" s="10">
        <v>2673</v>
      </c>
      <c r="H858" s="9">
        <v>2986.2755999999999</v>
      </c>
    </row>
    <row r="859" spans="1:8" x14ac:dyDescent="0.25">
      <c r="A859" s="13">
        <v>41377</v>
      </c>
      <c r="B859" s="8">
        <v>2572</v>
      </c>
      <c r="C859" s="9" t="s">
        <v>53</v>
      </c>
      <c r="D859" s="9" t="s">
        <v>63</v>
      </c>
      <c r="E859" s="9" t="s">
        <v>58</v>
      </c>
      <c r="F859" s="9">
        <v>9</v>
      </c>
      <c r="G859" s="10">
        <v>6378.75</v>
      </c>
      <c r="H859" s="9">
        <v>702.08774999999991</v>
      </c>
    </row>
    <row r="860" spans="1:8" x14ac:dyDescent="0.25">
      <c r="A860" s="13">
        <v>41378</v>
      </c>
      <c r="B860" s="8">
        <v>2207</v>
      </c>
      <c r="C860" s="9" t="s">
        <v>56</v>
      </c>
      <c r="D860" s="9" t="s">
        <v>63</v>
      </c>
      <c r="E860" s="9" t="s">
        <v>59</v>
      </c>
      <c r="F860" s="9">
        <v>7</v>
      </c>
      <c r="G860" s="10">
        <v>4882.5</v>
      </c>
      <c r="H860" s="9">
        <v>687.94425000000001</v>
      </c>
    </row>
    <row r="861" spans="1:8" x14ac:dyDescent="0.25">
      <c r="A861" s="13">
        <v>41379</v>
      </c>
      <c r="B861" s="8">
        <v>2573</v>
      </c>
      <c r="C861" s="9" t="s">
        <v>56</v>
      </c>
      <c r="D861" s="9" t="s">
        <v>63</v>
      </c>
      <c r="E861" s="9" t="s">
        <v>58</v>
      </c>
      <c r="F861" s="9">
        <v>6</v>
      </c>
      <c r="G861" s="10">
        <v>4401</v>
      </c>
      <c r="H861" s="9">
        <v>2591.7489000000005</v>
      </c>
    </row>
    <row r="862" spans="1:8" x14ac:dyDescent="0.25">
      <c r="A862" s="13">
        <v>41380</v>
      </c>
      <c r="B862" s="8">
        <v>2208</v>
      </c>
      <c r="C862" s="9" t="s">
        <v>57</v>
      </c>
      <c r="D862" s="9" t="s">
        <v>63</v>
      </c>
      <c r="E862" s="9" t="s">
        <v>55</v>
      </c>
      <c r="F862" s="9">
        <v>6</v>
      </c>
      <c r="G862" s="10">
        <v>9720</v>
      </c>
      <c r="H862" s="9">
        <v>3403.5551999999998</v>
      </c>
    </row>
    <row r="863" spans="1:8" x14ac:dyDescent="0.25">
      <c r="A863" s="13">
        <v>41381</v>
      </c>
      <c r="B863" s="8">
        <v>2574</v>
      </c>
      <c r="C863" s="9" t="s">
        <v>57</v>
      </c>
      <c r="D863" s="9" t="s">
        <v>63</v>
      </c>
      <c r="E863" s="9" t="s">
        <v>59</v>
      </c>
      <c r="F863" s="9">
        <v>7</v>
      </c>
      <c r="G863" s="10">
        <v>3990</v>
      </c>
      <c r="H863" s="9">
        <v>1372.9590000000001</v>
      </c>
    </row>
    <row r="864" spans="1:8" x14ac:dyDescent="0.25">
      <c r="A864" s="13">
        <v>41382</v>
      </c>
      <c r="B864" s="8">
        <v>2209</v>
      </c>
      <c r="C864" s="9" t="s">
        <v>53</v>
      </c>
      <c r="D864" s="9" t="s">
        <v>63</v>
      </c>
      <c r="E864" s="9" t="s">
        <v>55</v>
      </c>
      <c r="F864" s="9">
        <v>9</v>
      </c>
      <c r="G864" s="10">
        <v>2349</v>
      </c>
      <c r="H864" s="9">
        <v>3937.8635999999997</v>
      </c>
    </row>
    <row r="865" spans="1:8" x14ac:dyDescent="0.25">
      <c r="A865" s="13">
        <v>41383</v>
      </c>
      <c r="B865" s="8">
        <v>2575</v>
      </c>
      <c r="C865" s="9" t="s">
        <v>53</v>
      </c>
      <c r="D865" s="9" t="s">
        <v>63</v>
      </c>
      <c r="E865" s="9" t="s">
        <v>59</v>
      </c>
      <c r="F865" s="9">
        <v>7</v>
      </c>
      <c r="G865" s="10">
        <v>9292.5</v>
      </c>
      <c r="H865" s="9">
        <v>737.63864999999987</v>
      </c>
    </row>
    <row r="866" spans="1:8" x14ac:dyDescent="0.25">
      <c r="A866" s="13">
        <v>41384</v>
      </c>
      <c r="B866" s="8">
        <v>2210</v>
      </c>
      <c r="C866" s="9" t="s">
        <v>56</v>
      </c>
      <c r="D866" s="9" t="s">
        <v>63</v>
      </c>
      <c r="E866" s="9" t="s">
        <v>55</v>
      </c>
      <c r="F866" s="9">
        <v>9</v>
      </c>
      <c r="G866" s="10">
        <v>13702.5</v>
      </c>
      <c r="H866" s="9">
        <v>919.98585000000003</v>
      </c>
    </row>
    <row r="867" spans="1:8" x14ac:dyDescent="0.25">
      <c r="A867" s="13">
        <v>41385</v>
      </c>
      <c r="B867" s="8">
        <v>2576</v>
      </c>
      <c r="C867" s="9" t="s">
        <v>56</v>
      </c>
      <c r="D867" s="9" t="s">
        <v>63</v>
      </c>
      <c r="E867" s="9" t="s">
        <v>59</v>
      </c>
      <c r="F867" s="9">
        <v>7</v>
      </c>
      <c r="G867" s="10">
        <v>6762</v>
      </c>
      <c r="H867" s="9">
        <v>1316.8995</v>
      </c>
    </row>
    <row r="868" spans="1:8" x14ac:dyDescent="0.25">
      <c r="A868" s="13">
        <v>41386</v>
      </c>
      <c r="B868" s="8">
        <v>2211</v>
      </c>
      <c r="C868" s="9" t="s">
        <v>57</v>
      </c>
      <c r="D868" s="9" t="s">
        <v>63</v>
      </c>
      <c r="E868" s="9" t="s">
        <v>58</v>
      </c>
      <c r="F868" s="9">
        <v>10</v>
      </c>
      <c r="G868" s="10">
        <v>5400</v>
      </c>
      <c r="H868" s="9">
        <v>2108.7000000000003</v>
      </c>
    </row>
    <row r="869" spans="1:8" x14ac:dyDescent="0.25">
      <c r="A869" s="13">
        <v>41387</v>
      </c>
      <c r="B869" s="8">
        <v>2577</v>
      </c>
      <c r="C869" s="9" t="s">
        <v>57</v>
      </c>
      <c r="D869" s="9" t="s">
        <v>63</v>
      </c>
      <c r="E869" s="9" t="s">
        <v>55</v>
      </c>
      <c r="F869" s="9">
        <v>6</v>
      </c>
      <c r="G869" s="10">
        <v>9432</v>
      </c>
      <c r="H869" s="9">
        <v>3295.5407999999998</v>
      </c>
    </row>
    <row r="870" spans="1:8" x14ac:dyDescent="0.25">
      <c r="A870" s="13">
        <v>41388</v>
      </c>
      <c r="B870" s="8">
        <v>2212</v>
      </c>
      <c r="C870" s="9" t="s">
        <v>53</v>
      </c>
      <c r="D870" s="9" t="s">
        <v>63</v>
      </c>
      <c r="E870" s="9" t="s">
        <v>58</v>
      </c>
      <c r="F870" s="9">
        <v>9</v>
      </c>
      <c r="G870" s="10">
        <v>2610</v>
      </c>
      <c r="H870" s="9">
        <v>3854.4479999999999</v>
      </c>
    </row>
    <row r="871" spans="1:8" x14ac:dyDescent="0.25">
      <c r="A871" s="13">
        <v>41389</v>
      </c>
      <c r="B871" s="8">
        <v>2578</v>
      </c>
      <c r="C871" s="9" t="s">
        <v>53</v>
      </c>
      <c r="D871" s="9" t="s">
        <v>63</v>
      </c>
      <c r="E871" s="9" t="s">
        <v>55</v>
      </c>
      <c r="F871" s="9">
        <v>9</v>
      </c>
      <c r="G871" s="10">
        <v>5220</v>
      </c>
      <c r="H871" s="9">
        <v>1099.0709999999999</v>
      </c>
    </row>
    <row r="872" spans="1:8" x14ac:dyDescent="0.25">
      <c r="A872" s="13">
        <v>41390</v>
      </c>
      <c r="B872" s="8">
        <v>2213</v>
      </c>
      <c r="C872" s="9" t="s">
        <v>56</v>
      </c>
      <c r="D872" s="9" t="s">
        <v>63</v>
      </c>
      <c r="E872" s="9" t="s">
        <v>58</v>
      </c>
      <c r="F872" s="9">
        <v>8</v>
      </c>
      <c r="G872" s="10">
        <v>8388</v>
      </c>
      <c r="H872" s="9">
        <v>1038.4344000000001</v>
      </c>
    </row>
    <row r="873" spans="1:8" x14ac:dyDescent="0.25">
      <c r="A873" s="13">
        <v>41391</v>
      </c>
      <c r="B873" s="8">
        <v>2579</v>
      </c>
      <c r="C873" s="9" t="s">
        <v>56</v>
      </c>
      <c r="D873" s="9" t="s">
        <v>63</v>
      </c>
      <c r="E873" s="9" t="s">
        <v>55</v>
      </c>
      <c r="F873" s="9">
        <v>7</v>
      </c>
      <c r="G873" s="10">
        <v>11550</v>
      </c>
      <c r="H873" s="9">
        <v>1974.5880000000002</v>
      </c>
    </row>
    <row r="874" spans="1:8" x14ac:dyDescent="0.25">
      <c r="A874" s="13">
        <v>41392</v>
      </c>
      <c r="B874" s="8">
        <v>2214</v>
      </c>
      <c r="C874" s="9" t="s">
        <v>57</v>
      </c>
      <c r="D874" s="9" t="s">
        <v>63</v>
      </c>
      <c r="E874" s="9" t="s">
        <v>59</v>
      </c>
      <c r="F874" s="9">
        <v>6</v>
      </c>
      <c r="G874" s="10">
        <v>5967</v>
      </c>
      <c r="H874" s="9">
        <v>3592.1340000000005</v>
      </c>
    </row>
    <row r="875" spans="1:8" x14ac:dyDescent="0.25">
      <c r="A875" s="13">
        <v>41393</v>
      </c>
      <c r="B875" s="8">
        <v>2580</v>
      </c>
      <c r="C875" s="9" t="s">
        <v>57</v>
      </c>
      <c r="D875" s="9" t="s">
        <v>63</v>
      </c>
      <c r="E875" s="9" t="s">
        <v>58</v>
      </c>
      <c r="F875" s="9">
        <v>8</v>
      </c>
      <c r="G875" s="10">
        <v>7308</v>
      </c>
      <c r="H875" s="9">
        <v>2817.2339999999999</v>
      </c>
    </row>
    <row r="876" spans="1:8" x14ac:dyDescent="0.25">
      <c r="A876" s="13">
        <v>41394</v>
      </c>
      <c r="B876" s="8">
        <v>2215</v>
      </c>
      <c r="C876" s="9" t="s">
        <v>53</v>
      </c>
      <c r="D876" s="9" t="s">
        <v>63</v>
      </c>
      <c r="E876" s="9" t="s">
        <v>59</v>
      </c>
      <c r="F876" s="9">
        <v>9</v>
      </c>
      <c r="G876" s="10">
        <v>5481</v>
      </c>
      <c r="H876" s="9">
        <v>1679.9265</v>
      </c>
    </row>
    <row r="877" spans="1:8" x14ac:dyDescent="0.25">
      <c r="A877" s="13">
        <v>41395</v>
      </c>
      <c r="B877" s="8">
        <v>2581</v>
      </c>
      <c r="C877" s="9" t="s">
        <v>53</v>
      </c>
      <c r="D877" s="9" t="s">
        <v>63</v>
      </c>
      <c r="E877" s="9" t="s">
        <v>58</v>
      </c>
      <c r="F877" s="9">
        <v>8</v>
      </c>
      <c r="G877" s="10">
        <v>3024</v>
      </c>
      <c r="H877" s="9">
        <v>1639.3103999999998</v>
      </c>
    </row>
    <row r="878" spans="1:8" x14ac:dyDescent="0.25">
      <c r="A878" s="13">
        <v>41396</v>
      </c>
      <c r="B878" s="8">
        <v>2216</v>
      </c>
      <c r="C878" s="9" t="s">
        <v>56</v>
      </c>
      <c r="D878" s="9" t="s">
        <v>63</v>
      </c>
      <c r="E878" s="9" t="s">
        <v>59</v>
      </c>
      <c r="F878" s="9">
        <v>7</v>
      </c>
      <c r="G878" s="10">
        <v>4074</v>
      </c>
      <c r="H878" s="9">
        <v>3602.2308000000003</v>
      </c>
    </row>
    <row r="879" spans="1:8" x14ac:dyDescent="0.25">
      <c r="A879" s="13">
        <v>41397</v>
      </c>
      <c r="B879" s="8">
        <v>2582</v>
      </c>
      <c r="C879" s="9" t="s">
        <v>56</v>
      </c>
      <c r="D879" s="9" t="s">
        <v>63</v>
      </c>
      <c r="E879" s="9" t="s">
        <v>58</v>
      </c>
      <c r="F879" s="9">
        <v>7</v>
      </c>
      <c r="G879" s="10">
        <v>7182</v>
      </c>
      <c r="H879" s="9">
        <v>3080.5991999999997</v>
      </c>
    </row>
    <row r="880" spans="1:8" x14ac:dyDescent="0.25">
      <c r="A880" s="13">
        <v>41398</v>
      </c>
      <c r="B880" s="8">
        <v>2217</v>
      </c>
      <c r="C880" s="9" t="s">
        <v>57</v>
      </c>
      <c r="D880" s="9" t="s">
        <v>63</v>
      </c>
      <c r="E880" s="9" t="s">
        <v>55</v>
      </c>
      <c r="F880" s="9">
        <v>9</v>
      </c>
      <c r="G880" s="10">
        <v>12555</v>
      </c>
      <c r="H880" s="9">
        <v>2253.3714</v>
      </c>
    </row>
    <row r="881" spans="1:8" x14ac:dyDescent="0.25">
      <c r="A881" s="13">
        <v>41399</v>
      </c>
      <c r="B881" s="8">
        <v>2583</v>
      </c>
      <c r="C881" s="9" t="s">
        <v>57</v>
      </c>
      <c r="D881" s="9" t="s">
        <v>63</v>
      </c>
      <c r="E881" s="9" t="s">
        <v>59</v>
      </c>
      <c r="F881" s="9">
        <v>7</v>
      </c>
      <c r="G881" s="10">
        <v>5229</v>
      </c>
      <c r="H881" s="9">
        <v>1091.8152</v>
      </c>
    </row>
    <row r="882" spans="1:8" x14ac:dyDescent="0.25">
      <c r="A882" s="13">
        <v>41400</v>
      </c>
      <c r="B882" s="8">
        <v>2218</v>
      </c>
      <c r="C882" s="9" t="s">
        <v>53</v>
      </c>
      <c r="D882" s="9" t="s">
        <v>63</v>
      </c>
      <c r="E882" s="9" t="s">
        <v>55</v>
      </c>
      <c r="F882" s="9">
        <v>6</v>
      </c>
      <c r="G882" s="10">
        <v>8437.5</v>
      </c>
      <c r="H882" s="9">
        <v>2847.6562500000005</v>
      </c>
    </row>
    <row r="883" spans="1:8" x14ac:dyDescent="0.25">
      <c r="A883" s="13">
        <v>41401</v>
      </c>
      <c r="B883" s="8">
        <v>2584</v>
      </c>
      <c r="C883" s="9" t="s">
        <v>53</v>
      </c>
      <c r="D883" s="9" t="s">
        <v>63</v>
      </c>
      <c r="E883" s="9" t="s">
        <v>59</v>
      </c>
      <c r="F883" s="9">
        <v>8</v>
      </c>
      <c r="G883" s="10">
        <v>10260</v>
      </c>
      <c r="H883" s="9">
        <v>649.0476000000001</v>
      </c>
    </row>
    <row r="884" spans="1:8" x14ac:dyDescent="0.25">
      <c r="A884" s="13">
        <v>41767</v>
      </c>
      <c r="B884" s="8">
        <v>2219</v>
      </c>
      <c r="C884" s="9" t="s">
        <v>56</v>
      </c>
      <c r="D884" s="9" t="s">
        <v>63</v>
      </c>
      <c r="E884" s="9" t="s">
        <v>55</v>
      </c>
      <c r="F884" s="9">
        <v>10</v>
      </c>
      <c r="G884" s="10">
        <v>1755</v>
      </c>
      <c r="H884" s="9">
        <v>682.69499999999994</v>
      </c>
    </row>
    <row r="885" spans="1:8" x14ac:dyDescent="0.25">
      <c r="A885" s="13">
        <v>41768</v>
      </c>
      <c r="B885" s="8">
        <v>2585</v>
      </c>
      <c r="C885" s="9" t="s">
        <v>56</v>
      </c>
      <c r="D885" s="9" t="s">
        <v>63</v>
      </c>
      <c r="E885" s="9" t="s">
        <v>59</v>
      </c>
      <c r="F885" s="9">
        <v>8</v>
      </c>
      <c r="G885" s="10">
        <v>2248</v>
      </c>
      <c r="H885" s="9">
        <v>2456.8392000000003</v>
      </c>
    </row>
    <row r="886" spans="1:8" x14ac:dyDescent="0.25">
      <c r="A886" s="13">
        <v>41769</v>
      </c>
      <c r="B886" s="8">
        <v>2220</v>
      </c>
      <c r="C886" s="9" t="s">
        <v>57</v>
      </c>
      <c r="D886" s="9" t="s">
        <v>63</v>
      </c>
      <c r="E886" s="9" t="s">
        <v>58</v>
      </c>
      <c r="F886" s="9">
        <v>9</v>
      </c>
      <c r="G886" s="10">
        <v>2929.5</v>
      </c>
      <c r="H886" s="9">
        <v>2312.5473000000002</v>
      </c>
    </row>
    <row r="887" spans="1:8" x14ac:dyDescent="0.25">
      <c r="A887" s="13">
        <v>41770</v>
      </c>
      <c r="B887" s="8">
        <v>2586</v>
      </c>
      <c r="C887" s="9" t="s">
        <v>57</v>
      </c>
      <c r="D887" s="9" t="s">
        <v>63</v>
      </c>
      <c r="E887" s="9" t="s">
        <v>55</v>
      </c>
      <c r="F887" s="9">
        <v>10</v>
      </c>
      <c r="G887" s="10">
        <v>2910</v>
      </c>
      <c r="H887" s="9">
        <v>1042.653</v>
      </c>
    </row>
    <row r="888" spans="1:8" x14ac:dyDescent="0.25">
      <c r="A888" s="13">
        <v>41771</v>
      </c>
      <c r="B888" s="8">
        <v>2221</v>
      </c>
      <c r="C888" s="9" t="s">
        <v>53</v>
      </c>
      <c r="D888" s="9" t="s">
        <v>63</v>
      </c>
      <c r="E888" s="9" t="s">
        <v>58</v>
      </c>
      <c r="F888" s="9">
        <v>7</v>
      </c>
      <c r="G888" s="10">
        <v>10395</v>
      </c>
      <c r="H888" s="9">
        <v>861.9534000000001</v>
      </c>
    </row>
    <row r="889" spans="1:8" x14ac:dyDescent="0.25">
      <c r="A889" s="13">
        <v>41772</v>
      </c>
      <c r="B889" s="8">
        <v>2587</v>
      </c>
      <c r="C889" s="9" t="s">
        <v>53</v>
      </c>
      <c r="D889" s="9" t="s">
        <v>63</v>
      </c>
      <c r="E889" s="9" t="s">
        <v>55</v>
      </c>
      <c r="F889" s="9">
        <v>8</v>
      </c>
      <c r="G889" s="10">
        <v>10440</v>
      </c>
      <c r="H889" s="9">
        <v>2196.1584000000003</v>
      </c>
    </row>
    <row r="890" spans="1:8" x14ac:dyDescent="0.25">
      <c r="A890" s="13">
        <v>41773</v>
      </c>
      <c r="B890" s="8">
        <v>2222</v>
      </c>
      <c r="C890" s="9" t="s">
        <v>56</v>
      </c>
      <c r="D890" s="9" t="s">
        <v>63</v>
      </c>
      <c r="E890" s="9" t="s">
        <v>58</v>
      </c>
      <c r="F890" s="9">
        <v>6</v>
      </c>
      <c r="G890" s="10">
        <v>4374</v>
      </c>
      <c r="H890" s="9">
        <v>2795.8608000000004</v>
      </c>
    </row>
    <row r="891" spans="1:8" x14ac:dyDescent="0.25">
      <c r="A891" s="13">
        <v>41774</v>
      </c>
      <c r="B891" s="8">
        <v>2588</v>
      </c>
      <c r="C891" s="9" t="s">
        <v>56</v>
      </c>
      <c r="D891" s="9" t="s">
        <v>63</v>
      </c>
      <c r="E891" s="9" t="s">
        <v>55</v>
      </c>
      <c r="F891" s="9">
        <v>8</v>
      </c>
      <c r="G891" s="10">
        <v>2124</v>
      </c>
      <c r="H891" s="9">
        <v>2627.1755999999996</v>
      </c>
    </row>
    <row r="892" spans="1:8" x14ac:dyDescent="0.25">
      <c r="A892" s="13">
        <v>41775</v>
      </c>
      <c r="B892" s="8">
        <v>2223</v>
      </c>
      <c r="C892" s="9" t="s">
        <v>57</v>
      </c>
      <c r="D892" s="9" t="s">
        <v>63</v>
      </c>
      <c r="E892" s="9" t="s">
        <v>59</v>
      </c>
      <c r="F892" s="9">
        <v>7</v>
      </c>
      <c r="G892" s="10">
        <v>4515</v>
      </c>
      <c r="H892" s="9">
        <v>3930.3074999999999</v>
      </c>
    </row>
    <row r="893" spans="1:8" x14ac:dyDescent="0.25">
      <c r="A893" s="13">
        <v>41776</v>
      </c>
      <c r="B893" s="8">
        <v>2589</v>
      </c>
      <c r="C893" s="9" t="s">
        <v>57</v>
      </c>
      <c r="D893" s="9" t="s">
        <v>63</v>
      </c>
      <c r="E893" s="9" t="s">
        <v>58</v>
      </c>
      <c r="F893" s="9">
        <v>9</v>
      </c>
      <c r="G893" s="10">
        <v>1714.5</v>
      </c>
      <c r="H893" s="9">
        <v>3669.03</v>
      </c>
    </row>
    <row r="894" spans="1:8" x14ac:dyDescent="0.25">
      <c r="A894" s="13">
        <v>41777</v>
      </c>
      <c r="B894" s="8">
        <v>2224</v>
      </c>
      <c r="C894" s="9" t="s">
        <v>53</v>
      </c>
      <c r="D894" s="9" t="s">
        <v>63</v>
      </c>
      <c r="E894" s="9" t="s">
        <v>59</v>
      </c>
      <c r="F894" s="9">
        <v>9</v>
      </c>
      <c r="G894" s="10">
        <v>2439</v>
      </c>
      <c r="H894" s="9">
        <v>5413.3604999999998</v>
      </c>
    </row>
    <row r="895" spans="1:8" x14ac:dyDescent="0.25">
      <c r="A895" s="13">
        <v>41778</v>
      </c>
      <c r="B895" s="8">
        <v>2590</v>
      </c>
      <c r="C895" s="9" t="s">
        <v>53</v>
      </c>
      <c r="D895" s="9" t="s">
        <v>63</v>
      </c>
      <c r="E895" s="9" t="s">
        <v>58</v>
      </c>
      <c r="F895" s="9">
        <v>10</v>
      </c>
      <c r="G895" s="10">
        <v>5280</v>
      </c>
      <c r="H895" s="9">
        <v>1017.9839999999999</v>
      </c>
    </row>
    <row r="896" spans="1:8" x14ac:dyDescent="0.25">
      <c r="A896" s="13">
        <v>41779</v>
      </c>
      <c r="B896" s="8">
        <v>2225</v>
      </c>
      <c r="C896" s="9" t="s">
        <v>56</v>
      </c>
      <c r="D896" s="9" t="s">
        <v>63</v>
      </c>
      <c r="E896" s="9" t="s">
        <v>59</v>
      </c>
      <c r="F896" s="9">
        <v>9</v>
      </c>
      <c r="G896" s="10">
        <v>11475</v>
      </c>
      <c r="H896" s="9">
        <v>1964.0609999999999</v>
      </c>
    </row>
    <row r="897" spans="1:8" x14ac:dyDescent="0.25">
      <c r="A897" s="13">
        <v>41780</v>
      </c>
      <c r="B897" s="8">
        <v>2591</v>
      </c>
      <c r="C897" s="9" t="s">
        <v>56</v>
      </c>
      <c r="D897" s="9" t="s">
        <v>63</v>
      </c>
      <c r="E897" s="9" t="s">
        <v>58</v>
      </c>
      <c r="F897" s="9">
        <v>9</v>
      </c>
      <c r="G897" s="10">
        <v>2146.5</v>
      </c>
      <c r="H897" s="9">
        <v>2891.9794499999998</v>
      </c>
    </row>
    <row r="898" spans="1:8" x14ac:dyDescent="0.25">
      <c r="A898" s="13">
        <v>41781</v>
      </c>
      <c r="B898" s="8">
        <v>2226</v>
      </c>
      <c r="C898" s="9" t="s">
        <v>57</v>
      </c>
      <c r="D898" s="9" t="s">
        <v>63</v>
      </c>
      <c r="E898" s="9" t="s">
        <v>55</v>
      </c>
      <c r="F898" s="9">
        <v>7</v>
      </c>
      <c r="G898" s="10">
        <v>3507</v>
      </c>
      <c r="H898" s="9">
        <v>1728.6003000000001</v>
      </c>
    </row>
    <row r="899" spans="1:8" x14ac:dyDescent="0.25">
      <c r="A899" s="13">
        <v>41782</v>
      </c>
      <c r="B899" s="8">
        <v>2592</v>
      </c>
      <c r="C899" s="9" t="s">
        <v>57</v>
      </c>
      <c r="D899" s="9" t="s">
        <v>63</v>
      </c>
      <c r="E899" s="9" t="s">
        <v>59</v>
      </c>
      <c r="F899" s="9">
        <v>7</v>
      </c>
      <c r="G899" s="10">
        <v>5386.5</v>
      </c>
      <c r="H899" s="9">
        <v>4035.3862500000005</v>
      </c>
    </row>
    <row r="900" spans="1:8" x14ac:dyDescent="0.25">
      <c r="A900" s="13">
        <v>41783</v>
      </c>
      <c r="B900" s="8">
        <v>2227</v>
      </c>
      <c r="C900" s="9" t="s">
        <v>53</v>
      </c>
      <c r="D900" s="9" t="s">
        <v>63</v>
      </c>
      <c r="E900" s="9" t="s">
        <v>55</v>
      </c>
      <c r="F900" s="9">
        <v>9</v>
      </c>
      <c r="G900" s="10">
        <v>1809</v>
      </c>
      <c r="H900" s="9">
        <v>672.22439999999995</v>
      </c>
    </row>
    <row r="901" spans="1:8" x14ac:dyDescent="0.25">
      <c r="A901" s="13">
        <v>41784</v>
      </c>
      <c r="B901" s="8">
        <v>2593</v>
      </c>
      <c r="C901" s="9" t="s">
        <v>53</v>
      </c>
      <c r="D901" s="9" t="s">
        <v>63</v>
      </c>
      <c r="E901" s="9" t="s">
        <v>59</v>
      </c>
      <c r="F901" s="9">
        <v>6</v>
      </c>
      <c r="G901" s="10">
        <v>9792</v>
      </c>
      <c r="H901" s="9">
        <v>2450.6927999999998</v>
      </c>
    </row>
    <row r="902" spans="1:8" x14ac:dyDescent="0.25">
      <c r="A902" s="13">
        <v>41785</v>
      </c>
      <c r="B902" s="8">
        <v>2228</v>
      </c>
      <c r="C902" s="9" t="s">
        <v>56</v>
      </c>
      <c r="D902" s="9" t="s">
        <v>63</v>
      </c>
      <c r="E902" s="9" t="s">
        <v>55</v>
      </c>
      <c r="F902" s="9">
        <v>7</v>
      </c>
      <c r="G902" s="10">
        <v>5055.75</v>
      </c>
      <c r="H902" s="9">
        <v>2312.1630000000005</v>
      </c>
    </row>
    <row r="903" spans="1:8" x14ac:dyDescent="0.25">
      <c r="A903" s="13">
        <v>41786</v>
      </c>
      <c r="B903" s="8">
        <v>2594</v>
      </c>
      <c r="C903" s="9" t="s">
        <v>56</v>
      </c>
      <c r="D903" s="9" t="s">
        <v>63</v>
      </c>
      <c r="E903" s="9" t="s">
        <v>59</v>
      </c>
      <c r="F903" s="9">
        <v>6</v>
      </c>
      <c r="G903" s="10">
        <v>10044</v>
      </c>
      <c r="H903" s="9">
        <v>2625.2505000000001</v>
      </c>
    </row>
    <row r="904" spans="1:8" x14ac:dyDescent="0.25">
      <c r="A904" s="13">
        <v>41787</v>
      </c>
      <c r="B904" s="8">
        <v>2229</v>
      </c>
      <c r="C904" s="9" t="s">
        <v>57</v>
      </c>
      <c r="D904" s="9" t="s">
        <v>63</v>
      </c>
      <c r="E904" s="9" t="s">
        <v>58</v>
      </c>
      <c r="F904" s="9">
        <v>9</v>
      </c>
      <c r="G904" s="10">
        <v>10260</v>
      </c>
      <c r="H904" s="9">
        <v>1579.0140000000001</v>
      </c>
    </row>
    <row r="905" spans="1:8" x14ac:dyDescent="0.25">
      <c r="A905" s="13">
        <v>41788</v>
      </c>
      <c r="B905" s="8">
        <v>2595</v>
      </c>
      <c r="C905" s="9" t="s">
        <v>57</v>
      </c>
      <c r="D905" s="9" t="s">
        <v>63</v>
      </c>
      <c r="E905" s="9" t="s">
        <v>55</v>
      </c>
      <c r="F905" s="9">
        <v>6</v>
      </c>
      <c r="G905" s="10">
        <v>7236</v>
      </c>
      <c r="H905" s="9">
        <v>1536.9264000000001</v>
      </c>
    </row>
    <row r="906" spans="1:8" x14ac:dyDescent="0.25">
      <c r="A906" s="13">
        <v>41789</v>
      </c>
      <c r="B906" s="8">
        <v>2230</v>
      </c>
      <c r="C906" s="9" t="s">
        <v>53</v>
      </c>
      <c r="D906" s="9" t="s">
        <v>63</v>
      </c>
      <c r="E906" s="9" t="s">
        <v>58</v>
      </c>
      <c r="F906" s="9">
        <v>9</v>
      </c>
      <c r="G906" s="10">
        <v>2943</v>
      </c>
      <c r="H906" s="9">
        <v>2674.3041000000003</v>
      </c>
    </row>
    <row r="907" spans="1:8" x14ac:dyDescent="0.25">
      <c r="A907" s="13">
        <v>41790</v>
      </c>
      <c r="B907" s="8">
        <v>2596</v>
      </c>
      <c r="C907" s="9" t="s">
        <v>53</v>
      </c>
      <c r="D907" s="9" t="s">
        <v>63</v>
      </c>
      <c r="E907" s="9" t="s">
        <v>55</v>
      </c>
      <c r="F907" s="9">
        <v>9</v>
      </c>
      <c r="G907" s="10">
        <v>5643</v>
      </c>
      <c r="H907" s="9">
        <v>5301.5985000000001</v>
      </c>
    </row>
    <row r="908" spans="1:8" x14ac:dyDescent="0.25">
      <c r="A908" s="13">
        <v>41791</v>
      </c>
      <c r="B908" s="8">
        <v>2231</v>
      </c>
      <c r="C908" s="9" t="s">
        <v>56</v>
      </c>
      <c r="D908" s="9" t="s">
        <v>63</v>
      </c>
      <c r="E908" s="9" t="s">
        <v>58</v>
      </c>
      <c r="F908" s="9">
        <v>7</v>
      </c>
      <c r="G908" s="10">
        <v>1869</v>
      </c>
      <c r="H908" s="9">
        <v>1558.3722</v>
      </c>
    </row>
    <row r="909" spans="1:8" x14ac:dyDescent="0.25">
      <c r="A909" s="13">
        <v>41792</v>
      </c>
      <c r="B909" s="8">
        <v>2597</v>
      </c>
      <c r="C909" s="9" t="s">
        <v>56</v>
      </c>
      <c r="D909" s="9" t="s">
        <v>63</v>
      </c>
      <c r="E909" s="9" t="s">
        <v>55</v>
      </c>
      <c r="F909" s="9">
        <v>6</v>
      </c>
      <c r="G909" s="10">
        <v>3474</v>
      </c>
      <c r="H909" s="9">
        <v>1250.2926</v>
      </c>
    </row>
    <row r="910" spans="1:8" x14ac:dyDescent="0.25">
      <c r="A910" s="13">
        <v>41793</v>
      </c>
      <c r="B910" s="8">
        <v>2232</v>
      </c>
      <c r="C910" s="9" t="s">
        <v>57</v>
      </c>
      <c r="D910" s="9" t="s">
        <v>63</v>
      </c>
      <c r="E910" s="9" t="s">
        <v>59</v>
      </c>
      <c r="F910" s="9">
        <v>8</v>
      </c>
      <c r="G910" s="10">
        <v>2064</v>
      </c>
      <c r="H910" s="9">
        <v>1355.6352000000002</v>
      </c>
    </row>
    <row r="911" spans="1:8" x14ac:dyDescent="0.25">
      <c r="A911" s="13">
        <v>41794</v>
      </c>
      <c r="B911" s="8">
        <v>2598</v>
      </c>
      <c r="C911" s="9" t="s">
        <v>57</v>
      </c>
      <c r="D911" s="9" t="s">
        <v>63</v>
      </c>
      <c r="E911" s="9" t="s">
        <v>58</v>
      </c>
      <c r="F911" s="9">
        <v>7</v>
      </c>
      <c r="G911" s="10">
        <v>2068.5</v>
      </c>
      <c r="H911" s="9">
        <v>907.86464999999998</v>
      </c>
    </row>
    <row r="912" spans="1:8" x14ac:dyDescent="0.25">
      <c r="A912" s="13">
        <v>41795</v>
      </c>
      <c r="B912" s="8">
        <v>2233</v>
      </c>
      <c r="C912" s="9" t="s">
        <v>53</v>
      </c>
      <c r="D912" s="9" t="s">
        <v>63</v>
      </c>
      <c r="E912" s="9" t="s">
        <v>59</v>
      </c>
      <c r="F912" s="9">
        <v>8</v>
      </c>
      <c r="G912" s="10">
        <v>4356</v>
      </c>
      <c r="H912" s="9">
        <v>1457.9531999999999</v>
      </c>
    </row>
    <row r="913" spans="1:8" x14ac:dyDescent="0.25">
      <c r="A913" s="13">
        <v>41796</v>
      </c>
      <c r="B913" s="8">
        <v>2599</v>
      </c>
      <c r="C913" s="9" t="s">
        <v>53</v>
      </c>
      <c r="D913" s="9" t="s">
        <v>63</v>
      </c>
      <c r="E913" s="9" t="s">
        <v>58</v>
      </c>
      <c r="F913" s="9">
        <v>6</v>
      </c>
      <c r="G913" s="10">
        <v>9900</v>
      </c>
      <c r="H913" s="9">
        <v>2066.13</v>
      </c>
    </row>
    <row r="914" spans="1:8" x14ac:dyDescent="0.25">
      <c r="A914" s="13">
        <v>41797</v>
      </c>
      <c r="B914" s="8">
        <v>2234</v>
      </c>
      <c r="C914" s="9" t="s">
        <v>56</v>
      </c>
      <c r="D914" s="9" t="s">
        <v>63</v>
      </c>
      <c r="E914" s="9" t="s">
        <v>59</v>
      </c>
      <c r="F914" s="9">
        <v>8</v>
      </c>
      <c r="G914" s="10">
        <v>11904</v>
      </c>
      <c r="H914" s="9">
        <v>4160.4479999999994</v>
      </c>
    </row>
    <row r="915" spans="1:8" x14ac:dyDescent="0.25">
      <c r="A915" s="13">
        <v>41798</v>
      </c>
      <c r="B915" s="8">
        <v>2600</v>
      </c>
      <c r="C915" s="9" t="s">
        <v>56</v>
      </c>
      <c r="D915" s="9" t="s">
        <v>63</v>
      </c>
      <c r="E915" s="9" t="s">
        <v>58</v>
      </c>
      <c r="F915" s="9">
        <v>6</v>
      </c>
      <c r="G915" s="10">
        <v>7357.5</v>
      </c>
      <c r="H915" s="9">
        <v>914.6844000000001</v>
      </c>
    </row>
    <row r="916" spans="1:8" x14ac:dyDescent="0.25">
      <c r="A916" s="13">
        <v>41799</v>
      </c>
      <c r="B916" s="8">
        <v>2235</v>
      </c>
      <c r="C916" s="9" t="s">
        <v>57</v>
      </c>
      <c r="D916" s="9" t="s">
        <v>63</v>
      </c>
      <c r="E916" s="9" t="s">
        <v>55</v>
      </c>
      <c r="F916" s="9">
        <v>8</v>
      </c>
      <c r="G916" s="10">
        <v>4728</v>
      </c>
      <c r="H916" s="9">
        <v>4931.3040000000001</v>
      </c>
    </row>
    <row r="917" spans="1:8" x14ac:dyDescent="0.25">
      <c r="A917" s="13">
        <v>41800</v>
      </c>
      <c r="B917" s="8">
        <v>2601</v>
      </c>
      <c r="C917" s="9" t="s">
        <v>57</v>
      </c>
      <c r="D917" s="9" t="s">
        <v>63</v>
      </c>
      <c r="E917" s="9" t="s">
        <v>59</v>
      </c>
      <c r="F917" s="9">
        <v>9</v>
      </c>
      <c r="G917" s="10">
        <v>8869.5</v>
      </c>
      <c r="H917" s="9">
        <v>1227.24315</v>
      </c>
    </row>
    <row r="918" spans="1:8" x14ac:dyDescent="0.25">
      <c r="A918" s="13">
        <v>41801</v>
      </c>
      <c r="B918" s="8">
        <v>2236</v>
      </c>
      <c r="C918" s="9" t="s">
        <v>53</v>
      </c>
      <c r="D918" s="9" t="s">
        <v>63</v>
      </c>
      <c r="E918" s="9" t="s">
        <v>55</v>
      </c>
      <c r="F918" s="9">
        <v>9</v>
      </c>
      <c r="G918" s="10">
        <v>9864</v>
      </c>
      <c r="H918" s="9">
        <v>3500.7336</v>
      </c>
    </row>
    <row r="919" spans="1:8" x14ac:dyDescent="0.25">
      <c r="A919" s="13">
        <v>41802</v>
      </c>
      <c r="B919" s="8">
        <v>2602</v>
      </c>
      <c r="C919" s="9" t="s">
        <v>53</v>
      </c>
      <c r="D919" s="9" t="s">
        <v>63</v>
      </c>
      <c r="E919" s="9" t="s">
        <v>59</v>
      </c>
      <c r="F919" s="9">
        <v>9</v>
      </c>
      <c r="G919" s="10">
        <v>10548</v>
      </c>
      <c r="H919" s="9">
        <v>4387.9679999999998</v>
      </c>
    </row>
    <row r="920" spans="1:8" x14ac:dyDescent="0.25">
      <c r="A920" s="13">
        <v>41803</v>
      </c>
      <c r="B920" s="8">
        <v>2237</v>
      </c>
      <c r="C920" s="9" t="s">
        <v>56</v>
      </c>
      <c r="D920" s="9" t="s">
        <v>63</v>
      </c>
      <c r="E920" s="9" t="s">
        <v>55</v>
      </c>
      <c r="F920" s="9">
        <v>10</v>
      </c>
      <c r="G920" s="10">
        <v>6120</v>
      </c>
      <c r="H920" s="9">
        <v>710.12400000000002</v>
      </c>
    </row>
    <row r="921" spans="1:8" x14ac:dyDescent="0.25">
      <c r="A921" s="13">
        <v>41804</v>
      </c>
      <c r="B921" s="8">
        <v>2603</v>
      </c>
      <c r="C921" s="9" t="s">
        <v>56</v>
      </c>
      <c r="D921" s="9" t="s">
        <v>63</v>
      </c>
      <c r="E921" s="9" t="s">
        <v>59</v>
      </c>
      <c r="F921" s="9">
        <v>6</v>
      </c>
      <c r="G921" s="10">
        <v>1737</v>
      </c>
      <c r="H921" s="9">
        <v>1066.1705999999999</v>
      </c>
    </row>
    <row r="922" spans="1:8" x14ac:dyDescent="0.25">
      <c r="A922" s="13">
        <v>41805</v>
      </c>
      <c r="B922" s="8">
        <v>2238</v>
      </c>
      <c r="C922" s="9" t="s">
        <v>57</v>
      </c>
      <c r="D922" s="9" t="s">
        <v>63</v>
      </c>
      <c r="E922" s="9" t="s">
        <v>58</v>
      </c>
      <c r="F922" s="9">
        <v>6</v>
      </c>
      <c r="G922" s="10">
        <v>2011.5</v>
      </c>
      <c r="H922" s="9">
        <v>1330.0038</v>
      </c>
    </row>
    <row r="923" spans="1:8" x14ac:dyDescent="0.25">
      <c r="A923" s="13">
        <v>41806</v>
      </c>
      <c r="B923" s="8">
        <v>2604</v>
      </c>
      <c r="C923" s="9" t="s">
        <v>57</v>
      </c>
      <c r="D923" s="9" t="s">
        <v>63</v>
      </c>
      <c r="E923" s="9" t="s">
        <v>55</v>
      </c>
      <c r="F923" s="9">
        <v>6</v>
      </c>
      <c r="G923" s="10">
        <v>5022</v>
      </c>
      <c r="H923" s="9">
        <v>1730.5812000000001</v>
      </c>
    </row>
    <row r="924" spans="1:8" x14ac:dyDescent="0.25">
      <c r="A924" s="13">
        <v>41807</v>
      </c>
      <c r="B924" s="8">
        <v>2239</v>
      </c>
      <c r="C924" s="9" t="s">
        <v>53</v>
      </c>
      <c r="D924" s="9" t="s">
        <v>63</v>
      </c>
      <c r="E924" s="9" t="s">
        <v>58</v>
      </c>
      <c r="F924" s="9">
        <v>9</v>
      </c>
      <c r="G924" s="10">
        <v>7627.5</v>
      </c>
      <c r="H924" s="9">
        <v>1917.0958500000002</v>
      </c>
    </row>
    <row r="925" spans="1:8" x14ac:dyDescent="0.25">
      <c r="A925" s="13">
        <v>41808</v>
      </c>
      <c r="B925" s="8">
        <v>2605</v>
      </c>
      <c r="C925" s="9" t="s">
        <v>53</v>
      </c>
      <c r="D925" s="9" t="s">
        <v>63</v>
      </c>
      <c r="E925" s="9" t="s">
        <v>55</v>
      </c>
      <c r="F925" s="9">
        <v>10</v>
      </c>
      <c r="G925" s="10">
        <v>13050</v>
      </c>
      <c r="H925" s="9">
        <v>4386.1049999999996</v>
      </c>
    </row>
    <row r="926" spans="1:8" x14ac:dyDescent="0.25">
      <c r="A926" s="13">
        <v>41809</v>
      </c>
      <c r="B926" s="8">
        <v>2240</v>
      </c>
      <c r="C926" s="9" t="s">
        <v>56</v>
      </c>
      <c r="D926" s="9" t="s">
        <v>63</v>
      </c>
      <c r="E926" s="9" t="s">
        <v>58</v>
      </c>
      <c r="F926" s="9">
        <v>10</v>
      </c>
      <c r="G926" s="10">
        <v>10450</v>
      </c>
      <c r="H926" s="9">
        <v>4504.9949999999999</v>
      </c>
    </row>
    <row r="927" spans="1:8" x14ac:dyDescent="0.25">
      <c r="A927" s="13">
        <v>41810</v>
      </c>
      <c r="B927" s="8">
        <v>2606</v>
      </c>
      <c r="C927" s="9" t="s">
        <v>56</v>
      </c>
      <c r="D927" s="9" t="s">
        <v>63</v>
      </c>
      <c r="E927" s="9" t="s">
        <v>55</v>
      </c>
      <c r="F927" s="9">
        <v>7</v>
      </c>
      <c r="G927" s="10">
        <v>5607</v>
      </c>
      <c r="H927" s="9">
        <v>2206.9152000000004</v>
      </c>
    </row>
    <row r="928" spans="1:8" x14ac:dyDescent="0.25">
      <c r="A928" s="13">
        <v>41811</v>
      </c>
      <c r="B928" s="8">
        <v>2241</v>
      </c>
      <c r="C928" s="9" t="s">
        <v>57</v>
      </c>
      <c r="D928" s="9" t="s">
        <v>63</v>
      </c>
      <c r="E928" s="9" t="s">
        <v>59</v>
      </c>
      <c r="F928" s="9">
        <v>8</v>
      </c>
      <c r="G928" s="10">
        <v>5256</v>
      </c>
      <c r="H928" s="9">
        <v>2346.2784000000001</v>
      </c>
    </row>
    <row r="929" spans="1:8" x14ac:dyDescent="0.25">
      <c r="A929" s="13">
        <v>41812</v>
      </c>
      <c r="B929" s="8">
        <v>2607</v>
      </c>
      <c r="C929" s="9" t="s">
        <v>57</v>
      </c>
      <c r="D929" s="9" t="s">
        <v>63</v>
      </c>
      <c r="E929" s="9" t="s">
        <v>58</v>
      </c>
      <c r="F929" s="9">
        <v>8</v>
      </c>
      <c r="G929" s="10">
        <v>1584</v>
      </c>
      <c r="H929" s="9">
        <v>3345.4079999999999</v>
      </c>
    </row>
    <row r="930" spans="1:8" x14ac:dyDescent="0.25">
      <c r="A930" s="13">
        <v>41813</v>
      </c>
      <c r="B930" s="8">
        <v>2242</v>
      </c>
      <c r="C930" s="9" t="s">
        <v>53</v>
      </c>
      <c r="D930" s="9" t="s">
        <v>63</v>
      </c>
      <c r="E930" s="9" t="s">
        <v>59</v>
      </c>
      <c r="F930" s="9">
        <v>8</v>
      </c>
      <c r="G930" s="10">
        <v>6426</v>
      </c>
      <c r="H930" s="9">
        <v>1597.0751999999998</v>
      </c>
    </row>
    <row r="931" spans="1:8" x14ac:dyDescent="0.25">
      <c r="A931" s="13">
        <v>41814</v>
      </c>
      <c r="B931" s="8">
        <v>2608</v>
      </c>
      <c r="C931" s="9" t="s">
        <v>53</v>
      </c>
      <c r="D931" s="9" t="s">
        <v>63</v>
      </c>
      <c r="E931" s="9" t="s">
        <v>58</v>
      </c>
      <c r="F931" s="9">
        <v>7</v>
      </c>
      <c r="G931" s="10">
        <v>5544</v>
      </c>
      <c r="H931" s="9">
        <v>872.34840000000008</v>
      </c>
    </row>
    <row r="932" spans="1:8" x14ac:dyDescent="0.25">
      <c r="A932" s="13">
        <v>41815</v>
      </c>
      <c r="B932" s="8">
        <v>2243</v>
      </c>
      <c r="C932" s="9" t="s">
        <v>56</v>
      </c>
      <c r="D932" s="9" t="s">
        <v>63</v>
      </c>
      <c r="E932" s="9" t="s">
        <v>59</v>
      </c>
      <c r="F932" s="9">
        <v>8</v>
      </c>
      <c r="G932" s="10">
        <v>9312</v>
      </c>
      <c r="H932" s="9">
        <v>1458.7248000000002</v>
      </c>
    </row>
    <row r="933" spans="1:8" x14ac:dyDescent="0.25">
      <c r="A933" s="13">
        <v>41816</v>
      </c>
      <c r="B933" s="8">
        <v>2609</v>
      </c>
      <c r="C933" s="9" t="s">
        <v>56</v>
      </c>
      <c r="D933" s="9" t="s">
        <v>63</v>
      </c>
      <c r="E933" s="9" t="s">
        <v>58</v>
      </c>
      <c r="F933" s="9">
        <v>6</v>
      </c>
      <c r="G933" s="10">
        <v>6912</v>
      </c>
      <c r="H933" s="9">
        <v>2849.1264000000001</v>
      </c>
    </row>
    <row r="934" spans="1:8" x14ac:dyDescent="0.25">
      <c r="A934" s="13">
        <v>41817</v>
      </c>
      <c r="B934" s="8">
        <v>2244</v>
      </c>
      <c r="C934" s="9" t="s">
        <v>57</v>
      </c>
      <c r="D934" s="9" t="s">
        <v>63</v>
      </c>
      <c r="E934" s="9" t="s">
        <v>55</v>
      </c>
      <c r="F934" s="9">
        <v>6</v>
      </c>
      <c r="G934" s="10">
        <v>8676</v>
      </c>
      <c r="H934" s="9">
        <v>4146.0434999999998</v>
      </c>
    </row>
    <row r="935" spans="1:8" x14ac:dyDescent="0.25">
      <c r="A935" s="13">
        <v>41818</v>
      </c>
      <c r="B935" s="8">
        <v>2610</v>
      </c>
      <c r="C935" s="9" t="s">
        <v>57</v>
      </c>
      <c r="D935" s="9" t="s">
        <v>63</v>
      </c>
      <c r="E935" s="9" t="s">
        <v>59</v>
      </c>
      <c r="F935" s="9">
        <v>10</v>
      </c>
      <c r="G935" s="10">
        <v>10020</v>
      </c>
      <c r="H935" s="9">
        <v>919.58550000000002</v>
      </c>
    </row>
    <row r="936" spans="1:8" x14ac:dyDescent="0.25">
      <c r="A936" s="13">
        <v>41819</v>
      </c>
      <c r="B936" s="8">
        <v>2245</v>
      </c>
      <c r="C936" s="9" t="s">
        <v>53</v>
      </c>
      <c r="D936" s="9" t="s">
        <v>63</v>
      </c>
      <c r="E936" s="9" t="s">
        <v>55</v>
      </c>
      <c r="F936" s="9">
        <v>10</v>
      </c>
      <c r="G936" s="10">
        <v>9360</v>
      </c>
      <c r="H936" s="9">
        <v>2694.2759999999998</v>
      </c>
    </row>
    <row r="937" spans="1:8" x14ac:dyDescent="0.25">
      <c r="A937" s="13">
        <v>41820</v>
      </c>
      <c r="B937" s="8">
        <v>2611</v>
      </c>
      <c r="C937" s="9" t="s">
        <v>53</v>
      </c>
      <c r="D937" s="9" t="s">
        <v>63</v>
      </c>
      <c r="E937" s="9" t="s">
        <v>59</v>
      </c>
      <c r="F937" s="9">
        <v>6</v>
      </c>
      <c r="G937" s="10">
        <v>4284</v>
      </c>
      <c r="H937" s="9">
        <v>3193.2936</v>
      </c>
    </row>
    <row r="938" spans="1:8" x14ac:dyDescent="0.25">
      <c r="A938" s="13">
        <v>41821</v>
      </c>
      <c r="B938" s="8">
        <v>2246</v>
      </c>
      <c r="C938" s="9" t="s">
        <v>56</v>
      </c>
      <c r="D938" s="9" t="s">
        <v>63</v>
      </c>
      <c r="E938" s="9" t="s">
        <v>55</v>
      </c>
      <c r="F938" s="9">
        <v>6</v>
      </c>
      <c r="G938" s="10">
        <v>7290</v>
      </c>
      <c r="H938" s="9">
        <v>645.01920000000007</v>
      </c>
    </row>
    <row r="939" spans="1:8" x14ac:dyDescent="0.25">
      <c r="A939" s="13">
        <v>41822</v>
      </c>
      <c r="B939" s="8">
        <v>2612</v>
      </c>
      <c r="C939" s="9" t="s">
        <v>56</v>
      </c>
      <c r="D939" s="9" t="s">
        <v>63</v>
      </c>
      <c r="E939" s="9" t="s">
        <v>59</v>
      </c>
      <c r="F939" s="9">
        <v>9</v>
      </c>
      <c r="G939" s="10">
        <v>4171.5</v>
      </c>
      <c r="H939" s="9">
        <v>4196.5289999999995</v>
      </c>
    </row>
    <row r="940" spans="1:8" x14ac:dyDescent="0.25">
      <c r="A940" s="13">
        <v>41823</v>
      </c>
      <c r="B940" s="8">
        <v>2247</v>
      </c>
      <c r="C940" s="9" t="s">
        <v>57</v>
      </c>
      <c r="D940" s="9" t="s">
        <v>63</v>
      </c>
      <c r="E940" s="9" t="s">
        <v>58</v>
      </c>
      <c r="F940" s="9">
        <v>9</v>
      </c>
      <c r="G940" s="10">
        <v>9432</v>
      </c>
      <c r="H940" s="9">
        <v>3880.3247999999999</v>
      </c>
    </row>
    <row r="941" spans="1:8" x14ac:dyDescent="0.25">
      <c r="A941" s="13">
        <v>41824</v>
      </c>
      <c r="B941" s="8">
        <v>2613</v>
      </c>
      <c r="C941" s="9" t="s">
        <v>57</v>
      </c>
      <c r="D941" s="9" t="s">
        <v>63</v>
      </c>
      <c r="E941" s="9" t="s">
        <v>55</v>
      </c>
      <c r="F941" s="9">
        <v>9</v>
      </c>
      <c r="G941" s="10">
        <v>2207.25</v>
      </c>
      <c r="H941" s="9">
        <v>1667.7981000000002</v>
      </c>
    </row>
    <row r="942" spans="1:8" x14ac:dyDescent="0.25">
      <c r="A942" s="13">
        <v>41825</v>
      </c>
      <c r="B942" s="8">
        <v>2248</v>
      </c>
      <c r="C942" s="9" t="s">
        <v>53</v>
      </c>
      <c r="D942" s="9" t="s">
        <v>63</v>
      </c>
      <c r="E942" s="9" t="s">
        <v>58</v>
      </c>
      <c r="F942" s="9">
        <v>8</v>
      </c>
      <c r="G942" s="10">
        <v>2144</v>
      </c>
      <c r="H942" s="9">
        <v>868.10559999999998</v>
      </c>
    </row>
    <row r="943" spans="1:8" x14ac:dyDescent="0.25">
      <c r="A943" s="13">
        <v>41826</v>
      </c>
      <c r="B943" s="8">
        <v>2614</v>
      </c>
      <c r="C943" s="9" t="s">
        <v>53</v>
      </c>
      <c r="D943" s="9" t="s">
        <v>63</v>
      </c>
      <c r="E943" s="9" t="s">
        <v>55</v>
      </c>
      <c r="F943" s="9">
        <v>6</v>
      </c>
      <c r="G943" s="10">
        <v>5157</v>
      </c>
      <c r="H943" s="9">
        <v>2928.3165000000004</v>
      </c>
    </row>
    <row r="944" spans="1:8" x14ac:dyDescent="0.25">
      <c r="A944" s="13">
        <v>41827</v>
      </c>
      <c r="B944" s="8">
        <v>2249</v>
      </c>
      <c r="C944" s="9" t="s">
        <v>56</v>
      </c>
      <c r="D944" s="9" t="s">
        <v>63</v>
      </c>
      <c r="E944" s="9" t="s">
        <v>58</v>
      </c>
      <c r="F944" s="9">
        <v>9</v>
      </c>
      <c r="G944" s="10">
        <v>11178</v>
      </c>
      <c r="H944" s="9">
        <v>3189.0834000000004</v>
      </c>
    </row>
    <row r="945" spans="1:8" x14ac:dyDescent="0.25">
      <c r="A945" s="13">
        <v>41828</v>
      </c>
      <c r="B945" s="8">
        <v>2615</v>
      </c>
      <c r="C945" s="9" t="s">
        <v>56</v>
      </c>
      <c r="D945" s="9" t="s">
        <v>63</v>
      </c>
      <c r="E945" s="9" t="s">
        <v>55</v>
      </c>
      <c r="F945" s="9">
        <v>8</v>
      </c>
      <c r="G945" s="10">
        <v>5568</v>
      </c>
      <c r="H945" s="9">
        <v>4292.9279999999999</v>
      </c>
    </row>
    <row r="946" spans="1:8" x14ac:dyDescent="0.25">
      <c r="A946" s="13">
        <v>41829</v>
      </c>
      <c r="B946" s="8">
        <v>2250</v>
      </c>
      <c r="C946" s="9" t="s">
        <v>57</v>
      </c>
      <c r="D946" s="9" t="s">
        <v>63</v>
      </c>
      <c r="E946" s="9" t="s">
        <v>59</v>
      </c>
      <c r="F946" s="9">
        <v>7</v>
      </c>
      <c r="G946" s="10">
        <v>9324</v>
      </c>
      <c r="H946" s="9">
        <v>834.73109999999997</v>
      </c>
    </row>
    <row r="947" spans="1:8" x14ac:dyDescent="0.25">
      <c r="A947" s="13">
        <v>40909</v>
      </c>
      <c r="B947" s="8">
        <v>2461</v>
      </c>
      <c r="C947" s="9" t="s">
        <v>53</v>
      </c>
      <c r="D947" s="9" t="s">
        <v>64</v>
      </c>
      <c r="E947" s="9" t="s">
        <v>55</v>
      </c>
      <c r="F947" s="9">
        <v>10</v>
      </c>
      <c r="G947" s="10">
        <v>8370</v>
      </c>
      <c r="H947" s="9">
        <v>3260.9519999999998</v>
      </c>
    </row>
    <row r="948" spans="1:8" x14ac:dyDescent="0.25">
      <c r="A948" s="13">
        <v>40910</v>
      </c>
      <c r="B948" s="8">
        <v>2826</v>
      </c>
      <c r="C948" s="9" t="s">
        <v>57</v>
      </c>
      <c r="D948" s="9" t="s">
        <v>64</v>
      </c>
      <c r="E948" s="9" t="s">
        <v>59</v>
      </c>
      <c r="F948" s="9">
        <v>6</v>
      </c>
      <c r="G948" s="10">
        <v>10080</v>
      </c>
      <c r="H948" s="9">
        <v>2938.5719999999997</v>
      </c>
    </row>
    <row r="949" spans="1:8" x14ac:dyDescent="0.25">
      <c r="A949" s="13">
        <v>40911</v>
      </c>
      <c r="B949" s="8">
        <v>2462</v>
      </c>
      <c r="C949" s="9" t="s">
        <v>56</v>
      </c>
      <c r="D949" s="9" t="s">
        <v>64</v>
      </c>
      <c r="E949" s="9" t="s">
        <v>55</v>
      </c>
      <c r="F949" s="9">
        <v>6</v>
      </c>
      <c r="G949" s="10">
        <v>7560</v>
      </c>
      <c r="H949" s="9">
        <v>2281.6080000000002</v>
      </c>
    </row>
    <row r="950" spans="1:8" x14ac:dyDescent="0.25">
      <c r="A950" s="13">
        <v>40913</v>
      </c>
      <c r="B950" s="8">
        <v>2827</v>
      </c>
      <c r="C950" s="9" t="s">
        <v>53</v>
      </c>
      <c r="D950" s="9" t="s">
        <v>64</v>
      </c>
      <c r="E950" s="9" t="s">
        <v>59</v>
      </c>
      <c r="F950" s="9">
        <v>8</v>
      </c>
      <c r="G950" s="10">
        <v>7248</v>
      </c>
      <c r="H950" s="9">
        <v>1923.2568000000001</v>
      </c>
    </row>
    <row r="951" spans="1:8" x14ac:dyDescent="0.25">
      <c r="A951" s="13">
        <v>40914</v>
      </c>
      <c r="B951" s="8">
        <v>2463</v>
      </c>
      <c r="C951" s="9" t="s">
        <v>57</v>
      </c>
      <c r="D951" s="9" t="s">
        <v>64</v>
      </c>
      <c r="E951" s="9" t="s">
        <v>58</v>
      </c>
      <c r="F951" s="9">
        <v>10</v>
      </c>
      <c r="G951" s="10">
        <v>14025</v>
      </c>
      <c r="H951" s="9">
        <v>1848.4950000000003</v>
      </c>
    </row>
    <row r="952" spans="1:8" x14ac:dyDescent="0.25">
      <c r="A952" s="13">
        <v>40915</v>
      </c>
      <c r="B952" s="8">
        <v>2828</v>
      </c>
      <c r="C952" s="9" t="s">
        <v>56</v>
      </c>
      <c r="D952" s="9" t="s">
        <v>64</v>
      </c>
      <c r="E952" s="9" t="s">
        <v>59</v>
      </c>
      <c r="F952" s="9">
        <v>8</v>
      </c>
      <c r="G952" s="10">
        <v>2256</v>
      </c>
      <c r="H952" s="9">
        <v>1967.232</v>
      </c>
    </row>
    <row r="953" spans="1:8" x14ac:dyDescent="0.25">
      <c r="A953" s="13">
        <v>40916</v>
      </c>
      <c r="B953" s="8">
        <v>2464</v>
      </c>
      <c r="C953" s="9" t="s">
        <v>53</v>
      </c>
      <c r="D953" s="9" t="s">
        <v>64</v>
      </c>
      <c r="E953" s="9" t="s">
        <v>58</v>
      </c>
      <c r="F953" s="9">
        <v>6</v>
      </c>
      <c r="G953" s="10">
        <v>11002.5</v>
      </c>
      <c r="H953" s="9">
        <v>4562.73675</v>
      </c>
    </row>
    <row r="954" spans="1:8" x14ac:dyDescent="0.25">
      <c r="A954" s="13">
        <v>40917</v>
      </c>
      <c r="B954" s="8">
        <v>2829</v>
      </c>
      <c r="C954" s="9" t="s">
        <v>57</v>
      </c>
      <c r="D954" s="9" t="s">
        <v>64</v>
      </c>
      <c r="E954" s="9" t="s">
        <v>55</v>
      </c>
      <c r="F954" s="9">
        <v>10</v>
      </c>
      <c r="G954" s="10">
        <v>10300</v>
      </c>
      <c r="H954" s="9">
        <v>2440.482</v>
      </c>
    </row>
    <row r="955" spans="1:8" x14ac:dyDescent="0.25">
      <c r="A955" s="13">
        <v>40918</v>
      </c>
      <c r="B955" s="8">
        <v>2465</v>
      </c>
      <c r="C955" s="9" t="s">
        <v>56</v>
      </c>
      <c r="D955" s="9" t="s">
        <v>64</v>
      </c>
      <c r="E955" s="9" t="s">
        <v>58</v>
      </c>
      <c r="F955" s="9">
        <v>8</v>
      </c>
      <c r="G955" s="10">
        <v>5832</v>
      </c>
      <c r="H955" s="9">
        <v>1251.2556</v>
      </c>
    </row>
    <row r="956" spans="1:8" x14ac:dyDescent="0.25">
      <c r="A956" s="13">
        <v>40919</v>
      </c>
      <c r="B956" s="8">
        <v>2830</v>
      </c>
      <c r="C956" s="9" t="s">
        <v>53</v>
      </c>
      <c r="D956" s="9" t="s">
        <v>64</v>
      </c>
      <c r="E956" s="9" t="s">
        <v>55</v>
      </c>
      <c r="F956" s="9">
        <v>7</v>
      </c>
      <c r="G956" s="10">
        <v>2173.5</v>
      </c>
      <c r="H956" s="9">
        <v>3364.5779999999995</v>
      </c>
    </row>
    <row r="957" spans="1:8" x14ac:dyDescent="0.25">
      <c r="A957" s="13">
        <v>40920</v>
      </c>
      <c r="B957" s="8">
        <v>2466</v>
      </c>
      <c r="C957" s="9" t="s">
        <v>57</v>
      </c>
      <c r="D957" s="9" t="s">
        <v>64</v>
      </c>
      <c r="E957" s="9" t="s">
        <v>59</v>
      </c>
      <c r="F957" s="9">
        <v>6</v>
      </c>
      <c r="G957" s="10">
        <v>3546</v>
      </c>
      <c r="H957" s="9">
        <v>2980.7676000000001</v>
      </c>
    </row>
    <row r="958" spans="1:8" x14ac:dyDescent="0.25">
      <c r="A958" s="13">
        <v>40921</v>
      </c>
      <c r="B958" s="8">
        <v>2831</v>
      </c>
      <c r="C958" s="9" t="s">
        <v>56</v>
      </c>
      <c r="D958" s="9" t="s">
        <v>64</v>
      </c>
      <c r="E958" s="9" t="s">
        <v>55</v>
      </c>
      <c r="F958" s="9">
        <v>6</v>
      </c>
      <c r="G958" s="10">
        <v>6439.5</v>
      </c>
      <c r="H958" s="9">
        <v>901.31534999999997</v>
      </c>
    </row>
    <row r="959" spans="1:8" x14ac:dyDescent="0.25">
      <c r="A959" s="13">
        <v>40922</v>
      </c>
      <c r="B959" s="8">
        <v>2467</v>
      </c>
      <c r="C959" s="9" t="s">
        <v>53</v>
      </c>
      <c r="D959" s="9" t="s">
        <v>64</v>
      </c>
      <c r="E959" s="9" t="s">
        <v>59</v>
      </c>
      <c r="F959" s="9">
        <v>10</v>
      </c>
      <c r="G959" s="10">
        <v>14300</v>
      </c>
      <c r="H959" s="9">
        <v>5694.26</v>
      </c>
    </row>
    <row r="960" spans="1:8" x14ac:dyDescent="0.25">
      <c r="A960" s="13">
        <v>40923</v>
      </c>
      <c r="B960" s="8">
        <v>2832</v>
      </c>
      <c r="C960" s="9" t="s">
        <v>57</v>
      </c>
      <c r="D960" s="9" t="s">
        <v>64</v>
      </c>
      <c r="E960" s="9" t="s">
        <v>58</v>
      </c>
      <c r="F960" s="9">
        <v>8</v>
      </c>
      <c r="G960" s="10">
        <v>12060</v>
      </c>
      <c r="H960" s="9">
        <v>2411.0352000000003</v>
      </c>
    </row>
    <row r="961" spans="1:8" x14ac:dyDescent="0.25">
      <c r="A961" s="13">
        <v>40924</v>
      </c>
      <c r="B961" s="8">
        <v>2468</v>
      </c>
      <c r="C961" s="9" t="s">
        <v>56</v>
      </c>
      <c r="D961" s="9" t="s">
        <v>64</v>
      </c>
      <c r="E961" s="9" t="s">
        <v>59</v>
      </c>
      <c r="F961" s="9">
        <v>9</v>
      </c>
      <c r="G961" s="10">
        <v>4104</v>
      </c>
      <c r="H961" s="9">
        <v>632.22119999999995</v>
      </c>
    </row>
    <row r="962" spans="1:8" x14ac:dyDescent="0.25">
      <c r="A962" s="13">
        <v>40925</v>
      </c>
      <c r="B962" s="8">
        <v>2833</v>
      </c>
      <c r="C962" s="9" t="s">
        <v>53</v>
      </c>
      <c r="D962" s="9" t="s">
        <v>64</v>
      </c>
      <c r="E962" s="9" t="s">
        <v>58</v>
      </c>
      <c r="F962" s="9">
        <v>8</v>
      </c>
      <c r="G962" s="10">
        <v>10640</v>
      </c>
      <c r="H962" s="9">
        <v>2694.0480000000002</v>
      </c>
    </row>
    <row r="963" spans="1:8" x14ac:dyDescent="0.25">
      <c r="A963" s="13">
        <v>40926</v>
      </c>
      <c r="B963" s="8">
        <v>2469</v>
      </c>
      <c r="C963" s="9" t="s">
        <v>57</v>
      </c>
      <c r="D963" s="9" t="s">
        <v>64</v>
      </c>
      <c r="E963" s="9" t="s">
        <v>55</v>
      </c>
      <c r="F963" s="9">
        <v>6</v>
      </c>
      <c r="G963" s="10">
        <v>3654</v>
      </c>
      <c r="H963" s="9">
        <v>2649.8807999999999</v>
      </c>
    </row>
    <row r="964" spans="1:8" x14ac:dyDescent="0.25">
      <c r="A964" s="13">
        <v>40927</v>
      </c>
      <c r="B964" s="8">
        <v>2834</v>
      </c>
      <c r="C964" s="9" t="s">
        <v>56</v>
      </c>
      <c r="D964" s="9" t="s">
        <v>64</v>
      </c>
      <c r="E964" s="9" t="s">
        <v>58</v>
      </c>
      <c r="F964" s="9">
        <v>8</v>
      </c>
      <c r="G964" s="10">
        <v>7440</v>
      </c>
      <c r="H964" s="9">
        <v>1705.2479999999998</v>
      </c>
    </row>
    <row r="965" spans="1:8" x14ac:dyDescent="0.25">
      <c r="A965" s="13">
        <v>40928</v>
      </c>
      <c r="B965" s="8">
        <v>2470</v>
      </c>
      <c r="C965" s="9" t="s">
        <v>53</v>
      </c>
      <c r="D965" s="9" t="s">
        <v>64</v>
      </c>
      <c r="E965" s="9" t="s">
        <v>55</v>
      </c>
      <c r="F965" s="9">
        <v>10</v>
      </c>
      <c r="G965" s="10">
        <v>9840</v>
      </c>
      <c r="H965" s="9">
        <v>3874.5</v>
      </c>
    </row>
    <row r="966" spans="1:8" x14ac:dyDescent="0.25">
      <c r="A966" s="13">
        <v>40929</v>
      </c>
      <c r="B966" s="8">
        <v>2835</v>
      </c>
      <c r="C966" s="9" t="s">
        <v>57</v>
      </c>
      <c r="D966" s="9" t="s">
        <v>64</v>
      </c>
      <c r="E966" s="9" t="s">
        <v>59</v>
      </c>
      <c r="F966" s="9">
        <v>6</v>
      </c>
      <c r="G966" s="10">
        <v>7128</v>
      </c>
      <c r="H966" s="9">
        <v>2157.6456000000003</v>
      </c>
    </row>
    <row r="967" spans="1:8" x14ac:dyDescent="0.25">
      <c r="A967" s="13">
        <v>40930</v>
      </c>
      <c r="B967" s="8">
        <v>2471</v>
      </c>
      <c r="C967" s="9" t="s">
        <v>56</v>
      </c>
      <c r="D967" s="9" t="s">
        <v>64</v>
      </c>
      <c r="E967" s="9" t="s">
        <v>55</v>
      </c>
      <c r="F967" s="9">
        <v>9</v>
      </c>
      <c r="G967" s="10">
        <v>10440</v>
      </c>
      <c r="H967" s="9">
        <v>3222.8279999999995</v>
      </c>
    </row>
    <row r="968" spans="1:8" x14ac:dyDescent="0.25">
      <c r="A968" s="13">
        <v>40931</v>
      </c>
      <c r="B968" s="8">
        <v>2836</v>
      </c>
      <c r="C968" s="9" t="s">
        <v>53</v>
      </c>
      <c r="D968" s="9" t="s">
        <v>64</v>
      </c>
      <c r="E968" s="9" t="s">
        <v>59</v>
      </c>
      <c r="F968" s="9">
        <v>6</v>
      </c>
      <c r="G968" s="10">
        <v>2412</v>
      </c>
      <c r="H968" s="9">
        <v>2929.1328000000003</v>
      </c>
    </row>
    <row r="969" spans="1:8" x14ac:dyDescent="0.25">
      <c r="A969" s="13">
        <v>40932</v>
      </c>
      <c r="B969" s="8">
        <v>2472</v>
      </c>
      <c r="C969" s="9" t="s">
        <v>57</v>
      </c>
      <c r="D969" s="9" t="s">
        <v>64</v>
      </c>
      <c r="E969" s="9" t="s">
        <v>58</v>
      </c>
      <c r="F969" s="9">
        <v>9</v>
      </c>
      <c r="G969" s="10">
        <v>2794.5</v>
      </c>
      <c r="H969" s="9">
        <v>5992.8052500000003</v>
      </c>
    </row>
    <row r="970" spans="1:8" x14ac:dyDescent="0.25">
      <c r="A970" s="13">
        <v>40933</v>
      </c>
      <c r="B970" s="8">
        <v>2837</v>
      </c>
      <c r="C970" s="9" t="s">
        <v>56</v>
      </c>
      <c r="D970" s="9" t="s">
        <v>64</v>
      </c>
      <c r="E970" s="9" t="s">
        <v>59</v>
      </c>
      <c r="F970" s="9">
        <v>8</v>
      </c>
      <c r="G970" s="10">
        <v>2988</v>
      </c>
      <c r="H970" s="9">
        <v>1167.4115999999999</v>
      </c>
    </row>
    <row r="971" spans="1:8" x14ac:dyDescent="0.25">
      <c r="A971" s="13">
        <v>40934</v>
      </c>
      <c r="B971" s="8">
        <v>2473</v>
      </c>
      <c r="C971" s="9" t="s">
        <v>53</v>
      </c>
      <c r="D971" s="9" t="s">
        <v>64</v>
      </c>
      <c r="E971" s="9" t="s">
        <v>58</v>
      </c>
      <c r="F971" s="9">
        <v>7</v>
      </c>
      <c r="G971" s="10">
        <v>4830</v>
      </c>
      <c r="H971" s="9">
        <v>3731.1750000000002</v>
      </c>
    </row>
    <row r="972" spans="1:8" x14ac:dyDescent="0.25">
      <c r="A972" s="13">
        <v>40935</v>
      </c>
      <c r="B972" s="8">
        <v>2838</v>
      </c>
      <c r="C972" s="9" t="s">
        <v>57</v>
      </c>
      <c r="D972" s="9" t="s">
        <v>64</v>
      </c>
      <c r="E972" s="9" t="s">
        <v>55</v>
      </c>
      <c r="F972" s="9">
        <v>8</v>
      </c>
      <c r="G972" s="10">
        <v>8760</v>
      </c>
      <c r="H972" s="9">
        <v>1515.8303999999998</v>
      </c>
    </row>
    <row r="973" spans="1:8" x14ac:dyDescent="0.25">
      <c r="A973" s="13">
        <v>40936</v>
      </c>
      <c r="B973" s="8">
        <v>2474</v>
      </c>
      <c r="C973" s="9" t="s">
        <v>56</v>
      </c>
      <c r="D973" s="9" t="s">
        <v>64</v>
      </c>
      <c r="E973" s="9" t="s">
        <v>58</v>
      </c>
      <c r="F973" s="9">
        <v>6</v>
      </c>
      <c r="G973" s="10">
        <v>1377</v>
      </c>
      <c r="H973" s="9">
        <v>533.31209999999987</v>
      </c>
    </row>
    <row r="974" spans="1:8" x14ac:dyDescent="0.25">
      <c r="A974" s="13">
        <v>40937</v>
      </c>
      <c r="B974" s="8">
        <v>2839</v>
      </c>
      <c r="C974" s="9" t="s">
        <v>53</v>
      </c>
      <c r="D974" s="9" t="s">
        <v>64</v>
      </c>
      <c r="E974" s="9" t="s">
        <v>55</v>
      </c>
      <c r="F974" s="9">
        <v>8</v>
      </c>
      <c r="G974" s="10">
        <v>10704</v>
      </c>
      <c r="H974" s="9">
        <v>1048.1891999999998</v>
      </c>
    </row>
    <row r="975" spans="1:8" x14ac:dyDescent="0.25">
      <c r="A975" s="13">
        <v>40938</v>
      </c>
      <c r="B975" s="8">
        <v>2475</v>
      </c>
      <c r="C975" s="9" t="s">
        <v>57</v>
      </c>
      <c r="D975" s="9" t="s">
        <v>64</v>
      </c>
      <c r="E975" s="9" t="s">
        <v>59</v>
      </c>
      <c r="F975" s="9">
        <v>7</v>
      </c>
      <c r="G975" s="10">
        <v>4830</v>
      </c>
      <c r="H975" s="9">
        <v>3560.6760000000004</v>
      </c>
    </row>
    <row r="976" spans="1:8" x14ac:dyDescent="0.25">
      <c r="A976" s="13">
        <v>40939</v>
      </c>
      <c r="B976" s="8">
        <v>2840</v>
      </c>
      <c r="C976" s="9" t="s">
        <v>56</v>
      </c>
      <c r="D976" s="9" t="s">
        <v>64</v>
      </c>
      <c r="E976" s="9" t="s">
        <v>55</v>
      </c>
      <c r="F976" s="9">
        <v>9</v>
      </c>
      <c r="G976" s="10">
        <v>2268</v>
      </c>
      <c r="H976" s="9">
        <v>990.20879999999988</v>
      </c>
    </row>
    <row r="977" spans="1:8" x14ac:dyDescent="0.25">
      <c r="A977" s="13">
        <v>40940</v>
      </c>
      <c r="B977" s="8">
        <v>2476</v>
      </c>
      <c r="C977" s="9" t="s">
        <v>53</v>
      </c>
      <c r="D977" s="9" t="s">
        <v>64</v>
      </c>
      <c r="E977" s="9" t="s">
        <v>59</v>
      </c>
      <c r="F977" s="9">
        <v>8</v>
      </c>
      <c r="G977" s="10">
        <v>4656</v>
      </c>
      <c r="H977" s="9">
        <v>4615.26</v>
      </c>
    </row>
    <row r="978" spans="1:8" x14ac:dyDescent="0.25">
      <c r="A978" s="13">
        <v>40941</v>
      </c>
      <c r="B978" s="8">
        <v>2841</v>
      </c>
      <c r="C978" s="9" t="s">
        <v>57</v>
      </c>
      <c r="D978" s="9" t="s">
        <v>64</v>
      </c>
      <c r="E978" s="9" t="s">
        <v>58</v>
      </c>
      <c r="F978" s="9">
        <v>6</v>
      </c>
      <c r="G978" s="10">
        <v>3510</v>
      </c>
      <c r="H978" s="9">
        <v>591.2595</v>
      </c>
    </row>
    <row r="979" spans="1:8" x14ac:dyDescent="0.25">
      <c r="A979" s="13">
        <v>40942</v>
      </c>
      <c r="B979" s="8">
        <v>2477</v>
      </c>
      <c r="C979" s="9" t="s">
        <v>56</v>
      </c>
      <c r="D979" s="9" t="s">
        <v>64</v>
      </c>
      <c r="E979" s="9" t="s">
        <v>59</v>
      </c>
      <c r="F979" s="9">
        <v>10</v>
      </c>
      <c r="G979" s="10">
        <v>6060</v>
      </c>
      <c r="H979" s="9">
        <v>601.75800000000004</v>
      </c>
    </row>
    <row r="980" spans="1:8" x14ac:dyDescent="0.25">
      <c r="A980" s="13">
        <v>40943</v>
      </c>
      <c r="B980" s="8">
        <v>2842</v>
      </c>
      <c r="C980" s="9" t="s">
        <v>53</v>
      </c>
      <c r="D980" s="9" t="s">
        <v>64</v>
      </c>
      <c r="E980" s="9" t="s">
        <v>58</v>
      </c>
      <c r="F980" s="9">
        <v>10</v>
      </c>
      <c r="G980" s="10">
        <v>2100</v>
      </c>
      <c r="H980" s="9">
        <v>2436.84</v>
      </c>
    </row>
    <row r="981" spans="1:8" x14ac:dyDescent="0.25">
      <c r="A981" s="13">
        <v>40944</v>
      </c>
      <c r="B981" s="8">
        <v>2478</v>
      </c>
      <c r="C981" s="9" t="s">
        <v>57</v>
      </c>
      <c r="D981" s="9" t="s">
        <v>64</v>
      </c>
      <c r="E981" s="9" t="s">
        <v>55</v>
      </c>
      <c r="F981" s="9">
        <v>6</v>
      </c>
      <c r="G981" s="10">
        <v>4302</v>
      </c>
      <c r="H981" s="9">
        <v>921.27329999999995</v>
      </c>
    </row>
    <row r="982" spans="1:8" x14ac:dyDescent="0.25">
      <c r="A982" s="13">
        <v>40945</v>
      </c>
      <c r="B982" s="8">
        <v>2843</v>
      </c>
      <c r="C982" s="9" t="s">
        <v>56</v>
      </c>
      <c r="D982" s="9" t="s">
        <v>64</v>
      </c>
      <c r="E982" s="9" t="s">
        <v>58</v>
      </c>
      <c r="F982" s="9">
        <v>6</v>
      </c>
      <c r="G982" s="10">
        <v>4950</v>
      </c>
      <c r="H982" s="9">
        <v>3771.9</v>
      </c>
    </row>
    <row r="983" spans="1:8" x14ac:dyDescent="0.25">
      <c r="A983" s="13">
        <v>40946</v>
      </c>
      <c r="B983" s="8">
        <v>2479</v>
      </c>
      <c r="C983" s="9" t="s">
        <v>53</v>
      </c>
      <c r="D983" s="9" t="s">
        <v>64</v>
      </c>
      <c r="E983" s="9" t="s">
        <v>55</v>
      </c>
      <c r="F983" s="9">
        <v>9</v>
      </c>
      <c r="G983" s="10">
        <v>8586</v>
      </c>
      <c r="H983" s="9">
        <v>6004.4759999999997</v>
      </c>
    </row>
    <row r="984" spans="1:8" x14ac:dyDescent="0.25">
      <c r="A984" s="13">
        <v>40947</v>
      </c>
      <c r="B984" s="8">
        <v>2844</v>
      </c>
      <c r="C984" s="9" t="s">
        <v>57</v>
      </c>
      <c r="D984" s="9" t="s">
        <v>64</v>
      </c>
      <c r="E984" s="9" t="s">
        <v>59</v>
      </c>
      <c r="F984" s="9">
        <v>8</v>
      </c>
      <c r="G984" s="10">
        <v>4176</v>
      </c>
      <c r="H984" s="9">
        <v>2659.6943999999994</v>
      </c>
    </row>
    <row r="985" spans="1:8" x14ac:dyDescent="0.25">
      <c r="A985" s="13">
        <v>40948</v>
      </c>
      <c r="B985" s="8">
        <v>2480</v>
      </c>
      <c r="C985" s="9" t="s">
        <v>56</v>
      </c>
      <c r="D985" s="9" t="s">
        <v>64</v>
      </c>
      <c r="E985" s="9" t="s">
        <v>55</v>
      </c>
      <c r="F985" s="9">
        <v>7</v>
      </c>
      <c r="G985" s="10">
        <v>6615</v>
      </c>
      <c r="H985" s="9">
        <v>1713.1196250000003</v>
      </c>
    </row>
    <row r="986" spans="1:8" x14ac:dyDescent="0.25">
      <c r="A986" s="13">
        <v>40949</v>
      </c>
      <c r="B986" s="8">
        <v>2845</v>
      </c>
      <c r="C986" s="9" t="s">
        <v>53</v>
      </c>
      <c r="D986" s="9" t="s">
        <v>64</v>
      </c>
      <c r="E986" s="9" t="s">
        <v>59</v>
      </c>
      <c r="F986" s="9">
        <v>8</v>
      </c>
      <c r="G986" s="10">
        <v>7668</v>
      </c>
      <c r="H986" s="9">
        <v>3251.9987999999994</v>
      </c>
    </row>
    <row r="987" spans="1:8" x14ac:dyDescent="0.25">
      <c r="A987" s="13">
        <v>40950</v>
      </c>
      <c r="B987" s="8">
        <v>2481</v>
      </c>
      <c r="C987" s="9" t="s">
        <v>57</v>
      </c>
      <c r="D987" s="9" t="s">
        <v>64</v>
      </c>
      <c r="E987" s="9" t="s">
        <v>58</v>
      </c>
      <c r="F987" s="9">
        <v>9</v>
      </c>
      <c r="G987" s="10">
        <v>4887</v>
      </c>
      <c r="H987" s="9">
        <v>3844.8472500000003</v>
      </c>
    </row>
    <row r="988" spans="1:8" x14ac:dyDescent="0.25">
      <c r="A988" s="13">
        <v>40951</v>
      </c>
      <c r="B988" s="8">
        <v>2846</v>
      </c>
      <c r="C988" s="9" t="s">
        <v>56</v>
      </c>
      <c r="D988" s="9" t="s">
        <v>64</v>
      </c>
      <c r="E988" s="9" t="s">
        <v>59</v>
      </c>
      <c r="F988" s="9">
        <v>9</v>
      </c>
      <c r="G988" s="10">
        <v>3753</v>
      </c>
      <c r="H988" s="9">
        <v>780.24869999999999</v>
      </c>
    </row>
    <row r="989" spans="1:8" x14ac:dyDescent="0.25">
      <c r="A989" s="13">
        <v>40952</v>
      </c>
      <c r="B989" s="8">
        <v>2482</v>
      </c>
      <c r="C989" s="9" t="s">
        <v>53</v>
      </c>
      <c r="D989" s="9" t="s">
        <v>64</v>
      </c>
      <c r="E989" s="9" t="s">
        <v>58</v>
      </c>
      <c r="F989" s="9">
        <v>9</v>
      </c>
      <c r="G989" s="10">
        <v>3861</v>
      </c>
      <c r="H989" s="9">
        <v>3315.6337500000009</v>
      </c>
    </row>
    <row r="990" spans="1:8" x14ac:dyDescent="0.25">
      <c r="A990" s="13">
        <v>40953</v>
      </c>
      <c r="B990" s="8">
        <v>2847</v>
      </c>
      <c r="C990" s="9" t="s">
        <v>57</v>
      </c>
      <c r="D990" s="9" t="s">
        <v>64</v>
      </c>
      <c r="E990" s="9" t="s">
        <v>55</v>
      </c>
      <c r="F990" s="9">
        <v>9</v>
      </c>
      <c r="G990" s="10">
        <v>9247.5</v>
      </c>
      <c r="H990" s="9">
        <v>751.63679999999999</v>
      </c>
    </row>
    <row r="991" spans="1:8" x14ac:dyDescent="0.25">
      <c r="A991" s="13">
        <v>40954</v>
      </c>
      <c r="B991" s="8">
        <v>2483</v>
      </c>
      <c r="C991" s="9" t="s">
        <v>56</v>
      </c>
      <c r="D991" s="9" t="s">
        <v>64</v>
      </c>
      <c r="E991" s="9" t="s">
        <v>58</v>
      </c>
      <c r="F991" s="9">
        <v>8</v>
      </c>
      <c r="G991" s="10">
        <v>8424</v>
      </c>
      <c r="H991" s="9">
        <v>1465.7759999999998</v>
      </c>
    </row>
    <row r="992" spans="1:8" x14ac:dyDescent="0.25">
      <c r="A992" s="13">
        <v>40955</v>
      </c>
      <c r="B992" s="8">
        <v>2848</v>
      </c>
      <c r="C992" s="9" t="s">
        <v>53</v>
      </c>
      <c r="D992" s="9" t="s">
        <v>64</v>
      </c>
      <c r="E992" s="9" t="s">
        <v>55</v>
      </c>
      <c r="F992" s="9">
        <v>7</v>
      </c>
      <c r="G992" s="10">
        <v>4158</v>
      </c>
      <c r="H992" s="9">
        <v>3411.6390000000001</v>
      </c>
    </row>
    <row r="993" spans="1:8" x14ac:dyDescent="0.25">
      <c r="A993" s="13">
        <v>40956</v>
      </c>
      <c r="B993" s="8">
        <v>2484</v>
      </c>
      <c r="C993" s="9" t="s">
        <v>57</v>
      </c>
      <c r="D993" s="9" t="s">
        <v>64</v>
      </c>
      <c r="E993" s="9" t="s">
        <v>59</v>
      </c>
      <c r="F993" s="9">
        <v>9</v>
      </c>
      <c r="G993" s="10">
        <v>4212</v>
      </c>
      <c r="H993" s="9">
        <v>2482.9740000000002</v>
      </c>
    </row>
    <row r="994" spans="1:8" x14ac:dyDescent="0.25">
      <c r="A994" s="13">
        <v>40957</v>
      </c>
      <c r="B994" s="8">
        <v>2849</v>
      </c>
      <c r="C994" s="9" t="s">
        <v>56</v>
      </c>
      <c r="D994" s="9" t="s">
        <v>64</v>
      </c>
      <c r="E994" s="9" t="s">
        <v>55</v>
      </c>
      <c r="F994" s="9">
        <v>8</v>
      </c>
      <c r="G994" s="10">
        <v>8820</v>
      </c>
      <c r="H994" s="9">
        <v>1235.1528000000001</v>
      </c>
    </row>
    <row r="995" spans="1:8" x14ac:dyDescent="0.25">
      <c r="A995" s="13">
        <v>40958</v>
      </c>
      <c r="B995" s="8">
        <v>2485</v>
      </c>
      <c r="C995" s="9" t="s">
        <v>53</v>
      </c>
      <c r="D995" s="9" t="s">
        <v>64</v>
      </c>
      <c r="E995" s="9" t="s">
        <v>59</v>
      </c>
      <c r="F995" s="9">
        <v>8</v>
      </c>
      <c r="G995" s="10">
        <v>2040</v>
      </c>
      <c r="H995" s="9">
        <v>793.35599999999999</v>
      </c>
    </row>
    <row r="996" spans="1:8" x14ac:dyDescent="0.25">
      <c r="A996" s="13">
        <v>40959</v>
      </c>
      <c r="B996" s="8">
        <v>2850</v>
      </c>
      <c r="C996" s="9" t="s">
        <v>57</v>
      </c>
      <c r="D996" s="9" t="s">
        <v>64</v>
      </c>
      <c r="E996" s="9" t="s">
        <v>58</v>
      </c>
      <c r="F996" s="9">
        <v>8</v>
      </c>
      <c r="G996" s="10">
        <v>7152</v>
      </c>
      <c r="H996" s="9">
        <v>774.91920000000005</v>
      </c>
    </row>
    <row r="997" spans="1:8" x14ac:dyDescent="0.25">
      <c r="A997" s="13">
        <v>40960</v>
      </c>
      <c r="B997" s="8">
        <v>2486</v>
      </c>
      <c r="C997" s="9" t="s">
        <v>56</v>
      </c>
      <c r="D997" s="9" t="s">
        <v>64</v>
      </c>
      <c r="E997" s="9" t="s">
        <v>59</v>
      </c>
      <c r="F997" s="9">
        <v>6</v>
      </c>
      <c r="G997" s="10">
        <v>4734</v>
      </c>
      <c r="H997" s="9">
        <v>3942.4751999999999</v>
      </c>
    </row>
    <row r="998" spans="1:8" x14ac:dyDescent="0.25">
      <c r="A998" s="13">
        <v>40961</v>
      </c>
      <c r="B998" s="8">
        <v>2851</v>
      </c>
      <c r="C998" s="9" t="s">
        <v>53</v>
      </c>
      <c r="D998" s="9" t="s">
        <v>64</v>
      </c>
      <c r="E998" s="9" t="s">
        <v>58</v>
      </c>
      <c r="F998" s="9">
        <v>8</v>
      </c>
      <c r="G998" s="10">
        <v>11376</v>
      </c>
      <c r="H998" s="9">
        <v>3846.2255999999998</v>
      </c>
    </row>
    <row r="999" spans="1:8" x14ac:dyDescent="0.25">
      <c r="A999" s="13">
        <v>40962</v>
      </c>
      <c r="B999" s="8">
        <v>2487</v>
      </c>
      <c r="C999" s="9" t="s">
        <v>57</v>
      </c>
      <c r="D999" s="9" t="s">
        <v>64</v>
      </c>
      <c r="E999" s="9" t="s">
        <v>55</v>
      </c>
      <c r="F999" s="9">
        <v>9</v>
      </c>
      <c r="G999" s="10">
        <v>2173.5</v>
      </c>
      <c r="H999" s="9">
        <v>1726.1937000000003</v>
      </c>
    </row>
    <row r="1000" spans="1:8" x14ac:dyDescent="0.25">
      <c r="A1000" s="13">
        <v>40963</v>
      </c>
      <c r="B1000" s="8">
        <v>2852</v>
      </c>
      <c r="C1000" s="9" t="s">
        <v>56</v>
      </c>
      <c r="D1000" s="9" t="s">
        <v>64</v>
      </c>
      <c r="E1000" s="9" t="s">
        <v>58</v>
      </c>
      <c r="F1000" s="9">
        <v>9</v>
      </c>
      <c r="G1000" s="10">
        <v>8073</v>
      </c>
      <c r="H1000" s="9">
        <v>2109.7440000000001</v>
      </c>
    </row>
    <row r="1001" spans="1:8" x14ac:dyDescent="0.25">
      <c r="A1001" s="13">
        <v>40964</v>
      </c>
      <c r="B1001" s="8">
        <v>2488</v>
      </c>
      <c r="C1001" s="9" t="s">
        <v>53</v>
      </c>
      <c r="D1001" s="9" t="s">
        <v>64</v>
      </c>
      <c r="E1001" s="9" t="s">
        <v>55</v>
      </c>
      <c r="F1001" s="9">
        <v>9</v>
      </c>
      <c r="G1001" s="10">
        <v>7020</v>
      </c>
      <c r="H1001" s="9">
        <v>3148.47</v>
      </c>
    </row>
    <row r="1002" spans="1:8" x14ac:dyDescent="0.25">
      <c r="A1002" s="13">
        <v>40965</v>
      </c>
      <c r="B1002" s="8">
        <v>2853</v>
      </c>
      <c r="C1002" s="9" t="s">
        <v>57</v>
      </c>
      <c r="D1002" s="9" t="s">
        <v>64</v>
      </c>
      <c r="E1002" s="9" t="s">
        <v>59</v>
      </c>
      <c r="F1002" s="9">
        <v>7</v>
      </c>
      <c r="G1002" s="10">
        <v>5103</v>
      </c>
      <c r="H1002" s="9">
        <v>715.4405999999999</v>
      </c>
    </row>
    <row r="1003" spans="1:8" x14ac:dyDescent="0.25">
      <c r="A1003" s="13">
        <v>40966</v>
      </c>
      <c r="B1003" s="8">
        <v>2489</v>
      </c>
      <c r="C1003" s="9" t="s">
        <v>56</v>
      </c>
      <c r="D1003" s="9" t="s">
        <v>64</v>
      </c>
      <c r="E1003" s="9" t="s">
        <v>55</v>
      </c>
      <c r="F1003" s="9">
        <v>8</v>
      </c>
      <c r="G1003" s="10">
        <v>7800</v>
      </c>
      <c r="H1003" s="9">
        <v>487.5</v>
      </c>
    </row>
    <row r="1004" spans="1:8" x14ac:dyDescent="0.25">
      <c r="A1004" s="13">
        <v>40967</v>
      </c>
      <c r="B1004" s="8">
        <v>2854</v>
      </c>
      <c r="C1004" s="9" t="s">
        <v>53</v>
      </c>
      <c r="D1004" s="9" t="s">
        <v>64</v>
      </c>
      <c r="E1004" s="9" t="s">
        <v>59</v>
      </c>
      <c r="F1004" s="9">
        <v>9</v>
      </c>
      <c r="G1004" s="10">
        <v>7533</v>
      </c>
      <c r="H1004" s="9">
        <v>1518.6528000000001</v>
      </c>
    </row>
    <row r="1005" spans="1:8" x14ac:dyDescent="0.25">
      <c r="A1005" s="13">
        <v>40969</v>
      </c>
      <c r="B1005" s="8">
        <v>2490</v>
      </c>
      <c r="C1005" s="9" t="s">
        <v>57</v>
      </c>
      <c r="D1005" s="9" t="s">
        <v>64</v>
      </c>
      <c r="E1005" s="9" t="s">
        <v>58</v>
      </c>
      <c r="F1005" s="9">
        <v>8</v>
      </c>
      <c r="G1005" s="10">
        <v>13020</v>
      </c>
      <c r="H1005" s="9">
        <v>898.37999999999988</v>
      </c>
    </row>
    <row r="1006" spans="1:8" x14ac:dyDescent="0.25">
      <c r="A1006" s="13">
        <v>40970</v>
      </c>
      <c r="B1006" s="8">
        <v>2855</v>
      </c>
      <c r="C1006" s="9" t="s">
        <v>56</v>
      </c>
      <c r="D1006" s="9" t="s">
        <v>64</v>
      </c>
      <c r="E1006" s="9" t="s">
        <v>59</v>
      </c>
      <c r="F1006" s="9">
        <v>6</v>
      </c>
      <c r="G1006" s="10">
        <v>11520</v>
      </c>
      <c r="H1006" s="9">
        <v>3578.5727999999995</v>
      </c>
    </row>
    <row r="1007" spans="1:8" x14ac:dyDescent="0.25">
      <c r="A1007" s="13">
        <v>40971</v>
      </c>
      <c r="B1007" s="8">
        <v>2491</v>
      </c>
      <c r="C1007" s="9" t="s">
        <v>53</v>
      </c>
      <c r="D1007" s="9" t="s">
        <v>64</v>
      </c>
      <c r="E1007" s="9" t="s">
        <v>58</v>
      </c>
      <c r="F1007" s="9">
        <v>7</v>
      </c>
      <c r="G1007" s="10">
        <v>8400</v>
      </c>
      <c r="H1007" s="9">
        <v>2535.96</v>
      </c>
    </row>
    <row r="1008" spans="1:8" x14ac:dyDescent="0.25">
      <c r="A1008" s="13">
        <v>40972</v>
      </c>
      <c r="B1008" s="8">
        <v>2856</v>
      </c>
      <c r="C1008" s="9" t="s">
        <v>57</v>
      </c>
      <c r="D1008" s="9" t="s">
        <v>64</v>
      </c>
      <c r="E1008" s="9" t="s">
        <v>55</v>
      </c>
      <c r="F1008" s="9">
        <v>8</v>
      </c>
      <c r="G1008" s="10">
        <v>3960</v>
      </c>
      <c r="H1008" s="9">
        <v>712.99800000000005</v>
      </c>
    </row>
    <row r="1009" spans="1:8" x14ac:dyDescent="0.25">
      <c r="A1009" s="13">
        <v>40973</v>
      </c>
      <c r="B1009" s="8">
        <v>2492</v>
      </c>
      <c r="C1009" s="9" t="s">
        <v>56</v>
      </c>
      <c r="D1009" s="9" t="s">
        <v>64</v>
      </c>
      <c r="E1009" s="9" t="s">
        <v>58</v>
      </c>
      <c r="F1009" s="9">
        <v>10</v>
      </c>
      <c r="G1009" s="10">
        <v>13300</v>
      </c>
      <c r="H1009" s="9">
        <v>1908.816</v>
      </c>
    </row>
    <row r="1010" spans="1:8" x14ac:dyDescent="0.25">
      <c r="A1010" s="13">
        <v>41339</v>
      </c>
      <c r="B1010" s="8">
        <v>2857</v>
      </c>
      <c r="C1010" s="9" t="s">
        <v>53</v>
      </c>
      <c r="D1010" s="9" t="s">
        <v>64</v>
      </c>
      <c r="E1010" s="9" t="s">
        <v>55</v>
      </c>
      <c r="F1010" s="9">
        <v>6</v>
      </c>
      <c r="G1010" s="10">
        <v>8820</v>
      </c>
      <c r="H1010" s="9">
        <v>2288.2607999999996</v>
      </c>
    </row>
    <row r="1011" spans="1:8" x14ac:dyDescent="0.25">
      <c r="A1011" s="13">
        <v>41340</v>
      </c>
      <c r="B1011" s="8">
        <v>2493</v>
      </c>
      <c r="C1011" s="9" t="s">
        <v>57</v>
      </c>
      <c r="D1011" s="9" t="s">
        <v>64</v>
      </c>
      <c r="E1011" s="9" t="s">
        <v>59</v>
      </c>
      <c r="F1011" s="9">
        <v>6</v>
      </c>
      <c r="G1011" s="10">
        <v>6624</v>
      </c>
      <c r="H1011" s="9">
        <v>2715.84</v>
      </c>
    </row>
    <row r="1012" spans="1:8" x14ac:dyDescent="0.25">
      <c r="A1012" s="13">
        <v>41341</v>
      </c>
      <c r="B1012" s="8">
        <v>2858</v>
      </c>
      <c r="C1012" s="9" t="s">
        <v>56</v>
      </c>
      <c r="D1012" s="9" t="s">
        <v>64</v>
      </c>
      <c r="E1012" s="9" t="s">
        <v>55</v>
      </c>
      <c r="F1012" s="9">
        <v>6</v>
      </c>
      <c r="G1012" s="10">
        <v>12915</v>
      </c>
      <c r="H1012" s="9">
        <v>1046.1150000000002</v>
      </c>
    </row>
    <row r="1013" spans="1:8" x14ac:dyDescent="0.25">
      <c r="A1013" s="13">
        <v>41342</v>
      </c>
      <c r="B1013" s="8">
        <v>2494</v>
      </c>
      <c r="C1013" s="9" t="s">
        <v>53</v>
      </c>
      <c r="D1013" s="9" t="s">
        <v>64</v>
      </c>
      <c r="E1013" s="9" t="s">
        <v>59</v>
      </c>
      <c r="F1013" s="9">
        <v>9</v>
      </c>
      <c r="G1013" s="10">
        <v>2358</v>
      </c>
      <c r="H1013" s="9">
        <v>3220.0847999999996</v>
      </c>
    </row>
    <row r="1014" spans="1:8" x14ac:dyDescent="0.25">
      <c r="A1014" s="13">
        <v>41343</v>
      </c>
      <c r="B1014" s="8">
        <v>2859</v>
      </c>
      <c r="C1014" s="9" t="s">
        <v>57</v>
      </c>
      <c r="D1014" s="9" t="s">
        <v>64</v>
      </c>
      <c r="E1014" s="9" t="s">
        <v>58</v>
      </c>
      <c r="F1014" s="9">
        <v>8</v>
      </c>
      <c r="G1014" s="10">
        <v>2544</v>
      </c>
      <c r="H1014" s="9">
        <v>3075.1872000000003</v>
      </c>
    </row>
    <row r="1015" spans="1:8" x14ac:dyDescent="0.25">
      <c r="A1015" s="13">
        <v>41344</v>
      </c>
      <c r="B1015" s="8">
        <v>2495</v>
      </c>
      <c r="C1015" s="9" t="s">
        <v>56</v>
      </c>
      <c r="D1015" s="9" t="s">
        <v>64</v>
      </c>
      <c r="E1015" s="9" t="s">
        <v>59</v>
      </c>
      <c r="F1015" s="9">
        <v>6</v>
      </c>
      <c r="G1015" s="10">
        <v>9585</v>
      </c>
      <c r="H1015" s="9">
        <v>827.18550000000005</v>
      </c>
    </row>
    <row r="1016" spans="1:8" x14ac:dyDescent="0.25">
      <c r="A1016" s="13">
        <v>41345</v>
      </c>
      <c r="B1016" s="8">
        <v>2860</v>
      </c>
      <c r="C1016" s="9" t="s">
        <v>53</v>
      </c>
      <c r="D1016" s="9" t="s">
        <v>64</v>
      </c>
      <c r="E1016" s="9" t="s">
        <v>58</v>
      </c>
      <c r="F1016" s="9">
        <v>8</v>
      </c>
      <c r="G1016" s="10">
        <v>1668</v>
      </c>
      <c r="H1016" s="9">
        <v>3338.5019999999995</v>
      </c>
    </row>
    <row r="1017" spans="1:8" x14ac:dyDescent="0.25">
      <c r="A1017" s="13">
        <v>41346</v>
      </c>
      <c r="B1017" s="8">
        <v>2496</v>
      </c>
      <c r="C1017" s="9" t="s">
        <v>57</v>
      </c>
      <c r="D1017" s="9" t="s">
        <v>64</v>
      </c>
      <c r="E1017" s="9" t="s">
        <v>55</v>
      </c>
      <c r="F1017" s="9">
        <v>9</v>
      </c>
      <c r="G1017" s="10">
        <v>7398</v>
      </c>
      <c r="H1017" s="9">
        <v>729.62774999999999</v>
      </c>
    </row>
    <row r="1018" spans="1:8" x14ac:dyDescent="0.25">
      <c r="A1018" s="13">
        <v>41347</v>
      </c>
      <c r="B1018" s="8">
        <v>2861</v>
      </c>
      <c r="C1018" s="9" t="s">
        <v>56</v>
      </c>
      <c r="D1018" s="9" t="s">
        <v>64</v>
      </c>
      <c r="E1018" s="9" t="s">
        <v>58</v>
      </c>
      <c r="F1018" s="9">
        <v>8</v>
      </c>
      <c r="G1018" s="10">
        <v>7848</v>
      </c>
      <c r="H1018" s="9">
        <v>3290.6664000000001</v>
      </c>
    </row>
    <row r="1019" spans="1:8" x14ac:dyDescent="0.25">
      <c r="A1019" s="13">
        <v>41348</v>
      </c>
      <c r="B1019" s="8">
        <v>2497</v>
      </c>
      <c r="C1019" s="9" t="s">
        <v>53</v>
      </c>
      <c r="D1019" s="9" t="s">
        <v>64</v>
      </c>
      <c r="E1019" s="9" t="s">
        <v>55</v>
      </c>
      <c r="F1019" s="9">
        <v>7</v>
      </c>
      <c r="G1019" s="10">
        <v>2063.25</v>
      </c>
      <c r="H1019" s="9">
        <v>1351.8413999999998</v>
      </c>
    </row>
    <row r="1020" spans="1:8" x14ac:dyDescent="0.25">
      <c r="A1020" s="13">
        <v>41349</v>
      </c>
      <c r="B1020" s="8">
        <v>2862</v>
      </c>
      <c r="C1020" s="9" t="s">
        <v>57</v>
      </c>
      <c r="D1020" s="9" t="s">
        <v>64</v>
      </c>
      <c r="E1020" s="9" t="s">
        <v>59</v>
      </c>
      <c r="F1020" s="9">
        <v>8</v>
      </c>
      <c r="G1020" s="10">
        <v>8192</v>
      </c>
      <c r="H1020" s="9">
        <v>3385.7536</v>
      </c>
    </row>
    <row r="1021" spans="1:8" x14ac:dyDescent="0.25">
      <c r="A1021" s="13">
        <v>41350</v>
      </c>
      <c r="B1021" s="8">
        <v>2498</v>
      </c>
      <c r="C1021" s="9" t="s">
        <v>56</v>
      </c>
      <c r="D1021" s="9" t="s">
        <v>64</v>
      </c>
      <c r="E1021" s="9" t="s">
        <v>55</v>
      </c>
      <c r="F1021" s="9">
        <v>6</v>
      </c>
      <c r="G1021" s="10">
        <v>1764</v>
      </c>
      <c r="H1021" s="9">
        <v>2071.2888000000003</v>
      </c>
    </row>
    <row r="1022" spans="1:8" x14ac:dyDescent="0.25">
      <c r="A1022" s="13">
        <v>41351</v>
      </c>
      <c r="B1022" s="8">
        <v>2863</v>
      </c>
      <c r="C1022" s="9" t="s">
        <v>53</v>
      </c>
      <c r="D1022" s="9" t="s">
        <v>64</v>
      </c>
      <c r="E1022" s="9" t="s">
        <v>59</v>
      </c>
      <c r="F1022" s="9">
        <v>8</v>
      </c>
      <c r="G1022" s="10">
        <v>4224</v>
      </c>
      <c r="H1022" s="9">
        <v>3279.9360000000001</v>
      </c>
    </row>
    <row r="1023" spans="1:8" x14ac:dyDescent="0.25">
      <c r="A1023" s="13">
        <v>41352</v>
      </c>
      <c r="B1023" s="8">
        <v>2499</v>
      </c>
      <c r="C1023" s="9" t="s">
        <v>57</v>
      </c>
      <c r="D1023" s="9" t="s">
        <v>64</v>
      </c>
      <c r="E1023" s="9" t="s">
        <v>58</v>
      </c>
      <c r="F1023" s="9">
        <v>8</v>
      </c>
      <c r="G1023" s="10">
        <v>7776</v>
      </c>
      <c r="H1023" s="9">
        <v>1168.7327999999998</v>
      </c>
    </row>
    <row r="1024" spans="1:8" x14ac:dyDescent="0.25">
      <c r="A1024" s="13">
        <v>41353</v>
      </c>
      <c r="B1024" s="8">
        <v>2864</v>
      </c>
      <c r="C1024" s="9" t="s">
        <v>56</v>
      </c>
      <c r="D1024" s="9" t="s">
        <v>64</v>
      </c>
      <c r="E1024" s="9" t="s">
        <v>59</v>
      </c>
      <c r="F1024" s="9">
        <v>7</v>
      </c>
      <c r="G1024" s="10">
        <v>7938</v>
      </c>
      <c r="H1024" s="9">
        <v>887.26994999999988</v>
      </c>
    </row>
    <row r="1025" spans="1:8" x14ac:dyDescent="0.25">
      <c r="A1025" s="13">
        <v>41354</v>
      </c>
      <c r="B1025" s="8">
        <v>2500</v>
      </c>
      <c r="C1025" s="9" t="s">
        <v>53</v>
      </c>
      <c r="D1025" s="9" t="s">
        <v>64</v>
      </c>
      <c r="E1025" s="9" t="s">
        <v>58</v>
      </c>
      <c r="F1025" s="9">
        <v>8</v>
      </c>
      <c r="G1025" s="10">
        <v>3696</v>
      </c>
      <c r="H1025" s="9">
        <v>1456.2240000000002</v>
      </c>
    </row>
    <row r="1026" spans="1:8" x14ac:dyDescent="0.25">
      <c r="A1026" s="13">
        <v>41355</v>
      </c>
      <c r="B1026" s="8">
        <v>2865</v>
      </c>
      <c r="C1026" s="9" t="s">
        <v>57</v>
      </c>
      <c r="D1026" s="9" t="s">
        <v>64</v>
      </c>
      <c r="E1026" s="9" t="s">
        <v>55</v>
      </c>
      <c r="F1026" s="9">
        <v>9</v>
      </c>
      <c r="G1026" s="10">
        <v>7398</v>
      </c>
      <c r="H1026" s="9">
        <v>3510.5976000000001</v>
      </c>
    </row>
    <row r="1027" spans="1:8" x14ac:dyDescent="0.25">
      <c r="A1027" s="13">
        <v>41356</v>
      </c>
      <c r="B1027" s="8">
        <v>2501</v>
      </c>
      <c r="C1027" s="9" t="s">
        <v>56</v>
      </c>
      <c r="D1027" s="9" t="s">
        <v>64</v>
      </c>
      <c r="E1027" s="9" t="s">
        <v>58</v>
      </c>
      <c r="F1027" s="9">
        <v>9</v>
      </c>
      <c r="G1027" s="10">
        <v>14377.5</v>
      </c>
      <c r="H1027" s="9">
        <v>4574.9204999999993</v>
      </c>
    </row>
    <row r="1028" spans="1:8" x14ac:dyDescent="0.25">
      <c r="A1028" s="13">
        <v>41357</v>
      </c>
      <c r="B1028" s="8">
        <v>2866</v>
      </c>
      <c r="C1028" s="9" t="s">
        <v>53</v>
      </c>
      <c r="D1028" s="9" t="s">
        <v>64</v>
      </c>
      <c r="E1028" s="9" t="s">
        <v>55</v>
      </c>
      <c r="F1028" s="9">
        <v>9</v>
      </c>
      <c r="G1028" s="10">
        <v>4770</v>
      </c>
      <c r="H1028" s="9">
        <v>1554.0659999999998</v>
      </c>
    </row>
    <row r="1029" spans="1:8" x14ac:dyDescent="0.25">
      <c r="A1029" s="13">
        <v>41358</v>
      </c>
      <c r="B1029" s="8">
        <v>2502</v>
      </c>
      <c r="C1029" s="9" t="s">
        <v>57</v>
      </c>
      <c r="D1029" s="9" t="s">
        <v>64</v>
      </c>
      <c r="E1029" s="9" t="s">
        <v>59</v>
      </c>
      <c r="F1029" s="9">
        <v>10</v>
      </c>
      <c r="G1029" s="10">
        <v>11400</v>
      </c>
      <c r="H1029" s="9">
        <v>3393.5519999999997</v>
      </c>
    </row>
    <row r="1030" spans="1:8" x14ac:dyDescent="0.25">
      <c r="A1030" s="13">
        <v>41359</v>
      </c>
      <c r="B1030" s="8">
        <v>2867</v>
      </c>
      <c r="C1030" s="9" t="s">
        <v>56</v>
      </c>
      <c r="D1030" s="9" t="s">
        <v>64</v>
      </c>
      <c r="E1030" s="9" t="s">
        <v>55</v>
      </c>
      <c r="F1030" s="9">
        <v>7</v>
      </c>
      <c r="G1030" s="10">
        <v>10962</v>
      </c>
      <c r="H1030" s="9">
        <v>936.7029</v>
      </c>
    </row>
    <row r="1031" spans="1:8" x14ac:dyDescent="0.25">
      <c r="A1031" s="13">
        <v>41360</v>
      </c>
      <c r="B1031" s="8">
        <v>2503</v>
      </c>
      <c r="C1031" s="9" t="s">
        <v>53</v>
      </c>
      <c r="D1031" s="9" t="s">
        <v>64</v>
      </c>
      <c r="E1031" s="9" t="s">
        <v>59</v>
      </c>
      <c r="F1031" s="9">
        <v>10</v>
      </c>
      <c r="G1031" s="10">
        <v>3870</v>
      </c>
      <c r="H1031" s="9">
        <v>3277.116</v>
      </c>
    </row>
    <row r="1032" spans="1:8" x14ac:dyDescent="0.25">
      <c r="A1032" s="13">
        <v>41361</v>
      </c>
      <c r="B1032" s="8">
        <v>2868</v>
      </c>
      <c r="C1032" s="9" t="s">
        <v>57</v>
      </c>
      <c r="D1032" s="9" t="s">
        <v>64</v>
      </c>
      <c r="E1032" s="9" t="s">
        <v>58</v>
      </c>
      <c r="F1032" s="9">
        <v>6</v>
      </c>
      <c r="G1032" s="10">
        <v>2520</v>
      </c>
      <c r="H1032" s="9">
        <v>2804.7599999999998</v>
      </c>
    </row>
    <row r="1033" spans="1:8" x14ac:dyDescent="0.25">
      <c r="A1033" s="13">
        <v>41362</v>
      </c>
      <c r="B1033" s="8">
        <v>2504</v>
      </c>
      <c r="C1033" s="9" t="s">
        <v>56</v>
      </c>
      <c r="D1033" s="9" t="s">
        <v>64</v>
      </c>
      <c r="E1033" s="9" t="s">
        <v>59</v>
      </c>
      <c r="F1033" s="9">
        <v>8</v>
      </c>
      <c r="G1033" s="10">
        <v>4248</v>
      </c>
      <c r="H1033" s="9">
        <v>4709.9699999999993</v>
      </c>
    </row>
    <row r="1034" spans="1:8" x14ac:dyDescent="0.25">
      <c r="A1034" s="13">
        <v>41363</v>
      </c>
      <c r="B1034" s="8">
        <v>2869</v>
      </c>
      <c r="C1034" s="9" t="s">
        <v>53</v>
      </c>
      <c r="D1034" s="9" t="s">
        <v>64</v>
      </c>
      <c r="E1034" s="9" t="s">
        <v>58</v>
      </c>
      <c r="F1034" s="9">
        <v>9</v>
      </c>
      <c r="G1034" s="10">
        <v>8640</v>
      </c>
      <c r="H1034" s="9">
        <v>1875.3119999999999</v>
      </c>
    </row>
    <row r="1035" spans="1:8" x14ac:dyDescent="0.25">
      <c r="A1035" s="13">
        <v>41364</v>
      </c>
      <c r="B1035" s="8">
        <v>2505</v>
      </c>
      <c r="C1035" s="9" t="s">
        <v>57</v>
      </c>
      <c r="D1035" s="9" t="s">
        <v>64</v>
      </c>
      <c r="E1035" s="9" t="s">
        <v>55</v>
      </c>
      <c r="F1035" s="9">
        <v>10</v>
      </c>
      <c r="G1035" s="10">
        <v>10240</v>
      </c>
      <c r="H1035" s="9">
        <v>3927.04</v>
      </c>
    </row>
    <row r="1036" spans="1:8" x14ac:dyDescent="0.25">
      <c r="A1036" s="13">
        <v>41365</v>
      </c>
      <c r="B1036" s="8">
        <v>2870</v>
      </c>
      <c r="C1036" s="9" t="s">
        <v>56</v>
      </c>
      <c r="D1036" s="9" t="s">
        <v>64</v>
      </c>
      <c r="E1036" s="9" t="s">
        <v>58</v>
      </c>
      <c r="F1036" s="9">
        <v>10</v>
      </c>
      <c r="G1036" s="10">
        <v>8640</v>
      </c>
      <c r="H1036" s="9">
        <v>2881.0079999999998</v>
      </c>
    </row>
    <row r="1037" spans="1:8" x14ac:dyDescent="0.25">
      <c r="A1037" s="13">
        <v>41366</v>
      </c>
      <c r="B1037" s="8">
        <v>2506</v>
      </c>
      <c r="C1037" s="9" t="s">
        <v>53</v>
      </c>
      <c r="D1037" s="9" t="s">
        <v>64</v>
      </c>
      <c r="E1037" s="9" t="s">
        <v>55</v>
      </c>
      <c r="F1037" s="9">
        <v>10</v>
      </c>
      <c r="G1037" s="10">
        <v>2340</v>
      </c>
      <c r="H1037" s="9">
        <v>3684.33</v>
      </c>
    </row>
    <row r="1038" spans="1:8" x14ac:dyDescent="0.25">
      <c r="A1038" s="13">
        <v>41367</v>
      </c>
      <c r="B1038" s="8">
        <v>2871</v>
      </c>
      <c r="C1038" s="9" t="s">
        <v>57</v>
      </c>
      <c r="D1038" s="9" t="s">
        <v>64</v>
      </c>
      <c r="E1038" s="9" t="s">
        <v>59</v>
      </c>
      <c r="F1038" s="9">
        <v>6</v>
      </c>
      <c r="G1038" s="10">
        <v>11070</v>
      </c>
      <c r="H1038" s="9">
        <v>2114.8128000000002</v>
      </c>
    </row>
    <row r="1039" spans="1:8" x14ac:dyDescent="0.25">
      <c r="A1039" s="13">
        <v>41368</v>
      </c>
      <c r="B1039" s="8">
        <v>2507</v>
      </c>
      <c r="C1039" s="9" t="s">
        <v>56</v>
      </c>
      <c r="D1039" s="9" t="s">
        <v>64</v>
      </c>
      <c r="E1039" s="9" t="s">
        <v>55</v>
      </c>
      <c r="F1039" s="9">
        <v>8</v>
      </c>
      <c r="G1039" s="10">
        <v>6768</v>
      </c>
      <c r="H1039" s="9">
        <v>3277.5168000000003</v>
      </c>
    </row>
    <row r="1040" spans="1:8" x14ac:dyDescent="0.25">
      <c r="A1040" s="13">
        <v>41369</v>
      </c>
      <c r="B1040" s="8">
        <v>2872</v>
      </c>
      <c r="C1040" s="9" t="s">
        <v>53</v>
      </c>
      <c r="D1040" s="9" t="s">
        <v>64</v>
      </c>
      <c r="E1040" s="9" t="s">
        <v>59</v>
      </c>
      <c r="F1040" s="9">
        <v>6</v>
      </c>
      <c r="G1040" s="10">
        <v>7222.5</v>
      </c>
      <c r="H1040" s="9">
        <v>529.26480000000004</v>
      </c>
    </row>
    <row r="1041" spans="1:8" x14ac:dyDescent="0.25">
      <c r="A1041" s="13">
        <v>41370</v>
      </c>
      <c r="B1041" s="8">
        <v>2508</v>
      </c>
      <c r="C1041" s="9" t="s">
        <v>57</v>
      </c>
      <c r="D1041" s="9" t="s">
        <v>64</v>
      </c>
      <c r="E1041" s="9" t="s">
        <v>58</v>
      </c>
      <c r="F1041" s="9">
        <v>10</v>
      </c>
      <c r="G1041" s="10">
        <v>4240</v>
      </c>
      <c r="H1041" s="9">
        <v>3751.5520000000001</v>
      </c>
    </row>
    <row r="1042" spans="1:8" x14ac:dyDescent="0.25">
      <c r="A1042" s="13">
        <v>41371</v>
      </c>
      <c r="B1042" s="8">
        <v>2873</v>
      </c>
      <c r="C1042" s="9" t="s">
        <v>56</v>
      </c>
      <c r="D1042" s="9" t="s">
        <v>64</v>
      </c>
      <c r="E1042" s="9" t="s">
        <v>59</v>
      </c>
      <c r="F1042" s="9">
        <v>6</v>
      </c>
      <c r="G1042" s="10">
        <v>12330</v>
      </c>
      <c r="H1042" s="9">
        <v>3938.6952000000001</v>
      </c>
    </row>
    <row r="1043" spans="1:8" x14ac:dyDescent="0.25">
      <c r="A1043" s="13">
        <v>41372</v>
      </c>
      <c r="B1043" s="8">
        <v>2509</v>
      </c>
      <c r="C1043" s="9" t="s">
        <v>53</v>
      </c>
      <c r="D1043" s="9" t="s">
        <v>64</v>
      </c>
      <c r="E1043" s="9" t="s">
        <v>58</v>
      </c>
      <c r="F1043" s="9">
        <v>10</v>
      </c>
      <c r="G1043" s="10">
        <v>6960</v>
      </c>
      <c r="H1043" s="9">
        <v>3035.4300000000003</v>
      </c>
    </row>
    <row r="1044" spans="1:8" x14ac:dyDescent="0.25">
      <c r="A1044" s="13">
        <v>41373</v>
      </c>
      <c r="B1044" s="8">
        <v>2874</v>
      </c>
      <c r="C1044" s="9" t="s">
        <v>57</v>
      </c>
      <c r="D1044" s="9" t="s">
        <v>64</v>
      </c>
      <c r="E1044" s="9" t="s">
        <v>55</v>
      </c>
      <c r="F1044" s="9">
        <v>8</v>
      </c>
      <c r="G1044" s="10">
        <v>2952</v>
      </c>
      <c r="H1044" s="9">
        <v>3958.6320000000005</v>
      </c>
    </row>
    <row r="1045" spans="1:8" x14ac:dyDescent="0.25">
      <c r="A1045" s="13">
        <v>41374</v>
      </c>
      <c r="B1045" s="8">
        <v>2510</v>
      </c>
      <c r="C1045" s="9" t="s">
        <v>56</v>
      </c>
      <c r="D1045" s="9" t="s">
        <v>64</v>
      </c>
      <c r="E1045" s="9" t="s">
        <v>58</v>
      </c>
      <c r="F1045" s="9">
        <v>7</v>
      </c>
      <c r="G1045" s="10">
        <v>2236.5</v>
      </c>
      <c r="H1045" s="9">
        <v>2497.2759000000001</v>
      </c>
    </row>
    <row r="1046" spans="1:8" x14ac:dyDescent="0.25">
      <c r="A1046" s="13">
        <v>41375</v>
      </c>
      <c r="B1046" s="8">
        <v>2875</v>
      </c>
      <c r="C1046" s="9" t="s">
        <v>53</v>
      </c>
      <c r="D1046" s="9" t="s">
        <v>64</v>
      </c>
      <c r="E1046" s="9" t="s">
        <v>55</v>
      </c>
      <c r="F1046" s="9">
        <v>6</v>
      </c>
      <c r="G1046" s="10">
        <v>2160</v>
      </c>
      <c r="H1046" s="9">
        <v>3587.7599999999993</v>
      </c>
    </row>
    <row r="1047" spans="1:8" x14ac:dyDescent="0.25">
      <c r="A1047" s="13">
        <v>41376</v>
      </c>
      <c r="B1047" s="8">
        <v>2511</v>
      </c>
      <c r="C1047" s="9" t="s">
        <v>57</v>
      </c>
      <c r="D1047" s="9" t="s">
        <v>64</v>
      </c>
      <c r="E1047" s="9" t="s">
        <v>59</v>
      </c>
      <c r="F1047" s="9">
        <v>9</v>
      </c>
      <c r="G1047" s="10">
        <v>2034</v>
      </c>
      <c r="H1047" s="9">
        <v>1342.0332000000001</v>
      </c>
    </row>
    <row r="1048" spans="1:8" x14ac:dyDescent="0.25">
      <c r="A1048" s="13">
        <v>41377</v>
      </c>
      <c r="B1048" s="8">
        <v>2876</v>
      </c>
      <c r="C1048" s="9" t="s">
        <v>56</v>
      </c>
      <c r="D1048" s="9" t="s">
        <v>64</v>
      </c>
      <c r="E1048" s="9" t="s">
        <v>55</v>
      </c>
      <c r="F1048" s="9">
        <v>9</v>
      </c>
      <c r="G1048" s="10">
        <v>8437.5</v>
      </c>
      <c r="H1048" s="9">
        <v>3468.65625</v>
      </c>
    </row>
    <row r="1049" spans="1:8" x14ac:dyDescent="0.25">
      <c r="A1049" s="13">
        <v>41378</v>
      </c>
      <c r="B1049" s="8">
        <v>2512</v>
      </c>
      <c r="C1049" s="9" t="s">
        <v>53</v>
      </c>
      <c r="D1049" s="9" t="s">
        <v>64</v>
      </c>
      <c r="E1049" s="9" t="s">
        <v>59</v>
      </c>
      <c r="F1049" s="9">
        <v>6</v>
      </c>
      <c r="G1049" s="10">
        <v>12510</v>
      </c>
      <c r="H1049" s="9">
        <v>4870.143</v>
      </c>
    </row>
    <row r="1050" spans="1:8" x14ac:dyDescent="0.25">
      <c r="A1050" s="13">
        <v>41379</v>
      </c>
      <c r="B1050" s="8">
        <v>2877</v>
      </c>
      <c r="C1050" s="9" t="s">
        <v>57</v>
      </c>
      <c r="D1050" s="9" t="s">
        <v>64</v>
      </c>
      <c r="E1050" s="9" t="s">
        <v>58</v>
      </c>
      <c r="F1050" s="9">
        <v>6</v>
      </c>
      <c r="G1050" s="10">
        <v>7209</v>
      </c>
      <c r="H1050" s="9">
        <v>3840.9552000000003</v>
      </c>
    </row>
    <row r="1051" spans="1:8" x14ac:dyDescent="0.25">
      <c r="A1051" s="13">
        <v>41380</v>
      </c>
      <c r="B1051" s="8">
        <v>2513</v>
      </c>
      <c r="C1051" s="9" t="s">
        <v>56</v>
      </c>
      <c r="D1051" s="9" t="s">
        <v>64</v>
      </c>
      <c r="E1051" s="9" t="s">
        <v>59</v>
      </c>
      <c r="F1051" s="9">
        <v>6</v>
      </c>
      <c r="G1051" s="10">
        <v>1791</v>
      </c>
      <c r="H1051" s="9">
        <v>1631.2428</v>
      </c>
    </row>
    <row r="1052" spans="1:8" x14ac:dyDescent="0.25">
      <c r="A1052" s="13">
        <v>41381</v>
      </c>
      <c r="B1052" s="8">
        <v>2878</v>
      </c>
      <c r="C1052" s="9" t="s">
        <v>53</v>
      </c>
      <c r="D1052" s="9" t="s">
        <v>64</v>
      </c>
      <c r="E1052" s="9" t="s">
        <v>58</v>
      </c>
      <c r="F1052" s="9">
        <v>9</v>
      </c>
      <c r="G1052" s="10">
        <v>6264</v>
      </c>
      <c r="H1052" s="9">
        <v>1817.3951999999999</v>
      </c>
    </row>
    <row r="1053" spans="1:8" x14ac:dyDescent="0.25">
      <c r="A1053" s="13">
        <v>41382</v>
      </c>
      <c r="B1053" s="8">
        <v>2514</v>
      </c>
      <c r="C1053" s="9" t="s">
        <v>57</v>
      </c>
      <c r="D1053" s="9" t="s">
        <v>64</v>
      </c>
      <c r="E1053" s="9" t="s">
        <v>55</v>
      </c>
      <c r="F1053" s="9">
        <v>8</v>
      </c>
      <c r="G1053" s="10">
        <v>2280</v>
      </c>
      <c r="H1053" s="9">
        <v>2873.4839999999995</v>
      </c>
    </row>
    <row r="1054" spans="1:8" x14ac:dyDescent="0.25">
      <c r="A1054" s="13">
        <v>41383</v>
      </c>
      <c r="B1054" s="8">
        <v>2879</v>
      </c>
      <c r="C1054" s="9" t="s">
        <v>56</v>
      </c>
      <c r="D1054" s="9" t="s">
        <v>64</v>
      </c>
      <c r="E1054" s="9" t="s">
        <v>58</v>
      </c>
      <c r="F1054" s="9">
        <v>6</v>
      </c>
      <c r="G1054" s="10">
        <v>1530</v>
      </c>
      <c r="H1054" s="9">
        <v>1919.0790000000002</v>
      </c>
    </row>
    <row r="1055" spans="1:8" x14ac:dyDescent="0.25">
      <c r="A1055" s="13">
        <v>41384</v>
      </c>
      <c r="B1055" s="8">
        <v>2515</v>
      </c>
      <c r="C1055" s="9" t="s">
        <v>53</v>
      </c>
      <c r="D1055" s="9" t="s">
        <v>64</v>
      </c>
      <c r="E1055" s="9" t="s">
        <v>55</v>
      </c>
      <c r="F1055" s="9">
        <v>8</v>
      </c>
      <c r="G1055" s="10">
        <v>2016</v>
      </c>
      <c r="H1055" s="9">
        <v>1384.992</v>
      </c>
    </row>
    <row r="1056" spans="1:8" x14ac:dyDescent="0.25">
      <c r="A1056" s="13">
        <v>41385</v>
      </c>
      <c r="B1056" s="8">
        <v>2880</v>
      </c>
      <c r="C1056" s="9" t="s">
        <v>57</v>
      </c>
      <c r="D1056" s="9" t="s">
        <v>64</v>
      </c>
      <c r="E1056" s="9" t="s">
        <v>59</v>
      </c>
      <c r="F1056" s="9">
        <v>6</v>
      </c>
      <c r="G1056" s="10">
        <v>4302</v>
      </c>
      <c r="H1056" s="9">
        <v>2503.7640000000001</v>
      </c>
    </row>
    <row r="1057" spans="1:8" x14ac:dyDescent="0.25">
      <c r="A1057" s="13">
        <v>41386</v>
      </c>
      <c r="B1057" s="8">
        <v>2516</v>
      </c>
      <c r="C1057" s="9" t="s">
        <v>56</v>
      </c>
      <c r="D1057" s="9" t="s">
        <v>64</v>
      </c>
      <c r="E1057" s="9" t="s">
        <v>55</v>
      </c>
      <c r="F1057" s="9">
        <v>10</v>
      </c>
      <c r="G1057" s="10">
        <v>11220</v>
      </c>
      <c r="H1057" s="9">
        <v>4840.0275000000001</v>
      </c>
    </row>
    <row r="1058" spans="1:8" x14ac:dyDescent="0.25">
      <c r="A1058" s="13">
        <v>41387</v>
      </c>
      <c r="B1058" s="8">
        <v>2881</v>
      </c>
      <c r="C1058" s="9" t="s">
        <v>53</v>
      </c>
      <c r="D1058" s="9" t="s">
        <v>64</v>
      </c>
      <c r="E1058" s="9" t="s">
        <v>59</v>
      </c>
      <c r="F1058" s="9">
        <v>7</v>
      </c>
      <c r="G1058" s="10">
        <v>5922</v>
      </c>
      <c r="H1058" s="9">
        <v>2014.0722000000001</v>
      </c>
    </row>
    <row r="1059" spans="1:8" x14ac:dyDescent="0.25">
      <c r="A1059" s="13">
        <v>41388</v>
      </c>
      <c r="B1059" s="8">
        <v>2517</v>
      </c>
      <c r="C1059" s="9" t="s">
        <v>57</v>
      </c>
      <c r="D1059" s="9" t="s">
        <v>64</v>
      </c>
      <c r="E1059" s="9" t="s">
        <v>58</v>
      </c>
      <c r="F1059" s="9">
        <v>9</v>
      </c>
      <c r="G1059" s="10">
        <v>6277.5</v>
      </c>
      <c r="H1059" s="9">
        <v>4457.0249999999996</v>
      </c>
    </row>
    <row r="1060" spans="1:8" x14ac:dyDescent="0.25">
      <c r="A1060" s="13">
        <v>41389</v>
      </c>
      <c r="B1060" s="8">
        <v>2882</v>
      </c>
      <c r="C1060" s="9" t="s">
        <v>56</v>
      </c>
      <c r="D1060" s="9" t="s">
        <v>64</v>
      </c>
      <c r="E1060" s="9" t="s">
        <v>59</v>
      </c>
      <c r="F1060" s="9">
        <v>7</v>
      </c>
      <c r="G1060" s="10">
        <v>4158</v>
      </c>
      <c r="H1060" s="9">
        <v>1633.6782000000001</v>
      </c>
    </row>
    <row r="1061" spans="1:8" x14ac:dyDescent="0.25">
      <c r="A1061" s="13">
        <v>41390</v>
      </c>
      <c r="B1061" s="8">
        <v>2518</v>
      </c>
      <c r="C1061" s="9" t="s">
        <v>53</v>
      </c>
      <c r="D1061" s="9" t="s">
        <v>64</v>
      </c>
      <c r="E1061" s="9" t="s">
        <v>58</v>
      </c>
      <c r="F1061" s="9">
        <v>6</v>
      </c>
      <c r="G1061" s="10">
        <v>7506</v>
      </c>
      <c r="H1061" s="9">
        <v>3336.6671999999999</v>
      </c>
    </row>
    <row r="1062" spans="1:8" x14ac:dyDescent="0.25">
      <c r="A1062" s="13">
        <v>41391</v>
      </c>
      <c r="B1062" s="8">
        <v>2883</v>
      </c>
      <c r="C1062" s="9" t="s">
        <v>57</v>
      </c>
      <c r="D1062" s="9" t="s">
        <v>64</v>
      </c>
      <c r="E1062" s="9" t="s">
        <v>55</v>
      </c>
      <c r="F1062" s="9">
        <v>10</v>
      </c>
      <c r="G1062" s="10">
        <v>4470</v>
      </c>
      <c r="H1062" s="9">
        <v>841.25400000000002</v>
      </c>
    </row>
    <row r="1063" spans="1:8" x14ac:dyDescent="0.25">
      <c r="A1063" s="13">
        <v>41392</v>
      </c>
      <c r="B1063" s="8">
        <v>2519</v>
      </c>
      <c r="C1063" s="9" t="s">
        <v>56</v>
      </c>
      <c r="D1063" s="9" t="s">
        <v>64</v>
      </c>
      <c r="E1063" s="9" t="s">
        <v>58</v>
      </c>
      <c r="F1063" s="9">
        <v>8</v>
      </c>
      <c r="G1063" s="10">
        <v>8496</v>
      </c>
      <c r="H1063" s="9">
        <v>3202.1424000000006</v>
      </c>
    </row>
    <row r="1064" spans="1:8" x14ac:dyDescent="0.25">
      <c r="A1064" s="13">
        <v>41393</v>
      </c>
      <c r="B1064" s="8">
        <v>2884</v>
      </c>
      <c r="C1064" s="9" t="s">
        <v>53</v>
      </c>
      <c r="D1064" s="9" t="s">
        <v>64</v>
      </c>
      <c r="E1064" s="9" t="s">
        <v>55</v>
      </c>
      <c r="F1064" s="9">
        <v>10</v>
      </c>
      <c r="G1064" s="10">
        <v>5860</v>
      </c>
      <c r="H1064" s="9">
        <v>3559.9500000000003</v>
      </c>
    </row>
    <row r="1065" spans="1:8" x14ac:dyDescent="0.25">
      <c r="A1065" s="13">
        <v>41394</v>
      </c>
      <c r="B1065" s="8">
        <v>2520</v>
      </c>
      <c r="C1065" s="9" t="s">
        <v>57</v>
      </c>
      <c r="D1065" s="9" t="s">
        <v>64</v>
      </c>
      <c r="E1065" s="9" t="s">
        <v>59</v>
      </c>
      <c r="F1065" s="9">
        <v>9</v>
      </c>
      <c r="G1065" s="10">
        <v>2821.5</v>
      </c>
      <c r="H1065" s="9">
        <v>4735.605599999999</v>
      </c>
    </row>
    <row r="1066" spans="1:8" x14ac:dyDescent="0.25">
      <c r="A1066" s="13">
        <v>41395</v>
      </c>
      <c r="B1066" s="8">
        <v>2885</v>
      </c>
      <c r="C1066" s="9" t="s">
        <v>56</v>
      </c>
      <c r="D1066" s="9" t="s">
        <v>64</v>
      </c>
      <c r="E1066" s="9" t="s">
        <v>55</v>
      </c>
      <c r="F1066" s="9">
        <v>10</v>
      </c>
      <c r="G1066" s="10">
        <v>2835</v>
      </c>
      <c r="H1066" s="9">
        <v>904.36500000000001</v>
      </c>
    </row>
    <row r="1067" spans="1:8" x14ac:dyDescent="0.25">
      <c r="A1067" s="13">
        <v>41396</v>
      </c>
      <c r="B1067" s="8">
        <v>2521</v>
      </c>
      <c r="C1067" s="9" t="s">
        <v>53</v>
      </c>
      <c r="D1067" s="9" t="s">
        <v>64</v>
      </c>
      <c r="E1067" s="9" t="s">
        <v>59</v>
      </c>
      <c r="F1067" s="9">
        <v>9</v>
      </c>
      <c r="G1067" s="10">
        <v>7533</v>
      </c>
      <c r="H1067" s="9">
        <v>2267.433</v>
      </c>
    </row>
    <row r="1068" spans="1:8" x14ac:dyDescent="0.25">
      <c r="A1068" s="13">
        <v>41397</v>
      </c>
      <c r="B1068" s="8">
        <v>2886</v>
      </c>
      <c r="C1068" s="9" t="s">
        <v>57</v>
      </c>
      <c r="D1068" s="9" t="s">
        <v>64</v>
      </c>
      <c r="E1068" s="9" t="s">
        <v>58</v>
      </c>
      <c r="F1068" s="9">
        <v>8</v>
      </c>
      <c r="G1068" s="10">
        <v>6240</v>
      </c>
      <c r="H1068" s="9">
        <v>2210.8319999999999</v>
      </c>
    </row>
    <row r="1069" spans="1:8" x14ac:dyDescent="0.25">
      <c r="A1069" s="13">
        <v>41398</v>
      </c>
      <c r="B1069" s="8">
        <v>2522</v>
      </c>
      <c r="C1069" s="9" t="s">
        <v>56</v>
      </c>
      <c r="D1069" s="9" t="s">
        <v>64</v>
      </c>
      <c r="E1069" s="9" t="s">
        <v>59</v>
      </c>
      <c r="F1069" s="9">
        <v>7</v>
      </c>
      <c r="G1069" s="10">
        <v>1974</v>
      </c>
      <c r="H1069" s="9">
        <v>2703.5904</v>
      </c>
    </row>
    <row r="1070" spans="1:8" x14ac:dyDescent="0.25">
      <c r="A1070" s="13">
        <v>41399</v>
      </c>
      <c r="B1070" s="8">
        <v>2887</v>
      </c>
      <c r="C1070" s="9" t="s">
        <v>53</v>
      </c>
      <c r="D1070" s="9" t="s">
        <v>64</v>
      </c>
      <c r="E1070" s="9" t="s">
        <v>58</v>
      </c>
      <c r="F1070" s="9">
        <v>9</v>
      </c>
      <c r="G1070" s="10">
        <v>4819.5</v>
      </c>
      <c r="H1070" s="9">
        <v>3159.9855000000002</v>
      </c>
    </row>
    <row r="1071" spans="1:8" x14ac:dyDescent="0.25">
      <c r="A1071" s="13">
        <v>41400</v>
      </c>
      <c r="B1071" s="8">
        <v>2523</v>
      </c>
      <c r="C1071" s="9" t="s">
        <v>57</v>
      </c>
      <c r="D1071" s="9" t="s">
        <v>64</v>
      </c>
      <c r="E1071" s="9" t="s">
        <v>55</v>
      </c>
      <c r="F1071" s="9">
        <v>8</v>
      </c>
      <c r="G1071" s="10">
        <v>6912</v>
      </c>
      <c r="H1071" s="9">
        <v>1589.2991999999999</v>
      </c>
    </row>
    <row r="1072" spans="1:8" x14ac:dyDescent="0.25">
      <c r="A1072" s="13">
        <v>41401</v>
      </c>
      <c r="B1072" s="8">
        <v>2888</v>
      </c>
      <c r="C1072" s="9" t="s">
        <v>56</v>
      </c>
      <c r="D1072" s="9" t="s">
        <v>64</v>
      </c>
      <c r="E1072" s="9" t="s">
        <v>58</v>
      </c>
      <c r="F1072" s="9">
        <v>7</v>
      </c>
      <c r="G1072" s="10">
        <v>1937.25</v>
      </c>
      <c r="H1072" s="9">
        <v>1735.3885500000001</v>
      </c>
    </row>
    <row r="1073" spans="1:8" x14ac:dyDescent="0.25">
      <c r="A1073" s="13">
        <v>41767</v>
      </c>
      <c r="B1073" s="8">
        <v>2524</v>
      </c>
      <c r="C1073" s="9" t="s">
        <v>53</v>
      </c>
      <c r="D1073" s="9" t="s">
        <v>64</v>
      </c>
      <c r="E1073" s="9" t="s">
        <v>55</v>
      </c>
      <c r="F1073" s="9">
        <v>7</v>
      </c>
      <c r="G1073" s="10">
        <v>5701.5</v>
      </c>
      <c r="H1073" s="9">
        <v>2538.3077999999996</v>
      </c>
    </row>
    <row r="1074" spans="1:8" x14ac:dyDescent="0.25">
      <c r="A1074" s="13">
        <v>41768</v>
      </c>
      <c r="B1074" s="8">
        <v>2889</v>
      </c>
      <c r="C1074" s="9" t="s">
        <v>57</v>
      </c>
      <c r="D1074" s="9" t="s">
        <v>64</v>
      </c>
      <c r="E1074" s="9" t="s">
        <v>59</v>
      </c>
      <c r="F1074" s="9">
        <v>8</v>
      </c>
      <c r="G1074" s="10">
        <v>5832</v>
      </c>
      <c r="H1074" s="9">
        <v>666.01440000000002</v>
      </c>
    </row>
    <row r="1075" spans="1:8" x14ac:dyDescent="0.25">
      <c r="A1075" s="13">
        <v>41769</v>
      </c>
      <c r="B1075" s="8">
        <v>2525</v>
      </c>
      <c r="C1075" s="9" t="s">
        <v>56</v>
      </c>
      <c r="D1075" s="9" t="s">
        <v>64</v>
      </c>
      <c r="E1075" s="9" t="s">
        <v>55</v>
      </c>
      <c r="F1075" s="9">
        <v>10</v>
      </c>
      <c r="G1075" s="10">
        <v>7200</v>
      </c>
      <c r="H1075" s="9">
        <v>2791.44</v>
      </c>
    </row>
    <row r="1076" spans="1:8" x14ac:dyDescent="0.25">
      <c r="A1076" s="13">
        <v>41770</v>
      </c>
      <c r="B1076" s="8">
        <v>2890</v>
      </c>
      <c r="C1076" s="9" t="s">
        <v>53</v>
      </c>
      <c r="D1076" s="9" t="s">
        <v>64</v>
      </c>
      <c r="E1076" s="9" t="s">
        <v>59</v>
      </c>
      <c r="F1076" s="9">
        <v>6</v>
      </c>
      <c r="G1076" s="10">
        <v>4819.5</v>
      </c>
      <c r="H1076" s="9">
        <v>2576.826</v>
      </c>
    </row>
    <row r="1077" spans="1:8" x14ac:dyDescent="0.25">
      <c r="A1077" s="13">
        <v>41771</v>
      </c>
      <c r="B1077" s="8">
        <v>2526</v>
      </c>
      <c r="C1077" s="9" t="s">
        <v>57</v>
      </c>
      <c r="D1077" s="9" t="s">
        <v>64</v>
      </c>
      <c r="E1077" s="9" t="s">
        <v>58</v>
      </c>
      <c r="F1077" s="9">
        <v>6</v>
      </c>
      <c r="G1077" s="10">
        <v>2133</v>
      </c>
      <c r="H1077" s="9">
        <v>3367.5803999999998</v>
      </c>
    </row>
    <row r="1078" spans="1:8" x14ac:dyDescent="0.25">
      <c r="A1078" s="13">
        <v>41772</v>
      </c>
      <c r="B1078" s="8">
        <v>2891</v>
      </c>
      <c r="C1078" s="9" t="s">
        <v>56</v>
      </c>
      <c r="D1078" s="9" t="s">
        <v>64</v>
      </c>
      <c r="E1078" s="9" t="s">
        <v>59</v>
      </c>
      <c r="F1078" s="9">
        <v>10</v>
      </c>
      <c r="G1078" s="10">
        <v>4980</v>
      </c>
      <c r="H1078" s="9">
        <v>816.72</v>
      </c>
    </row>
    <row r="1079" spans="1:8" x14ac:dyDescent="0.25">
      <c r="A1079" s="13">
        <v>41773</v>
      </c>
      <c r="B1079" s="8">
        <v>2527</v>
      </c>
      <c r="C1079" s="9" t="s">
        <v>53</v>
      </c>
      <c r="D1079" s="9" t="s">
        <v>64</v>
      </c>
      <c r="E1079" s="9" t="s">
        <v>58</v>
      </c>
      <c r="F1079" s="9">
        <v>6</v>
      </c>
      <c r="G1079" s="10">
        <v>7164</v>
      </c>
      <c r="H1079" s="9">
        <v>3062.61</v>
      </c>
    </row>
    <row r="1080" spans="1:8" x14ac:dyDescent="0.25">
      <c r="A1080" s="13">
        <v>41774</v>
      </c>
      <c r="B1080" s="8">
        <v>2892</v>
      </c>
      <c r="C1080" s="9" t="s">
        <v>57</v>
      </c>
      <c r="D1080" s="9" t="s">
        <v>64</v>
      </c>
      <c r="E1080" s="9" t="s">
        <v>55</v>
      </c>
      <c r="F1080" s="9">
        <v>8</v>
      </c>
      <c r="G1080" s="10">
        <v>12540</v>
      </c>
      <c r="H1080" s="9">
        <v>2151.3624</v>
      </c>
    </row>
    <row r="1081" spans="1:8" x14ac:dyDescent="0.25">
      <c r="A1081" s="13">
        <v>41775</v>
      </c>
      <c r="B1081" s="8">
        <v>2528</v>
      </c>
      <c r="C1081" s="9" t="s">
        <v>56</v>
      </c>
      <c r="D1081" s="9" t="s">
        <v>64</v>
      </c>
      <c r="E1081" s="9" t="s">
        <v>58</v>
      </c>
      <c r="F1081" s="9">
        <v>10</v>
      </c>
      <c r="G1081" s="10">
        <v>2445</v>
      </c>
      <c r="H1081" s="9">
        <v>1606.8540000000003</v>
      </c>
    </row>
    <row r="1082" spans="1:8" x14ac:dyDescent="0.25">
      <c r="A1082" s="13">
        <v>41776</v>
      </c>
      <c r="B1082" s="8">
        <v>2893</v>
      </c>
      <c r="C1082" s="9" t="s">
        <v>53</v>
      </c>
      <c r="D1082" s="9" t="s">
        <v>64</v>
      </c>
      <c r="E1082" s="9" t="s">
        <v>55</v>
      </c>
      <c r="F1082" s="9">
        <v>10</v>
      </c>
      <c r="G1082" s="10">
        <v>4530</v>
      </c>
      <c r="H1082" s="9">
        <v>2665.6784999999995</v>
      </c>
    </row>
    <row r="1083" spans="1:8" x14ac:dyDescent="0.25">
      <c r="A1083" s="13">
        <v>41777</v>
      </c>
      <c r="B1083" s="8">
        <v>2529</v>
      </c>
      <c r="C1083" s="9" t="s">
        <v>57</v>
      </c>
      <c r="D1083" s="9" t="s">
        <v>64</v>
      </c>
      <c r="E1083" s="9" t="s">
        <v>59</v>
      </c>
      <c r="F1083" s="9">
        <v>7</v>
      </c>
      <c r="G1083" s="10">
        <v>3906</v>
      </c>
      <c r="H1083" s="9">
        <v>2996.6831999999999</v>
      </c>
    </row>
    <row r="1084" spans="1:8" x14ac:dyDescent="0.25">
      <c r="A1084" s="13">
        <v>41778</v>
      </c>
      <c r="B1084" s="8">
        <v>2894</v>
      </c>
      <c r="C1084" s="9" t="s">
        <v>56</v>
      </c>
      <c r="D1084" s="9" t="s">
        <v>64</v>
      </c>
      <c r="E1084" s="9" t="s">
        <v>55</v>
      </c>
      <c r="F1084" s="9">
        <v>8</v>
      </c>
      <c r="G1084" s="10">
        <v>4968</v>
      </c>
      <c r="H1084" s="9">
        <v>874.11959999999999</v>
      </c>
    </row>
    <row r="1085" spans="1:8" x14ac:dyDescent="0.25">
      <c r="A1085" s="13">
        <v>41779</v>
      </c>
      <c r="B1085" s="8">
        <v>2530</v>
      </c>
      <c r="C1085" s="9" t="s">
        <v>53</v>
      </c>
      <c r="D1085" s="9" t="s">
        <v>64</v>
      </c>
      <c r="E1085" s="9" t="s">
        <v>59</v>
      </c>
      <c r="F1085" s="9">
        <v>6</v>
      </c>
      <c r="G1085" s="10">
        <v>4104</v>
      </c>
      <c r="H1085" s="9">
        <v>757.39319999999998</v>
      </c>
    </row>
    <row r="1086" spans="1:8" x14ac:dyDescent="0.25">
      <c r="A1086" s="13">
        <v>41780</v>
      </c>
      <c r="B1086" s="8">
        <v>2895</v>
      </c>
      <c r="C1086" s="9" t="s">
        <v>57</v>
      </c>
      <c r="D1086" s="9" t="s">
        <v>64</v>
      </c>
      <c r="E1086" s="9" t="s">
        <v>58</v>
      </c>
      <c r="F1086" s="9">
        <v>8</v>
      </c>
      <c r="G1086" s="10">
        <v>12420</v>
      </c>
      <c r="H1086" s="9">
        <v>4550.6880000000001</v>
      </c>
    </row>
    <row r="1087" spans="1:8" x14ac:dyDescent="0.25">
      <c r="A1087" s="13">
        <v>41781</v>
      </c>
      <c r="B1087" s="8">
        <v>2531</v>
      </c>
      <c r="C1087" s="9" t="s">
        <v>56</v>
      </c>
      <c r="D1087" s="9" t="s">
        <v>64</v>
      </c>
      <c r="E1087" s="9" t="s">
        <v>59</v>
      </c>
      <c r="F1087" s="9">
        <v>6</v>
      </c>
      <c r="G1087" s="10">
        <v>3240</v>
      </c>
      <c r="H1087" s="9">
        <v>1838.0519999999999</v>
      </c>
    </row>
    <row r="1088" spans="1:8" x14ac:dyDescent="0.25">
      <c r="A1088" s="13">
        <v>41782</v>
      </c>
      <c r="B1088" s="8">
        <v>2896</v>
      </c>
      <c r="C1088" s="9" t="s">
        <v>53</v>
      </c>
      <c r="D1088" s="9" t="s">
        <v>64</v>
      </c>
      <c r="E1088" s="9" t="s">
        <v>58</v>
      </c>
      <c r="F1088" s="9">
        <v>8</v>
      </c>
      <c r="G1088" s="10">
        <v>6264</v>
      </c>
      <c r="H1088" s="9">
        <v>938.13840000000005</v>
      </c>
    </row>
    <row r="1089" spans="1:8" x14ac:dyDescent="0.25">
      <c r="A1089" s="13">
        <v>41783</v>
      </c>
      <c r="B1089" s="8">
        <v>2532</v>
      </c>
      <c r="C1089" s="9" t="s">
        <v>57</v>
      </c>
      <c r="D1089" s="9" t="s">
        <v>64</v>
      </c>
      <c r="E1089" s="9" t="s">
        <v>55</v>
      </c>
      <c r="F1089" s="9">
        <v>6</v>
      </c>
      <c r="G1089" s="10">
        <v>7398</v>
      </c>
      <c r="H1089" s="9">
        <v>2380.3065000000001</v>
      </c>
    </row>
    <row r="1090" spans="1:8" x14ac:dyDescent="0.25">
      <c r="A1090" s="13">
        <v>41784</v>
      </c>
      <c r="B1090" s="8">
        <v>2897</v>
      </c>
      <c r="C1090" s="9" t="s">
        <v>56</v>
      </c>
      <c r="D1090" s="9" t="s">
        <v>64</v>
      </c>
      <c r="E1090" s="9" t="s">
        <v>58</v>
      </c>
      <c r="F1090" s="9">
        <v>6</v>
      </c>
      <c r="G1090" s="10">
        <v>7641</v>
      </c>
      <c r="H1090" s="9">
        <v>4349.0025000000005</v>
      </c>
    </row>
    <row r="1091" spans="1:8" x14ac:dyDescent="0.25">
      <c r="A1091" s="13">
        <v>41785</v>
      </c>
      <c r="B1091" s="8">
        <v>2533</v>
      </c>
      <c r="C1091" s="9" t="s">
        <v>53</v>
      </c>
      <c r="D1091" s="9" t="s">
        <v>64</v>
      </c>
      <c r="E1091" s="9" t="s">
        <v>55</v>
      </c>
      <c r="F1091" s="9">
        <v>8</v>
      </c>
      <c r="G1091" s="10">
        <v>7272</v>
      </c>
      <c r="H1091" s="9">
        <v>2285.5896000000002</v>
      </c>
    </row>
    <row r="1092" spans="1:8" x14ac:dyDescent="0.25">
      <c r="A1092" s="13">
        <v>41786</v>
      </c>
      <c r="B1092" s="8">
        <v>2898</v>
      </c>
      <c r="C1092" s="9" t="s">
        <v>57</v>
      </c>
      <c r="D1092" s="9" t="s">
        <v>64</v>
      </c>
      <c r="E1092" s="9" t="s">
        <v>59</v>
      </c>
      <c r="F1092" s="9">
        <v>7</v>
      </c>
      <c r="G1092" s="10">
        <v>2362.5</v>
      </c>
      <c r="H1092" s="9">
        <v>2218.3875000000003</v>
      </c>
    </row>
    <row r="1093" spans="1:8" x14ac:dyDescent="0.25">
      <c r="A1093" s="13">
        <v>41787</v>
      </c>
      <c r="B1093" s="8">
        <v>2534</v>
      </c>
      <c r="C1093" s="9" t="s">
        <v>56</v>
      </c>
      <c r="D1093" s="9" t="s">
        <v>64</v>
      </c>
      <c r="E1093" s="9" t="s">
        <v>55</v>
      </c>
      <c r="F1093" s="9">
        <v>6</v>
      </c>
      <c r="G1093" s="10">
        <v>1539</v>
      </c>
      <c r="H1093" s="9">
        <v>2418.0767999999998</v>
      </c>
    </row>
    <row r="1094" spans="1:8" x14ac:dyDescent="0.25">
      <c r="A1094" s="13">
        <v>41788</v>
      </c>
      <c r="B1094" s="8">
        <v>2899</v>
      </c>
      <c r="C1094" s="9" t="s">
        <v>53</v>
      </c>
      <c r="D1094" s="9" t="s">
        <v>64</v>
      </c>
      <c r="E1094" s="9" t="s">
        <v>59</v>
      </c>
      <c r="F1094" s="9">
        <v>7</v>
      </c>
      <c r="G1094" s="10">
        <v>2499</v>
      </c>
      <c r="H1094" s="9">
        <v>3060.2753999999995</v>
      </c>
    </row>
    <row r="1095" spans="1:8" x14ac:dyDescent="0.25">
      <c r="A1095" s="13">
        <v>41789</v>
      </c>
      <c r="B1095" s="8">
        <v>2535</v>
      </c>
      <c r="C1095" s="9" t="s">
        <v>57</v>
      </c>
      <c r="D1095" s="9" t="s">
        <v>64</v>
      </c>
      <c r="E1095" s="9" t="s">
        <v>58</v>
      </c>
      <c r="F1095" s="9">
        <v>7</v>
      </c>
      <c r="G1095" s="10">
        <v>2205</v>
      </c>
      <c r="H1095" s="9">
        <v>1384.7400000000002</v>
      </c>
    </row>
    <row r="1096" spans="1:8" x14ac:dyDescent="0.25">
      <c r="A1096" s="13">
        <v>41790</v>
      </c>
      <c r="B1096" s="8">
        <v>2900</v>
      </c>
      <c r="C1096" s="9" t="s">
        <v>56</v>
      </c>
      <c r="D1096" s="9" t="s">
        <v>64</v>
      </c>
      <c r="E1096" s="9" t="s">
        <v>59</v>
      </c>
      <c r="F1096" s="9">
        <v>9</v>
      </c>
      <c r="G1096" s="10">
        <v>7249.5</v>
      </c>
      <c r="H1096" s="9">
        <v>3633.2077500000005</v>
      </c>
    </row>
    <row r="1097" spans="1:8" x14ac:dyDescent="0.25">
      <c r="A1097" s="13">
        <v>41791</v>
      </c>
      <c r="B1097" s="8">
        <v>2536</v>
      </c>
      <c r="C1097" s="9" t="s">
        <v>53</v>
      </c>
      <c r="D1097" s="9" t="s">
        <v>64</v>
      </c>
      <c r="E1097" s="9" t="s">
        <v>58</v>
      </c>
      <c r="F1097" s="9">
        <v>10</v>
      </c>
      <c r="G1097" s="10">
        <v>4905</v>
      </c>
      <c r="H1097" s="9">
        <v>1843.299</v>
      </c>
    </row>
    <row r="1098" spans="1:8" x14ac:dyDescent="0.25">
      <c r="A1098" s="13">
        <v>41792</v>
      </c>
      <c r="B1098" s="8">
        <v>2901</v>
      </c>
      <c r="C1098" s="9" t="s">
        <v>57</v>
      </c>
      <c r="D1098" s="9" t="s">
        <v>64</v>
      </c>
      <c r="E1098" s="9" t="s">
        <v>55</v>
      </c>
      <c r="F1098" s="9">
        <v>8</v>
      </c>
      <c r="G1098" s="10">
        <v>7128</v>
      </c>
      <c r="H1098" s="9">
        <v>3282.6815999999999</v>
      </c>
    </row>
    <row r="1099" spans="1:8" x14ac:dyDescent="0.25">
      <c r="A1099" s="13">
        <v>41793</v>
      </c>
      <c r="B1099" s="8">
        <v>2537</v>
      </c>
      <c r="C1099" s="9" t="s">
        <v>56</v>
      </c>
      <c r="D1099" s="9" t="s">
        <v>64</v>
      </c>
      <c r="E1099" s="9" t="s">
        <v>58</v>
      </c>
      <c r="F1099" s="9">
        <v>10</v>
      </c>
      <c r="G1099" s="10">
        <v>3270</v>
      </c>
      <c r="H1099" s="9">
        <v>632.09100000000001</v>
      </c>
    </row>
    <row r="1100" spans="1:8" x14ac:dyDescent="0.25">
      <c r="A1100" s="13">
        <v>41794</v>
      </c>
      <c r="B1100" s="8">
        <v>2902</v>
      </c>
      <c r="C1100" s="9" t="s">
        <v>53</v>
      </c>
      <c r="D1100" s="9" t="s">
        <v>64</v>
      </c>
      <c r="E1100" s="9" t="s">
        <v>55</v>
      </c>
      <c r="F1100" s="9">
        <v>9</v>
      </c>
      <c r="G1100" s="10">
        <v>7884</v>
      </c>
      <c r="H1100" s="9">
        <v>1054.0907999999999</v>
      </c>
    </row>
    <row r="1101" spans="1:8" x14ac:dyDescent="0.25">
      <c r="A1101" s="13">
        <v>41795</v>
      </c>
      <c r="B1101" s="8">
        <v>2538</v>
      </c>
      <c r="C1101" s="9" t="s">
        <v>57</v>
      </c>
      <c r="D1101" s="9" t="s">
        <v>64</v>
      </c>
      <c r="E1101" s="9" t="s">
        <v>59</v>
      </c>
      <c r="F1101" s="9">
        <v>7</v>
      </c>
      <c r="G1101" s="10">
        <v>3874.5</v>
      </c>
      <c r="H1101" s="9">
        <v>4334.5968749999993</v>
      </c>
    </row>
    <row r="1102" spans="1:8" x14ac:dyDescent="0.25">
      <c r="A1102" s="13">
        <v>41796</v>
      </c>
      <c r="B1102" s="8">
        <v>2903</v>
      </c>
      <c r="C1102" s="9" t="s">
        <v>56</v>
      </c>
      <c r="D1102" s="9" t="s">
        <v>64</v>
      </c>
      <c r="E1102" s="9" t="s">
        <v>55</v>
      </c>
      <c r="F1102" s="9">
        <v>8</v>
      </c>
      <c r="G1102" s="10">
        <v>2400</v>
      </c>
      <c r="H1102" s="9">
        <v>2930.3999999999996</v>
      </c>
    </row>
    <row r="1103" spans="1:8" x14ac:dyDescent="0.25">
      <c r="A1103" s="13">
        <v>41797</v>
      </c>
      <c r="B1103" s="8">
        <v>2539</v>
      </c>
      <c r="C1103" s="9" t="s">
        <v>53</v>
      </c>
      <c r="D1103" s="9" t="s">
        <v>64</v>
      </c>
      <c r="E1103" s="9" t="s">
        <v>59</v>
      </c>
      <c r="F1103" s="9">
        <v>9</v>
      </c>
      <c r="G1103" s="10">
        <v>8316</v>
      </c>
      <c r="H1103" s="9">
        <v>1838.2518</v>
      </c>
    </row>
    <row r="1104" spans="1:8" x14ac:dyDescent="0.25">
      <c r="A1104" s="13">
        <v>41798</v>
      </c>
      <c r="B1104" s="8">
        <v>2904</v>
      </c>
      <c r="C1104" s="9" t="s">
        <v>57</v>
      </c>
      <c r="D1104" s="9" t="s">
        <v>64</v>
      </c>
      <c r="E1104" s="9" t="s">
        <v>58</v>
      </c>
      <c r="F1104" s="9">
        <v>7</v>
      </c>
      <c r="G1104" s="10">
        <v>6804</v>
      </c>
      <c r="H1104" s="9">
        <v>2483.46</v>
      </c>
    </row>
    <row r="1105" spans="1:8" x14ac:dyDescent="0.25">
      <c r="A1105" s="13">
        <v>41799</v>
      </c>
      <c r="B1105" s="8">
        <v>2540</v>
      </c>
      <c r="C1105" s="9" t="s">
        <v>56</v>
      </c>
      <c r="D1105" s="9" t="s">
        <v>64</v>
      </c>
      <c r="E1105" s="9" t="s">
        <v>59</v>
      </c>
      <c r="F1105" s="9">
        <v>10</v>
      </c>
      <c r="G1105" s="10">
        <v>4440</v>
      </c>
      <c r="H1105" s="9">
        <v>1779.9959999999999</v>
      </c>
    </row>
    <row r="1106" spans="1:8" x14ac:dyDescent="0.25">
      <c r="A1106" s="13">
        <v>41800</v>
      </c>
      <c r="B1106" s="8">
        <v>2905</v>
      </c>
      <c r="C1106" s="9" t="s">
        <v>53</v>
      </c>
      <c r="D1106" s="9" t="s">
        <v>64</v>
      </c>
      <c r="E1106" s="9" t="s">
        <v>58</v>
      </c>
      <c r="F1106" s="9">
        <v>6</v>
      </c>
      <c r="G1106" s="10">
        <v>7155</v>
      </c>
      <c r="H1106" s="9">
        <v>1952.8380000000002</v>
      </c>
    </row>
    <row r="1107" spans="1:8" x14ac:dyDescent="0.25">
      <c r="A1107" s="13">
        <v>41801</v>
      </c>
      <c r="B1107" s="8">
        <v>2910</v>
      </c>
      <c r="C1107" s="9" t="s">
        <v>53</v>
      </c>
      <c r="D1107" s="9" t="s">
        <v>64</v>
      </c>
      <c r="E1107" s="9" t="s">
        <v>58</v>
      </c>
      <c r="F1107" s="9">
        <v>6</v>
      </c>
      <c r="G1107" s="10">
        <v>11925</v>
      </c>
      <c r="H1107" s="9">
        <v>976.4190000000001</v>
      </c>
    </row>
    <row r="1108" spans="1:8" x14ac:dyDescent="0.25">
      <c r="A1108" s="13">
        <v>41802</v>
      </c>
      <c r="B1108" s="8">
        <v>2541</v>
      </c>
      <c r="C1108" s="9" t="s">
        <v>57</v>
      </c>
      <c r="D1108" s="9" t="s">
        <v>64</v>
      </c>
      <c r="E1108" s="9" t="s">
        <v>55</v>
      </c>
      <c r="F1108" s="9">
        <v>8</v>
      </c>
      <c r="G1108" s="10">
        <v>6144</v>
      </c>
      <c r="H1108" s="9">
        <v>687.66719999999998</v>
      </c>
    </row>
    <row r="1109" spans="1:8" x14ac:dyDescent="0.25">
      <c r="A1109" s="13">
        <v>41803</v>
      </c>
      <c r="B1109" s="8">
        <v>2906</v>
      </c>
      <c r="C1109" s="9" t="s">
        <v>56</v>
      </c>
      <c r="D1109" s="9" t="s">
        <v>64</v>
      </c>
      <c r="E1109" s="9" t="s">
        <v>58</v>
      </c>
      <c r="F1109" s="9">
        <v>10</v>
      </c>
      <c r="G1109" s="10">
        <v>10640</v>
      </c>
      <c r="H1109" s="9">
        <v>2016.28</v>
      </c>
    </row>
    <row r="1110" spans="1:8" x14ac:dyDescent="0.25">
      <c r="A1110" s="13">
        <v>41804</v>
      </c>
      <c r="B1110" s="8">
        <v>2911</v>
      </c>
      <c r="C1110" s="9" t="s">
        <v>56</v>
      </c>
      <c r="D1110" s="9" t="s">
        <v>64</v>
      </c>
      <c r="E1110" s="9" t="s">
        <v>58</v>
      </c>
      <c r="F1110" s="9">
        <v>10</v>
      </c>
      <c r="G1110" s="10">
        <v>7980</v>
      </c>
      <c r="H1110" s="9">
        <v>4032.56</v>
      </c>
    </row>
    <row r="1111" spans="1:8" x14ac:dyDescent="0.25">
      <c r="A1111" s="13">
        <v>41805</v>
      </c>
      <c r="B1111" s="8">
        <v>2542</v>
      </c>
      <c r="C1111" s="9" t="s">
        <v>53</v>
      </c>
      <c r="D1111" s="9" t="s">
        <v>64</v>
      </c>
      <c r="E1111" s="9" t="s">
        <v>55</v>
      </c>
      <c r="F1111" s="9">
        <v>10</v>
      </c>
      <c r="G1111" s="10">
        <v>9900</v>
      </c>
      <c r="H1111" s="9">
        <v>4235.22</v>
      </c>
    </row>
    <row r="1112" spans="1:8" x14ac:dyDescent="0.25">
      <c r="A1112" s="13">
        <v>41806</v>
      </c>
      <c r="B1112" s="8">
        <v>2907</v>
      </c>
      <c r="C1112" s="9" t="s">
        <v>57</v>
      </c>
      <c r="D1112" s="9" t="s">
        <v>64</v>
      </c>
      <c r="E1112" s="9" t="s">
        <v>59</v>
      </c>
      <c r="F1112" s="9">
        <v>9</v>
      </c>
      <c r="G1112" s="10">
        <v>10485</v>
      </c>
      <c r="H1112" s="9">
        <v>2603.8449000000001</v>
      </c>
    </row>
    <row r="1113" spans="1:8" x14ac:dyDescent="0.25">
      <c r="A1113" s="13">
        <v>41807</v>
      </c>
      <c r="B1113" s="8">
        <v>2912</v>
      </c>
      <c r="C1113" s="9" t="s">
        <v>57</v>
      </c>
      <c r="D1113" s="9" t="s">
        <v>64</v>
      </c>
      <c r="E1113" s="9" t="s">
        <v>59</v>
      </c>
      <c r="F1113" s="9">
        <v>9</v>
      </c>
      <c r="G1113" s="10">
        <v>4194</v>
      </c>
      <c r="H1113" s="9">
        <v>4339.7415000000001</v>
      </c>
    </row>
    <row r="1114" spans="1:8" x14ac:dyDescent="0.25">
      <c r="A1114" s="13">
        <v>41808</v>
      </c>
      <c r="B1114" s="8">
        <v>2543</v>
      </c>
      <c r="C1114" s="9" t="s">
        <v>56</v>
      </c>
      <c r="D1114" s="9" t="s">
        <v>64</v>
      </c>
      <c r="E1114" s="9" t="s">
        <v>55</v>
      </c>
      <c r="F1114" s="9">
        <v>6</v>
      </c>
      <c r="G1114" s="10">
        <v>4576.5</v>
      </c>
      <c r="H1114" s="9">
        <v>2406.4762500000002</v>
      </c>
    </row>
    <row r="1115" spans="1:8" x14ac:dyDescent="0.25">
      <c r="A1115" s="13">
        <v>41809</v>
      </c>
      <c r="B1115" s="8">
        <v>2908</v>
      </c>
      <c r="C1115" s="9" t="s">
        <v>53</v>
      </c>
      <c r="D1115" s="9" t="s">
        <v>64</v>
      </c>
      <c r="E1115" s="9" t="s">
        <v>59</v>
      </c>
      <c r="F1115" s="9">
        <v>7</v>
      </c>
      <c r="G1115" s="10">
        <v>6090</v>
      </c>
      <c r="H1115" s="9">
        <v>2547.1425000000004</v>
      </c>
    </row>
    <row r="1116" spans="1:8" x14ac:dyDescent="0.25">
      <c r="A1116" s="13">
        <v>41810</v>
      </c>
      <c r="B1116" s="8">
        <v>2913</v>
      </c>
      <c r="C1116" s="9" t="s">
        <v>53</v>
      </c>
      <c r="D1116" s="9" t="s">
        <v>64</v>
      </c>
      <c r="E1116" s="9" t="s">
        <v>59</v>
      </c>
      <c r="F1116" s="9">
        <v>7</v>
      </c>
      <c r="G1116" s="10">
        <v>6090</v>
      </c>
      <c r="H1116" s="9">
        <v>2547.1425000000004</v>
      </c>
    </row>
    <row r="1117" spans="1:8" x14ac:dyDescent="0.25">
      <c r="A1117" s="13">
        <v>41811</v>
      </c>
      <c r="B1117" s="8">
        <v>2544</v>
      </c>
      <c r="C1117" s="9" t="s">
        <v>57</v>
      </c>
      <c r="D1117" s="9" t="s">
        <v>64</v>
      </c>
      <c r="E1117" s="9" t="s">
        <v>58</v>
      </c>
      <c r="F1117" s="9">
        <v>6</v>
      </c>
      <c r="G1117" s="10">
        <v>5292</v>
      </c>
      <c r="H1117" s="9">
        <v>3454.6175999999996</v>
      </c>
    </row>
    <row r="1118" spans="1:8" x14ac:dyDescent="0.25">
      <c r="A1118" s="13">
        <v>41812</v>
      </c>
      <c r="B1118" s="8">
        <v>2909</v>
      </c>
      <c r="C1118" s="9" t="s">
        <v>56</v>
      </c>
      <c r="D1118" s="9" t="s">
        <v>64</v>
      </c>
      <c r="E1118" s="9" t="s">
        <v>59</v>
      </c>
      <c r="F1118" s="9">
        <v>9</v>
      </c>
      <c r="G1118" s="10">
        <v>4252.5</v>
      </c>
      <c r="H1118" s="9">
        <v>680.40000000000009</v>
      </c>
    </row>
    <row r="1119" spans="1:8" x14ac:dyDescent="0.25">
      <c r="A1119" s="13">
        <v>41813</v>
      </c>
      <c r="B1119" s="8">
        <v>2914</v>
      </c>
      <c r="C1119" s="9" t="s">
        <v>56</v>
      </c>
      <c r="D1119" s="9" t="s">
        <v>64</v>
      </c>
      <c r="E1119" s="9" t="s">
        <v>59</v>
      </c>
      <c r="F1119" s="9">
        <v>9</v>
      </c>
      <c r="G1119" s="10">
        <v>4252.5</v>
      </c>
      <c r="H1119" s="9">
        <v>2041.2000000000003</v>
      </c>
    </row>
    <row r="1120" spans="1:8" x14ac:dyDescent="0.25">
      <c r="A1120" s="13">
        <v>41814</v>
      </c>
      <c r="B1120" s="8">
        <v>2915</v>
      </c>
      <c r="C1120" s="9" t="s">
        <v>53</v>
      </c>
      <c r="D1120" s="9" t="s">
        <v>64</v>
      </c>
      <c r="E1120" s="9" t="s">
        <v>55</v>
      </c>
      <c r="F1120" s="9">
        <v>8</v>
      </c>
      <c r="G1120" s="10">
        <v>4776</v>
      </c>
      <c r="H1120" s="9">
        <v>2532.4739999999997</v>
      </c>
    </row>
    <row r="1121" spans="1:8" x14ac:dyDescent="0.25">
      <c r="A1121" s="13">
        <v>41815</v>
      </c>
      <c r="B1121" s="8">
        <v>2545</v>
      </c>
      <c r="C1121" s="9" t="s">
        <v>53</v>
      </c>
      <c r="D1121" s="9" t="s">
        <v>64</v>
      </c>
      <c r="E1121" s="9" t="s">
        <v>58</v>
      </c>
      <c r="F1121" s="9">
        <v>9</v>
      </c>
      <c r="G1121" s="10">
        <v>6777</v>
      </c>
      <c r="H1121" s="9">
        <v>2062.9187999999999</v>
      </c>
    </row>
    <row r="1122" spans="1:8" x14ac:dyDescent="0.25">
      <c r="A1122" s="13">
        <v>41816</v>
      </c>
      <c r="B1122" s="8">
        <v>2546</v>
      </c>
      <c r="C1122" s="9" t="s">
        <v>56</v>
      </c>
      <c r="D1122" s="9" t="s">
        <v>64</v>
      </c>
      <c r="E1122" s="9" t="s">
        <v>58</v>
      </c>
      <c r="F1122" s="9">
        <v>9</v>
      </c>
      <c r="G1122" s="10">
        <v>5697</v>
      </c>
      <c r="H1122" s="9">
        <v>1026.5994000000001</v>
      </c>
    </row>
    <row r="1123" spans="1:8" x14ac:dyDescent="0.25">
      <c r="A1123" s="13">
        <v>41817</v>
      </c>
      <c r="B1123" s="8">
        <v>2547</v>
      </c>
      <c r="C1123" s="9" t="s">
        <v>57</v>
      </c>
      <c r="D1123" s="9" t="s">
        <v>64</v>
      </c>
      <c r="E1123" s="9" t="s">
        <v>59</v>
      </c>
      <c r="F1123" s="9">
        <v>7</v>
      </c>
      <c r="G1123" s="10">
        <v>4000.5</v>
      </c>
      <c r="H1123" s="9">
        <v>2616.3270000000002</v>
      </c>
    </row>
    <row r="1124" spans="1:8" x14ac:dyDescent="0.25">
      <c r="A1124" s="13">
        <v>41818</v>
      </c>
      <c r="B1124" s="8">
        <v>2548</v>
      </c>
      <c r="C1124" s="9" t="s">
        <v>53</v>
      </c>
      <c r="D1124" s="9" t="s">
        <v>64</v>
      </c>
      <c r="E1124" s="9" t="s">
        <v>59</v>
      </c>
      <c r="F1124" s="9">
        <v>6</v>
      </c>
      <c r="G1124" s="10">
        <v>5427</v>
      </c>
      <c r="H1124" s="9">
        <v>2658.5064000000002</v>
      </c>
    </row>
    <row r="1125" spans="1:8" x14ac:dyDescent="0.25">
      <c r="A1125" s="13">
        <v>41819</v>
      </c>
      <c r="B1125" s="8">
        <v>2549</v>
      </c>
      <c r="C1125" s="9" t="s">
        <v>56</v>
      </c>
      <c r="D1125" s="9" t="s">
        <v>64</v>
      </c>
      <c r="E1125" s="9" t="s">
        <v>59</v>
      </c>
      <c r="F1125" s="9">
        <v>7</v>
      </c>
      <c r="G1125" s="10">
        <v>3192</v>
      </c>
      <c r="H1125" s="9">
        <v>1860.6168</v>
      </c>
    </row>
    <row r="1126" spans="1:8" x14ac:dyDescent="0.25">
      <c r="A1126" s="13">
        <v>41820</v>
      </c>
      <c r="B1126" s="8">
        <v>2550</v>
      </c>
      <c r="C1126" s="9" t="s">
        <v>57</v>
      </c>
      <c r="D1126" s="9" t="s">
        <v>64</v>
      </c>
      <c r="E1126" s="9" t="s">
        <v>55</v>
      </c>
      <c r="F1126" s="9">
        <v>10</v>
      </c>
      <c r="G1126" s="10">
        <v>5175</v>
      </c>
      <c r="H1126" s="9">
        <v>541.30500000000006</v>
      </c>
    </row>
    <row r="1127" spans="1:8" x14ac:dyDescent="0.25">
      <c r="A1127" s="13">
        <v>41821</v>
      </c>
      <c r="B1127" s="8">
        <v>2551</v>
      </c>
      <c r="C1127" s="9" t="s">
        <v>53</v>
      </c>
      <c r="D1127" s="9" t="s">
        <v>64</v>
      </c>
      <c r="E1127" s="9" t="s">
        <v>55</v>
      </c>
      <c r="F1127" s="9">
        <v>10</v>
      </c>
      <c r="G1127" s="10">
        <v>10200</v>
      </c>
      <c r="H1127" s="9">
        <v>3057.5519999999997</v>
      </c>
    </row>
    <row r="1128" spans="1:8" x14ac:dyDescent="0.25">
      <c r="A1128" s="13">
        <v>41822</v>
      </c>
      <c r="B1128" s="8">
        <v>2552</v>
      </c>
      <c r="C1128" s="9" t="s">
        <v>56</v>
      </c>
      <c r="D1128" s="9" t="s">
        <v>64</v>
      </c>
      <c r="E1128" s="9" t="s">
        <v>55</v>
      </c>
      <c r="F1128" s="9">
        <v>8</v>
      </c>
      <c r="G1128" s="10">
        <v>5952</v>
      </c>
      <c r="H1128" s="9">
        <v>4679.4624000000003</v>
      </c>
    </row>
    <row r="1129" spans="1:8" x14ac:dyDescent="0.25">
      <c r="A1129" s="13">
        <v>41823</v>
      </c>
      <c r="B1129" s="8">
        <v>2553</v>
      </c>
      <c r="C1129" s="9" t="s">
        <v>57</v>
      </c>
      <c r="D1129" s="9" t="s">
        <v>64</v>
      </c>
      <c r="E1129" s="9" t="s">
        <v>58</v>
      </c>
      <c r="F1129" s="9">
        <v>9</v>
      </c>
      <c r="G1129" s="10">
        <v>2308.5</v>
      </c>
      <c r="H1129" s="9">
        <v>4884.7860000000001</v>
      </c>
    </row>
    <row r="1130" spans="1:8" x14ac:dyDescent="0.25">
      <c r="A1130" s="13">
        <v>41824</v>
      </c>
      <c r="B1130" s="8">
        <v>2554</v>
      </c>
      <c r="C1130" s="9" t="s">
        <v>53</v>
      </c>
      <c r="D1130" s="9" t="s">
        <v>64</v>
      </c>
      <c r="E1130" s="9" t="s">
        <v>58</v>
      </c>
      <c r="F1130" s="9">
        <v>9</v>
      </c>
      <c r="G1130" s="10">
        <v>6831</v>
      </c>
      <c r="H1130" s="9">
        <v>5122.1115</v>
      </c>
    </row>
    <row r="1131" spans="1:8" x14ac:dyDescent="0.25">
      <c r="A1131" s="13">
        <v>41825</v>
      </c>
      <c r="B1131" s="8">
        <v>2555</v>
      </c>
      <c r="C1131" s="9" t="s">
        <v>56</v>
      </c>
      <c r="D1131" s="9" t="s">
        <v>64</v>
      </c>
      <c r="E1131" s="9" t="s">
        <v>58</v>
      </c>
      <c r="F1131" s="9">
        <v>9</v>
      </c>
      <c r="G1131" s="10">
        <v>5872.5</v>
      </c>
      <c r="H1131" s="9">
        <v>774.97424999999998</v>
      </c>
    </row>
    <row r="1132" spans="1:8" x14ac:dyDescent="0.25">
      <c r="A1132" s="13">
        <v>41826</v>
      </c>
      <c r="B1132" s="8">
        <v>2556</v>
      </c>
      <c r="C1132" s="9" t="s">
        <v>57</v>
      </c>
      <c r="D1132" s="9" t="s">
        <v>64</v>
      </c>
      <c r="E1132" s="9" t="s">
        <v>59</v>
      </c>
      <c r="F1132" s="9">
        <v>9</v>
      </c>
      <c r="G1132" s="10">
        <v>10260</v>
      </c>
      <c r="H1132" s="9">
        <v>2513.9565000000002</v>
      </c>
    </row>
    <row r="1133" spans="1:8" x14ac:dyDescent="0.25">
      <c r="A1133" s="13">
        <v>41827</v>
      </c>
      <c r="B1133" s="8">
        <v>2557</v>
      </c>
      <c r="C1133" s="9" t="s">
        <v>53</v>
      </c>
      <c r="D1133" s="9" t="s">
        <v>64</v>
      </c>
      <c r="E1133" s="9" t="s">
        <v>59</v>
      </c>
      <c r="F1133" s="9">
        <v>6</v>
      </c>
      <c r="G1133" s="10">
        <v>5751</v>
      </c>
      <c r="H1133" s="9">
        <v>2803.4207999999999</v>
      </c>
    </row>
    <row r="1134" spans="1:8" x14ac:dyDescent="0.25">
      <c r="A1134" s="13">
        <v>41828</v>
      </c>
      <c r="B1134" s="8">
        <v>2558</v>
      </c>
      <c r="C1134" s="9" t="s">
        <v>56</v>
      </c>
      <c r="D1134" s="9" t="s">
        <v>64</v>
      </c>
      <c r="E1134" s="9" t="s">
        <v>59</v>
      </c>
      <c r="F1134" s="9">
        <v>6</v>
      </c>
      <c r="G1134" s="10">
        <v>8964</v>
      </c>
      <c r="H1134" s="9">
        <v>2641.4666999999999</v>
      </c>
    </row>
    <row r="1135" spans="1:8" x14ac:dyDescent="0.25">
      <c r="A1135" s="13">
        <v>41829</v>
      </c>
      <c r="B1135" s="8">
        <v>2559</v>
      </c>
      <c r="C1135" s="9" t="s">
        <v>57</v>
      </c>
      <c r="D1135" s="9" t="s">
        <v>64</v>
      </c>
      <c r="E1135" s="9" t="s">
        <v>55</v>
      </c>
      <c r="F1135" s="9">
        <v>7</v>
      </c>
      <c r="G1135" s="10">
        <v>4536</v>
      </c>
      <c r="H1135" s="9">
        <v>503.79839999999996</v>
      </c>
    </row>
    <row r="1136" spans="1:8" x14ac:dyDescent="0.25">
      <c r="A1136" s="13">
        <v>41828</v>
      </c>
      <c r="B1136" s="8">
        <v>2560</v>
      </c>
      <c r="C1136" s="9" t="s">
        <v>53</v>
      </c>
      <c r="D1136" s="9" t="s">
        <v>64</v>
      </c>
      <c r="E1136" s="9" t="s">
        <v>55</v>
      </c>
      <c r="F1136" s="9">
        <v>6</v>
      </c>
      <c r="G1136" s="10">
        <v>1791</v>
      </c>
      <c r="H1136" s="9">
        <v>805.23360000000002</v>
      </c>
    </row>
    <row r="1137" spans="1:8" x14ac:dyDescent="0.25">
      <c r="A1137" s="13">
        <v>41829</v>
      </c>
      <c r="B1137" s="8">
        <v>2561</v>
      </c>
      <c r="C1137" s="9" t="s">
        <v>56</v>
      </c>
      <c r="D1137" s="9" t="s">
        <v>64</v>
      </c>
      <c r="E1137" s="9" t="s">
        <v>55</v>
      </c>
      <c r="F1137" s="9">
        <v>8</v>
      </c>
      <c r="G1137" s="10">
        <v>13020</v>
      </c>
      <c r="H1137" s="9">
        <v>4309.0992000000006</v>
      </c>
    </row>
    <row r="1138" spans="1:8" x14ac:dyDescent="0.25">
      <c r="A1138" s="13">
        <v>40909</v>
      </c>
      <c r="B1138" s="8">
        <v>2616</v>
      </c>
      <c r="C1138" s="9" t="s">
        <v>57</v>
      </c>
      <c r="D1138" s="9" t="s">
        <v>65</v>
      </c>
      <c r="E1138" s="9" t="s">
        <v>58</v>
      </c>
      <c r="F1138" s="9">
        <v>8</v>
      </c>
      <c r="G1138" s="10">
        <v>9744</v>
      </c>
      <c r="H1138" s="9">
        <v>904.73039999999992</v>
      </c>
    </row>
    <row r="1139" spans="1:8" x14ac:dyDescent="0.25">
      <c r="A1139" s="13">
        <v>40910</v>
      </c>
      <c r="B1139" s="8">
        <v>2251</v>
      </c>
      <c r="C1139" s="9" t="s">
        <v>53</v>
      </c>
      <c r="D1139" s="9" t="s">
        <v>65</v>
      </c>
      <c r="E1139" s="9" t="s">
        <v>59</v>
      </c>
      <c r="F1139" s="9">
        <v>8</v>
      </c>
      <c r="G1139" s="10">
        <v>9600</v>
      </c>
      <c r="H1139" s="9">
        <v>741.12</v>
      </c>
    </row>
    <row r="1140" spans="1:8" x14ac:dyDescent="0.25">
      <c r="A1140" s="13">
        <v>40911</v>
      </c>
      <c r="B1140" s="8">
        <v>2617</v>
      </c>
      <c r="C1140" s="9" t="s">
        <v>53</v>
      </c>
      <c r="D1140" s="9" t="s">
        <v>65</v>
      </c>
      <c r="E1140" s="9" t="s">
        <v>58</v>
      </c>
      <c r="F1140" s="9">
        <v>10</v>
      </c>
      <c r="G1140" s="10">
        <v>14450</v>
      </c>
      <c r="H1140" s="9">
        <v>2875.8389999999999</v>
      </c>
    </row>
    <row r="1141" spans="1:8" x14ac:dyDescent="0.25">
      <c r="A1141" s="13">
        <v>40913</v>
      </c>
      <c r="B1141" s="8">
        <v>2252</v>
      </c>
      <c r="C1141" s="9" t="s">
        <v>56</v>
      </c>
      <c r="D1141" s="9" t="s">
        <v>65</v>
      </c>
      <c r="E1141" s="9" t="s">
        <v>59</v>
      </c>
      <c r="F1141" s="9">
        <v>10</v>
      </c>
      <c r="G1141" s="10">
        <v>10750</v>
      </c>
      <c r="H1141" s="9">
        <v>928.58500000000004</v>
      </c>
    </row>
    <row r="1142" spans="1:8" x14ac:dyDescent="0.25">
      <c r="A1142" s="13">
        <v>40914</v>
      </c>
      <c r="B1142" s="8">
        <v>2618</v>
      </c>
      <c r="C1142" s="9" t="s">
        <v>56</v>
      </c>
      <c r="D1142" s="9" t="s">
        <v>65</v>
      </c>
      <c r="E1142" s="9" t="s">
        <v>58</v>
      </c>
      <c r="F1142" s="9">
        <v>8</v>
      </c>
      <c r="G1142" s="10">
        <v>2520</v>
      </c>
      <c r="H1142" s="9">
        <v>2920.4279999999999</v>
      </c>
    </row>
    <row r="1143" spans="1:8" x14ac:dyDescent="0.25">
      <c r="A1143" s="13">
        <v>40915</v>
      </c>
      <c r="B1143" s="8">
        <v>2253</v>
      </c>
      <c r="C1143" s="9" t="s">
        <v>57</v>
      </c>
      <c r="D1143" s="9" t="s">
        <v>65</v>
      </c>
      <c r="E1143" s="9" t="s">
        <v>55</v>
      </c>
      <c r="F1143" s="9">
        <v>6</v>
      </c>
      <c r="G1143" s="10">
        <v>1674</v>
      </c>
      <c r="H1143" s="9">
        <v>571.16880000000003</v>
      </c>
    </row>
    <row r="1144" spans="1:8" x14ac:dyDescent="0.25">
      <c r="A1144" s="13">
        <v>40916</v>
      </c>
      <c r="B1144" s="8">
        <v>2619</v>
      </c>
      <c r="C1144" s="9" t="s">
        <v>57</v>
      </c>
      <c r="D1144" s="9" t="s">
        <v>65</v>
      </c>
      <c r="E1144" s="9" t="s">
        <v>59</v>
      </c>
      <c r="F1144" s="9">
        <v>8</v>
      </c>
      <c r="G1144" s="10">
        <v>6084</v>
      </c>
      <c r="H1144" s="9">
        <v>4072.2240000000002</v>
      </c>
    </row>
    <row r="1145" spans="1:8" x14ac:dyDescent="0.25">
      <c r="A1145" s="13">
        <v>40917</v>
      </c>
      <c r="B1145" s="8">
        <v>2254</v>
      </c>
      <c r="C1145" s="9" t="s">
        <v>53</v>
      </c>
      <c r="D1145" s="9" t="s">
        <v>65</v>
      </c>
      <c r="E1145" s="9" t="s">
        <v>55</v>
      </c>
      <c r="F1145" s="9">
        <v>7</v>
      </c>
      <c r="G1145" s="10">
        <v>11466</v>
      </c>
      <c r="H1145" s="9">
        <v>5305.8914999999997</v>
      </c>
    </row>
    <row r="1146" spans="1:8" x14ac:dyDescent="0.25">
      <c r="A1146" s="13">
        <v>40918</v>
      </c>
      <c r="B1146" s="8">
        <v>2620</v>
      </c>
      <c r="C1146" s="9" t="s">
        <v>53</v>
      </c>
      <c r="D1146" s="9" t="s">
        <v>65</v>
      </c>
      <c r="E1146" s="9" t="s">
        <v>59</v>
      </c>
      <c r="F1146" s="9">
        <v>9</v>
      </c>
      <c r="G1146" s="10">
        <v>2529</v>
      </c>
      <c r="H1146" s="9">
        <v>1095.3099</v>
      </c>
    </row>
    <row r="1147" spans="1:8" x14ac:dyDescent="0.25">
      <c r="A1147" s="13">
        <v>40919</v>
      </c>
      <c r="B1147" s="8">
        <v>2622</v>
      </c>
      <c r="C1147" s="9" t="s">
        <v>57</v>
      </c>
      <c r="D1147" s="9" t="s">
        <v>65</v>
      </c>
      <c r="E1147" s="9" t="s">
        <v>55</v>
      </c>
      <c r="F1147" s="9">
        <v>9</v>
      </c>
      <c r="G1147" s="10">
        <v>5386.5</v>
      </c>
      <c r="H1147" s="9">
        <v>2413.6906500000005</v>
      </c>
    </row>
    <row r="1148" spans="1:8" x14ac:dyDescent="0.25">
      <c r="A1148" s="13">
        <v>40920</v>
      </c>
      <c r="B1148" s="8">
        <v>2623</v>
      </c>
      <c r="C1148" s="9" t="s">
        <v>53</v>
      </c>
      <c r="D1148" s="9" t="s">
        <v>65</v>
      </c>
      <c r="E1148" s="9" t="s">
        <v>55</v>
      </c>
      <c r="F1148" s="9">
        <v>6</v>
      </c>
      <c r="G1148" s="10">
        <v>8928</v>
      </c>
      <c r="H1148" s="9">
        <v>3718.5120000000002</v>
      </c>
    </row>
    <row r="1149" spans="1:8" x14ac:dyDescent="0.25">
      <c r="A1149" s="13">
        <v>40921</v>
      </c>
      <c r="B1149" s="8">
        <v>2624</v>
      </c>
      <c r="C1149" s="9" t="s">
        <v>56</v>
      </c>
      <c r="D1149" s="9" t="s">
        <v>65</v>
      </c>
      <c r="E1149" s="9" t="s">
        <v>55</v>
      </c>
      <c r="F1149" s="9">
        <v>9</v>
      </c>
      <c r="G1149" s="10">
        <v>5346</v>
      </c>
      <c r="H1149" s="9">
        <v>5565.1859999999997</v>
      </c>
    </row>
    <row r="1150" spans="1:8" x14ac:dyDescent="0.25">
      <c r="A1150" s="13">
        <v>40922</v>
      </c>
      <c r="B1150" s="8">
        <v>2625</v>
      </c>
      <c r="C1150" s="9" t="s">
        <v>57</v>
      </c>
      <c r="D1150" s="9" t="s">
        <v>65</v>
      </c>
      <c r="E1150" s="9" t="s">
        <v>58</v>
      </c>
      <c r="F1150" s="9">
        <v>7</v>
      </c>
      <c r="G1150" s="10">
        <v>11103.75</v>
      </c>
      <c r="H1150" s="9">
        <v>2948.0456249999997</v>
      </c>
    </row>
    <row r="1151" spans="1:8" x14ac:dyDescent="0.25">
      <c r="A1151" s="13">
        <v>40923</v>
      </c>
      <c r="B1151" s="8">
        <v>2626</v>
      </c>
      <c r="C1151" s="9" t="s">
        <v>53</v>
      </c>
      <c r="D1151" s="9" t="s">
        <v>65</v>
      </c>
      <c r="E1151" s="9" t="s">
        <v>58</v>
      </c>
      <c r="F1151" s="9">
        <v>6</v>
      </c>
      <c r="G1151" s="10">
        <v>1872</v>
      </c>
      <c r="H1151" s="9">
        <v>1645.1136000000001</v>
      </c>
    </row>
    <row r="1152" spans="1:8" x14ac:dyDescent="0.25">
      <c r="A1152" s="13">
        <v>40924</v>
      </c>
      <c r="B1152" s="8">
        <v>2262</v>
      </c>
      <c r="C1152" s="9" t="s">
        <v>57</v>
      </c>
      <c r="D1152" s="9" t="s">
        <v>65</v>
      </c>
      <c r="E1152" s="9" t="s">
        <v>55</v>
      </c>
      <c r="F1152" s="9">
        <v>9</v>
      </c>
      <c r="G1152" s="10">
        <v>1984.5</v>
      </c>
      <c r="H1152" s="9">
        <v>1616.9705999999999</v>
      </c>
    </row>
    <row r="1153" spans="1:8" x14ac:dyDescent="0.25">
      <c r="A1153" s="13">
        <v>40925</v>
      </c>
      <c r="B1153" s="8">
        <v>2627</v>
      </c>
      <c r="C1153" s="9" t="s">
        <v>56</v>
      </c>
      <c r="D1153" s="9" t="s">
        <v>65</v>
      </c>
      <c r="E1153" s="9" t="s">
        <v>58</v>
      </c>
      <c r="F1153" s="9">
        <v>6</v>
      </c>
      <c r="G1153" s="10">
        <v>7344</v>
      </c>
      <c r="H1153" s="9">
        <v>5129.7839999999997</v>
      </c>
    </row>
    <row r="1154" spans="1:8" x14ac:dyDescent="0.25">
      <c r="A1154" s="13">
        <v>40926</v>
      </c>
      <c r="B1154" s="8">
        <v>2263</v>
      </c>
      <c r="C1154" s="9" t="s">
        <v>53</v>
      </c>
      <c r="D1154" s="9" t="s">
        <v>65</v>
      </c>
      <c r="E1154" s="9" t="s">
        <v>55</v>
      </c>
      <c r="F1154" s="9">
        <v>9</v>
      </c>
      <c r="G1154" s="10">
        <v>12645</v>
      </c>
      <c r="H1154" s="9">
        <v>2667.5892000000003</v>
      </c>
    </row>
    <row r="1155" spans="1:8" x14ac:dyDescent="0.25">
      <c r="A1155" s="13">
        <v>40927</v>
      </c>
      <c r="B1155" s="8">
        <v>2628</v>
      </c>
      <c r="C1155" s="9" t="s">
        <v>57</v>
      </c>
      <c r="D1155" s="9" t="s">
        <v>65</v>
      </c>
      <c r="E1155" s="9" t="s">
        <v>59</v>
      </c>
      <c r="F1155" s="9">
        <v>6</v>
      </c>
      <c r="G1155" s="10">
        <v>5751</v>
      </c>
      <c r="H1155" s="9">
        <v>3564.6615000000002</v>
      </c>
    </row>
    <row r="1156" spans="1:8" x14ac:dyDescent="0.25">
      <c r="A1156" s="13">
        <v>40928</v>
      </c>
      <c r="B1156" s="8">
        <v>2264</v>
      </c>
      <c r="C1156" s="9" t="s">
        <v>56</v>
      </c>
      <c r="D1156" s="9" t="s">
        <v>65</v>
      </c>
      <c r="E1156" s="9" t="s">
        <v>55</v>
      </c>
      <c r="F1156" s="9">
        <v>8</v>
      </c>
      <c r="G1156" s="10">
        <v>11952</v>
      </c>
      <c r="H1156" s="9">
        <v>2329.4447999999998</v>
      </c>
    </row>
    <row r="1157" spans="1:8" x14ac:dyDescent="0.25">
      <c r="A1157" s="13">
        <v>40929</v>
      </c>
      <c r="B1157" s="8">
        <v>2629</v>
      </c>
      <c r="C1157" s="9" t="s">
        <v>53</v>
      </c>
      <c r="D1157" s="9" t="s">
        <v>65</v>
      </c>
      <c r="E1157" s="9" t="s">
        <v>59</v>
      </c>
      <c r="F1157" s="9">
        <v>8</v>
      </c>
      <c r="G1157" s="10">
        <v>9120</v>
      </c>
      <c r="H1157" s="9">
        <v>1475.16</v>
      </c>
    </row>
    <row r="1158" spans="1:8" x14ac:dyDescent="0.25">
      <c r="A1158" s="13">
        <v>40930</v>
      </c>
      <c r="B1158" s="8">
        <v>2265</v>
      </c>
      <c r="C1158" s="9" t="s">
        <v>57</v>
      </c>
      <c r="D1158" s="9" t="s">
        <v>65</v>
      </c>
      <c r="E1158" s="9" t="s">
        <v>58</v>
      </c>
      <c r="F1158" s="9">
        <v>10</v>
      </c>
      <c r="G1158" s="10">
        <v>5520</v>
      </c>
      <c r="H1158" s="9">
        <v>4529.1600000000008</v>
      </c>
    </row>
    <row r="1159" spans="1:8" x14ac:dyDescent="0.25">
      <c r="A1159" s="13">
        <v>40931</v>
      </c>
      <c r="B1159" s="8">
        <v>2630</v>
      </c>
      <c r="C1159" s="9" t="s">
        <v>56</v>
      </c>
      <c r="D1159" s="9" t="s">
        <v>65</v>
      </c>
      <c r="E1159" s="9" t="s">
        <v>59</v>
      </c>
      <c r="F1159" s="9">
        <v>8</v>
      </c>
      <c r="G1159" s="10">
        <v>4048</v>
      </c>
      <c r="H1159" s="9">
        <v>3422.1792</v>
      </c>
    </row>
    <row r="1160" spans="1:8" x14ac:dyDescent="0.25">
      <c r="A1160" s="13">
        <v>40932</v>
      </c>
      <c r="B1160" s="8">
        <v>2266</v>
      </c>
      <c r="C1160" s="9" t="s">
        <v>53</v>
      </c>
      <c r="D1160" s="9" t="s">
        <v>65</v>
      </c>
      <c r="E1160" s="9" t="s">
        <v>58</v>
      </c>
      <c r="F1160" s="9">
        <v>8</v>
      </c>
      <c r="G1160" s="10">
        <v>2106</v>
      </c>
      <c r="H1160" s="9">
        <v>718.98839999999996</v>
      </c>
    </row>
    <row r="1161" spans="1:8" x14ac:dyDescent="0.25">
      <c r="A1161" s="13">
        <v>40933</v>
      </c>
      <c r="B1161" s="8">
        <v>2631</v>
      </c>
      <c r="C1161" s="9" t="s">
        <v>57</v>
      </c>
      <c r="D1161" s="9" t="s">
        <v>65</v>
      </c>
      <c r="E1161" s="9" t="s">
        <v>55</v>
      </c>
      <c r="F1161" s="9">
        <v>9</v>
      </c>
      <c r="G1161" s="10">
        <v>10215</v>
      </c>
      <c r="H1161" s="9">
        <v>2739.0500999999999</v>
      </c>
    </row>
    <row r="1162" spans="1:8" x14ac:dyDescent="0.25">
      <c r="A1162" s="13">
        <v>40934</v>
      </c>
      <c r="B1162" s="8">
        <v>2267</v>
      </c>
      <c r="C1162" s="9" t="s">
        <v>56</v>
      </c>
      <c r="D1162" s="9" t="s">
        <v>65</v>
      </c>
      <c r="E1162" s="9" t="s">
        <v>58</v>
      </c>
      <c r="F1162" s="9">
        <v>8</v>
      </c>
      <c r="G1162" s="10">
        <v>3960</v>
      </c>
      <c r="H1162" s="9">
        <v>1251.7560000000001</v>
      </c>
    </row>
    <row r="1163" spans="1:8" x14ac:dyDescent="0.25">
      <c r="A1163" s="13">
        <v>40935</v>
      </c>
      <c r="B1163" s="8">
        <v>2632</v>
      </c>
      <c r="C1163" s="9" t="s">
        <v>53</v>
      </c>
      <c r="D1163" s="9" t="s">
        <v>65</v>
      </c>
      <c r="E1163" s="9" t="s">
        <v>55</v>
      </c>
      <c r="F1163" s="9">
        <v>10</v>
      </c>
      <c r="G1163" s="10">
        <v>10200</v>
      </c>
      <c r="H1163" s="9">
        <v>3237.4800000000005</v>
      </c>
    </row>
    <row r="1164" spans="1:8" x14ac:dyDescent="0.25">
      <c r="A1164" s="13">
        <v>40936</v>
      </c>
      <c r="B1164" s="8">
        <v>2268</v>
      </c>
      <c r="C1164" s="9" t="s">
        <v>57</v>
      </c>
      <c r="D1164" s="9" t="s">
        <v>65</v>
      </c>
      <c r="E1164" s="9" t="s">
        <v>59</v>
      </c>
      <c r="F1164" s="9">
        <v>9</v>
      </c>
      <c r="G1164" s="10">
        <v>5022</v>
      </c>
      <c r="H1164" s="9">
        <v>1969.6284000000001</v>
      </c>
    </row>
    <row r="1165" spans="1:8" x14ac:dyDescent="0.25">
      <c r="A1165" s="13">
        <v>40937</v>
      </c>
      <c r="B1165" s="8">
        <v>2633</v>
      </c>
      <c r="C1165" s="9" t="s">
        <v>56</v>
      </c>
      <c r="D1165" s="9" t="s">
        <v>65</v>
      </c>
      <c r="E1165" s="9" t="s">
        <v>55</v>
      </c>
      <c r="F1165" s="9">
        <v>9</v>
      </c>
      <c r="G1165" s="10">
        <v>2349</v>
      </c>
      <c r="H1165" s="9">
        <v>732.88800000000003</v>
      </c>
    </row>
    <row r="1166" spans="1:8" x14ac:dyDescent="0.25">
      <c r="A1166" s="13">
        <v>40938</v>
      </c>
      <c r="B1166" s="8">
        <v>2269</v>
      </c>
      <c r="C1166" s="9" t="s">
        <v>53</v>
      </c>
      <c r="D1166" s="9" t="s">
        <v>65</v>
      </c>
      <c r="E1166" s="9" t="s">
        <v>59</v>
      </c>
      <c r="F1166" s="9">
        <v>8</v>
      </c>
      <c r="G1166" s="10">
        <v>4716</v>
      </c>
      <c r="H1166" s="9">
        <v>3420.6719999999996</v>
      </c>
    </row>
    <row r="1167" spans="1:8" x14ac:dyDescent="0.25">
      <c r="A1167" s="13">
        <v>40939</v>
      </c>
      <c r="B1167" s="8">
        <v>2634</v>
      </c>
      <c r="C1167" s="9" t="s">
        <v>57</v>
      </c>
      <c r="D1167" s="9" t="s">
        <v>65</v>
      </c>
      <c r="E1167" s="9" t="s">
        <v>58</v>
      </c>
      <c r="F1167" s="9">
        <v>10</v>
      </c>
      <c r="G1167" s="10">
        <v>8460</v>
      </c>
      <c r="H1167" s="9">
        <v>4686.84</v>
      </c>
    </row>
    <row r="1168" spans="1:8" x14ac:dyDescent="0.25">
      <c r="A1168" s="13">
        <v>40940</v>
      </c>
      <c r="B1168" s="8">
        <v>2270</v>
      </c>
      <c r="C1168" s="9" t="s">
        <v>56</v>
      </c>
      <c r="D1168" s="9" t="s">
        <v>65</v>
      </c>
      <c r="E1168" s="9" t="s">
        <v>59</v>
      </c>
      <c r="F1168" s="9">
        <v>10</v>
      </c>
      <c r="G1168" s="10">
        <v>7515</v>
      </c>
      <c r="H1168" s="9">
        <v>1917.3269999999998</v>
      </c>
    </row>
    <row r="1169" spans="1:8" x14ac:dyDescent="0.25">
      <c r="A1169" s="13">
        <v>40941</v>
      </c>
      <c r="B1169" s="8">
        <v>2635</v>
      </c>
      <c r="C1169" s="9" t="s">
        <v>53</v>
      </c>
      <c r="D1169" s="9" t="s">
        <v>65</v>
      </c>
      <c r="E1169" s="9" t="s">
        <v>58</v>
      </c>
      <c r="F1169" s="9">
        <v>7</v>
      </c>
      <c r="G1169" s="10">
        <v>4772.25</v>
      </c>
      <c r="H1169" s="9">
        <v>2592.127125</v>
      </c>
    </row>
    <row r="1170" spans="1:8" x14ac:dyDescent="0.25">
      <c r="A1170" s="13">
        <v>40942</v>
      </c>
      <c r="B1170" s="8">
        <v>2271</v>
      </c>
      <c r="C1170" s="9" t="s">
        <v>57</v>
      </c>
      <c r="D1170" s="9" t="s">
        <v>65</v>
      </c>
      <c r="E1170" s="9" t="s">
        <v>55</v>
      </c>
      <c r="F1170" s="9">
        <v>10</v>
      </c>
      <c r="G1170" s="10">
        <v>4140</v>
      </c>
      <c r="H1170" s="9">
        <v>706.077</v>
      </c>
    </row>
    <row r="1171" spans="1:8" x14ac:dyDescent="0.25">
      <c r="A1171" s="13">
        <v>40943</v>
      </c>
      <c r="B1171" s="8">
        <v>2636</v>
      </c>
      <c r="C1171" s="9" t="s">
        <v>56</v>
      </c>
      <c r="D1171" s="9" t="s">
        <v>65</v>
      </c>
      <c r="E1171" s="9" t="s">
        <v>58</v>
      </c>
      <c r="F1171" s="9">
        <v>10</v>
      </c>
      <c r="G1171" s="10">
        <v>5880</v>
      </c>
      <c r="H1171" s="9">
        <v>4880.3999999999996</v>
      </c>
    </row>
    <row r="1172" spans="1:8" x14ac:dyDescent="0.25">
      <c r="A1172" s="13">
        <v>40944</v>
      </c>
      <c r="B1172" s="8">
        <v>2272</v>
      </c>
      <c r="C1172" s="9" t="s">
        <v>53</v>
      </c>
      <c r="D1172" s="9" t="s">
        <v>65</v>
      </c>
      <c r="E1172" s="9" t="s">
        <v>55</v>
      </c>
      <c r="F1172" s="9">
        <v>9</v>
      </c>
      <c r="G1172" s="10">
        <v>8464.5</v>
      </c>
      <c r="H1172" s="9">
        <v>2866.0797000000002</v>
      </c>
    </row>
    <row r="1173" spans="1:8" x14ac:dyDescent="0.25">
      <c r="A1173" s="13">
        <v>40945</v>
      </c>
      <c r="B1173" s="8">
        <v>2637</v>
      </c>
      <c r="C1173" s="9" t="s">
        <v>57</v>
      </c>
      <c r="D1173" s="9" t="s">
        <v>65</v>
      </c>
      <c r="E1173" s="9" t="s">
        <v>59</v>
      </c>
      <c r="F1173" s="9">
        <v>10</v>
      </c>
      <c r="G1173" s="10">
        <v>8360</v>
      </c>
      <c r="H1173" s="9">
        <v>3410.0439999999999</v>
      </c>
    </row>
    <row r="1174" spans="1:8" x14ac:dyDescent="0.25">
      <c r="A1174" s="13">
        <v>40946</v>
      </c>
      <c r="B1174" s="8">
        <v>2273</v>
      </c>
      <c r="C1174" s="9" t="s">
        <v>56</v>
      </c>
      <c r="D1174" s="9" t="s">
        <v>65</v>
      </c>
      <c r="E1174" s="9" t="s">
        <v>55</v>
      </c>
      <c r="F1174" s="9">
        <v>10</v>
      </c>
      <c r="G1174" s="10">
        <v>12300</v>
      </c>
      <c r="H1174" s="9">
        <v>4463.67</v>
      </c>
    </row>
    <row r="1175" spans="1:8" x14ac:dyDescent="0.25">
      <c r="A1175" s="13">
        <v>40947</v>
      </c>
      <c r="B1175" s="8">
        <v>2638</v>
      </c>
      <c r="C1175" s="9" t="s">
        <v>53</v>
      </c>
      <c r="D1175" s="9" t="s">
        <v>65</v>
      </c>
      <c r="E1175" s="9" t="s">
        <v>59</v>
      </c>
      <c r="F1175" s="9">
        <v>9</v>
      </c>
      <c r="G1175" s="10">
        <v>1741.5</v>
      </c>
      <c r="H1175" s="9">
        <v>1337.1237000000001</v>
      </c>
    </row>
    <row r="1176" spans="1:8" x14ac:dyDescent="0.25">
      <c r="A1176" s="13">
        <v>40948</v>
      </c>
      <c r="B1176" s="8">
        <v>2274</v>
      </c>
      <c r="C1176" s="9" t="s">
        <v>57</v>
      </c>
      <c r="D1176" s="9" t="s">
        <v>65</v>
      </c>
      <c r="E1176" s="9" t="s">
        <v>58</v>
      </c>
      <c r="F1176" s="9">
        <v>7</v>
      </c>
      <c r="G1176" s="10">
        <v>1932</v>
      </c>
      <c r="H1176" s="9">
        <v>4193.4059999999999</v>
      </c>
    </row>
    <row r="1177" spans="1:8" x14ac:dyDescent="0.25">
      <c r="A1177" s="13">
        <v>40949</v>
      </c>
      <c r="B1177" s="8">
        <v>2639</v>
      </c>
      <c r="C1177" s="9" t="s">
        <v>56</v>
      </c>
      <c r="D1177" s="9" t="s">
        <v>65</v>
      </c>
      <c r="E1177" s="9" t="s">
        <v>59</v>
      </c>
      <c r="F1177" s="9">
        <v>10</v>
      </c>
      <c r="G1177" s="10">
        <v>2085</v>
      </c>
      <c r="H1177" s="9">
        <v>822.32400000000007</v>
      </c>
    </row>
    <row r="1178" spans="1:8" x14ac:dyDescent="0.25">
      <c r="A1178" s="13">
        <v>40950</v>
      </c>
      <c r="B1178" s="8">
        <v>2275</v>
      </c>
      <c r="C1178" s="9" t="s">
        <v>53</v>
      </c>
      <c r="D1178" s="9" t="s">
        <v>65</v>
      </c>
      <c r="E1178" s="9" t="s">
        <v>58</v>
      </c>
      <c r="F1178" s="9">
        <v>10</v>
      </c>
      <c r="G1178" s="10">
        <v>5640</v>
      </c>
      <c r="H1178" s="9">
        <v>2078.34</v>
      </c>
    </row>
    <row r="1179" spans="1:8" x14ac:dyDescent="0.25">
      <c r="A1179" s="13">
        <v>40951</v>
      </c>
      <c r="B1179" s="8">
        <v>2658</v>
      </c>
      <c r="C1179" s="9" t="s">
        <v>57</v>
      </c>
      <c r="D1179" s="9" t="s">
        <v>65</v>
      </c>
      <c r="E1179" s="9" t="s">
        <v>55</v>
      </c>
      <c r="F1179" s="9">
        <v>7</v>
      </c>
      <c r="G1179" s="10">
        <v>2016</v>
      </c>
      <c r="H1179" s="9">
        <v>1776.096</v>
      </c>
    </row>
    <row r="1180" spans="1:8" x14ac:dyDescent="0.25">
      <c r="A1180" s="13">
        <v>40952</v>
      </c>
      <c r="B1180" s="8">
        <v>2659</v>
      </c>
      <c r="C1180" s="9" t="s">
        <v>53</v>
      </c>
      <c r="D1180" s="9" t="s">
        <v>65</v>
      </c>
      <c r="E1180" s="9" t="s">
        <v>55</v>
      </c>
      <c r="F1180" s="9">
        <v>10</v>
      </c>
      <c r="G1180" s="10">
        <v>4890</v>
      </c>
      <c r="H1180" s="9">
        <v>926.89949999999999</v>
      </c>
    </row>
    <row r="1181" spans="1:8" x14ac:dyDescent="0.25">
      <c r="A1181" s="13">
        <v>40953</v>
      </c>
      <c r="B1181" s="8">
        <v>2660</v>
      </c>
      <c r="C1181" s="9" t="s">
        <v>56</v>
      </c>
      <c r="D1181" s="9" t="s">
        <v>65</v>
      </c>
      <c r="E1181" s="9" t="s">
        <v>55</v>
      </c>
      <c r="F1181" s="9">
        <v>10</v>
      </c>
      <c r="G1181" s="10">
        <v>8850</v>
      </c>
      <c r="H1181" s="9">
        <v>2768.28</v>
      </c>
    </row>
    <row r="1182" spans="1:8" x14ac:dyDescent="0.25">
      <c r="A1182" s="13">
        <v>40954</v>
      </c>
      <c r="B1182" s="8">
        <v>2661</v>
      </c>
      <c r="C1182" s="9" t="s">
        <v>57</v>
      </c>
      <c r="D1182" s="9" t="s">
        <v>65</v>
      </c>
      <c r="E1182" s="9" t="s">
        <v>58</v>
      </c>
      <c r="F1182" s="9">
        <v>6</v>
      </c>
      <c r="G1182" s="10">
        <v>5859</v>
      </c>
      <c r="H1182" s="9">
        <v>3330.8415000000005</v>
      </c>
    </row>
    <row r="1183" spans="1:8" x14ac:dyDescent="0.25">
      <c r="A1183" s="13">
        <v>40955</v>
      </c>
      <c r="B1183" s="8">
        <v>2662</v>
      </c>
      <c r="C1183" s="9" t="s">
        <v>53</v>
      </c>
      <c r="D1183" s="9" t="s">
        <v>65</v>
      </c>
      <c r="E1183" s="9" t="s">
        <v>58</v>
      </c>
      <c r="F1183" s="9">
        <v>10</v>
      </c>
      <c r="G1183" s="10">
        <v>7785</v>
      </c>
      <c r="H1183" s="9">
        <v>1109.1030000000001</v>
      </c>
    </row>
    <row r="1184" spans="1:8" x14ac:dyDescent="0.25">
      <c r="A1184" s="13">
        <v>40956</v>
      </c>
      <c r="B1184" s="8">
        <v>2298</v>
      </c>
      <c r="C1184" s="9" t="s">
        <v>57</v>
      </c>
      <c r="D1184" s="9" t="s">
        <v>65</v>
      </c>
      <c r="E1184" s="9" t="s">
        <v>55</v>
      </c>
      <c r="F1184" s="9">
        <v>8</v>
      </c>
      <c r="G1184" s="10">
        <v>6876</v>
      </c>
      <c r="H1184" s="9">
        <v>4302.0840000000007</v>
      </c>
    </row>
    <row r="1185" spans="1:8" x14ac:dyDescent="0.25">
      <c r="A1185" s="13">
        <v>40957</v>
      </c>
      <c r="B1185" s="8">
        <v>2383</v>
      </c>
      <c r="C1185" s="9" t="s">
        <v>53</v>
      </c>
      <c r="D1185" s="9" t="s">
        <v>65</v>
      </c>
      <c r="E1185" s="9" t="s">
        <v>58</v>
      </c>
      <c r="F1185" s="9">
        <v>10</v>
      </c>
      <c r="G1185" s="10">
        <v>11000</v>
      </c>
      <c r="H1185" s="9">
        <v>811.58</v>
      </c>
    </row>
    <row r="1186" spans="1:8" x14ac:dyDescent="0.25">
      <c r="A1186" s="13">
        <v>40958</v>
      </c>
      <c r="B1186" s="8">
        <v>2748</v>
      </c>
      <c r="C1186" s="9" t="s">
        <v>57</v>
      </c>
      <c r="D1186" s="9" t="s">
        <v>65</v>
      </c>
      <c r="E1186" s="9" t="s">
        <v>55</v>
      </c>
      <c r="F1186" s="9">
        <v>8</v>
      </c>
      <c r="G1186" s="10">
        <v>14160</v>
      </c>
      <c r="H1186" s="9">
        <v>1010.7407999999999</v>
      </c>
    </row>
    <row r="1187" spans="1:8" x14ac:dyDescent="0.25">
      <c r="A1187" s="13">
        <v>40959</v>
      </c>
      <c r="B1187" s="8">
        <v>2384</v>
      </c>
      <c r="C1187" s="9" t="s">
        <v>56</v>
      </c>
      <c r="D1187" s="9" t="s">
        <v>65</v>
      </c>
      <c r="E1187" s="9" t="s">
        <v>58</v>
      </c>
      <c r="F1187" s="9">
        <v>7</v>
      </c>
      <c r="G1187" s="10">
        <v>4851</v>
      </c>
      <c r="H1187" s="9">
        <v>2858.93685</v>
      </c>
    </row>
    <row r="1188" spans="1:8" x14ac:dyDescent="0.25">
      <c r="A1188" s="13">
        <v>40960</v>
      </c>
      <c r="B1188" s="8">
        <v>2749</v>
      </c>
      <c r="C1188" s="9" t="s">
        <v>53</v>
      </c>
      <c r="D1188" s="9" t="s">
        <v>65</v>
      </c>
      <c r="E1188" s="9" t="s">
        <v>55</v>
      </c>
      <c r="F1188" s="9">
        <v>7</v>
      </c>
      <c r="G1188" s="10">
        <v>10500</v>
      </c>
      <c r="H1188" s="9">
        <v>872.7600000000001</v>
      </c>
    </row>
    <row r="1189" spans="1:8" x14ac:dyDescent="0.25">
      <c r="A1189" s="13">
        <v>40961</v>
      </c>
      <c r="B1189" s="8">
        <v>2385</v>
      </c>
      <c r="C1189" s="9" t="s">
        <v>57</v>
      </c>
      <c r="D1189" s="9" t="s">
        <v>65</v>
      </c>
      <c r="E1189" s="9" t="s">
        <v>59</v>
      </c>
      <c r="F1189" s="9">
        <v>10</v>
      </c>
      <c r="G1189" s="10">
        <v>13700</v>
      </c>
      <c r="H1189" s="9">
        <v>2335.0279999999998</v>
      </c>
    </row>
    <row r="1190" spans="1:8" x14ac:dyDescent="0.25">
      <c r="A1190" s="13">
        <v>40962</v>
      </c>
      <c r="B1190" s="8">
        <v>2750</v>
      </c>
      <c r="C1190" s="9" t="s">
        <v>56</v>
      </c>
      <c r="D1190" s="9" t="s">
        <v>65</v>
      </c>
      <c r="E1190" s="9" t="s">
        <v>55</v>
      </c>
      <c r="F1190" s="9">
        <v>10</v>
      </c>
      <c r="G1190" s="10">
        <v>12450</v>
      </c>
      <c r="H1190" s="9">
        <v>4834.335</v>
      </c>
    </row>
    <row r="1191" spans="1:8" x14ac:dyDescent="0.25">
      <c r="A1191" s="13">
        <v>40963</v>
      </c>
      <c r="B1191" s="8">
        <v>2386</v>
      </c>
      <c r="C1191" s="9" t="s">
        <v>53</v>
      </c>
      <c r="D1191" s="9" t="s">
        <v>65</v>
      </c>
      <c r="E1191" s="9" t="s">
        <v>59</v>
      </c>
      <c r="F1191" s="9">
        <v>7</v>
      </c>
      <c r="G1191" s="10">
        <v>4368</v>
      </c>
      <c r="H1191" s="9">
        <v>3318.5880000000002</v>
      </c>
    </row>
    <row r="1192" spans="1:8" x14ac:dyDescent="0.25">
      <c r="A1192" s="13">
        <v>40964</v>
      </c>
      <c r="B1192" s="8">
        <v>2751</v>
      </c>
      <c r="C1192" s="9" t="s">
        <v>57</v>
      </c>
      <c r="D1192" s="9" t="s">
        <v>65</v>
      </c>
      <c r="E1192" s="9" t="s">
        <v>58</v>
      </c>
      <c r="F1192" s="9">
        <v>9</v>
      </c>
      <c r="G1192" s="10">
        <v>1795.5</v>
      </c>
      <c r="H1192" s="9">
        <v>1237.4585999999999</v>
      </c>
    </row>
    <row r="1193" spans="1:8" x14ac:dyDescent="0.25">
      <c r="A1193" s="13">
        <v>40965</v>
      </c>
      <c r="B1193" s="8">
        <v>2387</v>
      </c>
      <c r="C1193" s="9" t="s">
        <v>56</v>
      </c>
      <c r="D1193" s="9" t="s">
        <v>65</v>
      </c>
      <c r="E1193" s="9" t="s">
        <v>59</v>
      </c>
      <c r="F1193" s="9">
        <v>6</v>
      </c>
      <c r="G1193" s="10">
        <v>9036</v>
      </c>
      <c r="H1193" s="9">
        <v>3571.4789999999994</v>
      </c>
    </row>
    <row r="1194" spans="1:8" x14ac:dyDescent="0.25">
      <c r="A1194" s="13">
        <v>40966</v>
      </c>
      <c r="B1194" s="8">
        <v>2752</v>
      </c>
      <c r="C1194" s="9" t="s">
        <v>53</v>
      </c>
      <c r="D1194" s="9" t="s">
        <v>65</v>
      </c>
      <c r="E1194" s="9" t="s">
        <v>58</v>
      </c>
      <c r="F1194" s="9">
        <v>10</v>
      </c>
      <c r="G1194" s="10">
        <v>8100</v>
      </c>
      <c r="H1194" s="9">
        <v>1702.2149999999999</v>
      </c>
    </row>
    <row r="1195" spans="1:8" x14ac:dyDescent="0.25">
      <c r="A1195" s="13">
        <v>40967</v>
      </c>
      <c r="B1195" s="8">
        <v>2388</v>
      </c>
      <c r="C1195" s="9" t="s">
        <v>57</v>
      </c>
      <c r="D1195" s="9" t="s">
        <v>65</v>
      </c>
      <c r="E1195" s="9" t="s">
        <v>55</v>
      </c>
      <c r="F1195" s="9">
        <v>7</v>
      </c>
      <c r="G1195" s="10">
        <v>1669.5</v>
      </c>
      <c r="H1195" s="9">
        <v>3289.7497500000004</v>
      </c>
    </row>
    <row r="1196" spans="1:8" x14ac:dyDescent="0.25">
      <c r="A1196" s="13">
        <v>40969</v>
      </c>
      <c r="B1196" s="8">
        <v>2753</v>
      </c>
      <c r="C1196" s="9" t="s">
        <v>56</v>
      </c>
      <c r="D1196" s="9" t="s">
        <v>65</v>
      </c>
      <c r="E1196" s="9" t="s">
        <v>58</v>
      </c>
      <c r="F1196" s="9">
        <v>8</v>
      </c>
      <c r="G1196" s="10">
        <v>6888</v>
      </c>
      <c r="H1196" s="9">
        <v>1569.5455999999999</v>
      </c>
    </row>
    <row r="1197" spans="1:8" x14ac:dyDescent="0.25">
      <c r="A1197" s="13">
        <v>40970</v>
      </c>
      <c r="B1197" s="8">
        <v>2389</v>
      </c>
      <c r="C1197" s="9" t="s">
        <v>53</v>
      </c>
      <c r="D1197" s="9" t="s">
        <v>65</v>
      </c>
      <c r="E1197" s="9" t="s">
        <v>55</v>
      </c>
      <c r="F1197" s="9">
        <v>8</v>
      </c>
      <c r="G1197" s="10">
        <v>3744</v>
      </c>
      <c r="H1197" s="9">
        <v>681.40800000000002</v>
      </c>
    </row>
    <row r="1198" spans="1:8" x14ac:dyDescent="0.25">
      <c r="A1198" s="13">
        <v>40971</v>
      </c>
      <c r="B1198" s="8">
        <v>2754</v>
      </c>
      <c r="C1198" s="9" t="s">
        <v>57</v>
      </c>
      <c r="D1198" s="9" t="s">
        <v>65</v>
      </c>
      <c r="E1198" s="9" t="s">
        <v>59</v>
      </c>
      <c r="F1198" s="9">
        <v>10</v>
      </c>
      <c r="G1198" s="10">
        <v>2205</v>
      </c>
      <c r="H1198" s="9">
        <v>665.68949999999995</v>
      </c>
    </row>
    <row r="1199" spans="1:8" x14ac:dyDescent="0.25">
      <c r="A1199" s="13">
        <v>40972</v>
      </c>
      <c r="B1199" s="8">
        <v>2390</v>
      </c>
      <c r="C1199" s="9" t="s">
        <v>56</v>
      </c>
      <c r="D1199" s="9" t="s">
        <v>65</v>
      </c>
      <c r="E1199" s="9" t="s">
        <v>55</v>
      </c>
      <c r="F1199" s="9">
        <v>8</v>
      </c>
      <c r="G1199" s="10">
        <v>11200</v>
      </c>
      <c r="H1199" s="9">
        <v>1729.28</v>
      </c>
    </row>
    <row r="1200" spans="1:8" x14ac:dyDescent="0.25">
      <c r="A1200" s="13">
        <v>40973</v>
      </c>
      <c r="B1200" s="8">
        <v>2755</v>
      </c>
      <c r="C1200" s="9" t="s">
        <v>53</v>
      </c>
      <c r="D1200" s="9" t="s">
        <v>65</v>
      </c>
      <c r="E1200" s="9" t="s">
        <v>59</v>
      </c>
      <c r="F1200" s="9">
        <v>9</v>
      </c>
      <c r="G1200" s="10">
        <v>8676</v>
      </c>
      <c r="H1200" s="9">
        <v>2805.1677</v>
      </c>
    </row>
    <row r="1201" spans="1:8" x14ac:dyDescent="0.25">
      <c r="A1201" s="13">
        <v>41339</v>
      </c>
      <c r="B1201" s="8">
        <v>2391</v>
      </c>
      <c r="C1201" s="9" t="s">
        <v>57</v>
      </c>
      <c r="D1201" s="9" t="s">
        <v>65</v>
      </c>
      <c r="E1201" s="9" t="s">
        <v>58</v>
      </c>
      <c r="F1201" s="9">
        <v>6</v>
      </c>
      <c r="G1201" s="10">
        <v>5292</v>
      </c>
      <c r="H1201" s="9">
        <v>3653.2439999999997</v>
      </c>
    </row>
    <row r="1202" spans="1:8" x14ac:dyDescent="0.25">
      <c r="A1202" s="13">
        <v>41340</v>
      </c>
      <c r="B1202" s="8">
        <v>2756</v>
      </c>
      <c r="C1202" s="9" t="s">
        <v>56</v>
      </c>
      <c r="D1202" s="9" t="s">
        <v>65</v>
      </c>
      <c r="E1202" s="9" t="s">
        <v>59</v>
      </c>
      <c r="F1202" s="9">
        <v>9</v>
      </c>
      <c r="G1202" s="10">
        <v>6048</v>
      </c>
      <c r="H1202" s="9">
        <v>1563.1056000000001</v>
      </c>
    </row>
    <row r="1203" spans="1:8" x14ac:dyDescent="0.25">
      <c r="A1203" s="13">
        <v>41341</v>
      </c>
      <c r="B1203" s="8">
        <v>2392</v>
      </c>
      <c r="C1203" s="9" t="s">
        <v>53</v>
      </c>
      <c r="D1203" s="9" t="s">
        <v>65</v>
      </c>
      <c r="E1203" s="9" t="s">
        <v>58</v>
      </c>
      <c r="F1203" s="9">
        <v>6</v>
      </c>
      <c r="G1203" s="10">
        <v>7371</v>
      </c>
      <c r="H1203" s="9">
        <v>2491.3980000000001</v>
      </c>
    </row>
    <row r="1204" spans="1:8" x14ac:dyDescent="0.25">
      <c r="A1204" s="13">
        <v>41342</v>
      </c>
      <c r="B1204" s="8">
        <v>2757</v>
      </c>
      <c r="C1204" s="9" t="s">
        <v>57</v>
      </c>
      <c r="D1204" s="9" t="s">
        <v>65</v>
      </c>
      <c r="E1204" s="9" t="s">
        <v>55</v>
      </c>
      <c r="F1204" s="9">
        <v>7</v>
      </c>
      <c r="G1204" s="10">
        <v>4221</v>
      </c>
      <c r="H1204" s="9">
        <v>4334.9669999999996</v>
      </c>
    </row>
    <row r="1205" spans="1:8" x14ac:dyDescent="0.25">
      <c r="A1205" s="13">
        <v>41343</v>
      </c>
      <c r="B1205" s="8">
        <v>2393</v>
      </c>
      <c r="C1205" s="9" t="s">
        <v>56</v>
      </c>
      <c r="D1205" s="9" t="s">
        <v>65</v>
      </c>
      <c r="E1205" s="9" t="s">
        <v>58</v>
      </c>
      <c r="F1205" s="9">
        <v>8</v>
      </c>
      <c r="G1205" s="10">
        <v>10880</v>
      </c>
      <c r="H1205" s="9">
        <v>2310.2592</v>
      </c>
    </row>
    <row r="1206" spans="1:8" x14ac:dyDescent="0.25">
      <c r="A1206" s="13">
        <v>41344</v>
      </c>
      <c r="B1206" s="8">
        <v>2758</v>
      </c>
      <c r="C1206" s="9" t="s">
        <v>53</v>
      </c>
      <c r="D1206" s="9" t="s">
        <v>65</v>
      </c>
      <c r="E1206" s="9" t="s">
        <v>55</v>
      </c>
      <c r="F1206" s="9">
        <v>7</v>
      </c>
      <c r="G1206" s="10">
        <v>10710</v>
      </c>
      <c r="H1206" s="9">
        <v>5527.6987499999996</v>
      </c>
    </row>
    <row r="1207" spans="1:8" x14ac:dyDescent="0.25">
      <c r="A1207" s="13">
        <v>41345</v>
      </c>
      <c r="B1207" s="8">
        <v>2394</v>
      </c>
      <c r="C1207" s="9" t="s">
        <v>57</v>
      </c>
      <c r="D1207" s="9" t="s">
        <v>65</v>
      </c>
      <c r="E1207" s="9" t="s">
        <v>59</v>
      </c>
      <c r="F1207" s="9">
        <v>10</v>
      </c>
      <c r="G1207" s="10">
        <v>2000</v>
      </c>
      <c r="H1207" s="9">
        <v>623.80000000000007</v>
      </c>
    </row>
    <row r="1208" spans="1:8" x14ac:dyDescent="0.25">
      <c r="A1208" s="13">
        <v>41346</v>
      </c>
      <c r="B1208" s="8">
        <v>2759</v>
      </c>
      <c r="C1208" s="9" t="s">
        <v>56</v>
      </c>
      <c r="D1208" s="9" t="s">
        <v>65</v>
      </c>
      <c r="E1208" s="9" t="s">
        <v>55</v>
      </c>
      <c r="F1208" s="9">
        <v>9</v>
      </c>
      <c r="G1208" s="10">
        <v>9045</v>
      </c>
      <c r="H1208" s="9">
        <v>545.95619999999997</v>
      </c>
    </row>
    <row r="1209" spans="1:8" x14ac:dyDescent="0.25">
      <c r="A1209" s="13">
        <v>41347</v>
      </c>
      <c r="B1209" s="8">
        <v>2395</v>
      </c>
      <c r="C1209" s="9" t="s">
        <v>53</v>
      </c>
      <c r="D1209" s="9" t="s">
        <v>65</v>
      </c>
      <c r="E1209" s="9" t="s">
        <v>59</v>
      </c>
      <c r="F1209" s="9">
        <v>10</v>
      </c>
      <c r="G1209" s="10">
        <v>5400</v>
      </c>
      <c r="H1209" s="9">
        <v>5366.25</v>
      </c>
    </row>
    <row r="1210" spans="1:8" x14ac:dyDescent="0.25">
      <c r="A1210" s="13">
        <v>41348</v>
      </c>
      <c r="B1210" s="8">
        <v>2760</v>
      </c>
      <c r="C1210" s="9" t="s">
        <v>57</v>
      </c>
      <c r="D1210" s="9" t="s">
        <v>65</v>
      </c>
      <c r="E1210" s="9" t="s">
        <v>58</v>
      </c>
      <c r="F1210" s="9">
        <v>8</v>
      </c>
      <c r="G1210" s="10">
        <v>9248</v>
      </c>
      <c r="H1210" s="9">
        <v>985.14319999999998</v>
      </c>
    </row>
    <row r="1211" spans="1:8" x14ac:dyDescent="0.25">
      <c r="A1211" s="13">
        <v>41349</v>
      </c>
      <c r="B1211" s="8">
        <v>2396</v>
      </c>
      <c r="C1211" s="9" t="s">
        <v>56</v>
      </c>
      <c r="D1211" s="9" t="s">
        <v>65</v>
      </c>
      <c r="E1211" s="9" t="s">
        <v>59</v>
      </c>
      <c r="F1211" s="9">
        <v>8</v>
      </c>
      <c r="G1211" s="10">
        <v>4496</v>
      </c>
      <c r="H1211" s="9">
        <v>842.32559999999989</v>
      </c>
    </row>
    <row r="1212" spans="1:8" x14ac:dyDescent="0.25">
      <c r="A1212" s="13">
        <v>41350</v>
      </c>
      <c r="B1212" s="8">
        <v>2761</v>
      </c>
      <c r="C1212" s="9" t="s">
        <v>53</v>
      </c>
      <c r="D1212" s="9" t="s">
        <v>65</v>
      </c>
      <c r="E1212" s="9" t="s">
        <v>58</v>
      </c>
      <c r="F1212" s="9">
        <v>9</v>
      </c>
      <c r="G1212" s="10">
        <v>8842.5</v>
      </c>
      <c r="H1212" s="9">
        <v>1452.6459</v>
      </c>
    </row>
    <row r="1213" spans="1:8" x14ac:dyDescent="0.25">
      <c r="A1213" s="13">
        <v>41351</v>
      </c>
      <c r="B1213" s="8">
        <v>2397</v>
      </c>
      <c r="C1213" s="9" t="s">
        <v>57</v>
      </c>
      <c r="D1213" s="9" t="s">
        <v>65</v>
      </c>
      <c r="E1213" s="9" t="s">
        <v>55</v>
      </c>
      <c r="F1213" s="9">
        <v>6</v>
      </c>
      <c r="G1213" s="10">
        <v>4446</v>
      </c>
      <c r="H1213" s="9">
        <v>2164.7574000000004</v>
      </c>
    </row>
    <row r="1214" spans="1:8" x14ac:dyDescent="0.25">
      <c r="A1214" s="13">
        <v>41352</v>
      </c>
      <c r="B1214" s="8">
        <v>2762</v>
      </c>
      <c r="C1214" s="9" t="s">
        <v>56</v>
      </c>
      <c r="D1214" s="9" t="s">
        <v>65</v>
      </c>
      <c r="E1214" s="9" t="s">
        <v>58</v>
      </c>
      <c r="F1214" s="9">
        <v>10</v>
      </c>
      <c r="G1214" s="10">
        <v>5760</v>
      </c>
      <c r="H1214" s="9">
        <v>2762.4960000000001</v>
      </c>
    </row>
    <row r="1215" spans="1:8" x14ac:dyDescent="0.25">
      <c r="A1215" s="13">
        <v>41353</v>
      </c>
      <c r="B1215" s="8">
        <v>2398</v>
      </c>
      <c r="C1215" s="9" t="s">
        <v>53</v>
      </c>
      <c r="D1215" s="9" t="s">
        <v>65</v>
      </c>
      <c r="E1215" s="9" t="s">
        <v>55</v>
      </c>
      <c r="F1215" s="9">
        <v>9</v>
      </c>
      <c r="G1215" s="10">
        <v>2214</v>
      </c>
      <c r="H1215" s="9">
        <v>3928.7429999999999</v>
      </c>
    </row>
    <row r="1216" spans="1:8" x14ac:dyDescent="0.25">
      <c r="A1216" s="13">
        <v>41354</v>
      </c>
      <c r="B1216" s="8">
        <v>2763</v>
      </c>
      <c r="C1216" s="9" t="s">
        <v>57</v>
      </c>
      <c r="D1216" s="9" t="s">
        <v>65</v>
      </c>
      <c r="E1216" s="9" t="s">
        <v>59</v>
      </c>
      <c r="F1216" s="9">
        <v>9</v>
      </c>
      <c r="G1216" s="10">
        <v>9585</v>
      </c>
      <c r="H1216" s="9">
        <v>1387.1412</v>
      </c>
    </row>
    <row r="1217" spans="1:8" x14ac:dyDescent="0.25">
      <c r="A1217" s="13">
        <v>41355</v>
      </c>
      <c r="B1217" s="8">
        <v>2399</v>
      </c>
      <c r="C1217" s="9" t="s">
        <v>56</v>
      </c>
      <c r="D1217" s="9" t="s">
        <v>65</v>
      </c>
      <c r="E1217" s="9" t="s">
        <v>55</v>
      </c>
      <c r="F1217" s="9">
        <v>8</v>
      </c>
      <c r="G1217" s="10">
        <v>1926</v>
      </c>
      <c r="H1217" s="9">
        <v>1205.6759999999999</v>
      </c>
    </row>
    <row r="1218" spans="1:8" x14ac:dyDescent="0.25">
      <c r="A1218" s="13">
        <v>41356</v>
      </c>
      <c r="B1218" s="8">
        <v>2764</v>
      </c>
      <c r="C1218" s="9" t="s">
        <v>53</v>
      </c>
      <c r="D1218" s="9" t="s">
        <v>65</v>
      </c>
      <c r="E1218" s="9" t="s">
        <v>59</v>
      </c>
      <c r="F1218" s="9">
        <v>7</v>
      </c>
      <c r="G1218" s="10">
        <v>6384</v>
      </c>
      <c r="H1218" s="9">
        <v>3173.6459999999997</v>
      </c>
    </row>
    <row r="1219" spans="1:8" x14ac:dyDescent="0.25">
      <c r="A1219" s="13">
        <v>41357</v>
      </c>
      <c r="B1219" s="8">
        <v>2400</v>
      </c>
      <c r="C1219" s="9" t="s">
        <v>57</v>
      </c>
      <c r="D1219" s="9" t="s">
        <v>65</v>
      </c>
      <c r="E1219" s="9" t="s">
        <v>58</v>
      </c>
      <c r="F1219" s="9">
        <v>8</v>
      </c>
      <c r="G1219" s="10">
        <v>11160</v>
      </c>
      <c r="H1219" s="9">
        <v>4388.1120000000001</v>
      </c>
    </row>
    <row r="1220" spans="1:8" x14ac:dyDescent="0.25">
      <c r="A1220" s="13">
        <v>41358</v>
      </c>
      <c r="B1220" s="8">
        <v>2765</v>
      </c>
      <c r="C1220" s="9" t="s">
        <v>56</v>
      </c>
      <c r="D1220" s="9" t="s">
        <v>65</v>
      </c>
      <c r="E1220" s="9" t="s">
        <v>59</v>
      </c>
      <c r="F1220" s="9">
        <v>10</v>
      </c>
      <c r="G1220" s="10">
        <v>11250</v>
      </c>
      <c r="H1220" s="9">
        <v>2397.6000000000004</v>
      </c>
    </row>
    <row r="1221" spans="1:8" x14ac:dyDescent="0.25">
      <c r="A1221" s="13">
        <v>41359</v>
      </c>
      <c r="B1221" s="8">
        <v>2401</v>
      </c>
      <c r="C1221" s="9" t="s">
        <v>53</v>
      </c>
      <c r="D1221" s="9" t="s">
        <v>65</v>
      </c>
      <c r="E1221" s="9" t="s">
        <v>58</v>
      </c>
      <c r="F1221" s="9">
        <v>8</v>
      </c>
      <c r="G1221" s="10">
        <v>5640</v>
      </c>
      <c r="H1221" s="9">
        <v>2969.46</v>
      </c>
    </row>
    <row r="1222" spans="1:8" x14ac:dyDescent="0.25">
      <c r="A1222" s="13">
        <v>41360</v>
      </c>
      <c r="B1222" s="8">
        <v>2402</v>
      </c>
      <c r="C1222" s="9" t="s">
        <v>56</v>
      </c>
      <c r="D1222" s="9" t="s">
        <v>65</v>
      </c>
      <c r="E1222" s="9" t="s">
        <v>58</v>
      </c>
      <c r="F1222" s="9">
        <v>10</v>
      </c>
      <c r="G1222" s="10">
        <v>1635</v>
      </c>
      <c r="H1222" s="9">
        <v>612.9615</v>
      </c>
    </row>
    <row r="1223" spans="1:8" x14ac:dyDescent="0.25">
      <c r="A1223" s="13">
        <v>41361</v>
      </c>
      <c r="B1223" s="8">
        <v>2403</v>
      </c>
      <c r="C1223" s="9" t="s">
        <v>57</v>
      </c>
      <c r="D1223" s="9" t="s">
        <v>65</v>
      </c>
      <c r="E1223" s="9" t="s">
        <v>59</v>
      </c>
      <c r="F1223" s="9">
        <v>8</v>
      </c>
      <c r="G1223" s="10">
        <v>9216</v>
      </c>
      <c r="H1223" s="9">
        <v>2406.7583999999997</v>
      </c>
    </row>
    <row r="1224" spans="1:8" x14ac:dyDescent="0.25">
      <c r="A1224" s="13">
        <v>41362</v>
      </c>
      <c r="B1224" s="8">
        <v>2404</v>
      </c>
      <c r="C1224" s="9" t="s">
        <v>53</v>
      </c>
      <c r="D1224" s="9" t="s">
        <v>65</v>
      </c>
      <c r="E1224" s="9" t="s">
        <v>59</v>
      </c>
      <c r="F1224" s="9">
        <v>10</v>
      </c>
      <c r="G1224" s="10">
        <v>7620</v>
      </c>
      <c r="H1224" s="9">
        <v>1853.3745000000001</v>
      </c>
    </row>
    <row r="1225" spans="1:8" x14ac:dyDescent="0.25">
      <c r="A1225" s="13">
        <v>41363</v>
      </c>
      <c r="B1225" s="8">
        <v>2405</v>
      </c>
      <c r="C1225" s="9" t="s">
        <v>56</v>
      </c>
      <c r="D1225" s="9" t="s">
        <v>65</v>
      </c>
      <c r="E1225" s="9" t="s">
        <v>59</v>
      </c>
      <c r="F1225" s="9">
        <v>10</v>
      </c>
      <c r="G1225" s="10">
        <v>5970</v>
      </c>
      <c r="H1225" s="9">
        <v>5246.1374999999998</v>
      </c>
    </row>
    <row r="1226" spans="1:8" x14ac:dyDescent="0.25">
      <c r="A1226" s="13">
        <v>41364</v>
      </c>
      <c r="B1226" s="8">
        <v>2775</v>
      </c>
      <c r="C1226" s="9" t="s">
        <v>57</v>
      </c>
      <c r="D1226" s="9" t="s">
        <v>65</v>
      </c>
      <c r="E1226" s="9" t="s">
        <v>55</v>
      </c>
      <c r="F1226" s="9">
        <v>10</v>
      </c>
      <c r="G1226" s="10">
        <v>6060</v>
      </c>
      <c r="H1226" s="9">
        <v>1452.7839999999999</v>
      </c>
    </row>
    <row r="1227" spans="1:8" x14ac:dyDescent="0.25">
      <c r="A1227" s="13">
        <v>41365</v>
      </c>
      <c r="B1227" s="8">
        <v>2411</v>
      </c>
      <c r="C1227" s="9" t="s">
        <v>56</v>
      </c>
      <c r="D1227" s="9" t="s">
        <v>65</v>
      </c>
      <c r="E1227" s="9" t="s">
        <v>58</v>
      </c>
      <c r="F1227" s="9">
        <v>8</v>
      </c>
      <c r="G1227" s="10">
        <v>5724</v>
      </c>
      <c r="H1227" s="9">
        <v>849.44159999999999</v>
      </c>
    </row>
    <row r="1228" spans="1:8" x14ac:dyDescent="0.25">
      <c r="A1228" s="13">
        <v>41366</v>
      </c>
      <c r="B1228" s="8">
        <v>2776</v>
      </c>
      <c r="C1228" s="9" t="s">
        <v>53</v>
      </c>
      <c r="D1228" s="9" t="s">
        <v>65</v>
      </c>
      <c r="E1228" s="9" t="s">
        <v>55</v>
      </c>
      <c r="F1228" s="9">
        <v>10</v>
      </c>
      <c r="G1228" s="10">
        <v>10350</v>
      </c>
      <c r="H1228" s="9">
        <v>683.51400000000001</v>
      </c>
    </row>
    <row r="1229" spans="1:8" x14ac:dyDescent="0.25">
      <c r="A1229" s="13">
        <v>41367</v>
      </c>
      <c r="B1229" s="8">
        <v>2412</v>
      </c>
      <c r="C1229" s="9" t="s">
        <v>57</v>
      </c>
      <c r="D1229" s="9" t="s">
        <v>65</v>
      </c>
      <c r="E1229" s="9" t="s">
        <v>59</v>
      </c>
      <c r="F1229" s="9">
        <v>6</v>
      </c>
      <c r="G1229" s="10">
        <v>11475</v>
      </c>
      <c r="H1229" s="9">
        <v>3490.2359999999999</v>
      </c>
    </row>
    <row r="1230" spans="1:8" x14ac:dyDescent="0.25">
      <c r="A1230" s="13">
        <v>41368</v>
      </c>
      <c r="B1230" s="8">
        <v>2777</v>
      </c>
      <c r="C1230" s="9" t="s">
        <v>56</v>
      </c>
      <c r="D1230" s="9" t="s">
        <v>65</v>
      </c>
      <c r="E1230" s="9" t="s">
        <v>55</v>
      </c>
      <c r="F1230" s="9">
        <v>9</v>
      </c>
      <c r="G1230" s="10">
        <v>6831</v>
      </c>
      <c r="H1230" s="9">
        <v>852.96420000000001</v>
      </c>
    </row>
    <row r="1231" spans="1:8" x14ac:dyDescent="0.25">
      <c r="A1231" s="13">
        <v>41369</v>
      </c>
      <c r="B1231" s="8">
        <v>2413</v>
      </c>
      <c r="C1231" s="9" t="s">
        <v>53</v>
      </c>
      <c r="D1231" s="9" t="s">
        <v>65</v>
      </c>
      <c r="E1231" s="9" t="s">
        <v>59</v>
      </c>
      <c r="F1231" s="9">
        <v>6</v>
      </c>
      <c r="G1231" s="10">
        <v>5062.5</v>
      </c>
      <c r="H1231" s="9">
        <v>1971.84375</v>
      </c>
    </row>
    <row r="1232" spans="1:8" x14ac:dyDescent="0.25">
      <c r="A1232" s="13">
        <v>41370</v>
      </c>
      <c r="B1232" s="8">
        <v>2778</v>
      </c>
      <c r="C1232" s="9" t="s">
        <v>57</v>
      </c>
      <c r="D1232" s="9" t="s">
        <v>65</v>
      </c>
      <c r="E1232" s="9" t="s">
        <v>58</v>
      </c>
      <c r="F1232" s="9">
        <v>6</v>
      </c>
      <c r="G1232" s="10">
        <v>5778</v>
      </c>
      <c r="H1232" s="9">
        <v>2354.5349999999999</v>
      </c>
    </row>
    <row r="1233" spans="1:8" x14ac:dyDescent="0.25">
      <c r="A1233" s="13">
        <v>41371</v>
      </c>
      <c r="B1233" s="8">
        <v>2414</v>
      </c>
      <c r="C1233" s="9" t="s">
        <v>56</v>
      </c>
      <c r="D1233" s="9" t="s">
        <v>65</v>
      </c>
      <c r="E1233" s="9" t="s">
        <v>59</v>
      </c>
      <c r="F1233" s="9">
        <v>9</v>
      </c>
      <c r="G1233" s="10">
        <v>13432.5</v>
      </c>
      <c r="H1233" s="9">
        <v>2267.4059999999999</v>
      </c>
    </row>
    <row r="1234" spans="1:8" x14ac:dyDescent="0.25">
      <c r="A1234" s="13">
        <v>41372</v>
      </c>
      <c r="B1234" s="8">
        <v>2779</v>
      </c>
      <c r="C1234" s="9" t="s">
        <v>53</v>
      </c>
      <c r="D1234" s="9" t="s">
        <v>65</v>
      </c>
      <c r="E1234" s="9" t="s">
        <v>58</v>
      </c>
      <c r="F1234" s="9">
        <v>8</v>
      </c>
      <c r="G1234" s="10">
        <v>6516</v>
      </c>
      <c r="H1234" s="9">
        <v>683.31119999999999</v>
      </c>
    </row>
    <row r="1235" spans="1:8" x14ac:dyDescent="0.25">
      <c r="A1235" s="13">
        <v>41373</v>
      </c>
      <c r="B1235" s="8">
        <v>2415</v>
      </c>
      <c r="C1235" s="9" t="s">
        <v>57</v>
      </c>
      <c r="D1235" s="9" t="s">
        <v>65</v>
      </c>
      <c r="E1235" s="9" t="s">
        <v>55</v>
      </c>
      <c r="F1235" s="9">
        <v>10</v>
      </c>
      <c r="G1235" s="10">
        <v>7575</v>
      </c>
      <c r="H1235" s="9">
        <v>578.73</v>
      </c>
    </row>
    <row r="1236" spans="1:8" x14ac:dyDescent="0.25">
      <c r="A1236" s="13">
        <v>41374</v>
      </c>
      <c r="B1236" s="8">
        <v>2780</v>
      </c>
      <c r="C1236" s="9" t="s">
        <v>56</v>
      </c>
      <c r="D1236" s="9" t="s">
        <v>65</v>
      </c>
      <c r="E1236" s="9" t="s">
        <v>58</v>
      </c>
      <c r="F1236" s="9">
        <v>6</v>
      </c>
      <c r="G1236" s="10">
        <v>6084</v>
      </c>
      <c r="H1236" s="9">
        <v>1423.1997000000001</v>
      </c>
    </row>
    <row r="1237" spans="1:8" x14ac:dyDescent="0.25">
      <c r="A1237" s="13">
        <v>41375</v>
      </c>
      <c r="B1237" s="8">
        <v>2416</v>
      </c>
      <c r="C1237" s="9" t="s">
        <v>53</v>
      </c>
      <c r="D1237" s="9" t="s">
        <v>65</v>
      </c>
      <c r="E1237" s="9" t="s">
        <v>55</v>
      </c>
      <c r="F1237" s="9">
        <v>9</v>
      </c>
      <c r="G1237" s="10">
        <v>12487.5</v>
      </c>
      <c r="H1237" s="9">
        <v>912.33675000000005</v>
      </c>
    </row>
    <row r="1238" spans="1:8" x14ac:dyDescent="0.25">
      <c r="A1238" s="13">
        <v>41376</v>
      </c>
      <c r="B1238" s="8">
        <v>2781</v>
      </c>
      <c r="C1238" s="9" t="s">
        <v>57</v>
      </c>
      <c r="D1238" s="9" t="s">
        <v>65</v>
      </c>
      <c r="E1238" s="9" t="s">
        <v>59</v>
      </c>
      <c r="F1238" s="9">
        <v>9</v>
      </c>
      <c r="G1238" s="10">
        <v>7506</v>
      </c>
      <c r="H1238" s="9">
        <v>754.35299999999995</v>
      </c>
    </row>
    <row r="1239" spans="1:8" x14ac:dyDescent="0.25">
      <c r="A1239" s="13">
        <v>41377</v>
      </c>
      <c r="B1239" s="8">
        <v>2417</v>
      </c>
      <c r="C1239" s="9" t="s">
        <v>56</v>
      </c>
      <c r="D1239" s="9" t="s">
        <v>65</v>
      </c>
      <c r="E1239" s="9" t="s">
        <v>55</v>
      </c>
      <c r="F1239" s="9">
        <v>7</v>
      </c>
      <c r="G1239" s="10">
        <v>12022.5</v>
      </c>
      <c r="H1239" s="9">
        <v>4181.9063999999998</v>
      </c>
    </row>
    <row r="1240" spans="1:8" x14ac:dyDescent="0.25">
      <c r="A1240" s="13">
        <v>41378</v>
      </c>
      <c r="B1240" s="8">
        <v>2782</v>
      </c>
      <c r="C1240" s="9" t="s">
        <v>53</v>
      </c>
      <c r="D1240" s="9" t="s">
        <v>65</v>
      </c>
      <c r="E1240" s="9" t="s">
        <v>59</v>
      </c>
      <c r="F1240" s="9">
        <v>9</v>
      </c>
      <c r="G1240" s="10">
        <v>4266</v>
      </c>
      <c r="H1240" s="9">
        <v>1736.2619999999997</v>
      </c>
    </row>
    <row r="1241" spans="1:8" x14ac:dyDescent="0.25">
      <c r="A1241" s="13">
        <v>41379</v>
      </c>
      <c r="B1241" s="8">
        <v>2418</v>
      </c>
      <c r="C1241" s="9" t="s">
        <v>57</v>
      </c>
      <c r="D1241" s="9" t="s">
        <v>65</v>
      </c>
      <c r="E1241" s="9" t="s">
        <v>58</v>
      </c>
      <c r="F1241" s="9">
        <v>7</v>
      </c>
      <c r="G1241" s="10">
        <v>3370.5</v>
      </c>
      <c r="H1241" s="9">
        <v>2058.7013999999999</v>
      </c>
    </row>
    <row r="1242" spans="1:8" x14ac:dyDescent="0.25">
      <c r="A1242" s="13">
        <v>41380</v>
      </c>
      <c r="B1242" s="8">
        <v>2783</v>
      </c>
      <c r="C1242" s="9" t="s">
        <v>56</v>
      </c>
      <c r="D1242" s="9" t="s">
        <v>65</v>
      </c>
      <c r="E1242" s="9" t="s">
        <v>59</v>
      </c>
      <c r="F1242" s="9">
        <v>9</v>
      </c>
      <c r="G1242" s="10">
        <v>2673</v>
      </c>
      <c r="H1242" s="9">
        <v>4602.9059999999999</v>
      </c>
    </row>
    <row r="1243" spans="1:8" x14ac:dyDescent="0.25">
      <c r="A1243" s="13">
        <v>41381</v>
      </c>
      <c r="B1243" s="8">
        <v>2419</v>
      </c>
      <c r="C1243" s="9" t="s">
        <v>53</v>
      </c>
      <c r="D1243" s="9" t="s">
        <v>65</v>
      </c>
      <c r="E1243" s="9" t="s">
        <v>58</v>
      </c>
      <c r="F1243" s="9">
        <v>8</v>
      </c>
      <c r="G1243" s="10">
        <v>6048</v>
      </c>
      <c r="H1243" s="9">
        <v>3281.04</v>
      </c>
    </row>
    <row r="1244" spans="1:8" x14ac:dyDescent="0.25">
      <c r="A1244" s="13">
        <v>41382</v>
      </c>
      <c r="B1244" s="8">
        <v>2784</v>
      </c>
      <c r="C1244" s="9" t="s">
        <v>57</v>
      </c>
      <c r="D1244" s="9" t="s">
        <v>65</v>
      </c>
      <c r="E1244" s="9" t="s">
        <v>55</v>
      </c>
      <c r="F1244" s="9">
        <v>8</v>
      </c>
      <c r="G1244" s="10">
        <v>4428</v>
      </c>
      <c r="H1244" s="9">
        <v>721.09979999999996</v>
      </c>
    </row>
    <row r="1245" spans="1:8" x14ac:dyDescent="0.25">
      <c r="A1245" s="13">
        <v>41383</v>
      </c>
      <c r="B1245" s="8">
        <v>2420</v>
      </c>
      <c r="C1245" s="9" t="s">
        <v>56</v>
      </c>
      <c r="D1245" s="9" t="s">
        <v>65</v>
      </c>
      <c r="E1245" s="9" t="s">
        <v>58</v>
      </c>
      <c r="F1245" s="9">
        <v>10</v>
      </c>
      <c r="G1245" s="10">
        <v>5160</v>
      </c>
      <c r="H1245" s="9">
        <v>2085.1559999999999</v>
      </c>
    </row>
    <row r="1246" spans="1:8" x14ac:dyDescent="0.25">
      <c r="A1246" s="13">
        <v>41384</v>
      </c>
      <c r="B1246" s="8">
        <v>2785</v>
      </c>
      <c r="C1246" s="9" t="s">
        <v>53</v>
      </c>
      <c r="D1246" s="9" t="s">
        <v>65</v>
      </c>
      <c r="E1246" s="9" t="s">
        <v>55</v>
      </c>
      <c r="F1246" s="9">
        <v>7</v>
      </c>
      <c r="G1246" s="10">
        <v>14280</v>
      </c>
      <c r="H1246" s="9">
        <v>4382.5320000000002</v>
      </c>
    </row>
    <row r="1247" spans="1:8" x14ac:dyDescent="0.25">
      <c r="A1247" s="13">
        <v>41385</v>
      </c>
      <c r="B1247" s="8">
        <v>2421</v>
      </c>
      <c r="C1247" s="9" t="s">
        <v>57</v>
      </c>
      <c r="D1247" s="9" t="s">
        <v>65</v>
      </c>
      <c r="E1247" s="9" t="s">
        <v>59</v>
      </c>
      <c r="F1247" s="9">
        <v>7</v>
      </c>
      <c r="G1247" s="10">
        <v>11172</v>
      </c>
      <c r="H1247" s="9">
        <v>2141.1137999999996</v>
      </c>
    </row>
    <row r="1248" spans="1:8" x14ac:dyDescent="0.25">
      <c r="A1248" s="13">
        <v>41386</v>
      </c>
      <c r="B1248" s="8">
        <v>2786</v>
      </c>
      <c r="C1248" s="9" t="s">
        <v>56</v>
      </c>
      <c r="D1248" s="9" t="s">
        <v>65</v>
      </c>
      <c r="E1248" s="9" t="s">
        <v>55</v>
      </c>
      <c r="F1248" s="9">
        <v>7</v>
      </c>
      <c r="G1248" s="10">
        <v>11550</v>
      </c>
      <c r="H1248" s="9">
        <v>2089.395</v>
      </c>
    </row>
    <row r="1249" spans="1:8" x14ac:dyDescent="0.25">
      <c r="A1249" s="13">
        <v>41387</v>
      </c>
      <c r="B1249" s="8">
        <v>2422</v>
      </c>
      <c r="C1249" s="9" t="s">
        <v>53</v>
      </c>
      <c r="D1249" s="9" t="s">
        <v>65</v>
      </c>
      <c r="E1249" s="9" t="s">
        <v>59</v>
      </c>
      <c r="F1249" s="9">
        <v>6</v>
      </c>
      <c r="G1249" s="10">
        <v>9828</v>
      </c>
      <c r="H1249" s="9">
        <v>4660.9290000000001</v>
      </c>
    </row>
    <row r="1250" spans="1:8" x14ac:dyDescent="0.25">
      <c r="A1250" s="13">
        <v>41388</v>
      </c>
      <c r="B1250" s="8">
        <v>2787</v>
      </c>
      <c r="C1250" s="9" t="s">
        <v>57</v>
      </c>
      <c r="D1250" s="9" t="s">
        <v>65</v>
      </c>
      <c r="E1250" s="9" t="s">
        <v>58</v>
      </c>
      <c r="F1250" s="9">
        <v>8</v>
      </c>
      <c r="G1250" s="10">
        <v>7200</v>
      </c>
      <c r="H1250" s="9">
        <v>2219.7600000000002</v>
      </c>
    </row>
    <row r="1251" spans="1:8" x14ac:dyDescent="0.25">
      <c r="A1251" s="13">
        <v>41389</v>
      </c>
      <c r="B1251" s="8">
        <v>2423</v>
      </c>
      <c r="C1251" s="9" t="s">
        <v>56</v>
      </c>
      <c r="D1251" s="9" t="s">
        <v>65</v>
      </c>
      <c r="E1251" s="9" t="s">
        <v>59</v>
      </c>
      <c r="F1251" s="9">
        <v>10</v>
      </c>
      <c r="G1251" s="10">
        <v>5130</v>
      </c>
      <c r="H1251" s="9">
        <v>969.31350000000009</v>
      </c>
    </row>
    <row r="1252" spans="1:8" x14ac:dyDescent="0.25">
      <c r="A1252" s="13">
        <v>41390</v>
      </c>
      <c r="B1252" s="8">
        <v>2788</v>
      </c>
      <c r="C1252" s="9" t="s">
        <v>53</v>
      </c>
      <c r="D1252" s="9" t="s">
        <v>65</v>
      </c>
      <c r="E1252" s="9" t="s">
        <v>58</v>
      </c>
      <c r="F1252" s="9">
        <v>10</v>
      </c>
      <c r="G1252" s="10">
        <v>6780</v>
      </c>
      <c r="H1252" s="9">
        <v>1490.922</v>
      </c>
    </row>
    <row r="1253" spans="1:8" x14ac:dyDescent="0.25">
      <c r="A1253" s="13">
        <v>41391</v>
      </c>
      <c r="B1253" s="8">
        <v>2424</v>
      </c>
      <c r="C1253" s="9" t="s">
        <v>57</v>
      </c>
      <c r="D1253" s="9" t="s">
        <v>65</v>
      </c>
      <c r="E1253" s="9" t="s">
        <v>55</v>
      </c>
      <c r="F1253" s="9">
        <v>10</v>
      </c>
      <c r="G1253" s="10">
        <v>2210</v>
      </c>
      <c r="H1253" s="9">
        <v>2978.8589999999999</v>
      </c>
    </row>
    <row r="1254" spans="1:8" x14ac:dyDescent="0.25">
      <c r="A1254" s="13">
        <v>41392</v>
      </c>
      <c r="B1254" s="8">
        <v>2789</v>
      </c>
      <c r="C1254" s="9" t="s">
        <v>56</v>
      </c>
      <c r="D1254" s="9" t="s">
        <v>65</v>
      </c>
      <c r="E1254" s="9" t="s">
        <v>58</v>
      </c>
      <c r="F1254" s="9">
        <v>7</v>
      </c>
      <c r="G1254" s="10">
        <v>5355</v>
      </c>
      <c r="H1254" s="9">
        <v>1920.3029999999999</v>
      </c>
    </row>
    <row r="1255" spans="1:8" x14ac:dyDescent="0.25">
      <c r="A1255" s="13">
        <v>41393</v>
      </c>
      <c r="B1255" s="8">
        <v>2425</v>
      </c>
      <c r="C1255" s="9" t="s">
        <v>53</v>
      </c>
      <c r="D1255" s="9" t="s">
        <v>65</v>
      </c>
      <c r="E1255" s="9" t="s">
        <v>55</v>
      </c>
      <c r="F1255" s="9">
        <v>6</v>
      </c>
      <c r="G1255" s="10">
        <v>3762</v>
      </c>
      <c r="H1255" s="9">
        <v>3857.9309999999996</v>
      </c>
    </row>
    <row r="1256" spans="1:8" x14ac:dyDescent="0.25">
      <c r="A1256" s="13">
        <v>41394</v>
      </c>
      <c r="B1256" s="8">
        <v>2790</v>
      </c>
      <c r="C1256" s="9" t="s">
        <v>57</v>
      </c>
      <c r="D1256" s="9" t="s">
        <v>65</v>
      </c>
      <c r="E1256" s="9" t="s">
        <v>59</v>
      </c>
      <c r="F1256" s="9">
        <v>6</v>
      </c>
      <c r="G1256" s="10">
        <v>4698</v>
      </c>
      <c r="H1256" s="9">
        <v>587.40659999999991</v>
      </c>
    </row>
    <row r="1257" spans="1:8" x14ac:dyDescent="0.25">
      <c r="A1257" s="13">
        <v>41395</v>
      </c>
      <c r="B1257" s="8">
        <v>2426</v>
      </c>
      <c r="C1257" s="9" t="s">
        <v>56</v>
      </c>
      <c r="D1257" s="9" t="s">
        <v>65</v>
      </c>
      <c r="E1257" s="9" t="s">
        <v>55</v>
      </c>
      <c r="F1257" s="9">
        <v>10</v>
      </c>
      <c r="G1257" s="10">
        <v>3660</v>
      </c>
      <c r="H1257" s="9">
        <v>2663.0160000000001</v>
      </c>
    </row>
    <row r="1258" spans="1:8" x14ac:dyDescent="0.25">
      <c r="A1258" s="13">
        <v>41396</v>
      </c>
      <c r="B1258" s="8">
        <v>2791</v>
      </c>
      <c r="C1258" s="9" t="s">
        <v>53</v>
      </c>
      <c r="D1258" s="9" t="s">
        <v>65</v>
      </c>
      <c r="E1258" s="9" t="s">
        <v>59</v>
      </c>
      <c r="F1258" s="9">
        <v>8</v>
      </c>
      <c r="G1258" s="10">
        <v>1608</v>
      </c>
      <c r="H1258" s="9">
        <v>1651.2552000000001</v>
      </c>
    </row>
    <row r="1259" spans="1:8" x14ac:dyDescent="0.25">
      <c r="A1259" s="13">
        <v>41397</v>
      </c>
      <c r="B1259" s="8">
        <v>2427</v>
      </c>
      <c r="C1259" s="9" t="s">
        <v>57</v>
      </c>
      <c r="D1259" s="9" t="s">
        <v>65</v>
      </c>
      <c r="E1259" s="9" t="s">
        <v>58</v>
      </c>
      <c r="F1259" s="9">
        <v>10</v>
      </c>
      <c r="G1259" s="10">
        <v>4160</v>
      </c>
      <c r="H1259" s="9">
        <v>3580.7200000000003</v>
      </c>
    </row>
    <row r="1260" spans="1:8" x14ac:dyDescent="0.25">
      <c r="A1260" s="13">
        <v>41398</v>
      </c>
      <c r="B1260" s="8">
        <v>2792</v>
      </c>
      <c r="C1260" s="9" t="s">
        <v>56</v>
      </c>
      <c r="D1260" s="9" t="s">
        <v>65</v>
      </c>
      <c r="E1260" s="9" t="s">
        <v>59</v>
      </c>
      <c r="F1260" s="9">
        <v>10</v>
      </c>
      <c r="G1260" s="10">
        <v>4120</v>
      </c>
      <c r="H1260" s="9">
        <v>1837.52</v>
      </c>
    </row>
    <row r="1261" spans="1:8" x14ac:dyDescent="0.25">
      <c r="A1261" s="13">
        <v>41399</v>
      </c>
      <c r="B1261" s="8">
        <v>2428</v>
      </c>
      <c r="C1261" s="9" t="s">
        <v>53</v>
      </c>
      <c r="D1261" s="9" t="s">
        <v>65</v>
      </c>
      <c r="E1261" s="9" t="s">
        <v>58</v>
      </c>
      <c r="F1261" s="9">
        <v>8</v>
      </c>
      <c r="G1261" s="10">
        <v>4416</v>
      </c>
      <c r="H1261" s="9">
        <v>2109.0816</v>
      </c>
    </row>
    <row r="1262" spans="1:8" x14ac:dyDescent="0.25">
      <c r="A1262" s="13">
        <v>41400</v>
      </c>
      <c r="B1262" s="8">
        <v>2793</v>
      </c>
      <c r="C1262" s="9" t="s">
        <v>57</v>
      </c>
      <c r="D1262" s="9" t="s">
        <v>65</v>
      </c>
      <c r="E1262" s="9" t="s">
        <v>55</v>
      </c>
      <c r="F1262" s="9">
        <v>6</v>
      </c>
      <c r="G1262" s="10">
        <v>2178</v>
      </c>
      <c r="H1262" s="9">
        <v>2867.7726000000002</v>
      </c>
    </row>
    <row r="1263" spans="1:8" x14ac:dyDescent="0.25">
      <c r="A1263" s="13">
        <v>41401</v>
      </c>
      <c r="B1263" s="8">
        <v>2429</v>
      </c>
      <c r="C1263" s="9" t="s">
        <v>56</v>
      </c>
      <c r="D1263" s="9" t="s">
        <v>65</v>
      </c>
      <c r="E1263" s="9" t="s">
        <v>58</v>
      </c>
      <c r="F1263" s="9">
        <v>8</v>
      </c>
      <c r="G1263" s="10">
        <v>2496</v>
      </c>
      <c r="H1263" s="9">
        <v>5033.1840000000002</v>
      </c>
    </row>
    <row r="1264" spans="1:8" x14ac:dyDescent="0.25">
      <c r="A1264" s="13">
        <v>41767</v>
      </c>
      <c r="B1264" s="8">
        <v>2794</v>
      </c>
      <c r="C1264" s="9" t="s">
        <v>53</v>
      </c>
      <c r="D1264" s="9" t="s">
        <v>65</v>
      </c>
      <c r="E1264" s="9" t="s">
        <v>55</v>
      </c>
      <c r="F1264" s="9">
        <v>6</v>
      </c>
      <c r="G1264" s="10">
        <v>8784</v>
      </c>
      <c r="H1264" s="9">
        <v>2782.1124</v>
      </c>
    </row>
    <row r="1265" spans="1:8" x14ac:dyDescent="0.25">
      <c r="A1265" s="13">
        <v>41768</v>
      </c>
      <c r="B1265" s="8">
        <v>2430</v>
      </c>
      <c r="C1265" s="9" t="s">
        <v>57</v>
      </c>
      <c r="D1265" s="9" t="s">
        <v>65</v>
      </c>
      <c r="E1265" s="9" t="s">
        <v>59</v>
      </c>
      <c r="F1265" s="9">
        <v>9</v>
      </c>
      <c r="G1265" s="10">
        <v>9324</v>
      </c>
      <c r="H1265" s="9">
        <v>1722.1428000000001</v>
      </c>
    </row>
    <row r="1266" spans="1:8" x14ac:dyDescent="0.25">
      <c r="A1266" s="13">
        <v>41769</v>
      </c>
      <c r="B1266" s="8">
        <v>2795</v>
      </c>
      <c r="C1266" s="9" t="s">
        <v>56</v>
      </c>
      <c r="D1266" s="9" t="s">
        <v>65</v>
      </c>
      <c r="E1266" s="9" t="s">
        <v>55</v>
      </c>
      <c r="F1266" s="9">
        <v>10</v>
      </c>
      <c r="G1266" s="10">
        <v>4260</v>
      </c>
      <c r="H1266" s="9">
        <v>1370.0159999999998</v>
      </c>
    </row>
    <row r="1267" spans="1:8" x14ac:dyDescent="0.25">
      <c r="A1267" s="13">
        <v>41770</v>
      </c>
      <c r="B1267" s="8">
        <v>2431</v>
      </c>
      <c r="C1267" s="9" t="s">
        <v>53</v>
      </c>
      <c r="D1267" s="9" t="s">
        <v>65</v>
      </c>
      <c r="E1267" s="9" t="s">
        <v>59</v>
      </c>
      <c r="F1267" s="9">
        <v>8</v>
      </c>
      <c r="G1267" s="10">
        <v>5760</v>
      </c>
      <c r="H1267" s="9">
        <v>2139.2640000000001</v>
      </c>
    </row>
    <row r="1268" spans="1:8" x14ac:dyDescent="0.25">
      <c r="A1268" s="13">
        <v>41771</v>
      </c>
      <c r="B1268" s="8">
        <v>2796</v>
      </c>
      <c r="C1268" s="9" t="s">
        <v>57</v>
      </c>
      <c r="D1268" s="9" t="s">
        <v>65</v>
      </c>
      <c r="E1268" s="9" t="s">
        <v>58</v>
      </c>
      <c r="F1268" s="9">
        <v>9</v>
      </c>
      <c r="G1268" s="10">
        <v>10440</v>
      </c>
      <c r="H1268" s="9">
        <v>3124.17</v>
      </c>
    </row>
    <row r="1269" spans="1:8" x14ac:dyDescent="0.25">
      <c r="A1269" s="13">
        <v>41772</v>
      </c>
      <c r="B1269" s="8">
        <v>2432</v>
      </c>
      <c r="C1269" s="9" t="s">
        <v>56</v>
      </c>
      <c r="D1269" s="9" t="s">
        <v>65</v>
      </c>
      <c r="E1269" s="9" t="s">
        <v>59</v>
      </c>
      <c r="F1269" s="9">
        <v>9</v>
      </c>
      <c r="G1269" s="10">
        <v>9396</v>
      </c>
      <c r="H1269" s="9">
        <v>3484.9763999999996</v>
      </c>
    </row>
    <row r="1270" spans="1:8" x14ac:dyDescent="0.25">
      <c r="A1270" s="13">
        <v>41773</v>
      </c>
      <c r="B1270" s="8">
        <v>2797</v>
      </c>
      <c r="C1270" s="9" t="s">
        <v>53</v>
      </c>
      <c r="D1270" s="9" t="s">
        <v>65</v>
      </c>
      <c r="E1270" s="9" t="s">
        <v>58</v>
      </c>
      <c r="F1270" s="9">
        <v>6</v>
      </c>
      <c r="G1270" s="10">
        <v>13005</v>
      </c>
      <c r="H1270" s="9">
        <v>2521.9295999999999</v>
      </c>
    </row>
    <row r="1271" spans="1:8" x14ac:dyDescent="0.25">
      <c r="A1271" s="13">
        <v>41774</v>
      </c>
      <c r="B1271" s="8">
        <v>2433</v>
      </c>
      <c r="C1271" s="9" t="s">
        <v>57</v>
      </c>
      <c r="D1271" s="9" t="s">
        <v>65</v>
      </c>
      <c r="E1271" s="9" t="s">
        <v>55</v>
      </c>
      <c r="F1271" s="9">
        <v>10</v>
      </c>
      <c r="G1271" s="10">
        <v>13300</v>
      </c>
      <c r="H1271" s="9">
        <v>4205.46</v>
      </c>
    </row>
    <row r="1272" spans="1:8" x14ac:dyDescent="0.25">
      <c r="A1272" s="13">
        <v>41775</v>
      </c>
      <c r="B1272" s="8">
        <v>2798</v>
      </c>
      <c r="C1272" s="9" t="s">
        <v>56</v>
      </c>
      <c r="D1272" s="9" t="s">
        <v>65</v>
      </c>
      <c r="E1272" s="9" t="s">
        <v>58</v>
      </c>
      <c r="F1272" s="9">
        <v>9</v>
      </c>
      <c r="G1272" s="10">
        <v>2475</v>
      </c>
      <c r="H1272" s="9">
        <v>780.12</v>
      </c>
    </row>
    <row r="1273" spans="1:8" x14ac:dyDescent="0.25">
      <c r="A1273" s="13">
        <v>41776</v>
      </c>
      <c r="B1273" s="8">
        <v>2434</v>
      </c>
      <c r="C1273" s="9" t="s">
        <v>53</v>
      </c>
      <c r="D1273" s="9" t="s">
        <v>65</v>
      </c>
      <c r="E1273" s="9" t="s">
        <v>55</v>
      </c>
      <c r="F1273" s="9">
        <v>10</v>
      </c>
      <c r="G1273" s="10">
        <v>14100</v>
      </c>
      <c r="H1273" s="9">
        <v>3058.29</v>
      </c>
    </row>
    <row r="1274" spans="1:8" x14ac:dyDescent="0.25">
      <c r="A1274" s="13">
        <v>41777</v>
      </c>
      <c r="B1274" s="8">
        <v>2799</v>
      </c>
      <c r="C1274" s="9" t="s">
        <v>57</v>
      </c>
      <c r="D1274" s="9" t="s">
        <v>65</v>
      </c>
      <c r="E1274" s="9" t="s">
        <v>59</v>
      </c>
      <c r="F1274" s="9">
        <v>10</v>
      </c>
      <c r="G1274" s="10">
        <v>10440</v>
      </c>
      <c r="H1274" s="9">
        <v>1908.432</v>
      </c>
    </row>
    <row r="1275" spans="1:8" x14ac:dyDescent="0.25">
      <c r="A1275" s="13">
        <v>41778</v>
      </c>
      <c r="B1275" s="8">
        <v>2435</v>
      </c>
      <c r="C1275" s="9" t="s">
        <v>56</v>
      </c>
      <c r="D1275" s="9" t="s">
        <v>65</v>
      </c>
      <c r="E1275" s="9" t="s">
        <v>55</v>
      </c>
      <c r="F1275" s="9">
        <v>9</v>
      </c>
      <c r="G1275" s="10">
        <v>9108</v>
      </c>
      <c r="H1275" s="9">
        <v>969.77430000000004</v>
      </c>
    </row>
    <row r="1276" spans="1:8" x14ac:dyDescent="0.25">
      <c r="A1276" s="13">
        <v>41779</v>
      </c>
      <c r="B1276" s="8">
        <v>2800</v>
      </c>
      <c r="C1276" s="9" t="s">
        <v>53</v>
      </c>
      <c r="D1276" s="9" t="s">
        <v>65</v>
      </c>
      <c r="E1276" s="9" t="s">
        <v>59</v>
      </c>
      <c r="F1276" s="9">
        <v>8</v>
      </c>
      <c r="G1276" s="10">
        <v>11960</v>
      </c>
      <c r="H1276" s="9">
        <v>4174.04</v>
      </c>
    </row>
    <row r="1277" spans="1:8" x14ac:dyDescent="0.25">
      <c r="A1277" s="13">
        <v>41780</v>
      </c>
      <c r="B1277" s="8">
        <v>2436</v>
      </c>
      <c r="C1277" s="9" t="s">
        <v>57</v>
      </c>
      <c r="D1277" s="9" t="s">
        <v>65</v>
      </c>
      <c r="E1277" s="9" t="s">
        <v>58</v>
      </c>
      <c r="F1277" s="9">
        <v>9</v>
      </c>
      <c r="G1277" s="10">
        <v>10422</v>
      </c>
      <c r="H1277" s="9">
        <v>2384.8141500000002</v>
      </c>
    </row>
    <row r="1278" spans="1:8" x14ac:dyDescent="0.25">
      <c r="A1278" s="13">
        <v>41781</v>
      </c>
      <c r="B1278" s="8">
        <v>2801</v>
      </c>
      <c r="C1278" s="9" t="s">
        <v>56</v>
      </c>
      <c r="D1278" s="9" t="s">
        <v>65</v>
      </c>
      <c r="E1278" s="9" t="s">
        <v>59</v>
      </c>
      <c r="F1278" s="9">
        <v>10</v>
      </c>
      <c r="G1278" s="10">
        <v>2650</v>
      </c>
      <c r="H1278" s="9">
        <v>3340.59</v>
      </c>
    </row>
    <row r="1279" spans="1:8" x14ac:dyDescent="0.25">
      <c r="A1279" s="13">
        <v>41782</v>
      </c>
      <c r="B1279" s="8">
        <v>2437</v>
      </c>
      <c r="C1279" s="9" t="s">
        <v>53</v>
      </c>
      <c r="D1279" s="9" t="s">
        <v>65</v>
      </c>
      <c r="E1279" s="9" t="s">
        <v>58</v>
      </c>
      <c r="F1279" s="9">
        <v>7</v>
      </c>
      <c r="G1279" s="10">
        <v>9660</v>
      </c>
      <c r="H1279" s="9">
        <v>2898.9659999999994</v>
      </c>
    </row>
    <row r="1280" spans="1:8" x14ac:dyDescent="0.25">
      <c r="A1280" s="13">
        <v>41783</v>
      </c>
      <c r="B1280" s="8">
        <v>2802</v>
      </c>
      <c r="C1280" s="9" t="s">
        <v>57</v>
      </c>
      <c r="D1280" s="9" t="s">
        <v>65</v>
      </c>
      <c r="E1280" s="9" t="s">
        <v>55</v>
      </c>
      <c r="F1280" s="9">
        <v>9</v>
      </c>
      <c r="G1280" s="10">
        <v>9990</v>
      </c>
      <c r="H1280" s="9">
        <v>5395.8487500000001</v>
      </c>
    </row>
    <row r="1281" spans="1:8" x14ac:dyDescent="0.25">
      <c r="A1281" s="13">
        <v>41784</v>
      </c>
      <c r="B1281" s="8">
        <v>2438</v>
      </c>
      <c r="C1281" s="9" t="s">
        <v>56</v>
      </c>
      <c r="D1281" s="9" t="s">
        <v>65</v>
      </c>
      <c r="E1281" s="9" t="s">
        <v>58</v>
      </c>
      <c r="F1281" s="9">
        <v>9</v>
      </c>
      <c r="G1281" s="10">
        <v>10980</v>
      </c>
      <c r="H1281" s="9">
        <v>851.60879999999997</v>
      </c>
    </row>
    <row r="1282" spans="1:8" x14ac:dyDescent="0.25">
      <c r="A1282" s="13">
        <v>41785</v>
      </c>
      <c r="B1282" s="8">
        <v>2803</v>
      </c>
      <c r="C1282" s="9" t="s">
        <v>53</v>
      </c>
      <c r="D1282" s="9" t="s">
        <v>65</v>
      </c>
      <c r="E1282" s="9" t="s">
        <v>55</v>
      </c>
      <c r="F1282" s="9">
        <v>9</v>
      </c>
      <c r="G1282" s="10">
        <v>10935</v>
      </c>
      <c r="H1282" s="9">
        <v>3368.8548000000001</v>
      </c>
    </row>
    <row r="1283" spans="1:8" x14ac:dyDescent="0.25">
      <c r="A1283" s="13">
        <v>41786</v>
      </c>
      <c r="B1283" s="8">
        <v>2439</v>
      </c>
      <c r="C1283" s="9" t="s">
        <v>57</v>
      </c>
      <c r="D1283" s="9" t="s">
        <v>65</v>
      </c>
      <c r="E1283" s="9" t="s">
        <v>59</v>
      </c>
      <c r="F1283" s="9">
        <v>7</v>
      </c>
      <c r="G1283" s="10">
        <v>8127</v>
      </c>
      <c r="H1283" s="9">
        <v>1466.1108000000002</v>
      </c>
    </row>
    <row r="1284" spans="1:8" x14ac:dyDescent="0.25">
      <c r="A1284" s="13">
        <v>41787</v>
      </c>
      <c r="B1284" s="8">
        <v>2804</v>
      </c>
      <c r="C1284" s="9" t="s">
        <v>56</v>
      </c>
      <c r="D1284" s="9" t="s">
        <v>65</v>
      </c>
      <c r="E1284" s="9" t="s">
        <v>55</v>
      </c>
      <c r="F1284" s="9">
        <v>7</v>
      </c>
      <c r="G1284" s="10">
        <v>4914</v>
      </c>
      <c r="H1284" s="9">
        <v>3646.1880000000001</v>
      </c>
    </row>
    <row r="1285" spans="1:8" x14ac:dyDescent="0.25">
      <c r="A1285" s="13">
        <v>41788</v>
      </c>
      <c r="B1285" s="8">
        <v>2440</v>
      </c>
      <c r="C1285" s="9" t="s">
        <v>53</v>
      </c>
      <c r="D1285" s="9" t="s">
        <v>65</v>
      </c>
      <c r="E1285" s="9" t="s">
        <v>59</v>
      </c>
      <c r="F1285" s="9">
        <v>10</v>
      </c>
      <c r="G1285" s="10">
        <v>8910</v>
      </c>
      <c r="H1285" s="9">
        <v>5103.9450000000006</v>
      </c>
    </row>
    <row r="1286" spans="1:8" x14ac:dyDescent="0.25">
      <c r="A1286" s="13">
        <v>41789</v>
      </c>
      <c r="B1286" s="8">
        <v>2805</v>
      </c>
      <c r="C1286" s="9" t="s">
        <v>57</v>
      </c>
      <c r="D1286" s="9" t="s">
        <v>65</v>
      </c>
      <c r="E1286" s="9" t="s">
        <v>58</v>
      </c>
      <c r="F1286" s="9">
        <v>8</v>
      </c>
      <c r="G1286" s="10">
        <v>10560</v>
      </c>
      <c r="H1286" s="9">
        <v>915.76319999999998</v>
      </c>
    </row>
    <row r="1287" spans="1:8" x14ac:dyDescent="0.25">
      <c r="A1287" s="13">
        <v>41790</v>
      </c>
      <c r="B1287" s="8">
        <v>2441</v>
      </c>
      <c r="C1287" s="9" t="s">
        <v>56</v>
      </c>
      <c r="D1287" s="9" t="s">
        <v>65</v>
      </c>
      <c r="E1287" s="9" t="s">
        <v>59</v>
      </c>
      <c r="F1287" s="9">
        <v>10</v>
      </c>
      <c r="G1287" s="10">
        <v>2280</v>
      </c>
      <c r="H1287" s="9">
        <v>3961.7280000000001</v>
      </c>
    </row>
    <row r="1288" spans="1:8" x14ac:dyDescent="0.25">
      <c r="A1288" s="13">
        <v>41791</v>
      </c>
      <c r="B1288" s="8">
        <v>2806</v>
      </c>
      <c r="C1288" s="9" t="s">
        <v>53</v>
      </c>
      <c r="D1288" s="9" t="s">
        <v>65</v>
      </c>
      <c r="E1288" s="9" t="s">
        <v>58</v>
      </c>
      <c r="F1288" s="9">
        <v>7</v>
      </c>
      <c r="G1288" s="10">
        <v>2131.5</v>
      </c>
      <c r="H1288" s="9">
        <v>3615.0239999999994</v>
      </c>
    </row>
    <row r="1289" spans="1:8" x14ac:dyDescent="0.25">
      <c r="A1289" s="13">
        <v>41792</v>
      </c>
      <c r="B1289" s="8">
        <v>2442</v>
      </c>
      <c r="C1289" s="9" t="s">
        <v>57</v>
      </c>
      <c r="D1289" s="9" t="s">
        <v>65</v>
      </c>
      <c r="E1289" s="9" t="s">
        <v>55</v>
      </c>
      <c r="F1289" s="9">
        <v>7</v>
      </c>
      <c r="G1289" s="10">
        <v>4046</v>
      </c>
      <c r="H1289" s="9">
        <v>2198.1918000000005</v>
      </c>
    </row>
    <row r="1290" spans="1:8" x14ac:dyDescent="0.25">
      <c r="A1290" s="13">
        <v>41793</v>
      </c>
      <c r="B1290" s="8">
        <v>2807</v>
      </c>
      <c r="C1290" s="9" t="s">
        <v>56</v>
      </c>
      <c r="D1290" s="9" t="s">
        <v>65</v>
      </c>
      <c r="E1290" s="9" t="s">
        <v>58</v>
      </c>
      <c r="F1290" s="9">
        <v>7</v>
      </c>
      <c r="G1290" s="10">
        <v>7612.5</v>
      </c>
      <c r="H1290" s="9">
        <v>609.60900000000004</v>
      </c>
    </row>
    <row r="1291" spans="1:8" x14ac:dyDescent="0.25">
      <c r="A1291" s="13">
        <v>41794</v>
      </c>
      <c r="B1291" s="8">
        <v>2443</v>
      </c>
      <c r="C1291" s="9" t="s">
        <v>53</v>
      </c>
      <c r="D1291" s="9" t="s">
        <v>65</v>
      </c>
      <c r="E1291" s="9" t="s">
        <v>55</v>
      </c>
      <c r="F1291" s="9">
        <v>10</v>
      </c>
      <c r="G1291" s="10">
        <v>9080</v>
      </c>
      <c r="H1291" s="9">
        <v>3489.444</v>
      </c>
    </row>
    <row r="1292" spans="1:8" x14ac:dyDescent="0.25">
      <c r="A1292" s="13">
        <v>41795</v>
      </c>
      <c r="B1292" s="8">
        <v>2808</v>
      </c>
      <c r="C1292" s="9" t="s">
        <v>57</v>
      </c>
      <c r="D1292" s="9" t="s">
        <v>65</v>
      </c>
      <c r="E1292" s="9" t="s">
        <v>59</v>
      </c>
      <c r="F1292" s="9">
        <v>6</v>
      </c>
      <c r="G1292" s="10">
        <v>1458</v>
      </c>
      <c r="H1292" s="9">
        <v>653.7672</v>
      </c>
    </row>
    <row r="1293" spans="1:8" x14ac:dyDescent="0.25">
      <c r="A1293" s="13">
        <v>41796</v>
      </c>
      <c r="B1293" s="8">
        <v>2444</v>
      </c>
      <c r="C1293" s="9" t="s">
        <v>56</v>
      </c>
      <c r="D1293" s="9" t="s">
        <v>65</v>
      </c>
      <c r="E1293" s="9" t="s">
        <v>55</v>
      </c>
      <c r="F1293" s="9">
        <v>7</v>
      </c>
      <c r="G1293" s="10">
        <v>3129</v>
      </c>
      <c r="H1293" s="9">
        <v>686.97194999999999</v>
      </c>
    </row>
    <row r="1294" spans="1:8" x14ac:dyDescent="0.25">
      <c r="A1294" s="13">
        <v>41797</v>
      </c>
      <c r="B1294" s="8">
        <v>2809</v>
      </c>
      <c r="C1294" s="9" t="s">
        <v>53</v>
      </c>
      <c r="D1294" s="9" t="s">
        <v>65</v>
      </c>
      <c r="E1294" s="9" t="s">
        <v>59</v>
      </c>
      <c r="F1294" s="9">
        <v>7</v>
      </c>
      <c r="G1294" s="10">
        <v>1858.5</v>
      </c>
      <c r="H1294" s="9">
        <v>3535.7962500000003</v>
      </c>
    </row>
    <row r="1295" spans="1:8" x14ac:dyDescent="0.25">
      <c r="A1295" s="13">
        <v>41798</v>
      </c>
      <c r="B1295" s="8">
        <v>2445</v>
      </c>
      <c r="C1295" s="9" t="s">
        <v>57</v>
      </c>
      <c r="D1295" s="9" t="s">
        <v>65</v>
      </c>
      <c r="E1295" s="9" t="s">
        <v>58</v>
      </c>
      <c r="F1295" s="9">
        <v>10</v>
      </c>
      <c r="G1295" s="10">
        <v>8370</v>
      </c>
      <c r="H1295" s="9">
        <v>3657.69</v>
      </c>
    </row>
    <row r="1296" spans="1:8" x14ac:dyDescent="0.25">
      <c r="A1296" s="13">
        <v>41799</v>
      </c>
      <c r="B1296" s="8">
        <v>2810</v>
      </c>
      <c r="C1296" s="9" t="s">
        <v>56</v>
      </c>
      <c r="D1296" s="9" t="s">
        <v>65</v>
      </c>
      <c r="E1296" s="9" t="s">
        <v>59</v>
      </c>
      <c r="F1296" s="9">
        <v>8</v>
      </c>
      <c r="G1296" s="10">
        <v>10416</v>
      </c>
      <c r="H1296" s="9">
        <v>3102.9264000000003</v>
      </c>
    </row>
    <row r="1297" spans="1:8" x14ac:dyDescent="0.25">
      <c r="A1297" s="13">
        <v>41800</v>
      </c>
      <c r="B1297" s="8">
        <v>2446</v>
      </c>
      <c r="C1297" s="9" t="s">
        <v>53</v>
      </c>
      <c r="D1297" s="9" t="s">
        <v>65</v>
      </c>
      <c r="E1297" s="9" t="s">
        <v>58</v>
      </c>
      <c r="F1297" s="9">
        <v>8</v>
      </c>
      <c r="G1297" s="10">
        <v>8064</v>
      </c>
      <c r="H1297" s="9">
        <v>2483.712</v>
      </c>
    </row>
    <row r="1298" spans="1:8" x14ac:dyDescent="0.25">
      <c r="A1298" s="13">
        <v>41801</v>
      </c>
      <c r="B1298" s="8">
        <v>2811</v>
      </c>
      <c r="C1298" s="9" t="s">
        <v>57</v>
      </c>
      <c r="D1298" s="9" t="s">
        <v>65</v>
      </c>
      <c r="E1298" s="9" t="s">
        <v>55</v>
      </c>
      <c r="F1298" s="9">
        <v>6</v>
      </c>
      <c r="G1298" s="10">
        <v>2214</v>
      </c>
      <c r="H1298" s="9">
        <v>1799.9819999999997</v>
      </c>
    </row>
    <row r="1299" spans="1:8" x14ac:dyDescent="0.25">
      <c r="A1299" s="13">
        <v>41802</v>
      </c>
      <c r="B1299" s="8">
        <v>2447</v>
      </c>
      <c r="C1299" s="9" t="s">
        <v>56</v>
      </c>
      <c r="D1299" s="9" t="s">
        <v>65</v>
      </c>
      <c r="E1299" s="9" t="s">
        <v>58</v>
      </c>
      <c r="F1299" s="9">
        <v>10</v>
      </c>
      <c r="G1299" s="10">
        <v>2900</v>
      </c>
      <c r="H1299" s="9">
        <v>3108.51</v>
      </c>
    </row>
    <row r="1300" spans="1:8" x14ac:dyDescent="0.25">
      <c r="A1300" s="13">
        <v>41803</v>
      </c>
      <c r="B1300" s="8">
        <v>2812</v>
      </c>
      <c r="C1300" s="9" t="s">
        <v>53</v>
      </c>
      <c r="D1300" s="9" t="s">
        <v>65</v>
      </c>
      <c r="E1300" s="9" t="s">
        <v>55</v>
      </c>
      <c r="F1300" s="9">
        <v>6</v>
      </c>
      <c r="G1300" s="10">
        <v>2214</v>
      </c>
      <c r="H1300" s="9">
        <v>1947.8772000000001</v>
      </c>
    </row>
    <row r="1301" spans="1:8" x14ac:dyDescent="0.25">
      <c r="A1301" s="13">
        <v>41804</v>
      </c>
      <c r="B1301" s="8">
        <v>2448</v>
      </c>
      <c r="C1301" s="9" t="s">
        <v>57</v>
      </c>
      <c r="D1301" s="9" t="s">
        <v>65</v>
      </c>
      <c r="E1301" s="9" t="s">
        <v>59</v>
      </c>
      <c r="F1301" s="9">
        <v>9</v>
      </c>
      <c r="G1301" s="10">
        <v>10044</v>
      </c>
      <c r="H1301" s="9">
        <v>2862.54</v>
      </c>
    </row>
    <row r="1302" spans="1:8" x14ac:dyDescent="0.25">
      <c r="A1302" s="13">
        <v>41805</v>
      </c>
      <c r="B1302" s="8">
        <v>2813</v>
      </c>
      <c r="C1302" s="9" t="s">
        <v>56</v>
      </c>
      <c r="D1302" s="9" t="s">
        <v>65</v>
      </c>
      <c r="E1302" s="9" t="s">
        <v>55</v>
      </c>
      <c r="F1302" s="9">
        <v>8</v>
      </c>
      <c r="G1302" s="10">
        <v>5436</v>
      </c>
      <c r="H1302" s="9">
        <v>578.75280000000009</v>
      </c>
    </row>
    <row r="1303" spans="1:8" x14ac:dyDescent="0.25">
      <c r="A1303" s="13">
        <v>41806</v>
      </c>
      <c r="B1303" s="8">
        <v>2449</v>
      </c>
      <c r="C1303" s="9" t="s">
        <v>53</v>
      </c>
      <c r="D1303" s="9" t="s">
        <v>65</v>
      </c>
      <c r="E1303" s="9" t="s">
        <v>59</v>
      </c>
      <c r="F1303" s="9">
        <v>10</v>
      </c>
      <c r="G1303" s="10">
        <v>13850</v>
      </c>
      <c r="H1303" s="9">
        <v>1676.404</v>
      </c>
    </row>
    <row r="1304" spans="1:8" x14ac:dyDescent="0.25">
      <c r="A1304" s="13">
        <v>41807</v>
      </c>
      <c r="B1304" s="8">
        <v>2814</v>
      </c>
      <c r="C1304" s="9" t="s">
        <v>57</v>
      </c>
      <c r="D1304" s="9" t="s">
        <v>65</v>
      </c>
      <c r="E1304" s="9" t="s">
        <v>58</v>
      </c>
      <c r="F1304" s="9">
        <v>7</v>
      </c>
      <c r="G1304" s="10">
        <v>5544</v>
      </c>
      <c r="H1304" s="9">
        <v>1490.2271999999998</v>
      </c>
    </row>
    <row r="1305" spans="1:8" x14ac:dyDescent="0.25">
      <c r="A1305" s="13">
        <v>41808</v>
      </c>
      <c r="B1305" s="8">
        <v>2450</v>
      </c>
      <c r="C1305" s="9" t="s">
        <v>56</v>
      </c>
      <c r="D1305" s="9" t="s">
        <v>65</v>
      </c>
      <c r="E1305" s="9" t="s">
        <v>59</v>
      </c>
      <c r="F1305" s="9">
        <v>9</v>
      </c>
      <c r="G1305" s="10">
        <v>10584</v>
      </c>
      <c r="H1305" s="9">
        <v>2676.6935999999996</v>
      </c>
    </row>
    <row r="1306" spans="1:8" x14ac:dyDescent="0.25">
      <c r="A1306" s="13">
        <v>41809</v>
      </c>
      <c r="B1306" s="8">
        <v>2815</v>
      </c>
      <c r="C1306" s="9" t="s">
        <v>53</v>
      </c>
      <c r="D1306" s="9" t="s">
        <v>65</v>
      </c>
      <c r="E1306" s="9" t="s">
        <v>58</v>
      </c>
      <c r="F1306" s="9">
        <v>8</v>
      </c>
      <c r="G1306" s="10">
        <v>4688</v>
      </c>
      <c r="H1306" s="9">
        <v>5041.9440000000004</v>
      </c>
    </row>
    <row r="1307" spans="1:8" x14ac:dyDescent="0.25">
      <c r="A1307" s="13">
        <v>41810</v>
      </c>
      <c r="B1307" s="8">
        <v>2451</v>
      </c>
      <c r="C1307" s="9" t="s">
        <v>57</v>
      </c>
      <c r="D1307" s="9" t="s">
        <v>65</v>
      </c>
      <c r="E1307" s="9" t="s">
        <v>55</v>
      </c>
      <c r="F1307" s="9">
        <v>9</v>
      </c>
      <c r="G1307" s="10">
        <v>2376</v>
      </c>
      <c r="H1307" s="9">
        <v>881.25840000000005</v>
      </c>
    </row>
    <row r="1308" spans="1:8" x14ac:dyDescent="0.25">
      <c r="A1308" s="13">
        <v>41811</v>
      </c>
      <c r="B1308" s="8">
        <v>2816</v>
      </c>
      <c r="C1308" s="9" t="s">
        <v>56</v>
      </c>
      <c r="D1308" s="9" t="s">
        <v>65</v>
      </c>
      <c r="E1308" s="9" t="s">
        <v>58</v>
      </c>
      <c r="F1308" s="9">
        <v>6</v>
      </c>
      <c r="G1308" s="10">
        <v>9180</v>
      </c>
      <c r="H1308" s="9">
        <v>1172.4695999999999</v>
      </c>
    </row>
    <row r="1309" spans="1:8" x14ac:dyDescent="0.25">
      <c r="A1309" s="13">
        <v>41812</v>
      </c>
      <c r="B1309" s="8">
        <v>2452</v>
      </c>
      <c r="C1309" s="9" t="s">
        <v>53</v>
      </c>
      <c r="D1309" s="9" t="s">
        <v>65</v>
      </c>
      <c r="E1309" s="9" t="s">
        <v>55</v>
      </c>
      <c r="F1309" s="9">
        <v>6</v>
      </c>
      <c r="G1309" s="10">
        <v>1566</v>
      </c>
      <c r="H1309" s="9">
        <v>2028.5964000000004</v>
      </c>
    </row>
    <row r="1310" spans="1:8" x14ac:dyDescent="0.25">
      <c r="A1310" s="13">
        <v>41813</v>
      </c>
      <c r="B1310" s="8">
        <v>2817</v>
      </c>
      <c r="C1310" s="9" t="s">
        <v>57</v>
      </c>
      <c r="D1310" s="9" t="s">
        <v>65</v>
      </c>
      <c r="E1310" s="9" t="s">
        <v>59</v>
      </c>
      <c r="F1310" s="9">
        <v>9</v>
      </c>
      <c r="G1310" s="10">
        <v>3294</v>
      </c>
      <c r="H1310" s="9">
        <v>1251.3905999999999</v>
      </c>
    </row>
    <row r="1311" spans="1:8" x14ac:dyDescent="0.25">
      <c r="A1311" s="13">
        <v>41814</v>
      </c>
      <c r="B1311" s="8">
        <v>2453</v>
      </c>
      <c r="C1311" s="9" t="s">
        <v>56</v>
      </c>
      <c r="D1311" s="9" t="s">
        <v>65</v>
      </c>
      <c r="E1311" s="9" t="s">
        <v>55</v>
      </c>
      <c r="F1311" s="9">
        <v>9</v>
      </c>
      <c r="G1311" s="10">
        <v>1944</v>
      </c>
      <c r="H1311" s="9">
        <v>1673.3951999999999</v>
      </c>
    </row>
    <row r="1312" spans="1:8" x14ac:dyDescent="0.25">
      <c r="A1312" s="13">
        <v>41815</v>
      </c>
      <c r="B1312" s="8">
        <v>2818</v>
      </c>
      <c r="C1312" s="9" t="s">
        <v>53</v>
      </c>
      <c r="D1312" s="9" t="s">
        <v>65</v>
      </c>
      <c r="E1312" s="9" t="s">
        <v>59</v>
      </c>
      <c r="F1312" s="9">
        <v>8</v>
      </c>
      <c r="G1312" s="10">
        <v>7524</v>
      </c>
      <c r="H1312" s="9">
        <v>4315.0140000000001</v>
      </c>
    </row>
    <row r="1313" spans="1:8" x14ac:dyDescent="0.25">
      <c r="A1313" s="13">
        <v>41816</v>
      </c>
      <c r="B1313" s="8">
        <v>2454</v>
      </c>
      <c r="C1313" s="9" t="s">
        <v>57</v>
      </c>
      <c r="D1313" s="9" t="s">
        <v>65</v>
      </c>
      <c r="E1313" s="9" t="s">
        <v>58</v>
      </c>
      <c r="F1313" s="9">
        <v>6</v>
      </c>
      <c r="G1313" s="10">
        <v>3510</v>
      </c>
      <c r="H1313" s="9">
        <v>2724.6374999999998</v>
      </c>
    </row>
    <row r="1314" spans="1:8" x14ac:dyDescent="0.25">
      <c r="A1314" s="13">
        <v>41817</v>
      </c>
      <c r="B1314" s="8">
        <v>2819</v>
      </c>
      <c r="C1314" s="9" t="s">
        <v>56</v>
      </c>
      <c r="D1314" s="9" t="s">
        <v>65</v>
      </c>
      <c r="E1314" s="9" t="s">
        <v>59</v>
      </c>
      <c r="F1314" s="9">
        <v>7</v>
      </c>
      <c r="G1314" s="10">
        <v>4599</v>
      </c>
      <c r="H1314" s="9">
        <v>2021.2605000000001</v>
      </c>
    </row>
    <row r="1315" spans="1:8" x14ac:dyDescent="0.25">
      <c r="A1315" s="13">
        <v>41818</v>
      </c>
      <c r="B1315" s="8">
        <v>2455</v>
      </c>
      <c r="C1315" s="9" t="s">
        <v>53</v>
      </c>
      <c r="D1315" s="9" t="s">
        <v>65</v>
      </c>
      <c r="E1315" s="9" t="s">
        <v>58</v>
      </c>
      <c r="F1315" s="9">
        <v>7</v>
      </c>
      <c r="G1315" s="10">
        <v>9712.5</v>
      </c>
      <c r="H1315" s="9">
        <v>2367.1305000000002</v>
      </c>
    </row>
    <row r="1316" spans="1:8" x14ac:dyDescent="0.25">
      <c r="A1316" s="13">
        <v>41819</v>
      </c>
      <c r="B1316" s="8">
        <v>2820</v>
      </c>
      <c r="C1316" s="9" t="s">
        <v>57</v>
      </c>
      <c r="D1316" s="9" t="s">
        <v>65</v>
      </c>
      <c r="E1316" s="9" t="s">
        <v>55</v>
      </c>
      <c r="F1316" s="9">
        <v>6</v>
      </c>
      <c r="G1316" s="10">
        <v>6876</v>
      </c>
      <c r="H1316" s="9">
        <v>3053.6316000000002</v>
      </c>
    </row>
    <row r="1317" spans="1:8" x14ac:dyDescent="0.25">
      <c r="A1317" s="13">
        <v>41820</v>
      </c>
      <c r="B1317" s="8">
        <v>2456</v>
      </c>
      <c r="C1317" s="9" t="s">
        <v>56</v>
      </c>
      <c r="D1317" s="9" t="s">
        <v>65</v>
      </c>
      <c r="E1317" s="9" t="s">
        <v>58</v>
      </c>
      <c r="F1317" s="9">
        <v>7</v>
      </c>
      <c r="G1317" s="10">
        <v>2009</v>
      </c>
      <c r="H1317" s="9">
        <v>3864.3114999999998</v>
      </c>
    </row>
    <row r="1318" spans="1:8" x14ac:dyDescent="0.25">
      <c r="A1318" s="13">
        <v>41821</v>
      </c>
      <c r="B1318" s="8">
        <v>2821</v>
      </c>
      <c r="C1318" s="9" t="s">
        <v>53</v>
      </c>
      <c r="D1318" s="9" t="s">
        <v>65</v>
      </c>
      <c r="E1318" s="9" t="s">
        <v>55</v>
      </c>
      <c r="F1318" s="9">
        <v>9</v>
      </c>
      <c r="G1318" s="10">
        <v>8316</v>
      </c>
      <c r="H1318" s="9">
        <v>3690.6407999999997</v>
      </c>
    </row>
    <row r="1319" spans="1:8" x14ac:dyDescent="0.25">
      <c r="A1319" s="13">
        <v>41822</v>
      </c>
      <c r="B1319" s="8">
        <v>2457</v>
      </c>
      <c r="C1319" s="9" t="s">
        <v>57</v>
      </c>
      <c r="D1319" s="9" t="s">
        <v>65</v>
      </c>
      <c r="E1319" s="9" t="s">
        <v>59</v>
      </c>
      <c r="F1319" s="9">
        <v>10</v>
      </c>
      <c r="G1319" s="10">
        <v>5550</v>
      </c>
      <c r="H1319" s="9">
        <v>1232.0999999999999</v>
      </c>
    </row>
    <row r="1320" spans="1:8" x14ac:dyDescent="0.25">
      <c r="A1320" s="13">
        <v>41823</v>
      </c>
      <c r="B1320" s="8">
        <v>2822</v>
      </c>
      <c r="C1320" s="9" t="s">
        <v>56</v>
      </c>
      <c r="D1320" s="9" t="s">
        <v>65</v>
      </c>
      <c r="E1320" s="9" t="s">
        <v>55</v>
      </c>
      <c r="F1320" s="9">
        <v>9</v>
      </c>
      <c r="G1320" s="10">
        <v>11880</v>
      </c>
      <c r="H1320" s="9">
        <v>5095.3320000000003</v>
      </c>
    </row>
    <row r="1321" spans="1:8" x14ac:dyDescent="0.25">
      <c r="A1321" s="13">
        <v>41824</v>
      </c>
      <c r="B1321" s="8">
        <v>2458</v>
      </c>
      <c r="C1321" s="9" t="s">
        <v>53</v>
      </c>
      <c r="D1321" s="9" t="s">
        <v>65</v>
      </c>
      <c r="E1321" s="9" t="s">
        <v>59</v>
      </c>
      <c r="F1321" s="9">
        <v>7</v>
      </c>
      <c r="G1321" s="10">
        <v>9954</v>
      </c>
      <c r="H1321" s="9">
        <v>1101.1612499999999</v>
      </c>
    </row>
    <row r="1322" spans="1:8" x14ac:dyDescent="0.25">
      <c r="A1322" s="13">
        <v>41825</v>
      </c>
      <c r="B1322" s="8">
        <v>2823</v>
      </c>
      <c r="C1322" s="9" t="s">
        <v>57</v>
      </c>
      <c r="D1322" s="9" t="s">
        <v>65</v>
      </c>
      <c r="E1322" s="9" t="s">
        <v>58</v>
      </c>
      <c r="F1322" s="9">
        <v>7</v>
      </c>
      <c r="G1322" s="10">
        <v>2044</v>
      </c>
      <c r="H1322" s="9">
        <v>671.45400000000006</v>
      </c>
    </row>
    <row r="1323" spans="1:8" x14ac:dyDescent="0.25">
      <c r="A1323" s="13">
        <v>41826</v>
      </c>
      <c r="B1323" s="8">
        <v>2459</v>
      </c>
      <c r="C1323" s="9" t="s">
        <v>56</v>
      </c>
      <c r="D1323" s="9" t="s">
        <v>65</v>
      </c>
      <c r="E1323" s="9" t="s">
        <v>59</v>
      </c>
      <c r="F1323" s="9">
        <v>7</v>
      </c>
      <c r="G1323" s="10">
        <v>2625</v>
      </c>
      <c r="H1323" s="9">
        <v>2775.1499999999996</v>
      </c>
    </row>
    <row r="1324" spans="1:8" x14ac:dyDescent="0.25">
      <c r="A1324" s="13">
        <v>41827</v>
      </c>
      <c r="B1324" s="8">
        <v>2824</v>
      </c>
      <c r="C1324" s="9" t="s">
        <v>53</v>
      </c>
      <c r="D1324" s="9" t="s">
        <v>65</v>
      </c>
      <c r="E1324" s="9" t="s">
        <v>58</v>
      </c>
      <c r="F1324" s="9">
        <v>10</v>
      </c>
      <c r="G1324" s="10">
        <v>14650</v>
      </c>
      <c r="H1324" s="9">
        <v>3042.2190000000001</v>
      </c>
    </row>
    <row r="1325" spans="1:8" x14ac:dyDescent="0.25">
      <c r="A1325" s="13">
        <v>41828</v>
      </c>
      <c r="B1325" s="8">
        <v>2460</v>
      </c>
      <c r="C1325" s="9" t="s">
        <v>57</v>
      </c>
      <c r="D1325" s="9" t="s">
        <v>65</v>
      </c>
      <c r="E1325" s="9" t="s">
        <v>55</v>
      </c>
      <c r="F1325" s="9">
        <v>9</v>
      </c>
      <c r="G1325" s="10">
        <v>2997</v>
      </c>
      <c r="H1325" s="9">
        <v>5626.8675000000003</v>
      </c>
    </row>
    <row r="1326" spans="1:8" x14ac:dyDescent="0.25">
      <c r="A1326" s="13">
        <v>41829</v>
      </c>
      <c r="B1326" s="8">
        <v>2825</v>
      </c>
      <c r="C1326" s="9" t="s">
        <v>56</v>
      </c>
      <c r="D1326" s="9" t="s">
        <v>65</v>
      </c>
      <c r="E1326" s="9" t="s">
        <v>58</v>
      </c>
      <c r="F1326" s="9">
        <v>8</v>
      </c>
      <c r="G1326" s="10">
        <v>11070</v>
      </c>
      <c r="H1326" s="9">
        <v>940.5071999999999</v>
      </c>
    </row>
  </sheetData>
  <conditionalFormatting sqref="A2:A1326">
    <cfRule type="expression" dxfId="8" priority="7">
      <formula>A2&gt;#REF!</formula>
    </cfRule>
  </conditionalFormatting>
  <conditionalFormatting sqref="B1:B1048576">
    <cfRule type="duplicateValues" dxfId="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6"/>
  <sheetViews>
    <sheetView tabSelected="1" zoomScaleNormal="100" workbookViewId="0">
      <selection activeCell="A18" sqref="A18:XFD18"/>
    </sheetView>
  </sheetViews>
  <sheetFormatPr defaultRowHeight="15" x14ac:dyDescent="0.25"/>
  <cols>
    <col min="1" max="6" width="14.140625" customWidth="1"/>
    <col min="7" max="7" width="14.140625" style="11" customWidth="1"/>
    <col min="8" max="8" width="14.140625" customWidth="1"/>
  </cols>
  <sheetData>
    <row r="1" spans="1:10" ht="14.45" x14ac:dyDescent="0.35">
      <c r="A1" s="6" t="s">
        <v>45</v>
      </c>
      <c r="B1" s="6" t="s">
        <v>46</v>
      </c>
      <c r="C1" s="6" t="s">
        <v>47</v>
      </c>
      <c r="D1" s="6" t="s">
        <v>48</v>
      </c>
      <c r="E1" s="6" t="s">
        <v>49</v>
      </c>
      <c r="F1" s="6" t="s">
        <v>50</v>
      </c>
      <c r="G1" s="56" t="s">
        <v>51</v>
      </c>
      <c r="H1" s="6" t="s">
        <v>52</v>
      </c>
    </row>
    <row r="2" spans="1:10" ht="14.45" x14ac:dyDescent="0.35">
      <c r="A2" s="22">
        <v>40909</v>
      </c>
      <c r="B2" s="23">
        <v>1111</v>
      </c>
      <c r="C2" s="24" t="s">
        <v>53</v>
      </c>
      <c r="D2" s="24" t="s">
        <v>54</v>
      </c>
      <c r="E2" s="24" t="s">
        <v>55</v>
      </c>
      <c r="F2" s="24">
        <v>8</v>
      </c>
      <c r="G2" s="25">
        <v>7164</v>
      </c>
      <c r="H2" s="24">
        <v>844.1579999999999</v>
      </c>
      <c r="J2" s="5" t="s">
        <v>16</v>
      </c>
    </row>
    <row r="3" spans="1:10" ht="14.45" x14ac:dyDescent="0.35">
      <c r="A3" s="29">
        <v>40910</v>
      </c>
      <c r="B3" s="30">
        <v>1112</v>
      </c>
      <c r="C3" s="31" t="s">
        <v>56</v>
      </c>
      <c r="D3" s="31" t="s">
        <v>54</v>
      </c>
      <c r="E3" s="31" t="s">
        <v>55</v>
      </c>
      <c r="F3" s="31">
        <v>8</v>
      </c>
      <c r="G3" s="32">
        <v>6528</v>
      </c>
      <c r="H3" s="31">
        <v>3376.6319999999996</v>
      </c>
      <c r="J3" t="s">
        <v>69</v>
      </c>
    </row>
    <row r="4" spans="1:10" ht="14.45" x14ac:dyDescent="0.35">
      <c r="A4" s="29">
        <v>40911</v>
      </c>
      <c r="B4" s="30">
        <v>1113</v>
      </c>
      <c r="C4" s="31" t="s">
        <v>57</v>
      </c>
      <c r="D4" s="31" t="s">
        <v>54</v>
      </c>
      <c r="E4" s="31" t="s">
        <v>58</v>
      </c>
      <c r="F4" s="31">
        <v>8</v>
      </c>
      <c r="G4" s="32">
        <v>2520</v>
      </c>
      <c r="H4" s="31">
        <v>2280</v>
      </c>
      <c r="J4" t="s">
        <v>70</v>
      </c>
    </row>
    <row r="5" spans="1:10" ht="14.45" x14ac:dyDescent="0.35">
      <c r="A5" s="29">
        <v>40913</v>
      </c>
      <c r="B5" s="30">
        <v>1115</v>
      </c>
      <c r="C5" s="31" t="s">
        <v>56</v>
      </c>
      <c r="D5" s="31" t="s">
        <v>54</v>
      </c>
      <c r="E5" s="31" t="s">
        <v>58</v>
      </c>
      <c r="F5" s="31">
        <v>10</v>
      </c>
      <c r="G5" s="32">
        <v>9660</v>
      </c>
      <c r="H5" s="31">
        <v>1737.3510000000001</v>
      </c>
      <c r="J5" t="s">
        <v>71</v>
      </c>
    </row>
    <row r="6" spans="1:10" ht="14.45" x14ac:dyDescent="0.35">
      <c r="A6" s="29">
        <v>40914</v>
      </c>
      <c r="B6" s="30">
        <v>1116</v>
      </c>
      <c r="C6" s="31" t="s">
        <v>57</v>
      </c>
      <c r="D6" s="31" t="s">
        <v>54</v>
      </c>
      <c r="E6" s="31" t="s">
        <v>59</v>
      </c>
      <c r="F6" s="31">
        <v>10</v>
      </c>
      <c r="G6" s="32">
        <v>11550</v>
      </c>
      <c r="H6" s="31">
        <v>854.69999999999993</v>
      </c>
    </row>
    <row r="7" spans="1:10" ht="14.45" x14ac:dyDescent="0.35">
      <c r="A7" s="29">
        <v>40915</v>
      </c>
      <c r="B7" s="30">
        <v>1117</v>
      </c>
      <c r="C7" s="31" t="s">
        <v>53</v>
      </c>
      <c r="D7" s="31" t="s">
        <v>54</v>
      </c>
      <c r="E7" s="31" t="s">
        <v>59</v>
      </c>
      <c r="F7" s="31">
        <v>7</v>
      </c>
      <c r="G7" s="32">
        <v>7896</v>
      </c>
      <c r="H7" s="31">
        <v>2565.4104000000002</v>
      </c>
    </row>
    <row r="8" spans="1:10" ht="14.45" x14ac:dyDescent="0.35">
      <c r="A8" s="29">
        <v>40916</v>
      </c>
      <c r="B8" s="30">
        <v>1118</v>
      </c>
      <c r="C8" s="31" t="s">
        <v>56</v>
      </c>
      <c r="D8" s="31" t="s">
        <v>54</v>
      </c>
      <c r="E8" s="31" t="s">
        <v>59</v>
      </c>
      <c r="F8" s="31">
        <v>7</v>
      </c>
      <c r="G8" s="32">
        <v>8095.5</v>
      </c>
      <c r="H8" s="31">
        <v>1063.2090000000001</v>
      </c>
    </row>
    <row r="9" spans="1:10" ht="14.45" x14ac:dyDescent="0.35">
      <c r="A9" s="29">
        <v>40917</v>
      </c>
      <c r="B9" s="30">
        <v>1119</v>
      </c>
      <c r="C9" s="31" t="s">
        <v>57</v>
      </c>
      <c r="D9" s="31" t="s">
        <v>54</v>
      </c>
      <c r="E9" s="31" t="s">
        <v>55</v>
      </c>
      <c r="F9" s="31">
        <v>8</v>
      </c>
      <c r="G9" s="32">
        <v>12180</v>
      </c>
      <c r="H9" s="31">
        <v>1864.0272</v>
      </c>
    </row>
    <row r="10" spans="1:10" ht="14.45" x14ac:dyDescent="0.35">
      <c r="A10" s="29">
        <v>40918</v>
      </c>
      <c r="B10" s="30">
        <v>1120</v>
      </c>
      <c r="C10" s="31" t="s">
        <v>53</v>
      </c>
      <c r="D10" s="31" t="s">
        <v>54</v>
      </c>
      <c r="E10" s="31" t="s">
        <v>55</v>
      </c>
      <c r="F10" s="31">
        <v>6</v>
      </c>
      <c r="G10" s="32">
        <v>4900.5</v>
      </c>
      <c r="H10" s="31">
        <v>2653.62075</v>
      </c>
    </row>
    <row r="11" spans="1:10" ht="14.45" x14ac:dyDescent="0.35">
      <c r="A11" s="29">
        <v>40919</v>
      </c>
      <c r="B11" s="30">
        <v>1121</v>
      </c>
      <c r="C11" s="31" t="s">
        <v>56</v>
      </c>
      <c r="D11" s="31" t="s">
        <v>54</v>
      </c>
      <c r="E11" s="31" t="s">
        <v>55</v>
      </c>
      <c r="F11" s="31">
        <v>9</v>
      </c>
      <c r="G11" s="32">
        <v>2277</v>
      </c>
      <c r="H11" s="31">
        <v>1931.3513999999998</v>
      </c>
    </row>
    <row r="12" spans="1:10" ht="14.45" x14ac:dyDescent="0.35">
      <c r="A12" s="29">
        <v>40920</v>
      </c>
      <c r="B12" s="30">
        <v>1122</v>
      </c>
      <c r="C12" s="31" t="s">
        <v>57</v>
      </c>
      <c r="D12" s="31" t="s">
        <v>54</v>
      </c>
      <c r="E12" s="31" t="s">
        <v>58</v>
      </c>
      <c r="F12" s="31">
        <v>6</v>
      </c>
      <c r="G12" s="32">
        <v>8032.5</v>
      </c>
      <c r="H12" s="31">
        <v>994.4235000000001</v>
      </c>
    </row>
    <row r="13" spans="1:10" ht="14.45" x14ac:dyDescent="0.35">
      <c r="A13" s="29">
        <v>40921</v>
      </c>
      <c r="B13" s="30">
        <v>1123</v>
      </c>
      <c r="C13" s="31" t="s">
        <v>53</v>
      </c>
      <c r="D13" s="31" t="s">
        <v>54</v>
      </c>
      <c r="E13" s="31" t="s">
        <v>58</v>
      </c>
      <c r="F13" s="31">
        <v>9</v>
      </c>
      <c r="G13" s="32">
        <v>8046</v>
      </c>
      <c r="H13" s="31">
        <v>4092.732</v>
      </c>
    </row>
    <row r="14" spans="1:10" ht="14.45" x14ac:dyDescent="0.35">
      <c r="A14" s="29">
        <v>40922</v>
      </c>
      <c r="B14" s="30">
        <v>1124</v>
      </c>
      <c r="C14" s="31" t="s">
        <v>56</v>
      </c>
      <c r="D14" s="31" t="s">
        <v>54</v>
      </c>
      <c r="E14" s="31" t="s">
        <v>58</v>
      </c>
      <c r="F14" s="31">
        <v>6</v>
      </c>
      <c r="G14" s="32">
        <v>11250</v>
      </c>
      <c r="H14" s="31">
        <v>1900.8000000000002</v>
      </c>
    </row>
    <row r="15" spans="1:10" ht="14.45" x14ac:dyDescent="0.35">
      <c r="A15" s="29">
        <v>40923</v>
      </c>
      <c r="B15" s="30">
        <v>1125</v>
      </c>
      <c r="C15" s="31" t="s">
        <v>57</v>
      </c>
      <c r="D15" s="31" t="s">
        <v>54</v>
      </c>
      <c r="E15" s="31" t="s">
        <v>59</v>
      </c>
      <c r="F15" s="31">
        <v>7</v>
      </c>
      <c r="G15" s="32">
        <v>6189.75</v>
      </c>
      <c r="H15" s="31">
        <v>2722.8710250000004</v>
      </c>
    </row>
    <row r="16" spans="1:10" ht="14.45" x14ac:dyDescent="0.35">
      <c r="A16" s="29">
        <v>40924</v>
      </c>
      <c r="B16" s="30">
        <v>1126</v>
      </c>
      <c r="C16" s="31" t="s">
        <v>53</v>
      </c>
      <c r="D16" s="31" t="s">
        <v>54</v>
      </c>
      <c r="E16" s="31" t="s">
        <v>59</v>
      </c>
      <c r="F16" s="31">
        <v>7</v>
      </c>
      <c r="G16" s="32">
        <v>2908.5</v>
      </c>
      <c r="H16" s="31">
        <v>1140.7136999999998</v>
      </c>
    </row>
    <row r="17" spans="1:8" ht="14.45" x14ac:dyDescent="0.35">
      <c r="A17" s="29">
        <v>40925</v>
      </c>
      <c r="B17" s="30">
        <v>1127</v>
      </c>
      <c r="C17" s="31" t="s">
        <v>56</v>
      </c>
      <c r="D17" s="31" t="s">
        <v>54</v>
      </c>
      <c r="E17" s="31" t="s">
        <v>59</v>
      </c>
      <c r="F17" s="31">
        <v>6</v>
      </c>
      <c r="G17" s="32">
        <v>2214</v>
      </c>
      <c r="H17" s="31">
        <v>2828.6063999999997</v>
      </c>
    </row>
    <row r="18" spans="1:8" ht="14.45" x14ac:dyDescent="0.35">
      <c r="A18" s="29">
        <v>40926</v>
      </c>
      <c r="B18" s="30">
        <v>1128</v>
      </c>
      <c r="C18" s="31" t="s">
        <v>57</v>
      </c>
      <c r="D18" s="31" t="s">
        <v>54</v>
      </c>
      <c r="E18" s="31" t="s">
        <v>55</v>
      </c>
      <c r="F18" s="31">
        <v>9</v>
      </c>
      <c r="G18" s="32">
        <v>8829</v>
      </c>
      <c r="H18" s="31">
        <v>4189.3605000000007</v>
      </c>
    </row>
    <row r="19" spans="1:8" ht="14.45" x14ac:dyDescent="0.35">
      <c r="A19" s="29">
        <v>40927</v>
      </c>
      <c r="B19" s="30">
        <v>1129</v>
      </c>
      <c r="C19" s="31" t="s">
        <v>53</v>
      </c>
      <c r="D19" s="31" t="s">
        <v>54</v>
      </c>
      <c r="E19" s="31" t="s">
        <v>55</v>
      </c>
      <c r="F19" s="31">
        <v>10</v>
      </c>
      <c r="G19" s="32">
        <v>9120</v>
      </c>
      <c r="H19" s="31">
        <v>3569.3399999999997</v>
      </c>
    </row>
    <row r="20" spans="1:8" ht="14.45" x14ac:dyDescent="0.35">
      <c r="A20" s="29">
        <v>40928</v>
      </c>
      <c r="B20" s="30">
        <v>1130</v>
      </c>
      <c r="C20" s="31" t="s">
        <v>56</v>
      </c>
      <c r="D20" s="31" t="s">
        <v>54</v>
      </c>
      <c r="E20" s="31" t="s">
        <v>55</v>
      </c>
      <c r="F20" s="31">
        <v>6</v>
      </c>
      <c r="G20" s="32">
        <v>2173.5</v>
      </c>
      <c r="H20" s="31">
        <v>3709.0777500000004</v>
      </c>
    </row>
    <row r="21" spans="1:8" ht="14.45" x14ac:dyDescent="0.35">
      <c r="A21" s="29">
        <v>40929</v>
      </c>
      <c r="B21" s="30">
        <v>1131</v>
      </c>
      <c r="C21" s="31" t="s">
        <v>57</v>
      </c>
      <c r="D21" s="31" t="s">
        <v>54</v>
      </c>
      <c r="E21" s="31" t="s">
        <v>58</v>
      </c>
      <c r="F21" s="31">
        <v>10</v>
      </c>
      <c r="G21" s="32">
        <v>5600</v>
      </c>
      <c r="H21" s="31">
        <v>4516.3999999999996</v>
      </c>
    </row>
    <row r="22" spans="1:8" ht="14.45" x14ac:dyDescent="0.35">
      <c r="A22" s="29">
        <v>40930</v>
      </c>
      <c r="B22" s="30">
        <v>1132</v>
      </c>
      <c r="C22" s="31" t="s">
        <v>53</v>
      </c>
      <c r="D22" s="31" t="s">
        <v>54</v>
      </c>
      <c r="E22" s="31" t="s">
        <v>58</v>
      </c>
      <c r="F22" s="31">
        <v>6</v>
      </c>
      <c r="G22" s="32">
        <v>4608</v>
      </c>
      <c r="H22" s="31">
        <v>2575.4111999999996</v>
      </c>
    </row>
    <row r="23" spans="1:8" ht="14.45" x14ac:dyDescent="0.35">
      <c r="A23" s="29">
        <v>40931</v>
      </c>
      <c r="B23" s="30">
        <v>1133</v>
      </c>
      <c r="C23" s="31" t="s">
        <v>56</v>
      </c>
      <c r="D23" s="31" t="s">
        <v>54</v>
      </c>
      <c r="E23" s="31" t="s">
        <v>58</v>
      </c>
      <c r="F23" s="31">
        <v>8</v>
      </c>
      <c r="G23" s="32">
        <v>5508</v>
      </c>
      <c r="H23" s="31">
        <v>1965.2544000000003</v>
      </c>
    </row>
    <row r="24" spans="1:8" ht="14.45" x14ac:dyDescent="0.35">
      <c r="A24" s="29">
        <v>40932</v>
      </c>
      <c r="B24" s="30">
        <v>1134</v>
      </c>
      <c r="C24" s="31" t="s">
        <v>57</v>
      </c>
      <c r="D24" s="31" t="s">
        <v>54</v>
      </c>
      <c r="E24" s="31" t="s">
        <v>59</v>
      </c>
      <c r="F24" s="31">
        <v>9</v>
      </c>
      <c r="G24" s="32">
        <v>12735</v>
      </c>
      <c r="H24" s="31">
        <v>3907.0980000000004</v>
      </c>
    </row>
    <row r="25" spans="1:8" ht="14.45" x14ac:dyDescent="0.35">
      <c r="A25" s="29">
        <v>40933</v>
      </c>
      <c r="B25" s="30">
        <v>1135</v>
      </c>
      <c r="C25" s="31" t="s">
        <v>53</v>
      </c>
      <c r="D25" s="31" t="s">
        <v>54</v>
      </c>
      <c r="E25" s="31" t="s">
        <v>59</v>
      </c>
      <c r="F25" s="31">
        <v>10</v>
      </c>
      <c r="G25" s="32">
        <v>13575</v>
      </c>
      <c r="H25" s="31">
        <v>1992.81</v>
      </c>
    </row>
    <row r="26" spans="1:8" ht="14.45" x14ac:dyDescent="0.35">
      <c r="A26" s="29">
        <v>40934</v>
      </c>
      <c r="B26" s="30">
        <v>1136</v>
      </c>
      <c r="C26" s="31" t="s">
        <v>56</v>
      </c>
      <c r="D26" s="31" t="s">
        <v>54</v>
      </c>
      <c r="E26" s="31" t="s">
        <v>59</v>
      </c>
      <c r="F26" s="31">
        <v>9</v>
      </c>
      <c r="G26" s="32">
        <v>8892</v>
      </c>
      <c r="H26" s="31">
        <v>3084.6347999999998</v>
      </c>
    </row>
    <row r="27" spans="1:8" ht="14.45" x14ac:dyDescent="0.35">
      <c r="A27" s="29">
        <v>40935</v>
      </c>
      <c r="B27" s="30">
        <v>1137</v>
      </c>
      <c r="C27" s="31" t="s">
        <v>57</v>
      </c>
      <c r="D27" s="31" t="s">
        <v>54</v>
      </c>
      <c r="E27" s="31" t="s">
        <v>55</v>
      </c>
      <c r="F27" s="31">
        <v>9</v>
      </c>
      <c r="G27" s="32">
        <v>6196.5</v>
      </c>
      <c r="H27" s="31">
        <v>3112.7084999999997</v>
      </c>
    </row>
    <row r="28" spans="1:8" ht="14.45" x14ac:dyDescent="0.35">
      <c r="A28" s="29">
        <v>40936</v>
      </c>
      <c r="B28" s="30">
        <v>1138</v>
      </c>
      <c r="C28" s="31" t="s">
        <v>53</v>
      </c>
      <c r="D28" s="31" t="s">
        <v>54</v>
      </c>
      <c r="E28" s="31" t="s">
        <v>55</v>
      </c>
      <c r="F28" s="31">
        <v>7</v>
      </c>
      <c r="G28" s="32">
        <v>4063.5</v>
      </c>
      <c r="H28" s="31">
        <v>709.69027499999993</v>
      </c>
    </row>
    <row r="29" spans="1:8" ht="14.45" x14ac:dyDescent="0.35">
      <c r="A29" s="29">
        <v>40937</v>
      </c>
      <c r="B29" s="30">
        <v>1139</v>
      </c>
      <c r="C29" s="31" t="s">
        <v>56</v>
      </c>
      <c r="D29" s="31" t="s">
        <v>54</v>
      </c>
      <c r="E29" s="31" t="s">
        <v>55</v>
      </c>
      <c r="F29" s="31">
        <v>9</v>
      </c>
      <c r="G29" s="32">
        <v>4464</v>
      </c>
      <c r="H29" s="31">
        <v>2483.5464000000002</v>
      </c>
    </row>
    <row r="30" spans="1:8" ht="14.45" x14ac:dyDescent="0.35">
      <c r="A30" s="29">
        <v>40938</v>
      </c>
      <c r="B30" s="30">
        <v>1140</v>
      </c>
      <c r="C30" s="31" t="s">
        <v>57</v>
      </c>
      <c r="D30" s="31" t="s">
        <v>54</v>
      </c>
      <c r="E30" s="31" t="s">
        <v>58</v>
      </c>
      <c r="F30" s="31">
        <v>10</v>
      </c>
      <c r="G30" s="32">
        <v>10350</v>
      </c>
      <c r="H30" s="31">
        <v>4514.67</v>
      </c>
    </row>
    <row r="31" spans="1:8" ht="14.45" x14ac:dyDescent="0.35">
      <c r="A31" s="29">
        <v>40939</v>
      </c>
      <c r="B31" s="30">
        <v>1141</v>
      </c>
      <c r="C31" s="31" t="s">
        <v>53</v>
      </c>
      <c r="D31" s="31" t="s">
        <v>54</v>
      </c>
      <c r="E31" s="31" t="s">
        <v>58</v>
      </c>
      <c r="F31" s="31">
        <v>10</v>
      </c>
      <c r="G31" s="32">
        <v>8680</v>
      </c>
      <c r="H31" s="31">
        <v>2494.6320000000001</v>
      </c>
    </row>
    <row r="32" spans="1:8" ht="14.45" x14ac:dyDescent="0.35">
      <c r="A32" s="29">
        <v>40940</v>
      </c>
      <c r="B32" s="30">
        <v>1142</v>
      </c>
      <c r="C32" s="31" t="s">
        <v>56</v>
      </c>
      <c r="D32" s="31" t="s">
        <v>54</v>
      </c>
      <c r="E32" s="31" t="s">
        <v>58</v>
      </c>
      <c r="F32" s="31">
        <v>9</v>
      </c>
      <c r="G32" s="32">
        <v>13050</v>
      </c>
      <c r="H32" s="31">
        <v>2179.35</v>
      </c>
    </row>
    <row r="33" spans="1:8" ht="14.45" x14ac:dyDescent="0.35">
      <c r="A33" s="29">
        <v>40941</v>
      </c>
      <c r="B33" s="30">
        <v>1143</v>
      </c>
      <c r="C33" s="31" t="s">
        <v>57</v>
      </c>
      <c r="D33" s="31" t="s">
        <v>54</v>
      </c>
      <c r="E33" s="31" t="s">
        <v>59</v>
      </c>
      <c r="F33" s="31">
        <v>8</v>
      </c>
      <c r="G33" s="32">
        <v>2312</v>
      </c>
      <c r="H33" s="31">
        <v>999.93999999999994</v>
      </c>
    </row>
    <row r="34" spans="1:8" ht="14.45" x14ac:dyDescent="0.35">
      <c r="A34" s="29">
        <v>40942</v>
      </c>
      <c r="B34" s="30">
        <v>1144</v>
      </c>
      <c r="C34" s="31" t="s">
        <v>53</v>
      </c>
      <c r="D34" s="31" t="s">
        <v>54</v>
      </c>
      <c r="E34" s="31" t="s">
        <v>59</v>
      </c>
      <c r="F34" s="31">
        <v>6</v>
      </c>
      <c r="G34" s="32">
        <v>3060</v>
      </c>
      <c r="H34" s="31">
        <v>461.60100000000006</v>
      </c>
    </row>
    <row r="35" spans="1:8" ht="14.45" x14ac:dyDescent="0.35">
      <c r="A35" s="29">
        <v>40943</v>
      </c>
      <c r="B35" s="30">
        <v>1145</v>
      </c>
      <c r="C35" s="31" t="s">
        <v>56</v>
      </c>
      <c r="D35" s="31" t="s">
        <v>54</v>
      </c>
      <c r="E35" s="31" t="s">
        <v>59</v>
      </c>
      <c r="F35" s="31">
        <v>8</v>
      </c>
      <c r="G35" s="32">
        <v>9810</v>
      </c>
      <c r="H35" s="31">
        <v>744.77520000000004</v>
      </c>
    </row>
    <row r="36" spans="1:8" ht="14.45" x14ac:dyDescent="0.35">
      <c r="A36" s="29">
        <v>40944</v>
      </c>
      <c r="B36" s="30">
        <v>1146</v>
      </c>
      <c r="C36" s="31" t="s">
        <v>57</v>
      </c>
      <c r="D36" s="31" t="s">
        <v>54</v>
      </c>
      <c r="E36" s="31" t="s">
        <v>55</v>
      </c>
      <c r="F36" s="31">
        <v>10</v>
      </c>
      <c r="G36" s="32">
        <v>8120</v>
      </c>
      <c r="H36" s="31">
        <v>2571.8069999999998</v>
      </c>
    </row>
    <row r="37" spans="1:8" ht="14.45" x14ac:dyDescent="0.35">
      <c r="A37" s="29">
        <v>40945</v>
      </c>
      <c r="B37" s="30">
        <v>1147</v>
      </c>
      <c r="C37" s="31" t="s">
        <v>53</v>
      </c>
      <c r="D37" s="31" t="s">
        <v>54</v>
      </c>
      <c r="E37" s="31" t="s">
        <v>55</v>
      </c>
      <c r="F37" s="31">
        <v>7</v>
      </c>
      <c r="G37" s="32">
        <v>6520.5</v>
      </c>
      <c r="H37" s="31">
        <v>1443.6387</v>
      </c>
    </row>
    <row r="38" spans="1:8" ht="14.45" x14ac:dyDescent="0.35">
      <c r="A38" s="29">
        <v>40946</v>
      </c>
      <c r="B38" s="30">
        <v>1148</v>
      </c>
      <c r="C38" s="31" t="s">
        <v>56</v>
      </c>
      <c r="D38" s="31" t="s">
        <v>54</v>
      </c>
      <c r="E38" s="31" t="s">
        <v>55</v>
      </c>
      <c r="F38" s="31">
        <v>6</v>
      </c>
      <c r="G38" s="32">
        <v>12060</v>
      </c>
      <c r="H38" s="31">
        <v>4258.6271999999999</v>
      </c>
    </row>
    <row r="39" spans="1:8" ht="14.45" x14ac:dyDescent="0.35">
      <c r="A39" s="29">
        <v>40947</v>
      </c>
      <c r="B39" s="30">
        <v>1149</v>
      </c>
      <c r="C39" s="31" t="s">
        <v>57</v>
      </c>
      <c r="D39" s="31" t="s">
        <v>54</v>
      </c>
      <c r="E39" s="31" t="s">
        <v>58</v>
      </c>
      <c r="F39" s="31">
        <v>8</v>
      </c>
      <c r="G39" s="32">
        <v>8544</v>
      </c>
      <c r="H39" s="31">
        <v>3347.1120000000001</v>
      </c>
    </row>
    <row r="40" spans="1:8" ht="14.45" x14ac:dyDescent="0.35">
      <c r="A40" s="29">
        <v>40948</v>
      </c>
      <c r="B40" s="30">
        <v>1150</v>
      </c>
      <c r="C40" s="31" t="s">
        <v>53</v>
      </c>
      <c r="D40" s="31" t="s">
        <v>54</v>
      </c>
      <c r="E40" s="31" t="s">
        <v>58</v>
      </c>
      <c r="F40" s="31">
        <v>7</v>
      </c>
      <c r="G40" s="32">
        <v>7024.5</v>
      </c>
      <c r="H40" s="31">
        <v>2027.739</v>
      </c>
    </row>
    <row r="41" spans="1:8" ht="14.45" x14ac:dyDescent="0.35">
      <c r="A41" s="29">
        <v>40949</v>
      </c>
      <c r="B41" s="30">
        <v>1151</v>
      </c>
      <c r="C41" s="31" t="s">
        <v>56</v>
      </c>
      <c r="D41" s="31" t="s">
        <v>54</v>
      </c>
      <c r="E41" s="31" t="s">
        <v>58</v>
      </c>
      <c r="F41" s="31">
        <v>7</v>
      </c>
      <c r="G41" s="32">
        <v>14017.5</v>
      </c>
      <c r="H41" s="31">
        <v>3352.4253000000003</v>
      </c>
    </row>
    <row r="42" spans="1:8" ht="14.45" x14ac:dyDescent="0.35">
      <c r="A42" s="29">
        <v>40950</v>
      </c>
      <c r="B42" s="30">
        <v>1152</v>
      </c>
      <c r="C42" s="31" t="s">
        <v>57</v>
      </c>
      <c r="D42" s="31" t="s">
        <v>54</v>
      </c>
      <c r="E42" s="31" t="s">
        <v>59</v>
      </c>
      <c r="F42" s="31">
        <v>8</v>
      </c>
      <c r="G42" s="32">
        <v>4056</v>
      </c>
      <c r="H42" s="31">
        <v>1843.4520000000002</v>
      </c>
    </row>
    <row r="43" spans="1:8" ht="14.45" x14ac:dyDescent="0.35">
      <c r="A43" s="29">
        <v>40951</v>
      </c>
      <c r="B43" s="30">
        <v>1153</v>
      </c>
      <c r="C43" s="31" t="s">
        <v>53</v>
      </c>
      <c r="D43" s="31" t="s">
        <v>54</v>
      </c>
      <c r="E43" s="31" t="s">
        <v>59</v>
      </c>
      <c r="F43" s="31">
        <v>7</v>
      </c>
      <c r="G43" s="32">
        <v>2730</v>
      </c>
      <c r="H43" s="31">
        <v>4393.116</v>
      </c>
    </row>
    <row r="44" spans="1:8" ht="14.45" x14ac:dyDescent="0.35">
      <c r="A44" s="29">
        <v>40952</v>
      </c>
      <c r="B44" s="30">
        <v>1154</v>
      </c>
      <c r="C44" s="31" t="s">
        <v>56</v>
      </c>
      <c r="D44" s="31" t="s">
        <v>54</v>
      </c>
      <c r="E44" s="31" t="s">
        <v>59</v>
      </c>
      <c r="F44" s="31">
        <v>6</v>
      </c>
      <c r="G44" s="32">
        <v>6804</v>
      </c>
      <c r="H44" s="31">
        <v>3755.808</v>
      </c>
    </row>
    <row r="45" spans="1:8" ht="14.45" x14ac:dyDescent="0.35">
      <c r="A45" s="29">
        <v>40953</v>
      </c>
      <c r="B45" s="30">
        <v>1155</v>
      </c>
      <c r="C45" s="31" t="s">
        <v>57</v>
      </c>
      <c r="D45" s="31" t="s">
        <v>54</v>
      </c>
      <c r="E45" s="31" t="s">
        <v>55</v>
      </c>
      <c r="F45" s="31">
        <v>7</v>
      </c>
      <c r="G45" s="32">
        <v>8778</v>
      </c>
      <c r="H45" s="31">
        <v>1690.6428000000001</v>
      </c>
    </row>
    <row r="46" spans="1:8" ht="14.45" x14ac:dyDescent="0.35">
      <c r="A46" s="29">
        <v>40954</v>
      </c>
      <c r="B46" s="30">
        <v>1156</v>
      </c>
      <c r="C46" s="31" t="s">
        <v>53</v>
      </c>
      <c r="D46" s="31" t="s">
        <v>54</v>
      </c>
      <c r="E46" s="31" t="s">
        <v>55</v>
      </c>
      <c r="F46" s="31">
        <v>8</v>
      </c>
      <c r="G46" s="32">
        <v>2304</v>
      </c>
      <c r="H46" s="31">
        <v>1475.9423999999999</v>
      </c>
    </row>
    <row r="47" spans="1:8" ht="14.45" x14ac:dyDescent="0.35">
      <c r="A47" s="29">
        <v>40955</v>
      </c>
      <c r="B47" s="30">
        <v>1157</v>
      </c>
      <c r="C47" s="31" t="s">
        <v>56</v>
      </c>
      <c r="D47" s="31" t="s">
        <v>54</v>
      </c>
      <c r="E47" s="31" t="s">
        <v>55</v>
      </c>
      <c r="F47" s="31">
        <v>10</v>
      </c>
      <c r="G47" s="32">
        <v>9150</v>
      </c>
      <c r="H47" s="31">
        <v>1103.124</v>
      </c>
    </row>
    <row r="48" spans="1:8" ht="14.45" x14ac:dyDescent="0.35">
      <c r="A48" s="29">
        <v>40956</v>
      </c>
      <c r="B48" s="30">
        <v>1158</v>
      </c>
      <c r="C48" s="31" t="s">
        <v>57</v>
      </c>
      <c r="D48" s="31" t="s">
        <v>54</v>
      </c>
      <c r="E48" s="31" t="s">
        <v>58</v>
      </c>
      <c r="F48" s="31">
        <v>8</v>
      </c>
      <c r="G48" s="32">
        <v>7584</v>
      </c>
      <c r="H48" s="31">
        <v>1378.7711999999999</v>
      </c>
    </row>
    <row r="49" spans="1:8" ht="14.45" x14ac:dyDescent="0.35">
      <c r="A49" s="29">
        <v>40957</v>
      </c>
      <c r="B49" s="30">
        <v>1159</v>
      </c>
      <c r="C49" s="31" t="s">
        <v>53</v>
      </c>
      <c r="D49" s="31" t="s">
        <v>54</v>
      </c>
      <c r="E49" s="31" t="s">
        <v>58</v>
      </c>
      <c r="F49" s="31">
        <v>10</v>
      </c>
      <c r="G49" s="32">
        <v>14900</v>
      </c>
      <c r="H49" s="31">
        <v>985.48599999999999</v>
      </c>
    </row>
    <row r="50" spans="1:8" ht="14.45" x14ac:dyDescent="0.35">
      <c r="A50" s="29">
        <v>40958</v>
      </c>
      <c r="B50" s="30">
        <v>1160</v>
      </c>
      <c r="C50" s="31" t="s">
        <v>56</v>
      </c>
      <c r="D50" s="31" t="s">
        <v>54</v>
      </c>
      <c r="E50" s="31" t="s">
        <v>58</v>
      </c>
      <c r="F50" s="31">
        <v>6</v>
      </c>
      <c r="G50" s="32">
        <v>8964</v>
      </c>
      <c r="H50" s="31">
        <v>877.3515000000001</v>
      </c>
    </row>
    <row r="51" spans="1:8" ht="14.45" x14ac:dyDescent="0.35">
      <c r="A51" s="29">
        <v>40959</v>
      </c>
      <c r="B51" s="30">
        <v>1161</v>
      </c>
      <c r="C51" s="31" t="s">
        <v>57</v>
      </c>
      <c r="D51" s="31" t="s">
        <v>54</v>
      </c>
      <c r="E51" s="31" t="s">
        <v>59</v>
      </c>
      <c r="F51" s="31">
        <v>9</v>
      </c>
      <c r="G51" s="32">
        <v>2079</v>
      </c>
      <c r="H51" s="31">
        <v>2799.1656000000003</v>
      </c>
    </row>
    <row r="52" spans="1:8" ht="14.45" x14ac:dyDescent="0.35">
      <c r="A52" s="29">
        <v>40960</v>
      </c>
      <c r="B52" s="30">
        <v>1162</v>
      </c>
      <c r="C52" s="31" t="s">
        <v>53</v>
      </c>
      <c r="D52" s="31" t="s">
        <v>54</v>
      </c>
      <c r="E52" s="31" t="s">
        <v>59</v>
      </c>
      <c r="F52" s="31">
        <v>6</v>
      </c>
      <c r="G52" s="32">
        <v>2412</v>
      </c>
      <c r="H52" s="31">
        <v>2078.1792</v>
      </c>
    </row>
    <row r="53" spans="1:8" ht="14.45" x14ac:dyDescent="0.35">
      <c r="A53" s="29">
        <v>40961</v>
      </c>
      <c r="B53" s="30">
        <v>1163</v>
      </c>
      <c r="C53" s="31" t="s">
        <v>56</v>
      </c>
      <c r="D53" s="31" t="s">
        <v>54</v>
      </c>
      <c r="E53" s="31" t="s">
        <v>59</v>
      </c>
      <c r="F53" s="31">
        <v>7</v>
      </c>
      <c r="G53" s="32">
        <v>4189.5</v>
      </c>
      <c r="H53" s="31">
        <v>2660.3325000000004</v>
      </c>
    </row>
    <row r="54" spans="1:8" ht="14.45" x14ac:dyDescent="0.35">
      <c r="A54" s="29">
        <v>40962</v>
      </c>
      <c r="B54" s="30">
        <v>1164</v>
      </c>
      <c r="C54" s="31" t="s">
        <v>57</v>
      </c>
      <c r="D54" s="31" t="s">
        <v>54</v>
      </c>
      <c r="E54" s="31" t="s">
        <v>55</v>
      </c>
      <c r="F54" s="31">
        <v>8</v>
      </c>
      <c r="G54" s="32">
        <v>10080</v>
      </c>
      <c r="H54" s="31">
        <v>1541.4335999999998</v>
      </c>
    </row>
    <row r="55" spans="1:8" ht="14.45" x14ac:dyDescent="0.35">
      <c r="A55" s="29">
        <v>40963</v>
      </c>
      <c r="B55" s="30">
        <v>1165</v>
      </c>
      <c r="C55" s="31" t="s">
        <v>53</v>
      </c>
      <c r="D55" s="31" t="s">
        <v>54</v>
      </c>
      <c r="E55" s="31" t="s">
        <v>55</v>
      </c>
      <c r="F55" s="31">
        <v>9</v>
      </c>
      <c r="G55" s="32">
        <v>5076</v>
      </c>
      <c r="H55" s="31">
        <v>1053.27</v>
      </c>
    </row>
    <row r="56" spans="1:8" ht="14.45" x14ac:dyDescent="0.35">
      <c r="A56" s="29">
        <v>40964</v>
      </c>
      <c r="B56" s="30">
        <v>1166</v>
      </c>
      <c r="C56" s="31" t="s">
        <v>56</v>
      </c>
      <c r="D56" s="31" t="s">
        <v>54</v>
      </c>
      <c r="E56" s="31" t="s">
        <v>55</v>
      </c>
      <c r="F56" s="31">
        <v>6</v>
      </c>
      <c r="G56" s="32">
        <v>9315</v>
      </c>
      <c r="H56" s="31">
        <v>4057.6140000000005</v>
      </c>
    </row>
    <row r="57" spans="1:8" ht="14.45" x14ac:dyDescent="0.35">
      <c r="A57" s="29">
        <v>40965</v>
      </c>
      <c r="B57" s="30">
        <v>1167</v>
      </c>
      <c r="C57" s="31" t="s">
        <v>57</v>
      </c>
      <c r="D57" s="31" t="s">
        <v>54</v>
      </c>
      <c r="E57" s="31" t="s">
        <v>58</v>
      </c>
      <c r="F57" s="31">
        <v>10</v>
      </c>
      <c r="G57" s="32">
        <v>11280</v>
      </c>
      <c r="H57" s="31">
        <v>4693.8899999999994</v>
      </c>
    </row>
    <row r="58" spans="1:8" ht="14.45" x14ac:dyDescent="0.35">
      <c r="A58" s="29">
        <v>40966</v>
      </c>
      <c r="B58" s="30">
        <v>1168</v>
      </c>
      <c r="C58" s="31" t="s">
        <v>53</v>
      </c>
      <c r="D58" s="31" t="s">
        <v>54</v>
      </c>
      <c r="E58" s="31" t="s">
        <v>58</v>
      </c>
      <c r="F58" s="31">
        <v>7</v>
      </c>
      <c r="G58" s="32">
        <v>8946</v>
      </c>
      <c r="H58" s="31">
        <v>909.80820000000006</v>
      </c>
    </row>
    <row r="59" spans="1:8" ht="14.45" x14ac:dyDescent="0.35">
      <c r="A59" s="29">
        <v>40967</v>
      </c>
      <c r="B59" s="30">
        <v>1169</v>
      </c>
      <c r="C59" s="31" t="s">
        <v>56</v>
      </c>
      <c r="D59" s="31" t="s">
        <v>54</v>
      </c>
      <c r="E59" s="31" t="s">
        <v>58</v>
      </c>
      <c r="F59" s="31">
        <v>8</v>
      </c>
      <c r="G59" s="32">
        <v>8568</v>
      </c>
      <c r="H59" s="31">
        <v>3129.0336000000007</v>
      </c>
    </row>
    <row r="60" spans="1:8" ht="14.45" x14ac:dyDescent="0.35">
      <c r="A60" s="29">
        <v>40969</v>
      </c>
      <c r="B60" s="30">
        <v>1170</v>
      </c>
      <c r="C60" s="31" t="s">
        <v>57</v>
      </c>
      <c r="D60" s="31" t="s">
        <v>54</v>
      </c>
      <c r="E60" s="31" t="s">
        <v>59</v>
      </c>
      <c r="F60" s="31">
        <v>8</v>
      </c>
      <c r="G60" s="32">
        <v>2178</v>
      </c>
      <c r="H60" s="31">
        <v>2062.7837999999997</v>
      </c>
    </row>
    <row r="61" spans="1:8" ht="14.45" x14ac:dyDescent="0.35">
      <c r="A61" s="29">
        <v>40970</v>
      </c>
      <c r="B61" s="30">
        <v>1171</v>
      </c>
      <c r="C61" s="31" t="s">
        <v>53</v>
      </c>
      <c r="D61" s="31" t="s">
        <v>54</v>
      </c>
      <c r="E61" s="31" t="s">
        <v>59</v>
      </c>
      <c r="F61" s="31">
        <v>9</v>
      </c>
      <c r="G61" s="32">
        <v>8100</v>
      </c>
      <c r="H61" s="31">
        <v>2295.864</v>
      </c>
    </row>
    <row r="62" spans="1:8" ht="14.45" x14ac:dyDescent="0.35">
      <c r="A62" s="29">
        <v>40971</v>
      </c>
      <c r="B62" s="30">
        <v>1172</v>
      </c>
      <c r="C62" s="31" t="s">
        <v>56</v>
      </c>
      <c r="D62" s="31" t="s">
        <v>54</v>
      </c>
      <c r="E62" s="31" t="s">
        <v>59</v>
      </c>
      <c r="F62" s="31">
        <v>9</v>
      </c>
      <c r="G62" s="32">
        <v>2106</v>
      </c>
      <c r="H62" s="31">
        <v>4223.5829999999996</v>
      </c>
    </row>
    <row r="63" spans="1:8" ht="14.45" x14ac:dyDescent="0.35">
      <c r="A63" s="29">
        <v>40972</v>
      </c>
      <c r="B63" s="30">
        <v>1173</v>
      </c>
      <c r="C63" s="31" t="s">
        <v>57</v>
      </c>
      <c r="D63" s="31" t="s">
        <v>54</v>
      </c>
      <c r="E63" s="31" t="s">
        <v>55</v>
      </c>
      <c r="F63" s="31">
        <v>10</v>
      </c>
      <c r="G63" s="32">
        <v>8480</v>
      </c>
      <c r="H63" s="31">
        <v>1349.1679999999999</v>
      </c>
    </row>
    <row r="64" spans="1:8" ht="14.45" x14ac:dyDescent="0.35">
      <c r="A64" s="29">
        <v>40973</v>
      </c>
      <c r="B64" s="30">
        <v>1174</v>
      </c>
      <c r="C64" s="31" t="s">
        <v>53</v>
      </c>
      <c r="D64" s="31" t="s">
        <v>54</v>
      </c>
      <c r="E64" s="31" t="s">
        <v>55</v>
      </c>
      <c r="F64" s="31">
        <v>6</v>
      </c>
      <c r="G64" s="32">
        <v>5220</v>
      </c>
      <c r="H64" s="31">
        <v>1052.8739999999998</v>
      </c>
    </row>
    <row r="65" spans="1:8" ht="14.45" x14ac:dyDescent="0.35">
      <c r="A65" s="29">
        <v>41339</v>
      </c>
      <c r="B65" s="30">
        <v>1175</v>
      </c>
      <c r="C65" s="31" t="s">
        <v>56</v>
      </c>
      <c r="D65" s="31" t="s">
        <v>54</v>
      </c>
      <c r="E65" s="31" t="s">
        <v>55</v>
      </c>
      <c r="F65" s="31">
        <v>6</v>
      </c>
      <c r="G65" s="32">
        <v>4410</v>
      </c>
      <c r="H65" s="31">
        <v>1489.2570000000001</v>
      </c>
    </row>
    <row r="66" spans="1:8" ht="14.45" x14ac:dyDescent="0.35">
      <c r="A66" s="29">
        <v>41340</v>
      </c>
      <c r="B66" s="30">
        <v>1176</v>
      </c>
      <c r="C66" s="31" t="s">
        <v>57</v>
      </c>
      <c r="D66" s="31" t="s">
        <v>54</v>
      </c>
      <c r="E66" s="31" t="s">
        <v>58</v>
      </c>
      <c r="F66" s="31">
        <v>9</v>
      </c>
      <c r="G66" s="32">
        <v>2524.5</v>
      </c>
      <c r="H66" s="31">
        <v>2069.5850999999998</v>
      </c>
    </row>
    <row r="67" spans="1:8" ht="14.45" x14ac:dyDescent="0.35">
      <c r="A67" s="29">
        <v>41341</v>
      </c>
      <c r="B67" s="30">
        <v>1177</v>
      </c>
      <c r="C67" s="31" t="s">
        <v>53</v>
      </c>
      <c r="D67" s="31" t="s">
        <v>54</v>
      </c>
      <c r="E67" s="31" t="s">
        <v>58</v>
      </c>
      <c r="F67" s="31">
        <v>9</v>
      </c>
      <c r="G67" s="32">
        <v>8505</v>
      </c>
      <c r="H67" s="31">
        <v>4672.08</v>
      </c>
    </row>
    <row r="68" spans="1:8" ht="14.45" x14ac:dyDescent="0.35">
      <c r="A68" s="29">
        <v>41342</v>
      </c>
      <c r="B68" s="30">
        <v>1178</v>
      </c>
      <c r="C68" s="31" t="s">
        <v>56</v>
      </c>
      <c r="D68" s="31" t="s">
        <v>54</v>
      </c>
      <c r="E68" s="31" t="s">
        <v>58</v>
      </c>
      <c r="F68" s="31">
        <v>8</v>
      </c>
      <c r="G68" s="32">
        <v>10224</v>
      </c>
      <c r="H68" s="31">
        <v>941.88599999999997</v>
      </c>
    </row>
    <row r="69" spans="1:8" ht="14.45" x14ac:dyDescent="0.35">
      <c r="A69" s="29">
        <v>41343</v>
      </c>
      <c r="B69" s="30">
        <v>1179</v>
      </c>
      <c r="C69" s="31" t="s">
        <v>57</v>
      </c>
      <c r="D69" s="31" t="s">
        <v>54</v>
      </c>
      <c r="E69" s="31" t="s">
        <v>59</v>
      </c>
      <c r="F69" s="31">
        <v>6</v>
      </c>
      <c r="G69" s="32">
        <v>12330</v>
      </c>
      <c r="H69" s="31">
        <v>1667.5092</v>
      </c>
    </row>
    <row r="70" spans="1:8" ht="14.45" x14ac:dyDescent="0.35">
      <c r="A70" s="29">
        <v>41344</v>
      </c>
      <c r="B70" s="30">
        <v>1180</v>
      </c>
      <c r="C70" s="31" t="s">
        <v>53</v>
      </c>
      <c r="D70" s="31" t="s">
        <v>54</v>
      </c>
      <c r="E70" s="31" t="s">
        <v>59</v>
      </c>
      <c r="F70" s="31">
        <v>9</v>
      </c>
      <c r="G70" s="32">
        <v>4914</v>
      </c>
      <c r="H70" s="31">
        <v>4085.4996000000001</v>
      </c>
    </row>
    <row r="71" spans="1:8" ht="14.45" x14ac:dyDescent="0.35">
      <c r="A71" s="29">
        <v>41345</v>
      </c>
      <c r="B71" s="30">
        <v>1181</v>
      </c>
      <c r="C71" s="31" t="s">
        <v>56</v>
      </c>
      <c r="D71" s="31" t="s">
        <v>54</v>
      </c>
      <c r="E71" s="31" t="s">
        <v>59</v>
      </c>
      <c r="F71" s="31">
        <v>7</v>
      </c>
      <c r="G71" s="32">
        <v>8032.5</v>
      </c>
      <c r="H71" s="31">
        <v>3396.1410000000001</v>
      </c>
    </row>
    <row r="72" spans="1:8" ht="14.45" x14ac:dyDescent="0.35">
      <c r="A72" s="29">
        <v>41346</v>
      </c>
      <c r="B72" s="30">
        <v>1182</v>
      </c>
      <c r="C72" s="31" t="s">
        <v>57</v>
      </c>
      <c r="D72" s="31" t="s">
        <v>54</v>
      </c>
      <c r="E72" s="31" t="s">
        <v>55</v>
      </c>
      <c r="F72" s="31">
        <v>7</v>
      </c>
      <c r="G72" s="32">
        <v>8757</v>
      </c>
      <c r="H72" s="31">
        <v>1824.0831000000003</v>
      </c>
    </row>
    <row r="73" spans="1:8" ht="14.45" x14ac:dyDescent="0.35">
      <c r="A73" s="29">
        <v>41347</v>
      </c>
      <c r="B73" s="30">
        <v>1183</v>
      </c>
      <c r="C73" s="31" t="s">
        <v>53</v>
      </c>
      <c r="D73" s="31" t="s">
        <v>54</v>
      </c>
      <c r="E73" s="31" t="s">
        <v>55</v>
      </c>
      <c r="F73" s="31">
        <v>6</v>
      </c>
      <c r="G73" s="32">
        <v>12330</v>
      </c>
      <c r="H73" s="31">
        <v>909.70740000000001</v>
      </c>
    </row>
    <row r="74" spans="1:8" ht="14.45" x14ac:dyDescent="0.35">
      <c r="A74" s="29">
        <v>41348</v>
      </c>
      <c r="B74" s="30">
        <v>1184</v>
      </c>
      <c r="C74" s="31" t="s">
        <v>56</v>
      </c>
      <c r="D74" s="31" t="s">
        <v>54</v>
      </c>
      <c r="E74" s="31" t="s">
        <v>55</v>
      </c>
      <c r="F74" s="31">
        <v>10</v>
      </c>
      <c r="G74" s="32">
        <v>8440</v>
      </c>
      <c r="H74" s="31">
        <v>4225.2750000000005</v>
      </c>
    </row>
    <row r="75" spans="1:8" ht="14.45" x14ac:dyDescent="0.35">
      <c r="A75" s="29">
        <v>41349</v>
      </c>
      <c r="B75" s="30">
        <v>1185</v>
      </c>
      <c r="C75" s="31" t="s">
        <v>57</v>
      </c>
      <c r="D75" s="31" t="s">
        <v>54</v>
      </c>
      <c r="E75" s="31" t="s">
        <v>58</v>
      </c>
      <c r="F75" s="31">
        <v>9</v>
      </c>
      <c r="G75" s="32">
        <v>7074</v>
      </c>
      <c r="H75" s="31">
        <v>2610.306</v>
      </c>
    </row>
    <row r="76" spans="1:8" ht="14.45" x14ac:dyDescent="0.35">
      <c r="A76" s="29">
        <v>41350</v>
      </c>
      <c r="B76" s="30">
        <v>1186</v>
      </c>
      <c r="C76" s="31" t="s">
        <v>53</v>
      </c>
      <c r="D76" s="31" t="s">
        <v>54</v>
      </c>
      <c r="E76" s="31" t="s">
        <v>58</v>
      </c>
      <c r="F76" s="31">
        <v>10</v>
      </c>
      <c r="G76" s="32">
        <v>8040</v>
      </c>
      <c r="H76" s="31">
        <v>1930.806</v>
      </c>
    </row>
    <row r="77" spans="1:8" ht="14.45" x14ac:dyDescent="0.35">
      <c r="A77" s="29">
        <v>41351</v>
      </c>
      <c r="B77" s="30">
        <v>1187</v>
      </c>
      <c r="C77" s="31" t="s">
        <v>56</v>
      </c>
      <c r="D77" s="31" t="s">
        <v>54</v>
      </c>
      <c r="E77" s="31" t="s">
        <v>58</v>
      </c>
      <c r="F77" s="31">
        <v>8</v>
      </c>
      <c r="G77" s="32">
        <v>11070</v>
      </c>
      <c r="H77" s="31">
        <v>3935.3850000000002</v>
      </c>
    </row>
    <row r="78" spans="1:8" ht="14.45" x14ac:dyDescent="0.35">
      <c r="A78" s="29">
        <v>41352</v>
      </c>
      <c r="B78" s="30">
        <v>1188</v>
      </c>
      <c r="C78" s="31" t="s">
        <v>57</v>
      </c>
      <c r="D78" s="31" t="s">
        <v>54</v>
      </c>
      <c r="E78" s="31" t="s">
        <v>59</v>
      </c>
      <c r="F78" s="31">
        <v>9</v>
      </c>
      <c r="G78" s="32">
        <v>5913</v>
      </c>
      <c r="H78" s="31">
        <v>3893.1192000000001</v>
      </c>
    </row>
    <row r="79" spans="1:8" ht="14.45" x14ac:dyDescent="0.35">
      <c r="A79" s="29">
        <v>41353</v>
      </c>
      <c r="B79" s="30">
        <v>1189</v>
      </c>
      <c r="C79" s="31" t="s">
        <v>53</v>
      </c>
      <c r="D79" s="31" t="s">
        <v>54</v>
      </c>
      <c r="E79" s="31" t="s">
        <v>59</v>
      </c>
      <c r="F79" s="31">
        <v>6</v>
      </c>
      <c r="G79" s="32">
        <v>10440</v>
      </c>
      <c r="H79" s="31">
        <v>2468.6424000000006</v>
      </c>
    </row>
    <row r="80" spans="1:8" ht="14.45" x14ac:dyDescent="0.35">
      <c r="A80" s="29">
        <v>41354</v>
      </c>
      <c r="B80" s="30">
        <v>1190</v>
      </c>
      <c r="C80" s="31" t="s">
        <v>56</v>
      </c>
      <c r="D80" s="31" t="s">
        <v>54</v>
      </c>
      <c r="E80" s="31" t="s">
        <v>59</v>
      </c>
      <c r="F80" s="31">
        <v>7</v>
      </c>
      <c r="G80" s="32">
        <v>1648.5</v>
      </c>
      <c r="H80" s="31">
        <v>2758.2701999999999</v>
      </c>
    </row>
    <row r="81" spans="1:8" ht="14.45" x14ac:dyDescent="0.35">
      <c r="A81" s="29">
        <v>41355</v>
      </c>
      <c r="B81" s="30">
        <v>1191</v>
      </c>
      <c r="C81" s="31" t="s">
        <v>57</v>
      </c>
      <c r="D81" s="31" t="s">
        <v>54</v>
      </c>
      <c r="E81" s="31" t="s">
        <v>55</v>
      </c>
      <c r="F81" s="31">
        <v>9</v>
      </c>
      <c r="G81" s="32">
        <v>13770</v>
      </c>
      <c r="H81" s="31">
        <v>1198.8162000000002</v>
      </c>
    </row>
    <row r="82" spans="1:8" ht="14.45" x14ac:dyDescent="0.35">
      <c r="A82" s="29">
        <v>41356</v>
      </c>
      <c r="B82" s="30">
        <v>1192</v>
      </c>
      <c r="C82" s="31" t="s">
        <v>53</v>
      </c>
      <c r="D82" s="31" t="s">
        <v>54</v>
      </c>
      <c r="E82" s="31" t="s">
        <v>55</v>
      </c>
      <c r="F82" s="31">
        <v>6</v>
      </c>
      <c r="G82" s="32">
        <v>1647</v>
      </c>
      <c r="H82" s="31">
        <v>702.44549999999992</v>
      </c>
    </row>
    <row r="83" spans="1:8" ht="14.45" x14ac:dyDescent="0.35">
      <c r="A83" s="29">
        <v>41357</v>
      </c>
      <c r="B83" s="30">
        <v>1193</v>
      </c>
      <c r="C83" s="31" t="s">
        <v>56</v>
      </c>
      <c r="D83" s="31" t="s">
        <v>54</v>
      </c>
      <c r="E83" s="31" t="s">
        <v>55</v>
      </c>
      <c r="F83" s="31">
        <v>9</v>
      </c>
      <c r="G83" s="32">
        <v>7911</v>
      </c>
      <c r="H83" s="31">
        <v>4921.9605000000001</v>
      </c>
    </row>
    <row r="84" spans="1:8" x14ac:dyDescent="0.25">
      <c r="A84" s="29">
        <v>41358</v>
      </c>
      <c r="B84" s="30">
        <v>1194</v>
      </c>
      <c r="C84" s="31" t="s">
        <v>57</v>
      </c>
      <c r="D84" s="31" t="s">
        <v>54</v>
      </c>
      <c r="E84" s="31" t="s">
        <v>58</v>
      </c>
      <c r="F84" s="31">
        <v>6</v>
      </c>
      <c r="G84" s="32">
        <v>6804</v>
      </c>
      <c r="H84" s="31">
        <v>2912.7923999999998</v>
      </c>
    </row>
    <row r="85" spans="1:8" x14ac:dyDescent="0.25">
      <c r="A85" s="29">
        <v>41359</v>
      </c>
      <c r="B85" s="30">
        <v>1195</v>
      </c>
      <c r="C85" s="31" t="s">
        <v>53</v>
      </c>
      <c r="D85" s="31" t="s">
        <v>54</v>
      </c>
      <c r="E85" s="31" t="s">
        <v>58</v>
      </c>
      <c r="F85" s="31">
        <v>9</v>
      </c>
      <c r="G85" s="32">
        <v>7965</v>
      </c>
      <c r="H85" s="31">
        <v>703.78740000000005</v>
      </c>
    </row>
    <row r="86" spans="1:8" x14ac:dyDescent="0.25">
      <c r="A86" s="29">
        <v>41360</v>
      </c>
      <c r="B86" s="30">
        <v>1196</v>
      </c>
      <c r="C86" s="31" t="s">
        <v>56</v>
      </c>
      <c r="D86" s="31" t="s">
        <v>54</v>
      </c>
      <c r="E86" s="31" t="s">
        <v>58</v>
      </c>
      <c r="F86" s="31">
        <v>10</v>
      </c>
      <c r="G86" s="32">
        <v>3960</v>
      </c>
      <c r="H86" s="31">
        <v>1772.8919999999998</v>
      </c>
    </row>
    <row r="87" spans="1:8" x14ac:dyDescent="0.25">
      <c r="A87" s="29">
        <v>41361</v>
      </c>
      <c r="B87" s="30">
        <v>1197</v>
      </c>
      <c r="C87" s="31" t="s">
        <v>57</v>
      </c>
      <c r="D87" s="31" t="s">
        <v>54</v>
      </c>
      <c r="E87" s="31" t="s">
        <v>59</v>
      </c>
      <c r="F87" s="31">
        <v>10</v>
      </c>
      <c r="G87" s="32">
        <v>5130</v>
      </c>
      <c r="H87" s="31">
        <v>2639.3849999999998</v>
      </c>
    </row>
    <row r="88" spans="1:8" x14ac:dyDescent="0.25">
      <c r="A88" s="29">
        <v>41362</v>
      </c>
      <c r="B88" s="30">
        <v>1198</v>
      </c>
      <c r="C88" s="31" t="s">
        <v>53</v>
      </c>
      <c r="D88" s="31" t="s">
        <v>54</v>
      </c>
      <c r="E88" s="31" t="s">
        <v>59</v>
      </c>
      <c r="F88" s="31">
        <v>9</v>
      </c>
      <c r="G88" s="32">
        <v>2205</v>
      </c>
      <c r="H88" s="31">
        <v>3743.2080000000001</v>
      </c>
    </row>
    <row r="89" spans="1:8" x14ac:dyDescent="0.25">
      <c r="A89" s="29">
        <v>41363</v>
      </c>
      <c r="B89" s="30">
        <v>1199</v>
      </c>
      <c r="C89" s="31" t="s">
        <v>56</v>
      </c>
      <c r="D89" s="31" t="s">
        <v>54</v>
      </c>
      <c r="E89" s="31" t="s">
        <v>59</v>
      </c>
      <c r="F89" s="31">
        <v>9</v>
      </c>
      <c r="G89" s="32">
        <v>7749</v>
      </c>
      <c r="H89" s="31">
        <v>4713.9749999999995</v>
      </c>
    </row>
    <row r="90" spans="1:8" x14ac:dyDescent="0.25">
      <c r="A90" s="29">
        <v>41364</v>
      </c>
      <c r="B90" s="30">
        <v>1200</v>
      </c>
      <c r="C90" s="31" t="s">
        <v>57</v>
      </c>
      <c r="D90" s="31" t="s">
        <v>54</v>
      </c>
      <c r="E90" s="31" t="s">
        <v>55</v>
      </c>
      <c r="F90" s="31">
        <v>7</v>
      </c>
      <c r="G90" s="32">
        <v>13702.5</v>
      </c>
      <c r="H90" s="31">
        <v>4461.5339999999997</v>
      </c>
    </row>
    <row r="91" spans="1:8" x14ac:dyDescent="0.25">
      <c r="A91" s="29">
        <v>41365</v>
      </c>
      <c r="B91" s="30">
        <v>1201</v>
      </c>
      <c r="C91" s="31" t="s">
        <v>53</v>
      </c>
      <c r="D91" s="31" t="s">
        <v>54</v>
      </c>
      <c r="E91" s="31" t="s">
        <v>55</v>
      </c>
      <c r="F91" s="31">
        <v>6</v>
      </c>
      <c r="G91" s="32">
        <v>2232</v>
      </c>
      <c r="H91" s="31">
        <v>2587.3343999999997</v>
      </c>
    </row>
    <row r="92" spans="1:8" x14ac:dyDescent="0.25">
      <c r="A92" s="29">
        <v>41366</v>
      </c>
      <c r="B92" s="30">
        <v>1202</v>
      </c>
      <c r="C92" s="31" t="s">
        <v>56</v>
      </c>
      <c r="D92" s="31" t="s">
        <v>54</v>
      </c>
      <c r="E92" s="31" t="s">
        <v>55</v>
      </c>
      <c r="F92" s="31">
        <v>6</v>
      </c>
      <c r="G92" s="32">
        <v>7560</v>
      </c>
      <c r="H92" s="31">
        <v>724.81500000000005</v>
      </c>
    </row>
    <row r="93" spans="1:8" x14ac:dyDescent="0.25">
      <c r="A93" s="29">
        <v>41367</v>
      </c>
      <c r="B93" s="30">
        <v>1203</v>
      </c>
      <c r="C93" s="31" t="s">
        <v>57</v>
      </c>
      <c r="D93" s="31" t="s">
        <v>54</v>
      </c>
      <c r="E93" s="31" t="s">
        <v>58</v>
      </c>
      <c r="F93" s="31">
        <v>7</v>
      </c>
      <c r="G93" s="32">
        <v>2094.75</v>
      </c>
      <c r="H93" s="31">
        <v>792.23444999999992</v>
      </c>
    </row>
    <row r="94" spans="1:8" x14ac:dyDescent="0.25">
      <c r="A94" s="29">
        <v>41368</v>
      </c>
      <c r="B94" s="30">
        <v>1204</v>
      </c>
      <c r="C94" s="31" t="s">
        <v>53</v>
      </c>
      <c r="D94" s="31" t="s">
        <v>54</v>
      </c>
      <c r="E94" s="31" t="s">
        <v>58</v>
      </c>
      <c r="F94" s="31">
        <v>7</v>
      </c>
      <c r="G94" s="32">
        <v>1669.5</v>
      </c>
      <c r="H94" s="31">
        <v>1459.143</v>
      </c>
    </row>
    <row r="95" spans="1:8" x14ac:dyDescent="0.25">
      <c r="A95" s="29">
        <v>41369</v>
      </c>
      <c r="B95" s="30">
        <v>1205</v>
      </c>
      <c r="C95" s="31" t="s">
        <v>56</v>
      </c>
      <c r="D95" s="31" t="s">
        <v>54</v>
      </c>
      <c r="E95" s="31" t="s">
        <v>58</v>
      </c>
      <c r="F95" s="31">
        <v>10</v>
      </c>
      <c r="G95" s="32">
        <v>3330</v>
      </c>
      <c r="H95" s="31">
        <v>1439.8920000000001</v>
      </c>
    </row>
    <row r="96" spans="1:8" x14ac:dyDescent="0.25">
      <c r="A96" s="29">
        <v>41370</v>
      </c>
      <c r="B96" s="30">
        <v>1206</v>
      </c>
      <c r="C96" s="31" t="s">
        <v>57</v>
      </c>
      <c r="D96" s="31" t="s">
        <v>54</v>
      </c>
      <c r="E96" s="31" t="s">
        <v>59</v>
      </c>
      <c r="F96" s="31">
        <v>9</v>
      </c>
      <c r="G96" s="32">
        <v>2970</v>
      </c>
      <c r="H96" s="31">
        <v>1062.3689999999999</v>
      </c>
    </row>
    <row r="97" spans="1:8" x14ac:dyDescent="0.25">
      <c r="A97" s="29">
        <v>41371</v>
      </c>
      <c r="B97" s="30">
        <v>1207</v>
      </c>
      <c r="C97" s="31" t="s">
        <v>53</v>
      </c>
      <c r="D97" s="31" t="s">
        <v>54</v>
      </c>
      <c r="E97" s="31" t="s">
        <v>59</v>
      </c>
      <c r="F97" s="31">
        <v>10</v>
      </c>
      <c r="G97" s="32">
        <v>2180</v>
      </c>
      <c r="H97" s="31">
        <v>978.82</v>
      </c>
    </row>
    <row r="98" spans="1:8" x14ac:dyDescent="0.25">
      <c r="A98" s="29">
        <v>41372</v>
      </c>
      <c r="B98" s="30">
        <v>1208</v>
      </c>
      <c r="C98" s="31" t="s">
        <v>56</v>
      </c>
      <c r="D98" s="31" t="s">
        <v>54</v>
      </c>
      <c r="E98" s="31" t="s">
        <v>59</v>
      </c>
      <c r="F98" s="31">
        <v>9</v>
      </c>
      <c r="G98" s="32">
        <v>7290</v>
      </c>
      <c r="H98" s="31">
        <v>2436.3180000000002</v>
      </c>
    </row>
    <row r="99" spans="1:8" x14ac:dyDescent="0.25">
      <c r="A99" s="29">
        <v>41373</v>
      </c>
      <c r="B99" s="30">
        <v>1209</v>
      </c>
      <c r="C99" s="31" t="s">
        <v>57</v>
      </c>
      <c r="D99" s="31" t="s">
        <v>54</v>
      </c>
      <c r="E99" s="31" t="s">
        <v>55</v>
      </c>
      <c r="F99" s="31">
        <v>8</v>
      </c>
      <c r="G99" s="32">
        <v>13740</v>
      </c>
      <c r="H99" s="31">
        <v>2186.8583999999996</v>
      </c>
    </row>
    <row r="100" spans="1:8" x14ac:dyDescent="0.25">
      <c r="A100" s="29">
        <v>41374</v>
      </c>
      <c r="B100" s="30">
        <v>1210</v>
      </c>
      <c r="C100" s="31" t="s">
        <v>53</v>
      </c>
      <c r="D100" s="31" t="s">
        <v>54</v>
      </c>
      <c r="E100" s="31" t="s">
        <v>55</v>
      </c>
      <c r="F100" s="31">
        <v>6</v>
      </c>
      <c r="G100" s="32">
        <v>8820</v>
      </c>
      <c r="H100" s="31">
        <v>2685.5136000000002</v>
      </c>
    </row>
    <row r="101" spans="1:8" x14ac:dyDescent="0.25">
      <c r="A101" s="29">
        <v>41375</v>
      </c>
      <c r="B101" s="30">
        <v>1211</v>
      </c>
      <c r="C101" s="31" t="s">
        <v>56</v>
      </c>
      <c r="D101" s="31" t="s">
        <v>54</v>
      </c>
      <c r="E101" s="31" t="s">
        <v>55</v>
      </c>
      <c r="F101" s="31">
        <v>6</v>
      </c>
      <c r="G101" s="32">
        <v>3132</v>
      </c>
      <c r="H101" s="31">
        <v>472.46220000000005</v>
      </c>
    </row>
    <row r="102" spans="1:8" x14ac:dyDescent="0.25">
      <c r="A102" s="29">
        <v>41376</v>
      </c>
      <c r="B102" s="30">
        <v>1212</v>
      </c>
      <c r="C102" s="31" t="s">
        <v>57</v>
      </c>
      <c r="D102" s="31" t="s">
        <v>54</v>
      </c>
      <c r="E102" s="31" t="s">
        <v>58</v>
      </c>
      <c r="F102" s="31">
        <v>9</v>
      </c>
      <c r="G102" s="32">
        <v>2207.25</v>
      </c>
      <c r="H102" s="31">
        <v>3782.122875</v>
      </c>
    </row>
    <row r="103" spans="1:8" x14ac:dyDescent="0.25">
      <c r="A103" s="29">
        <v>41377</v>
      </c>
      <c r="B103" s="30">
        <v>1213</v>
      </c>
      <c r="C103" s="31" t="s">
        <v>53</v>
      </c>
      <c r="D103" s="31" t="s">
        <v>54</v>
      </c>
      <c r="E103" s="31" t="s">
        <v>58</v>
      </c>
      <c r="F103" s="31">
        <v>10</v>
      </c>
      <c r="G103" s="32">
        <v>6075</v>
      </c>
      <c r="H103" s="31">
        <v>623.70000000000005</v>
      </c>
    </row>
    <row r="104" spans="1:8" x14ac:dyDescent="0.25">
      <c r="A104" s="29">
        <v>41378</v>
      </c>
      <c r="B104" s="30">
        <v>1214</v>
      </c>
      <c r="C104" s="31" t="s">
        <v>56</v>
      </c>
      <c r="D104" s="31" t="s">
        <v>54</v>
      </c>
      <c r="E104" s="31" t="s">
        <v>58</v>
      </c>
      <c r="F104" s="31">
        <v>9</v>
      </c>
      <c r="G104" s="32">
        <v>14445</v>
      </c>
      <c r="H104" s="31">
        <v>1257.5817000000002</v>
      </c>
    </row>
    <row r="105" spans="1:8" x14ac:dyDescent="0.25">
      <c r="A105" s="29">
        <v>41379</v>
      </c>
      <c r="B105" s="30">
        <v>1215</v>
      </c>
      <c r="C105" s="31" t="s">
        <v>57</v>
      </c>
      <c r="D105" s="31" t="s">
        <v>54</v>
      </c>
      <c r="E105" s="31" t="s">
        <v>59</v>
      </c>
      <c r="F105" s="31">
        <v>10</v>
      </c>
      <c r="G105" s="32">
        <v>5670</v>
      </c>
      <c r="H105" s="31">
        <v>1449.63</v>
      </c>
    </row>
    <row r="106" spans="1:8" x14ac:dyDescent="0.25">
      <c r="A106" s="29">
        <v>41380</v>
      </c>
      <c r="B106" s="30">
        <v>1216</v>
      </c>
      <c r="C106" s="31" t="s">
        <v>53</v>
      </c>
      <c r="D106" s="31" t="s">
        <v>54</v>
      </c>
      <c r="E106" s="31" t="s">
        <v>59</v>
      </c>
      <c r="F106" s="31">
        <v>8</v>
      </c>
      <c r="G106" s="32">
        <v>1998</v>
      </c>
      <c r="H106" s="31">
        <v>666.73260000000005</v>
      </c>
    </row>
    <row r="107" spans="1:8" x14ac:dyDescent="0.25">
      <c r="A107" s="29">
        <v>41381</v>
      </c>
      <c r="B107" s="30">
        <v>1217</v>
      </c>
      <c r="C107" s="31" t="s">
        <v>56</v>
      </c>
      <c r="D107" s="31" t="s">
        <v>54</v>
      </c>
      <c r="E107" s="31" t="s">
        <v>59</v>
      </c>
      <c r="F107" s="31">
        <v>10</v>
      </c>
      <c r="G107" s="32">
        <v>6540</v>
      </c>
      <c r="H107" s="31">
        <v>1144.5</v>
      </c>
    </row>
    <row r="108" spans="1:8" x14ac:dyDescent="0.25">
      <c r="A108" s="29">
        <v>41382</v>
      </c>
      <c r="B108" s="30">
        <v>1218</v>
      </c>
      <c r="C108" s="31" t="s">
        <v>57</v>
      </c>
      <c r="D108" s="31" t="s">
        <v>54</v>
      </c>
      <c r="E108" s="31" t="s">
        <v>55</v>
      </c>
      <c r="F108" s="31">
        <v>10</v>
      </c>
      <c r="G108" s="32">
        <v>2940</v>
      </c>
      <c r="H108" s="31">
        <v>1210.104</v>
      </c>
    </row>
    <row r="109" spans="1:8" x14ac:dyDescent="0.25">
      <c r="A109" s="29">
        <v>41383</v>
      </c>
      <c r="B109" s="30">
        <v>1219</v>
      </c>
      <c r="C109" s="31" t="s">
        <v>53</v>
      </c>
      <c r="D109" s="31" t="s">
        <v>54</v>
      </c>
      <c r="E109" s="31" t="s">
        <v>55</v>
      </c>
      <c r="F109" s="31">
        <v>8</v>
      </c>
      <c r="G109" s="32">
        <v>10020</v>
      </c>
      <c r="H109" s="31">
        <v>1214.0232000000001</v>
      </c>
    </row>
    <row r="110" spans="1:8" x14ac:dyDescent="0.25">
      <c r="A110" s="29">
        <v>41384</v>
      </c>
      <c r="B110" s="30">
        <v>1220</v>
      </c>
      <c r="C110" s="31" t="s">
        <v>56</v>
      </c>
      <c r="D110" s="31" t="s">
        <v>54</v>
      </c>
      <c r="E110" s="31" t="s">
        <v>55</v>
      </c>
      <c r="F110" s="31">
        <v>6</v>
      </c>
      <c r="G110" s="32">
        <v>2088</v>
      </c>
      <c r="H110" s="31">
        <v>1942.4663999999998</v>
      </c>
    </row>
    <row r="111" spans="1:8" x14ac:dyDescent="0.25">
      <c r="A111" s="29">
        <v>41385</v>
      </c>
      <c r="B111" s="30">
        <v>1221</v>
      </c>
      <c r="C111" s="31" t="s">
        <v>57</v>
      </c>
      <c r="D111" s="31" t="s">
        <v>54</v>
      </c>
      <c r="E111" s="31" t="s">
        <v>58</v>
      </c>
      <c r="F111" s="31">
        <v>10</v>
      </c>
      <c r="G111" s="32">
        <v>3270</v>
      </c>
      <c r="H111" s="31">
        <v>992.44499999999994</v>
      </c>
    </row>
    <row r="112" spans="1:8" x14ac:dyDescent="0.25">
      <c r="A112" s="29">
        <v>41386</v>
      </c>
      <c r="B112" s="30">
        <v>1222</v>
      </c>
      <c r="C112" s="31" t="s">
        <v>53</v>
      </c>
      <c r="D112" s="31" t="s">
        <v>54</v>
      </c>
      <c r="E112" s="31" t="s">
        <v>58</v>
      </c>
      <c r="F112" s="31">
        <v>6</v>
      </c>
      <c r="G112" s="32">
        <v>6075</v>
      </c>
      <c r="H112" s="31">
        <v>3073.9500000000003</v>
      </c>
    </row>
    <row r="113" spans="1:8" x14ac:dyDescent="0.25">
      <c r="A113" s="29">
        <v>41387</v>
      </c>
      <c r="B113" s="30">
        <v>1223</v>
      </c>
      <c r="C113" s="31" t="s">
        <v>56</v>
      </c>
      <c r="D113" s="31" t="s">
        <v>54</v>
      </c>
      <c r="E113" s="31" t="s">
        <v>58</v>
      </c>
      <c r="F113" s="31">
        <v>8</v>
      </c>
      <c r="G113" s="32">
        <v>2352</v>
      </c>
      <c r="H113" s="31">
        <v>1022.8848</v>
      </c>
    </row>
    <row r="114" spans="1:8" x14ac:dyDescent="0.25">
      <c r="A114" s="29">
        <v>41388</v>
      </c>
      <c r="B114" s="30">
        <v>1224</v>
      </c>
      <c r="C114" s="31" t="s">
        <v>57</v>
      </c>
      <c r="D114" s="31" t="s">
        <v>54</v>
      </c>
      <c r="E114" s="31" t="s">
        <v>59</v>
      </c>
      <c r="F114" s="31">
        <v>7</v>
      </c>
      <c r="G114" s="32">
        <v>5775</v>
      </c>
      <c r="H114" s="31">
        <v>6108.5062500000004</v>
      </c>
    </row>
    <row r="115" spans="1:8" x14ac:dyDescent="0.25">
      <c r="A115" s="29">
        <v>41389</v>
      </c>
      <c r="B115" s="30">
        <v>1225</v>
      </c>
      <c r="C115" s="31" t="s">
        <v>53</v>
      </c>
      <c r="D115" s="31" t="s">
        <v>54</v>
      </c>
      <c r="E115" s="31" t="s">
        <v>59</v>
      </c>
      <c r="F115" s="31">
        <v>7</v>
      </c>
      <c r="G115" s="32">
        <v>2037</v>
      </c>
      <c r="H115" s="31">
        <v>815.81850000000009</v>
      </c>
    </row>
    <row r="116" spans="1:8" x14ac:dyDescent="0.25">
      <c r="A116" s="29">
        <v>41390</v>
      </c>
      <c r="B116" s="30">
        <v>1226</v>
      </c>
      <c r="C116" s="31" t="s">
        <v>56</v>
      </c>
      <c r="D116" s="31" t="s">
        <v>54</v>
      </c>
      <c r="E116" s="31" t="s">
        <v>59</v>
      </c>
      <c r="F116" s="31">
        <v>6</v>
      </c>
      <c r="G116" s="32">
        <v>3996</v>
      </c>
      <c r="H116" s="31">
        <v>1616.7816000000003</v>
      </c>
    </row>
    <row r="117" spans="1:8" x14ac:dyDescent="0.25">
      <c r="A117" s="29">
        <v>41391</v>
      </c>
      <c r="B117" s="30">
        <v>1227</v>
      </c>
      <c r="C117" s="31" t="s">
        <v>57</v>
      </c>
      <c r="D117" s="31" t="s">
        <v>54</v>
      </c>
      <c r="E117" s="31" t="s">
        <v>55</v>
      </c>
      <c r="F117" s="31">
        <v>9</v>
      </c>
      <c r="G117" s="32">
        <v>13837.5</v>
      </c>
      <c r="H117" s="31">
        <v>4455.6750000000002</v>
      </c>
    </row>
    <row r="118" spans="1:8" x14ac:dyDescent="0.25">
      <c r="A118" s="29">
        <v>41392</v>
      </c>
      <c r="B118" s="30">
        <v>1228</v>
      </c>
      <c r="C118" s="31" t="s">
        <v>53</v>
      </c>
      <c r="D118" s="31" t="s">
        <v>54</v>
      </c>
      <c r="E118" s="31" t="s">
        <v>55</v>
      </c>
      <c r="F118" s="31">
        <v>7</v>
      </c>
      <c r="G118" s="32">
        <v>1848</v>
      </c>
      <c r="H118" s="31">
        <v>1815.66</v>
      </c>
    </row>
    <row r="119" spans="1:8" x14ac:dyDescent="0.25">
      <c r="A119" s="29">
        <v>41393</v>
      </c>
      <c r="B119" s="30">
        <v>1229</v>
      </c>
      <c r="C119" s="31" t="s">
        <v>56</v>
      </c>
      <c r="D119" s="31" t="s">
        <v>54</v>
      </c>
      <c r="E119" s="31" t="s">
        <v>55</v>
      </c>
      <c r="F119" s="31">
        <v>9</v>
      </c>
      <c r="G119" s="32">
        <v>4464</v>
      </c>
      <c r="H119" s="31">
        <v>2679.2927999999997</v>
      </c>
    </row>
    <row r="120" spans="1:8" x14ac:dyDescent="0.25">
      <c r="A120" s="29">
        <v>41394</v>
      </c>
      <c r="B120" s="30">
        <v>1230</v>
      </c>
      <c r="C120" s="31" t="s">
        <v>57</v>
      </c>
      <c r="D120" s="31" t="s">
        <v>54</v>
      </c>
      <c r="E120" s="31" t="s">
        <v>58</v>
      </c>
      <c r="F120" s="31">
        <v>7</v>
      </c>
      <c r="G120" s="32">
        <v>8316</v>
      </c>
      <c r="H120" s="31">
        <v>3597.7095000000004</v>
      </c>
    </row>
    <row r="121" spans="1:8" x14ac:dyDescent="0.25">
      <c r="A121" s="29">
        <v>41395</v>
      </c>
      <c r="B121" s="30">
        <v>1231</v>
      </c>
      <c r="C121" s="31" t="s">
        <v>53</v>
      </c>
      <c r="D121" s="31" t="s">
        <v>54</v>
      </c>
      <c r="E121" s="31" t="s">
        <v>58</v>
      </c>
      <c r="F121" s="31">
        <v>8</v>
      </c>
      <c r="G121" s="32">
        <v>4920</v>
      </c>
      <c r="H121" s="31">
        <v>4207.5839999999998</v>
      </c>
    </row>
    <row r="122" spans="1:8" x14ac:dyDescent="0.25">
      <c r="A122" s="29">
        <v>41396</v>
      </c>
      <c r="B122" s="30">
        <v>1232</v>
      </c>
      <c r="C122" s="31" t="s">
        <v>56</v>
      </c>
      <c r="D122" s="31" t="s">
        <v>54</v>
      </c>
      <c r="E122" s="31" t="s">
        <v>58</v>
      </c>
      <c r="F122" s="31">
        <v>10</v>
      </c>
      <c r="G122" s="32">
        <v>5780</v>
      </c>
      <c r="H122" s="31">
        <v>951.96600000000012</v>
      </c>
    </row>
    <row r="123" spans="1:8" x14ac:dyDescent="0.25">
      <c r="A123" s="29">
        <v>41397</v>
      </c>
      <c r="B123" s="30">
        <v>1233</v>
      </c>
      <c r="C123" s="31" t="s">
        <v>57</v>
      </c>
      <c r="D123" s="31" t="s">
        <v>54</v>
      </c>
      <c r="E123" s="31" t="s">
        <v>59</v>
      </c>
      <c r="F123" s="31">
        <v>8</v>
      </c>
      <c r="G123" s="32">
        <v>3600</v>
      </c>
      <c r="H123" s="31">
        <v>1298.8799999999999</v>
      </c>
    </row>
    <row r="124" spans="1:8" x14ac:dyDescent="0.25">
      <c r="A124" s="29">
        <v>41398</v>
      </c>
      <c r="B124" s="30">
        <v>1234</v>
      </c>
      <c r="C124" s="31" t="s">
        <v>53</v>
      </c>
      <c r="D124" s="31" t="s">
        <v>54</v>
      </c>
      <c r="E124" s="31" t="s">
        <v>59</v>
      </c>
      <c r="F124" s="31">
        <v>10</v>
      </c>
      <c r="G124" s="32">
        <v>4920</v>
      </c>
      <c r="H124" s="31">
        <v>2483.3700000000003</v>
      </c>
    </row>
    <row r="125" spans="1:8" x14ac:dyDescent="0.25">
      <c r="A125" s="29">
        <v>41399</v>
      </c>
      <c r="B125" s="30">
        <v>1235</v>
      </c>
      <c r="C125" s="31" t="s">
        <v>56</v>
      </c>
      <c r="D125" s="31" t="s">
        <v>54</v>
      </c>
      <c r="E125" s="31" t="s">
        <v>59</v>
      </c>
      <c r="F125" s="31">
        <v>8</v>
      </c>
      <c r="G125" s="32">
        <v>5616</v>
      </c>
      <c r="H125" s="31">
        <v>1053.5616</v>
      </c>
    </row>
    <row r="126" spans="1:8" x14ac:dyDescent="0.25">
      <c r="A126" s="29">
        <v>41400</v>
      </c>
      <c r="B126" s="30">
        <v>1236</v>
      </c>
      <c r="C126" s="31" t="s">
        <v>57</v>
      </c>
      <c r="D126" s="31" t="s">
        <v>54</v>
      </c>
      <c r="E126" s="31" t="s">
        <v>55</v>
      </c>
      <c r="F126" s="31">
        <v>7</v>
      </c>
      <c r="G126" s="32">
        <v>7497</v>
      </c>
      <c r="H126" s="31">
        <v>1202.5187999999998</v>
      </c>
    </row>
    <row r="127" spans="1:8" x14ac:dyDescent="0.25">
      <c r="A127" s="29">
        <v>41401</v>
      </c>
      <c r="B127" s="30">
        <v>1237</v>
      </c>
      <c r="C127" s="31" t="s">
        <v>53</v>
      </c>
      <c r="D127" s="31" t="s">
        <v>54</v>
      </c>
      <c r="E127" s="31" t="s">
        <v>55</v>
      </c>
      <c r="F127" s="31">
        <v>7</v>
      </c>
      <c r="G127" s="32">
        <v>8190</v>
      </c>
      <c r="H127" s="31">
        <v>1560.1950000000002</v>
      </c>
    </row>
    <row r="128" spans="1:8" x14ac:dyDescent="0.25">
      <c r="A128" s="29">
        <v>41767</v>
      </c>
      <c r="B128" s="30">
        <v>1238</v>
      </c>
      <c r="C128" s="31" t="s">
        <v>56</v>
      </c>
      <c r="D128" s="31" t="s">
        <v>54</v>
      </c>
      <c r="E128" s="31" t="s">
        <v>55</v>
      </c>
      <c r="F128" s="31">
        <v>7</v>
      </c>
      <c r="G128" s="32">
        <v>6300</v>
      </c>
      <c r="H128" s="31">
        <v>830.55000000000007</v>
      </c>
    </row>
    <row r="129" spans="1:8" x14ac:dyDescent="0.25">
      <c r="A129" s="29">
        <v>41768</v>
      </c>
      <c r="B129" s="30">
        <v>1239</v>
      </c>
      <c r="C129" s="31" t="s">
        <v>57</v>
      </c>
      <c r="D129" s="31" t="s">
        <v>54</v>
      </c>
      <c r="E129" s="31" t="s">
        <v>58</v>
      </c>
      <c r="F129" s="31">
        <v>9</v>
      </c>
      <c r="G129" s="32">
        <v>2367</v>
      </c>
      <c r="H129" s="31">
        <v>1017.81</v>
      </c>
    </row>
    <row r="130" spans="1:8" x14ac:dyDescent="0.25">
      <c r="A130" s="29">
        <v>41769</v>
      </c>
      <c r="B130" s="30">
        <v>1240</v>
      </c>
      <c r="C130" s="31" t="s">
        <v>53</v>
      </c>
      <c r="D130" s="31" t="s">
        <v>54</v>
      </c>
      <c r="E130" s="31" t="s">
        <v>58</v>
      </c>
      <c r="F130" s="31">
        <v>10</v>
      </c>
      <c r="G130" s="32">
        <v>4220</v>
      </c>
      <c r="H130" s="31">
        <v>3501.5450000000001</v>
      </c>
    </row>
    <row r="131" spans="1:8" x14ac:dyDescent="0.25">
      <c r="A131" s="29">
        <v>41770</v>
      </c>
      <c r="B131" s="30">
        <v>1241</v>
      </c>
      <c r="C131" s="31" t="s">
        <v>56</v>
      </c>
      <c r="D131" s="31" t="s">
        <v>54</v>
      </c>
      <c r="E131" s="31" t="s">
        <v>58</v>
      </c>
      <c r="F131" s="31">
        <v>8</v>
      </c>
      <c r="G131" s="32">
        <v>10360</v>
      </c>
      <c r="H131" s="31">
        <v>878.52800000000002</v>
      </c>
    </row>
    <row r="132" spans="1:8" x14ac:dyDescent="0.25">
      <c r="A132" s="29">
        <v>41771</v>
      </c>
      <c r="B132" s="30">
        <v>1242</v>
      </c>
      <c r="C132" s="31" t="s">
        <v>57</v>
      </c>
      <c r="D132" s="31" t="s">
        <v>54</v>
      </c>
      <c r="E132" s="31" t="s">
        <v>59</v>
      </c>
      <c r="F132" s="31">
        <v>8</v>
      </c>
      <c r="G132" s="32">
        <v>8172</v>
      </c>
      <c r="H132" s="31">
        <v>1119.2916</v>
      </c>
    </row>
    <row r="133" spans="1:8" x14ac:dyDescent="0.25">
      <c r="A133" s="29">
        <v>41772</v>
      </c>
      <c r="B133" s="30">
        <v>1243</v>
      </c>
      <c r="C133" s="31" t="s">
        <v>53</v>
      </c>
      <c r="D133" s="31" t="s">
        <v>54</v>
      </c>
      <c r="E133" s="31" t="s">
        <v>59</v>
      </c>
      <c r="F133" s="31">
        <v>8</v>
      </c>
      <c r="G133" s="32">
        <v>6456</v>
      </c>
      <c r="H133" s="31">
        <v>1560.2</v>
      </c>
    </row>
    <row r="134" spans="1:8" x14ac:dyDescent="0.25">
      <c r="A134" s="29">
        <v>41773</v>
      </c>
      <c r="B134" s="30">
        <v>1244</v>
      </c>
      <c r="C134" s="31" t="s">
        <v>56</v>
      </c>
      <c r="D134" s="31" t="s">
        <v>54</v>
      </c>
      <c r="E134" s="31" t="s">
        <v>59</v>
      </c>
      <c r="F134" s="31">
        <v>6</v>
      </c>
      <c r="G134" s="32">
        <v>4995</v>
      </c>
      <c r="H134" s="31">
        <v>3698.7974999999997</v>
      </c>
    </row>
    <row r="135" spans="1:8" x14ac:dyDescent="0.25">
      <c r="A135" s="29">
        <v>41774</v>
      </c>
      <c r="B135" s="30">
        <v>1245</v>
      </c>
      <c r="C135" s="31" t="s">
        <v>57</v>
      </c>
      <c r="D135" s="31" t="s">
        <v>54</v>
      </c>
      <c r="E135" s="31" t="s">
        <v>55</v>
      </c>
      <c r="F135" s="31">
        <v>7</v>
      </c>
      <c r="G135" s="32">
        <v>3192</v>
      </c>
      <c r="H135" s="31">
        <v>653.40239999999994</v>
      </c>
    </row>
    <row r="136" spans="1:8" x14ac:dyDescent="0.25">
      <c r="A136" s="29">
        <v>41775</v>
      </c>
      <c r="B136" s="30">
        <v>1246</v>
      </c>
      <c r="C136" s="31" t="s">
        <v>53</v>
      </c>
      <c r="D136" s="31" t="s">
        <v>54</v>
      </c>
      <c r="E136" s="31" t="s">
        <v>55</v>
      </c>
      <c r="F136" s="31">
        <v>7</v>
      </c>
      <c r="G136" s="32">
        <v>1811.25</v>
      </c>
      <c r="H136" s="31">
        <v>1176.2257500000001</v>
      </c>
    </row>
    <row r="137" spans="1:8" x14ac:dyDescent="0.25">
      <c r="A137" s="29">
        <v>41776</v>
      </c>
      <c r="B137" s="30">
        <v>1247</v>
      </c>
      <c r="C137" s="31" t="s">
        <v>56</v>
      </c>
      <c r="D137" s="31" t="s">
        <v>54</v>
      </c>
      <c r="E137" s="31" t="s">
        <v>55</v>
      </c>
      <c r="F137" s="31">
        <v>8</v>
      </c>
      <c r="G137" s="32">
        <v>8940</v>
      </c>
      <c r="H137" s="31">
        <v>1266.2616000000003</v>
      </c>
    </row>
    <row r="138" spans="1:8" x14ac:dyDescent="0.25">
      <c r="A138" s="29">
        <v>41777</v>
      </c>
      <c r="B138" s="30">
        <v>1248</v>
      </c>
      <c r="C138" s="31" t="s">
        <v>57</v>
      </c>
      <c r="D138" s="31" t="s">
        <v>54</v>
      </c>
      <c r="E138" s="31" t="s">
        <v>58</v>
      </c>
      <c r="F138" s="31">
        <v>7</v>
      </c>
      <c r="G138" s="32">
        <v>4882.5</v>
      </c>
      <c r="H138" s="31">
        <v>593.71199999999999</v>
      </c>
    </row>
    <row r="139" spans="1:8" x14ac:dyDescent="0.25">
      <c r="A139" s="29">
        <v>41778</v>
      </c>
      <c r="B139" s="30">
        <v>1249</v>
      </c>
      <c r="C139" s="31" t="s">
        <v>53</v>
      </c>
      <c r="D139" s="31" t="s">
        <v>54</v>
      </c>
      <c r="E139" s="31" t="s">
        <v>58</v>
      </c>
      <c r="F139" s="31">
        <v>10</v>
      </c>
      <c r="G139" s="32">
        <v>8370</v>
      </c>
      <c r="H139" s="31">
        <v>1056.2939999999999</v>
      </c>
    </row>
    <row r="140" spans="1:8" x14ac:dyDescent="0.25">
      <c r="A140" s="29">
        <v>41779</v>
      </c>
      <c r="B140" s="30">
        <v>1250</v>
      </c>
      <c r="C140" s="31" t="s">
        <v>56</v>
      </c>
      <c r="D140" s="31" t="s">
        <v>54</v>
      </c>
      <c r="E140" s="31" t="s">
        <v>58</v>
      </c>
      <c r="F140" s="31">
        <v>6</v>
      </c>
      <c r="G140" s="32">
        <v>3078</v>
      </c>
      <c r="H140" s="31">
        <v>1099.4616000000001</v>
      </c>
    </row>
    <row r="141" spans="1:8" x14ac:dyDescent="0.25">
      <c r="A141" s="29">
        <v>41780</v>
      </c>
      <c r="B141" s="30">
        <v>1251</v>
      </c>
      <c r="C141" s="31" t="s">
        <v>57</v>
      </c>
      <c r="D141" s="31" t="s">
        <v>54</v>
      </c>
      <c r="E141" s="31" t="s">
        <v>59</v>
      </c>
      <c r="F141" s="31">
        <v>8</v>
      </c>
      <c r="G141" s="32">
        <v>2256</v>
      </c>
      <c r="H141" s="31">
        <v>2038.5216</v>
      </c>
    </row>
    <row r="142" spans="1:8" x14ac:dyDescent="0.25">
      <c r="A142" s="29">
        <v>41781</v>
      </c>
      <c r="B142" s="30">
        <v>1252</v>
      </c>
      <c r="C142" s="31" t="s">
        <v>53</v>
      </c>
      <c r="D142" s="31" t="s">
        <v>54</v>
      </c>
      <c r="E142" s="31" t="s">
        <v>59</v>
      </c>
      <c r="F142" s="31">
        <v>10</v>
      </c>
      <c r="G142" s="32">
        <v>2385</v>
      </c>
      <c r="H142" s="31">
        <v>3506.9039999999995</v>
      </c>
    </row>
    <row r="143" spans="1:8" x14ac:dyDescent="0.25">
      <c r="A143" s="29">
        <v>41782</v>
      </c>
      <c r="B143" s="30">
        <v>1253</v>
      </c>
      <c r="C143" s="31" t="s">
        <v>56</v>
      </c>
      <c r="D143" s="31" t="s">
        <v>54</v>
      </c>
      <c r="E143" s="31" t="s">
        <v>59</v>
      </c>
      <c r="F143" s="31">
        <v>6</v>
      </c>
      <c r="G143" s="32">
        <v>13410</v>
      </c>
      <c r="H143" s="31">
        <v>1887.5915999999997</v>
      </c>
    </row>
    <row r="144" spans="1:8" x14ac:dyDescent="0.25">
      <c r="A144" s="29">
        <v>41783</v>
      </c>
      <c r="B144" s="30">
        <v>1254</v>
      </c>
      <c r="C144" s="31" t="s">
        <v>57</v>
      </c>
      <c r="D144" s="31" t="s">
        <v>54</v>
      </c>
      <c r="E144" s="31" t="s">
        <v>55</v>
      </c>
      <c r="F144" s="31">
        <v>10</v>
      </c>
      <c r="G144" s="32">
        <v>10000</v>
      </c>
      <c r="H144" s="31">
        <v>1642.0000000000002</v>
      </c>
    </row>
    <row r="145" spans="1:8" x14ac:dyDescent="0.25">
      <c r="A145" s="29">
        <v>41784</v>
      </c>
      <c r="B145" s="30">
        <v>1255</v>
      </c>
      <c r="C145" s="31" t="s">
        <v>53</v>
      </c>
      <c r="D145" s="31" t="s">
        <v>54</v>
      </c>
      <c r="E145" s="31" t="s">
        <v>55</v>
      </c>
      <c r="F145" s="31">
        <v>7</v>
      </c>
      <c r="G145" s="32">
        <v>6363</v>
      </c>
      <c r="H145" s="31">
        <v>663.02459999999996</v>
      </c>
    </row>
    <row r="146" spans="1:8" x14ac:dyDescent="0.25">
      <c r="A146" s="29">
        <v>41785</v>
      </c>
      <c r="B146" s="30">
        <v>1256</v>
      </c>
      <c r="C146" s="31" t="s">
        <v>56</v>
      </c>
      <c r="D146" s="31" t="s">
        <v>54</v>
      </c>
      <c r="E146" s="31" t="s">
        <v>55</v>
      </c>
      <c r="F146" s="31">
        <v>8</v>
      </c>
      <c r="G146" s="32">
        <v>2712</v>
      </c>
      <c r="H146" s="31">
        <v>1825.1760000000002</v>
      </c>
    </row>
    <row r="147" spans="1:8" x14ac:dyDescent="0.25">
      <c r="A147" s="29">
        <v>41786</v>
      </c>
      <c r="B147" s="30">
        <v>1257</v>
      </c>
      <c r="C147" s="31" t="s">
        <v>57</v>
      </c>
      <c r="D147" s="31" t="s">
        <v>54</v>
      </c>
      <c r="E147" s="31" t="s">
        <v>58</v>
      </c>
      <c r="F147" s="31">
        <v>9</v>
      </c>
      <c r="G147" s="32">
        <v>4644</v>
      </c>
      <c r="H147" s="31">
        <v>912.08159999999998</v>
      </c>
    </row>
    <row r="148" spans="1:8" x14ac:dyDescent="0.25">
      <c r="A148" s="29">
        <v>41787</v>
      </c>
      <c r="B148" s="30">
        <v>1258</v>
      </c>
      <c r="C148" s="31" t="s">
        <v>53</v>
      </c>
      <c r="D148" s="31" t="s">
        <v>54</v>
      </c>
      <c r="E148" s="31" t="s">
        <v>58</v>
      </c>
      <c r="F148" s="31">
        <v>9</v>
      </c>
      <c r="G148" s="32">
        <v>1795.5</v>
      </c>
      <c r="H148" s="31">
        <v>677.44215000000008</v>
      </c>
    </row>
    <row r="149" spans="1:8" x14ac:dyDescent="0.25">
      <c r="A149" s="29">
        <v>41788</v>
      </c>
      <c r="B149" s="30">
        <v>1259</v>
      </c>
      <c r="C149" s="31" t="s">
        <v>56</v>
      </c>
      <c r="D149" s="31" t="s">
        <v>54</v>
      </c>
      <c r="E149" s="31" t="s">
        <v>58</v>
      </c>
      <c r="F149" s="31">
        <v>9</v>
      </c>
      <c r="G149" s="32">
        <v>6318</v>
      </c>
      <c r="H149" s="31">
        <v>1817.4780000000001</v>
      </c>
    </row>
    <row r="150" spans="1:8" x14ac:dyDescent="0.25">
      <c r="A150" s="29">
        <v>41789</v>
      </c>
      <c r="B150" s="30">
        <v>1260</v>
      </c>
      <c r="C150" s="31" t="s">
        <v>57</v>
      </c>
      <c r="D150" s="31" t="s">
        <v>54</v>
      </c>
      <c r="E150" s="31" t="s">
        <v>59</v>
      </c>
      <c r="F150" s="31">
        <v>10</v>
      </c>
      <c r="G150" s="32">
        <v>13050</v>
      </c>
      <c r="H150" s="31">
        <v>2962.0889999999999</v>
      </c>
    </row>
    <row r="151" spans="1:8" x14ac:dyDescent="0.25">
      <c r="A151" s="29">
        <v>41790</v>
      </c>
      <c r="B151" s="30">
        <v>1261</v>
      </c>
      <c r="C151" s="31" t="s">
        <v>53</v>
      </c>
      <c r="D151" s="31" t="s">
        <v>54</v>
      </c>
      <c r="E151" s="31" t="s">
        <v>59</v>
      </c>
      <c r="F151" s="31">
        <v>7</v>
      </c>
      <c r="G151" s="32">
        <v>3717</v>
      </c>
      <c r="H151" s="31">
        <v>1329.1992</v>
      </c>
    </row>
    <row r="152" spans="1:8" x14ac:dyDescent="0.25">
      <c r="A152" s="29">
        <v>41791</v>
      </c>
      <c r="B152" s="30">
        <v>1262</v>
      </c>
      <c r="C152" s="31" t="s">
        <v>56</v>
      </c>
      <c r="D152" s="31" t="s">
        <v>54</v>
      </c>
      <c r="E152" s="31" t="s">
        <v>59</v>
      </c>
      <c r="F152" s="31">
        <v>9</v>
      </c>
      <c r="G152" s="32">
        <v>7722</v>
      </c>
      <c r="H152" s="31">
        <v>1851.2207999999998</v>
      </c>
    </row>
    <row r="153" spans="1:8" x14ac:dyDescent="0.25">
      <c r="A153" s="29">
        <v>41792</v>
      </c>
      <c r="B153" s="30">
        <v>1263</v>
      </c>
      <c r="C153" s="31" t="s">
        <v>57</v>
      </c>
      <c r="D153" s="31" t="s">
        <v>54</v>
      </c>
      <c r="E153" s="31" t="s">
        <v>55</v>
      </c>
      <c r="F153" s="31">
        <v>10</v>
      </c>
      <c r="G153" s="32">
        <v>9000</v>
      </c>
      <c r="H153" s="31">
        <v>3937.5</v>
      </c>
    </row>
    <row r="154" spans="1:8" x14ac:dyDescent="0.25">
      <c r="A154" s="29">
        <v>41793</v>
      </c>
      <c r="B154" s="30">
        <v>1264</v>
      </c>
      <c r="C154" s="31" t="s">
        <v>53</v>
      </c>
      <c r="D154" s="31" t="s">
        <v>54</v>
      </c>
      <c r="E154" s="31" t="s">
        <v>55</v>
      </c>
      <c r="F154" s="31">
        <v>8</v>
      </c>
      <c r="G154" s="32">
        <v>14580</v>
      </c>
      <c r="H154" s="31">
        <v>2174.7528000000002</v>
      </c>
    </row>
    <row r="155" spans="1:8" x14ac:dyDescent="0.25">
      <c r="A155" s="29">
        <v>41794</v>
      </c>
      <c r="B155" s="30">
        <v>1265</v>
      </c>
      <c r="C155" s="31" t="s">
        <v>56</v>
      </c>
      <c r="D155" s="31" t="s">
        <v>54</v>
      </c>
      <c r="E155" s="31" t="s">
        <v>55</v>
      </c>
      <c r="F155" s="31">
        <v>10</v>
      </c>
      <c r="G155" s="32">
        <v>5520</v>
      </c>
      <c r="H155" s="31">
        <v>864.4319999999999</v>
      </c>
    </row>
    <row r="156" spans="1:8" x14ac:dyDescent="0.25">
      <c r="A156" s="29">
        <v>41795</v>
      </c>
      <c r="B156" s="30">
        <v>1266</v>
      </c>
      <c r="C156" s="31" t="s">
        <v>57</v>
      </c>
      <c r="D156" s="31" t="s">
        <v>54</v>
      </c>
      <c r="E156" s="31" t="s">
        <v>58</v>
      </c>
      <c r="F156" s="31">
        <v>9</v>
      </c>
      <c r="G156" s="32">
        <v>13050</v>
      </c>
      <c r="H156" s="31">
        <v>2286.36</v>
      </c>
    </row>
    <row r="157" spans="1:8" x14ac:dyDescent="0.25">
      <c r="A157" s="29">
        <v>41796</v>
      </c>
      <c r="B157" s="30">
        <v>1267</v>
      </c>
      <c r="C157" s="31" t="s">
        <v>53</v>
      </c>
      <c r="D157" s="31" t="s">
        <v>54</v>
      </c>
      <c r="E157" s="31" t="s">
        <v>58</v>
      </c>
      <c r="F157" s="31">
        <v>10</v>
      </c>
      <c r="G157" s="32">
        <v>6750</v>
      </c>
      <c r="H157" s="31">
        <v>2286.8999999999996</v>
      </c>
    </row>
    <row r="158" spans="1:8" x14ac:dyDescent="0.25">
      <c r="A158" s="29">
        <v>41797</v>
      </c>
      <c r="B158" s="30">
        <v>1268</v>
      </c>
      <c r="C158" s="31" t="s">
        <v>56</v>
      </c>
      <c r="D158" s="31" t="s">
        <v>54</v>
      </c>
      <c r="E158" s="31" t="s">
        <v>58</v>
      </c>
      <c r="F158" s="31">
        <v>6</v>
      </c>
      <c r="G158" s="32">
        <v>5562</v>
      </c>
      <c r="H158" s="31">
        <v>2666.9790000000003</v>
      </c>
    </row>
    <row r="159" spans="1:8" x14ac:dyDescent="0.25">
      <c r="A159" s="29">
        <v>41798</v>
      </c>
      <c r="B159" s="30">
        <v>1269</v>
      </c>
      <c r="C159" s="31" t="s">
        <v>57</v>
      </c>
      <c r="D159" s="31" t="s">
        <v>54</v>
      </c>
      <c r="E159" s="31" t="s">
        <v>59</v>
      </c>
      <c r="F159" s="31">
        <v>7</v>
      </c>
      <c r="G159" s="32">
        <v>3129</v>
      </c>
      <c r="H159" s="31">
        <v>1555.4258999999997</v>
      </c>
    </row>
    <row r="160" spans="1:8" x14ac:dyDescent="0.25">
      <c r="A160" s="29">
        <v>41799</v>
      </c>
      <c r="B160" s="30">
        <v>1270</v>
      </c>
      <c r="C160" s="31" t="s">
        <v>53</v>
      </c>
      <c r="D160" s="31" t="s">
        <v>54</v>
      </c>
      <c r="E160" s="31" t="s">
        <v>59</v>
      </c>
      <c r="F160" s="31">
        <v>8</v>
      </c>
      <c r="G160" s="32">
        <v>5688</v>
      </c>
      <c r="H160" s="31">
        <v>5102.1360000000004</v>
      </c>
    </row>
    <row r="161" spans="1:8" x14ac:dyDescent="0.25">
      <c r="A161" s="29">
        <v>41800</v>
      </c>
      <c r="B161" s="30">
        <v>1271</v>
      </c>
      <c r="C161" s="31" t="s">
        <v>56</v>
      </c>
      <c r="D161" s="31" t="s">
        <v>54</v>
      </c>
      <c r="E161" s="31" t="s">
        <v>59</v>
      </c>
      <c r="F161" s="31">
        <v>10</v>
      </c>
      <c r="G161" s="32">
        <v>1545</v>
      </c>
      <c r="H161" s="31">
        <v>532.09799999999996</v>
      </c>
    </row>
    <row r="162" spans="1:8" x14ac:dyDescent="0.25">
      <c r="A162" s="29">
        <v>41801</v>
      </c>
      <c r="B162" s="30">
        <v>1272</v>
      </c>
      <c r="C162" s="31" t="s">
        <v>57</v>
      </c>
      <c r="D162" s="31" t="s">
        <v>54</v>
      </c>
      <c r="E162" s="31" t="s">
        <v>55</v>
      </c>
      <c r="F162" s="31">
        <v>7</v>
      </c>
      <c r="G162" s="32">
        <v>8599.5</v>
      </c>
      <c r="H162" s="31">
        <v>5433.45075</v>
      </c>
    </row>
    <row r="163" spans="1:8" x14ac:dyDescent="0.25">
      <c r="A163" s="29">
        <v>41802</v>
      </c>
      <c r="B163" s="30">
        <v>1273</v>
      </c>
      <c r="C163" s="31" t="s">
        <v>53</v>
      </c>
      <c r="D163" s="31" t="s">
        <v>54</v>
      </c>
      <c r="E163" s="31" t="s">
        <v>55</v>
      </c>
      <c r="F163" s="31">
        <v>9</v>
      </c>
      <c r="G163" s="32">
        <v>5094</v>
      </c>
      <c r="H163" s="31">
        <v>3623.8715999999999</v>
      </c>
    </row>
    <row r="164" spans="1:8" x14ac:dyDescent="0.25">
      <c r="A164" s="29">
        <v>41803</v>
      </c>
      <c r="B164" s="30">
        <v>1274</v>
      </c>
      <c r="C164" s="31" t="s">
        <v>56</v>
      </c>
      <c r="D164" s="31" t="s">
        <v>54</v>
      </c>
      <c r="E164" s="31" t="s">
        <v>55</v>
      </c>
      <c r="F164" s="31">
        <v>6</v>
      </c>
      <c r="G164" s="32">
        <v>8775</v>
      </c>
      <c r="H164" s="31">
        <v>1370.6550000000002</v>
      </c>
    </row>
    <row r="165" spans="1:8" x14ac:dyDescent="0.25">
      <c r="A165" s="29">
        <v>41804</v>
      </c>
      <c r="B165" s="30">
        <v>1275</v>
      </c>
      <c r="C165" s="31" t="s">
        <v>57</v>
      </c>
      <c r="D165" s="31" t="s">
        <v>54</v>
      </c>
      <c r="E165" s="31" t="s">
        <v>58</v>
      </c>
      <c r="F165" s="31">
        <v>9</v>
      </c>
      <c r="G165" s="32">
        <v>7830</v>
      </c>
      <c r="H165" s="31">
        <v>1201.1220000000001</v>
      </c>
    </row>
    <row r="166" spans="1:8" x14ac:dyDescent="0.25">
      <c r="A166" s="29">
        <v>41805</v>
      </c>
      <c r="B166" s="30">
        <v>1276</v>
      </c>
      <c r="C166" s="31" t="s">
        <v>53</v>
      </c>
      <c r="D166" s="31" t="s">
        <v>54</v>
      </c>
      <c r="E166" s="31" t="s">
        <v>58</v>
      </c>
      <c r="F166" s="31">
        <v>7</v>
      </c>
      <c r="G166" s="32">
        <v>10920</v>
      </c>
      <c r="H166" s="31">
        <v>4396.3919999999998</v>
      </c>
    </row>
    <row r="167" spans="1:8" x14ac:dyDescent="0.25">
      <c r="A167" s="29">
        <v>41806</v>
      </c>
      <c r="B167" s="30">
        <v>1277</v>
      </c>
      <c r="C167" s="31" t="s">
        <v>56</v>
      </c>
      <c r="D167" s="31" t="s">
        <v>54</v>
      </c>
      <c r="E167" s="31" t="s">
        <v>58</v>
      </c>
      <c r="F167" s="31">
        <v>8</v>
      </c>
      <c r="G167" s="32">
        <v>14280</v>
      </c>
      <c r="H167" s="31">
        <v>4829.4960000000001</v>
      </c>
    </row>
    <row r="168" spans="1:8" x14ac:dyDescent="0.25">
      <c r="A168" s="29">
        <v>41807</v>
      </c>
      <c r="B168" s="30">
        <v>1278</v>
      </c>
      <c r="C168" s="31" t="s">
        <v>57</v>
      </c>
      <c r="D168" s="31" t="s">
        <v>54</v>
      </c>
      <c r="E168" s="31" t="s">
        <v>59</v>
      </c>
      <c r="F168" s="31">
        <v>9</v>
      </c>
      <c r="G168" s="32">
        <v>6804</v>
      </c>
      <c r="H168" s="31">
        <v>1510.0344</v>
      </c>
    </row>
    <row r="169" spans="1:8" x14ac:dyDescent="0.25">
      <c r="A169" s="29">
        <v>41808</v>
      </c>
      <c r="B169" s="30">
        <v>1279</v>
      </c>
      <c r="C169" s="31" t="s">
        <v>53</v>
      </c>
      <c r="D169" s="31" t="s">
        <v>54</v>
      </c>
      <c r="E169" s="31" t="s">
        <v>59</v>
      </c>
      <c r="F169" s="31">
        <v>10</v>
      </c>
      <c r="G169" s="32">
        <v>4920</v>
      </c>
      <c r="H169" s="31">
        <v>1835.652</v>
      </c>
    </row>
    <row r="170" spans="1:8" x14ac:dyDescent="0.25">
      <c r="A170" s="29">
        <v>41809</v>
      </c>
      <c r="B170" s="30">
        <v>1280</v>
      </c>
      <c r="C170" s="31" t="s">
        <v>56</v>
      </c>
      <c r="D170" s="31" t="s">
        <v>54</v>
      </c>
      <c r="E170" s="31" t="s">
        <v>59</v>
      </c>
      <c r="F170" s="31">
        <v>7</v>
      </c>
      <c r="G170" s="32">
        <v>1716.75</v>
      </c>
      <c r="H170" s="31">
        <v>2249.6292000000003</v>
      </c>
    </row>
    <row r="171" spans="1:8" x14ac:dyDescent="0.25">
      <c r="A171" s="29">
        <v>41810</v>
      </c>
      <c r="B171" s="30">
        <v>1281</v>
      </c>
      <c r="C171" s="31" t="s">
        <v>57</v>
      </c>
      <c r="D171" s="31" t="s">
        <v>54</v>
      </c>
      <c r="E171" s="31" t="s">
        <v>55</v>
      </c>
      <c r="F171" s="31">
        <v>10</v>
      </c>
      <c r="G171" s="32">
        <v>1680</v>
      </c>
      <c r="H171" s="31">
        <v>1224.048</v>
      </c>
    </row>
    <row r="172" spans="1:8" x14ac:dyDescent="0.25">
      <c r="A172" s="29">
        <v>41811</v>
      </c>
      <c r="B172" s="30">
        <v>1282</v>
      </c>
      <c r="C172" s="31" t="s">
        <v>53</v>
      </c>
      <c r="D172" s="31" t="s">
        <v>54</v>
      </c>
      <c r="E172" s="31" t="s">
        <v>55</v>
      </c>
      <c r="F172" s="31">
        <v>6</v>
      </c>
      <c r="G172" s="32">
        <v>3168</v>
      </c>
      <c r="H172" s="31">
        <v>2715.768</v>
      </c>
    </row>
    <row r="173" spans="1:8" x14ac:dyDescent="0.25">
      <c r="A173" s="29">
        <v>41812</v>
      </c>
      <c r="B173" s="30">
        <v>1283</v>
      </c>
      <c r="C173" s="31" t="s">
        <v>56</v>
      </c>
      <c r="D173" s="31" t="s">
        <v>54</v>
      </c>
      <c r="E173" s="31" t="s">
        <v>55</v>
      </c>
      <c r="F173" s="31">
        <v>9</v>
      </c>
      <c r="G173" s="32">
        <v>5913</v>
      </c>
      <c r="H173" s="31">
        <v>2707.3656000000001</v>
      </c>
    </row>
    <row r="174" spans="1:8" x14ac:dyDescent="0.25">
      <c r="A174" s="29">
        <v>41813</v>
      </c>
      <c r="B174" s="30">
        <v>1284</v>
      </c>
      <c r="C174" s="31" t="s">
        <v>57</v>
      </c>
      <c r="D174" s="31" t="s">
        <v>54</v>
      </c>
      <c r="E174" s="31" t="s">
        <v>58</v>
      </c>
      <c r="F174" s="31">
        <v>10</v>
      </c>
      <c r="G174" s="32">
        <v>2410</v>
      </c>
      <c r="H174" s="31">
        <v>2333.8440000000001</v>
      </c>
    </row>
    <row r="175" spans="1:8" x14ac:dyDescent="0.25">
      <c r="A175" s="29">
        <v>41814</v>
      </c>
      <c r="B175" s="30">
        <v>1285</v>
      </c>
      <c r="C175" s="31" t="s">
        <v>53</v>
      </c>
      <c r="D175" s="31" t="s">
        <v>54</v>
      </c>
      <c r="E175" s="31" t="s">
        <v>58</v>
      </c>
      <c r="F175" s="31">
        <v>10</v>
      </c>
      <c r="G175" s="32">
        <v>11640</v>
      </c>
      <c r="H175" s="31">
        <v>3691.0439999999999</v>
      </c>
    </row>
    <row r="176" spans="1:8" x14ac:dyDescent="0.25">
      <c r="A176" s="29">
        <v>41815</v>
      </c>
      <c r="B176" s="30">
        <v>1286</v>
      </c>
      <c r="C176" s="31" t="s">
        <v>56</v>
      </c>
      <c r="D176" s="31" t="s">
        <v>54</v>
      </c>
      <c r="E176" s="31" t="s">
        <v>58</v>
      </c>
      <c r="F176" s="31">
        <v>9</v>
      </c>
      <c r="G176" s="32">
        <v>2268</v>
      </c>
      <c r="H176" s="31">
        <v>1944.5832</v>
      </c>
    </row>
    <row r="177" spans="1:8" x14ac:dyDescent="0.25">
      <c r="A177" s="29">
        <v>41816</v>
      </c>
      <c r="B177" s="30">
        <v>1287</v>
      </c>
      <c r="C177" s="31" t="s">
        <v>57</v>
      </c>
      <c r="D177" s="31" t="s">
        <v>54</v>
      </c>
      <c r="E177" s="31" t="s">
        <v>59</v>
      </c>
      <c r="F177" s="31">
        <v>7</v>
      </c>
      <c r="G177" s="32">
        <v>10158.75</v>
      </c>
      <c r="H177" s="31">
        <v>729.60142499999995</v>
      </c>
    </row>
    <row r="178" spans="1:8" x14ac:dyDescent="0.25">
      <c r="A178" s="29">
        <v>41817</v>
      </c>
      <c r="B178" s="30">
        <v>1288</v>
      </c>
      <c r="C178" s="31" t="s">
        <v>53</v>
      </c>
      <c r="D178" s="31" t="s">
        <v>54</v>
      </c>
      <c r="E178" s="31" t="s">
        <v>59</v>
      </c>
      <c r="F178" s="31">
        <v>6</v>
      </c>
      <c r="G178" s="32">
        <v>9576</v>
      </c>
      <c r="H178" s="31">
        <v>1473.7464</v>
      </c>
    </row>
    <row r="179" spans="1:8" x14ac:dyDescent="0.25">
      <c r="A179" s="29">
        <v>41818</v>
      </c>
      <c r="B179" s="30">
        <v>1289</v>
      </c>
      <c r="C179" s="31" t="s">
        <v>56</v>
      </c>
      <c r="D179" s="31" t="s">
        <v>54</v>
      </c>
      <c r="E179" s="31" t="s">
        <v>59</v>
      </c>
      <c r="F179" s="31">
        <v>10</v>
      </c>
      <c r="G179" s="32">
        <v>6720</v>
      </c>
      <c r="H179" s="31">
        <v>721.952</v>
      </c>
    </row>
    <row r="180" spans="1:8" x14ac:dyDescent="0.25">
      <c r="A180" s="29">
        <v>41819</v>
      </c>
      <c r="B180" s="30">
        <v>1290</v>
      </c>
      <c r="C180" s="31" t="s">
        <v>57</v>
      </c>
      <c r="D180" s="31" t="s">
        <v>54</v>
      </c>
      <c r="E180" s="31" t="s">
        <v>55</v>
      </c>
      <c r="F180" s="31">
        <v>7</v>
      </c>
      <c r="G180" s="32">
        <v>1701</v>
      </c>
      <c r="H180" s="31">
        <v>2878.7723999999998</v>
      </c>
    </row>
    <row r="181" spans="1:8" x14ac:dyDescent="0.25">
      <c r="A181" s="29">
        <v>41820</v>
      </c>
      <c r="B181" s="30">
        <v>1291</v>
      </c>
      <c r="C181" s="31" t="s">
        <v>53</v>
      </c>
      <c r="D181" s="31" t="s">
        <v>54</v>
      </c>
      <c r="E181" s="31" t="s">
        <v>55</v>
      </c>
      <c r="F181" s="31">
        <v>10</v>
      </c>
      <c r="G181" s="32">
        <v>4800</v>
      </c>
      <c r="H181" s="31">
        <v>3392.6399999999994</v>
      </c>
    </row>
    <row r="182" spans="1:8" x14ac:dyDescent="0.25">
      <c r="A182" s="29">
        <v>41821</v>
      </c>
      <c r="B182" s="30">
        <v>1292</v>
      </c>
      <c r="C182" s="31" t="s">
        <v>56</v>
      </c>
      <c r="D182" s="31" t="s">
        <v>54</v>
      </c>
      <c r="E182" s="31" t="s">
        <v>55</v>
      </c>
      <c r="F182" s="31">
        <v>9</v>
      </c>
      <c r="G182" s="32">
        <v>7938</v>
      </c>
      <c r="H182" s="31">
        <v>5806.6470000000008</v>
      </c>
    </row>
    <row r="183" spans="1:8" x14ac:dyDescent="0.25">
      <c r="A183" s="29">
        <v>41822</v>
      </c>
      <c r="B183" s="30">
        <v>1293</v>
      </c>
      <c r="C183" s="31" t="s">
        <v>57</v>
      </c>
      <c r="D183" s="31" t="s">
        <v>54</v>
      </c>
      <c r="E183" s="31" t="s">
        <v>58</v>
      </c>
      <c r="F183" s="31">
        <v>7</v>
      </c>
      <c r="G183" s="32">
        <v>11025</v>
      </c>
      <c r="H183" s="31">
        <v>3356.01</v>
      </c>
    </row>
    <row r="184" spans="1:8" x14ac:dyDescent="0.25">
      <c r="A184" s="29">
        <v>41823</v>
      </c>
      <c r="B184" s="30">
        <v>1294</v>
      </c>
      <c r="C184" s="31" t="s">
        <v>53</v>
      </c>
      <c r="D184" s="31" t="s">
        <v>54</v>
      </c>
      <c r="E184" s="31" t="s">
        <v>58</v>
      </c>
      <c r="F184" s="31">
        <v>10</v>
      </c>
      <c r="G184" s="32">
        <v>11840</v>
      </c>
      <c r="H184" s="31">
        <v>4792.8320000000003</v>
      </c>
    </row>
    <row r="185" spans="1:8" x14ac:dyDescent="0.25">
      <c r="A185" s="29">
        <v>41824</v>
      </c>
      <c r="B185" s="30">
        <v>1295</v>
      </c>
      <c r="C185" s="31" t="s">
        <v>56</v>
      </c>
      <c r="D185" s="31" t="s">
        <v>54</v>
      </c>
      <c r="E185" s="31" t="s">
        <v>58</v>
      </c>
      <c r="F185" s="31">
        <v>8</v>
      </c>
      <c r="G185" s="32">
        <v>4536</v>
      </c>
      <c r="H185" s="31">
        <v>3642.4079999999999</v>
      </c>
    </row>
    <row r="186" spans="1:8" x14ac:dyDescent="0.25">
      <c r="A186" s="29">
        <v>41825</v>
      </c>
      <c r="B186" s="30">
        <v>1296</v>
      </c>
      <c r="C186" s="31" t="s">
        <v>57</v>
      </c>
      <c r="D186" s="31" t="s">
        <v>54</v>
      </c>
      <c r="E186" s="31" t="s">
        <v>59</v>
      </c>
      <c r="F186" s="31">
        <v>10</v>
      </c>
      <c r="G186" s="32">
        <v>5040</v>
      </c>
      <c r="H186" s="31">
        <v>3469.5360000000001</v>
      </c>
    </row>
    <row r="187" spans="1:8" x14ac:dyDescent="0.25">
      <c r="A187" s="29">
        <v>41826</v>
      </c>
      <c r="B187" s="30">
        <v>1297</v>
      </c>
      <c r="C187" s="31" t="s">
        <v>53</v>
      </c>
      <c r="D187" s="31" t="s">
        <v>54</v>
      </c>
      <c r="E187" s="31" t="s">
        <v>59</v>
      </c>
      <c r="F187" s="31">
        <v>9</v>
      </c>
      <c r="G187" s="32">
        <v>6156</v>
      </c>
      <c r="H187" s="31">
        <v>1305.6876000000002</v>
      </c>
    </row>
    <row r="188" spans="1:8" x14ac:dyDescent="0.25">
      <c r="A188" s="29">
        <v>41827</v>
      </c>
      <c r="B188" s="30">
        <v>1298</v>
      </c>
      <c r="C188" s="31" t="s">
        <v>56</v>
      </c>
      <c r="D188" s="31" t="s">
        <v>54</v>
      </c>
      <c r="E188" s="31" t="s">
        <v>59</v>
      </c>
      <c r="F188" s="31">
        <v>8</v>
      </c>
      <c r="G188" s="32">
        <v>3960</v>
      </c>
      <c r="H188" s="31">
        <v>647.26200000000006</v>
      </c>
    </row>
    <row r="189" spans="1:8" x14ac:dyDescent="0.25">
      <c r="A189" s="29">
        <v>41828</v>
      </c>
      <c r="B189" s="30">
        <v>1299</v>
      </c>
      <c r="C189" s="31" t="s">
        <v>57</v>
      </c>
      <c r="D189" s="31" t="s">
        <v>54</v>
      </c>
      <c r="E189" s="31" t="s">
        <v>55</v>
      </c>
      <c r="F189" s="31">
        <v>10</v>
      </c>
      <c r="G189" s="32">
        <v>5680</v>
      </c>
      <c r="H189" s="31">
        <v>2225.9920000000002</v>
      </c>
    </row>
    <row r="190" spans="1:8" x14ac:dyDescent="0.25">
      <c r="A190" s="29">
        <v>41829</v>
      </c>
      <c r="B190" s="30">
        <v>1300</v>
      </c>
      <c r="C190" s="31" t="s">
        <v>53</v>
      </c>
      <c r="D190" s="31" t="s">
        <v>54</v>
      </c>
      <c r="E190" s="31" t="s">
        <v>55</v>
      </c>
      <c r="F190" s="31">
        <v>8</v>
      </c>
      <c r="G190" s="32">
        <v>7680</v>
      </c>
      <c r="H190" s="31">
        <v>1638.5280000000002</v>
      </c>
    </row>
    <row r="191" spans="1:8" x14ac:dyDescent="0.25">
      <c r="A191" s="29">
        <v>40909</v>
      </c>
      <c r="B191" s="30">
        <v>1301</v>
      </c>
      <c r="C191" s="31" t="s">
        <v>56</v>
      </c>
      <c r="D191" s="31" t="s">
        <v>60</v>
      </c>
      <c r="E191" s="31" t="s">
        <v>55</v>
      </c>
      <c r="F191" s="31">
        <v>7</v>
      </c>
      <c r="G191" s="32">
        <v>4998</v>
      </c>
      <c r="H191" s="31">
        <v>2362.3046999999997</v>
      </c>
    </row>
    <row r="192" spans="1:8" x14ac:dyDescent="0.25">
      <c r="A192" s="29">
        <v>40910</v>
      </c>
      <c r="B192" s="30">
        <v>1302</v>
      </c>
      <c r="C192" s="31" t="s">
        <v>57</v>
      </c>
      <c r="D192" s="31" t="s">
        <v>60</v>
      </c>
      <c r="E192" s="31" t="s">
        <v>58</v>
      </c>
      <c r="F192" s="31">
        <v>7</v>
      </c>
      <c r="G192" s="32">
        <v>2152.5</v>
      </c>
      <c r="H192" s="31">
        <v>1987.6185000000003</v>
      </c>
    </row>
    <row r="193" spans="1:8" x14ac:dyDescent="0.25">
      <c r="A193" s="29">
        <v>40911</v>
      </c>
      <c r="B193" s="30">
        <v>1303</v>
      </c>
      <c r="C193" s="31" t="s">
        <v>53</v>
      </c>
      <c r="D193" s="31" t="s">
        <v>60</v>
      </c>
      <c r="E193" s="31" t="s">
        <v>58</v>
      </c>
      <c r="F193" s="31">
        <v>6</v>
      </c>
      <c r="G193" s="32">
        <v>6358.5</v>
      </c>
      <c r="H193" s="31">
        <v>2738.6059500000001</v>
      </c>
    </row>
    <row r="194" spans="1:8" x14ac:dyDescent="0.25">
      <c r="A194" s="29">
        <v>40913</v>
      </c>
      <c r="B194" s="30">
        <v>1304</v>
      </c>
      <c r="C194" s="31" t="s">
        <v>56</v>
      </c>
      <c r="D194" s="31" t="s">
        <v>60</v>
      </c>
      <c r="E194" s="31" t="s">
        <v>58</v>
      </c>
      <c r="F194" s="31">
        <v>9</v>
      </c>
      <c r="G194" s="32">
        <v>5292</v>
      </c>
      <c r="H194" s="31">
        <v>2858.4737999999998</v>
      </c>
    </row>
    <row r="195" spans="1:8" x14ac:dyDescent="0.25">
      <c r="A195" s="29">
        <v>40914</v>
      </c>
      <c r="B195" s="30">
        <v>1305</v>
      </c>
      <c r="C195" s="31" t="s">
        <v>57</v>
      </c>
      <c r="D195" s="31" t="s">
        <v>60</v>
      </c>
      <c r="E195" s="31" t="s">
        <v>59</v>
      </c>
      <c r="F195" s="31">
        <v>10</v>
      </c>
      <c r="G195" s="32">
        <v>11000</v>
      </c>
      <c r="H195" s="31">
        <v>5031.125</v>
      </c>
    </row>
    <row r="196" spans="1:8" x14ac:dyDescent="0.25">
      <c r="A196" s="29">
        <v>40915</v>
      </c>
      <c r="B196" s="30">
        <v>1306</v>
      </c>
      <c r="C196" s="31" t="s">
        <v>53</v>
      </c>
      <c r="D196" s="31" t="s">
        <v>60</v>
      </c>
      <c r="E196" s="31" t="s">
        <v>59</v>
      </c>
      <c r="F196" s="31">
        <v>8</v>
      </c>
      <c r="G196" s="32">
        <v>11640</v>
      </c>
      <c r="H196" s="31">
        <v>2975.8824</v>
      </c>
    </row>
    <row r="197" spans="1:8" x14ac:dyDescent="0.25">
      <c r="A197" s="29">
        <v>40916</v>
      </c>
      <c r="B197" s="30">
        <v>1307</v>
      </c>
      <c r="C197" s="31" t="s">
        <v>56</v>
      </c>
      <c r="D197" s="31" t="s">
        <v>60</v>
      </c>
      <c r="E197" s="31" t="s">
        <v>59</v>
      </c>
      <c r="F197" s="31">
        <v>10</v>
      </c>
      <c r="G197" s="32">
        <v>13050</v>
      </c>
      <c r="H197" s="31">
        <v>1787.328</v>
      </c>
    </row>
    <row r="198" spans="1:8" x14ac:dyDescent="0.25">
      <c r="A198" s="29">
        <v>40917</v>
      </c>
      <c r="B198" s="30">
        <v>1308</v>
      </c>
      <c r="C198" s="31" t="s">
        <v>57</v>
      </c>
      <c r="D198" s="31" t="s">
        <v>60</v>
      </c>
      <c r="E198" s="31" t="s">
        <v>55</v>
      </c>
      <c r="F198" s="31">
        <v>7</v>
      </c>
      <c r="G198" s="32">
        <v>7812</v>
      </c>
      <c r="H198" s="31">
        <v>1340.5392000000002</v>
      </c>
    </row>
    <row r="199" spans="1:8" x14ac:dyDescent="0.25">
      <c r="A199" s="29">
        <v>40918</v>
      </c>
      <c r="B199" s="30">
        <v>1309</v>
      </c>
      <c r="C199" s="31" t="s">
        <v>53</v>
      </c>
      <c r="D199" s="31" t="s">
        <v>60</v>
      </c>
      <c r="E199" s="31" t="s">
        <v>55</v>
      </c>
      <c r="F199" s="31">
        <v>10</v>
      </c>
      <c r="G199" s="32">
        <v>14800</v>
      </c>
      <c r="H199" s="31">
        <v>5459.7199999999993</v>
      </c>
    </row>
    <row r="200" spans="1:8" x14ac:dyDescent="0.25">
      <c r="A200" s="29">
        <v>40919</v>
      </c>
      <c r="B200" s="30">
        <v>1310</v>
      </c>
      <c r="C200" s="31" t="s">
        <v>56</v>
      </c>
      <c r="D200" s="31" t="s">
        <v>60</v>
      </c>
      <c r="E200" s="31" t="s">
        <v>55</v>
      </c>
      <c r="F200" s="31">
        <v>8</v>
      </c>
      <c r="G200" s="32">
        <v>13020</v>
      </c>
      <c r="H200" s="31">
        <v>4004.9519999999998</v>
      </c>
    </row>
    <row r="201" spans="1:8" x14ac:dyDescent="0.25">
      <c r="A201" s="29">
        <v>40920</v>
      </c>
      <c r="B201" s="30">
        <v>1311</v>
      </c>
      <c r="C201" s="31" t="s">
        <v>57</v>
      </c>
      <c r="D201" s="31" t="s">
        <v>60</v>
      </c>
      <c r="E201" s="31" t="s">
        <v>58</v>
      </c>
      <c r="F201" s="31">
        <v>8</v>
      </c>
      <c r="G201" s="32">
        <v>9000</v>
      </c>
      <c r="H201" s="31">
        <v>688.86</v>
      </c>
    </row>
    <row r="202" spans="1:8" x14ac:dyDescent="0.25">
      <c r="A202" s="29">
        <v>40921</v>
      </c>
      <c r="B202" s="30">
        <v>1312</v>
      </c>
      <c r="C202" s="31" t="s">
        <v>53</v>
      </c>
      <c r="D202" s="31" t="s">
        <v>60</v>
      </c>
      <c r="E202" s="31" t="s">
        <v>58</v>
      </c>
      <c r="F202" s="31">
        <v>10</v>
      </c>
      <c r="G202" s="32">
        <v>7155</v>
      </c>
      <c r="H202" s="31">
        <v>4222.6424999999999</v>
      </c>
    </row>
    <row r="203" spans="1:8" x14ac:dyDescent="0.25">
      <c r="A203" s="29">
        <v>40922</v>
      </c>
      <c r="B203" s="30">
        <v>1313</v>
      </c>
      <c r="C203" s="31" t="s">
        <v>56</v>
      </c>
      <c r="D203" s="31" t="s">
        <v>60</v>
      </c>
      <c r="E203" s="31" t="s">
        <v>58</v>
      </c>
      <c r="F203" s="31">
        <v>9</v>
      </c>
      <c r="G203" s="32">
        <v>2227.5</v>
      </c>
      <c r="H203" s="31">
        <v>962.28</v>
      </c>
    </row>
    <row r="204" spans="1:8" x14ac:dyDescent="0.25">
      <c r="A204" s="29">
        <v>40923</v>
      </c>
      <c r="B204" s="30">
        <v>1314</v>
      </c>
      <c r="C204" s="31" t="s">
        <v>57</v>
      </c>
      <c r="D204" s="31" t="s">
        <v>60</v>
      </c>
      <c r="E204" s="31" t="s">
        <v>59</v>
      </c>
      <c r="F204" s="31">
        <v>8</v>
      </c>
      <c r="G204" s="32">
        <v>6240</v>
      </c>
      <c r="H204" s="31">
        <v>3458</v>
      </c>
    </row>
    <row r="205" spans="1:8" x14ac:dyDescent="0.25">
      <c r="A205" s="29">
        <v>40924</v>
      </c>
      <c r="B205" s="30">
        <v>1315</v>
      </c>
      <c r="C205" s="31" t="s">
        <v>53</v>
      </c>
      <c r="D205" s="31" t="s">
        <v>60</v>
      </c>
      <c r="E205" s="31" t="s">
        <v>59</v>
      </c>
      <c r="F205" s="31">
        <v>10</v>
      </c>
      <c r="G205" s="32">
        <v>10840</v>
      </c>
      <c r="H205" s="31">
        <v>3327.6089999999999</v>
      </c>
    </row>
    <row r="206" spans="1:8" x14ac:dyDescent="0.25">
      <c r="A206" s="29">
        <v>40925</v>
      </c>
      <c r="B206" s="30">
        <v>1316</v>
      </c>
      <c r="C206" s="31" t="s">
        <v>56</v>
      </c>
      <c r="D206" s="31" t="s">
        <v>60</v>
      </c>
      <c r="E206" s="31" t="s">
        <v>59</v>
      </c>
      <c r="F206" s="31">
        <v>8</v>
      </c>
      <c r="G206" s="32">
        <v>6288</v>
      </c>
      <c r="H206" s="31">
        <v>3818.9120000000003</v>
      </c>
    </row>
    <row r="207" spans="1:8" x14ac:dyDescent="0.25">
      <c r="A207" s="29">
        <v>40926</v>
      </c>
      <c r="B207" s="30">
        <v>1317</v>
      </c>
      <c r="C207" s="31" t="s">
        <v>57</v>
      </c>
      <c r="D207" s="31" t="s">
        <v>60</v>
      </c>
      <c r="E207" s="31" t="s">
        <v>55</v>
      </c>
      <c r="F207" s="31">
        <v>10</v>
      </c>
      <c r="G207" s="32">
        <v>4815</v>
      </c>
      <c r="H207" s="31">
        <v>2963.6324999999997</v>
      </c>
    </row>
    <row r="208" spans="1:8" x14ac:dyDescent="0.25">
      <c r="A208" s="29">
        <v>40927</v>
      </c>
      <c r="B208" s="30">
        <v>1318</v>
      </c>
      <c r="C208" s="31" t="s">
        <v>53</v>
      </c>
      <c r="D208" s="31" t="s">
        <v>60</v>
      </c>
      <c r="E208" s="31" t="s">
        <v>55</v>
      </c>
      <c r="F208" s="31">
        <v>9</v>
      </c>
      <c r="G208" s="32">
        <v>4014</v>
      </c>
      <c r="H208" s="31">
        <v>3576.4740000000002</v>
      </c>
    </row>
    <row r="209" spans="1:8" x14ac:dyDescent="0.25">
      <c r="A209" s="29">
        <v>40928</v>
      </c>
      <c r="B209" s="30">
        <v>1319</v>
      </c>
      <c r="C209" s="31" t="s">
        <v>56</v>
      </c>
      <c r="D209" s="31" t="s">
        <v>60</v>
      </c>
      <c r="E209" s="31" t="s">
        <v>55</v>
      </c>
      <c r="F209" s="31">
        <v>10</v>
      </c>
      <c r="G209" s="32">
        <v>8520</v>
      </c>
      <c r="H209" s="31">
        <v>1722.7439999999997</v>
      </c>
    </row>
    <row r="210" spans="1:8" x14ac:dyDescent="0.25">
      <c r="A210" s="29">
        <v>40929</v>
      </c>
      <c r="B210" s="30">
        <v>1320</v>
      </c>
      <c r="C210" s="31" t="s">
        <v>57</v>
      </c>
      <c r="D210" s="31" t="s">
        <v>60</v>
      </c>
      <c r="E210" s="31" t="s">
        <v>58</v>
      </c>
      <c r="F210" s="31">
        <v>6</v>
      </c>
      <c r="G210" s="32">
        <v>3321</v>
      </c>
      <c r="H210" s="31">
        <v>1405.7792999999999</v>
      </c>
    </row>
    <row r="211" spans="1:8" x14ac:dyDescent="0.25">
      <c r="A211" s="29">
        <v>40930</v>
      </c>
      <c r="B211" s="30">
        <v>1321</v>
      </c>
      <c r="C211" s="31" t="s">
        <v>53</v>
      </c>
      <c r="D211" s="31" t="s">
        <v>60</v>
      </c>
      <c r="E211" s="31" t="s">
        <v>58</v>
      </c>
      <c r="F211" s="31">
        <v>9</v>
      </c>
      <c r="G211" s="32">
        <v>6021</v>
      </c>
      <c r="H211" s="31">
        <v>669.33450000000005</v>
      </c>
    </row>
    <row r="212" spans="1:8" x14ac:dyDescent="0.25">
      <c r="A212" s="29">
        <v>40931</v>
      </c>
      <c r="B212" s="30">
        <v>1322</v>
      </c>
      <c r="C212" s="31" t="s">
        <v>56</v>
      </c>
      <c r="D212" s="31" t="s">
        <v>60</v>
      </c>
      <c r="E212" s="31" t="s">
        <v>58</v>
      </c>
      <c r="F212" s="31">
        <v>8</v>
      </c>
      <c r="G212" s="32">
        <v>3912</v>
      </c>
      <c r="H212" s="31">
        <v>3793.6620000000003</v>
      </c>
    </row>
    <row r="213" spans="1:8" x14ac:dyDescent="0.25">
      <c r="A213" s="29">
        <v>40932</v>
      </c>
      <c r="B213" s="30">
        <v>1323</v>
      </c>
      <c r="C213" s="31" t="s">
        <v>57</v>
      </c>
      <c r="D213" s="31" t="s">
        <v>60</v>
      </c>
      <c r="E213" s="31" t="s">
        <v>59</v>
      </c>
      <c r="F213" s="31">
        <v>8</v>
      </c>
      <c r="G213" s="32">
        <v>5640</v>
      </c>
      <c r="H213" s="31">
        <v>4190.5199999999995</v>
      </c>
    </row>
    <row r="214" spans="1:8" x14ac:dyDescent="0.25">
      <c r="A214" s="29">
        <v>40933</v>
      </c>
      <c r="B214" s="30">
        <v>1324</v>
      </c>
      <c r="C214" s="31" t="s">
        <v>53</v>
      </c>
      <c r="D214" s="31" t="s">
        <v>60</v>
      </c>
      <c r="E214" s="31" t="s">
        <v>59</v>
      </c>
      <c r="F214" s="31">
        <v>8</v>
      </c>
      <c r="G214" s="32">
        <v>2214</v>
      </c>
      <c r="H214" s="31">
        <v>3838.1904</v>
      </c>
    </row>
    <row r="215" spans="1:8" x14ac:dyDescent="0.25">
      <c r="A215" s="29">
        <v>40934</v>
      </c>
      <c r="B215" s="30">
        <v>1325</v>
      </c>
      <c r="C215" s="31" t="s">
        <v>56</v>
      </c>
      <c r="D215" s="31" t="s">
        <v>60</v>
      </c>
      <c r="E215" s="31" t="s">
        <v>59</v>
      </c>
      <c r="F215" s="31">
        <v>7</v>
      </c>
      <c r="G215" s="32">
        <v>4130</v>
      </c>
      <c r="H215" s="31">
        <v>3244.5279999999998</v>
      </c>
    </row>
    <row r="216" spans="1:8" x14ac:dyDescent="0.25">
      <c r="A216" s="29">
        <v>40935</v>
      </c>
      <c r="B216" s="30">
        <v>1326</v>
      </c>
      <c r="C216" s="31" t="s">
        <v>57</v>
      </c>
      <c r="D216" s="31" t="s">
        <v>60</v>
      </c>
      <c r="E216" s="31" t="s">
        <v>55</v>
      </c>
      <c r="F216" s="31">
        <v>10</v>
      </c>
      <c r="G216" s="32">
        <v>4995</v>
      </c>
      <c r="H216" s="31">
        <v>534.798</v>
      </c>
    </row>
    <row r="217" spans="1:8" x14ac:dyDescent="0.25">
      <c r="A217" s="29">
        <v>40936</v>
      </c>
      <c r="B217" s="30">
        <v>1327</v>
      </c>
      <c r="C217" s="31" t="s">
        <v>53</v>
      </c>
      <c r="D217" s="31" t="s">
        <v>60</v>
      </c>
      <c r="E217" s="31" t="s">
        <v>55</v>
      </c>
      <c r="F217" s="31">
        <v>9</v>
      </c>
      <c r="G217" s="32">
        <v>8343</v>
      </c>
      <c r="H217" s="31">
        <v>1025.9109000000001</v>
      </c>
    </row>
    <row r="218" spans="1:8" x14ac:dyDescent="0.25">
      <c r="A218" s="29">
        <v>40937</v>
      </c>
      <c r="B218" s="30">
        <v>1328</v>
      </c>
      <c r="C218" s="31" t="s">
        <v>56</v>
      </c>
      <c r="D218" s="31" t="s">
        <v>60</v>
      </c>
      <c r="E218" s="31" t="s">
        <v>55</v>
      </c>
      <c r="F218" s="31">
        <v>10</v>
      </c>
      <c r="G218" s="32">
        <v>5610</v>
      </c>
      <c r="H218" s="31">
        <v>6250.9425000000001</v>
      </c>
    </row>
    <row r="219" spans="1:8" x14ac:dyDescent="0.25">
      <c r="A219" s="29">
        <v>40938</v>
      </c>
      <c r="B219" s="30">
        <v>1329</v>
      </c>
      <c r="C219" s="31" t="s">
        <v>57</v>
      </c>
      <c r="D219" s="31" t="s">
        <v>60</v>
      </c>
      <c r="E219" s="31" t="s">
        <v>58</v>
      </c>
      <c r="F219" s="31">
        <v>9</v>
      </c>
      <c r="G219" s="32">
        <v>5022</v>
      </c>
      <c r="H219" s="31">
        <v>3887.0280000000002</v>
      </c>
    </row>
    <row r="220" spans="1:8" x14ac:dyDescent="0.25">
      <c r="A220" s="29">
        <v>40939</v>
      </c>
      <c r="B220" s="30">
        <v>1330</v>
      </c>
      <c r="C220" s="31" t="s">
        <v>53</v>
      </c>
      <c r="D220" s="31" t="s">
        <v>60</v>
      </c>
      <c r="E220" s="31" t="s">
        <v>58</v>
      </c>
      <c r="F220" s="31">
        <v>6</v>
      </c>
      <c r="G220" s="32">
        <v>6426</v>
      </c>
      <c r="H220" s="31">
        <v>1378.6982999999998</v>
      </c>
    </row>
    <row r="221" spans="1:8" x14ac:dyDescent="0.25">
      <c r="A221" s="29">
        <v>40940</v>
      </c>
      <c r="B221" s="30">
        <v>1331</v>
      </c>
      <c r="C221" s="31" t="s">
        <v>56</v>
      </c>
      <c r="D221" s="31" t="s">
        <v>60</v>
      </c>
      <c r="E221" s="31" t="s">
        <v>58</v>
      </c>
      <c r="F221" s="31">
        <v>9</v>
      </c>
      <c r="G221" s="32">
        <v>6682.5</v>
      </c>
      <c r="H221" s="31">
        <v>1449.6570000000002</v>
      </c>
    </row>
    <row r="222" spans="1:8" x14ac:dyDescent="0.25">
      <c r="A222" s="29">
        <v>40941</v>
      </c>
      <c r="B222" s="30">
        <v>1332</v>
      </c>
      <c r="C222" s="31" t="s">
        <v>57</v>
      </c>
      <c r="D222" s="31" t="s">
        <v>60</v>
      </c>
      <c r="E222" s="31" t="s">
        <v>59</v>
      </c>
      <c r="F222" s="31">
        <v>6</v>
      </c>
      <c r="G222" s="32">
        <v>3969</v>
      </c>
      <c r="H222" s="31">
        <v>2043.2412000000002</v>
      </c>
    </row>
    <row r="223" spans="1:8" x14ac:dyDescent="0.25">
      <c r="A223" s="29">
        <v>40942</v>
      </c>
      <c r="B223" s="30">
        <v>1333</v>
      </c>
      <c r="C223" s="31" t="s">
        <v>53</v>
      </c>
      <c r="D223" s="31" t="s">
        <v>60</v>
      </c>
      <c r="E223" s="31" t="s">
        <v>59</v>
      </c>
      <c r="F223" s="31">
        <v>7</v>
      </c>
      <c r="G223" s="32">
        <v>11760</v>
      </c>
      <c r="H223" s="31">
        <v>2367.288</v>
      </c>
    </row>
    <row r="224" spans="1:8" x14ac:dyDescent="0.25">
      <c r="A224" s="29">
        <v>40943</v>
      </c>
      <c r="B224" s="30">
        <v>1334</v>
      </c>
      <c r="C224" s="31" t="s">
        <v>56</v>
      </c>
      <c r="D224" s="31" t="s">
        <v>60</v>
      </c>
      <c r="E224" s="31" t="s">
        <v>59</v>
      </c>
      <c r="F224" s="31">
        <v>7</v>
      </c>
      <c r="G224" s="32">
        <v>2740.5</v>
      </c>
      <c r="H224" s="31">
        <v>4873.9792500000003</v>
      </c>
    </row>
    <row r="225" spans="1:8" x14ac:dyDescent="0.25">
      <c r="A225" s="29">
        <v>40944</v>
      </c>
      <c r="B225" s="30">
        <v>1335</v>
      </c>
      <c r="C225" s="31" t="s">
        <v>57</v>
      </c>
      <c r="D225" s="31" t="s">
        <v>60</v>
      </c>
      <c r="E225" s="31" t="s">
        <v>55</v>
      </c>
      <c r="F225" s="31">
        <v>9</v>
      </c>
      <c r="G225" s="32">
        <v>5292</v>
      </c>
      <c r="H225" s="31">
        <v>2046.4163999999998</v>
      </c>
    </row>
    <row r="226" spans="1:8" x14ac:dyDescent="0.25">
      <c r="A226" s="29">
        <v>40945</v>
      </c>
      <c r="B226" s="30">
        <v>1336</v>
      </c>
      <c r="C226" s="31" t="s">
        <v>53</v>
      </c>
      <c r="D226" s="31" t="s">
        <v>60</v>
      </c>
      <c r="E226" s="31" t="s">
        <v>55</v>
      </c>
      <c r="F226" s="31">
        <v>8</v>
      </c>
      <c r="G226" s="32">
        <v>6264</v>
      </c>
      <c r="H226" s="31">
        <v>628.07040000000006</v>
      </c>
    </row>
    <row r="227" spans="1:8" x14ac:dyDescent="0.25">
      <c r="A227" s="29">
        <v>40946</v>
      </c>
      <c r="B227" s="30">
        <v>1337</v>
      </c>
      <c r="C227" s="31" t="s">
        <v>56</v>
      </c>
      <c r="D227" s="31" t="s">
        <v>60</v>
      </c>
      <c r="E227" s="31" t="s">
        <v>55</v>
      </c>
      <c r="F227" s="31">
        <v>8</v>
      </c>
      <c r="G227" s="32">
        <v>9408</v>
      </c>
      <c r="H227" s="31">
        <v>4139.5200000000004</v>
      </c>
    </row>
    <row r="228" spans="1:8" x14ac:dyDescent="0.25">
      <c r="A228" s="29">
        <v>40947</v>
      </c>
      <c r="B228" s="30">
        <v>1338</v>
      </c>
      <c r="C228" s="31" t="s">
        <v>57</v>
      </c>
      <c r="D228" s="31" t="s">
        <v>60</v>
      </c>
      <c r="E228" s="31" t="s">
        <v>58</v>
      </c>
      <c r="F228" s="31">
        <v>6</v>
      </c>
      <c r="G228" s="32">
        <v>12465</v>
      </c>
      <c r="H228" s="31">
        <v>2678.9778000000001</v>
      </c>
    </row>
    <row r="229" spans="1:8" x14ac:dyDescent="0.25">
      <c r="A229" s="29">
        <v>40948</v>
      </c>
      <c r="B229" s="30">
        <v>1339</v>
      </c>
      <c r="C229" s="31" t="s">
        <v>53</v>
      </c>
      <c r="D229" s="31" t="s">
        <v>60</v>
      </c>
      <c r="E229" s="31" t="s">
        <v>58</v>
      </c>
      <c r="F229" s="31">
        <v>6</v>
      </c>
      <c r="G229" s="32">
        <v>6075</v>
      </c>
      <c r="H229" s="31">
        <v>1844.37</v>
      </c>
    </row>
    <row r="230" spans="1:8" x14ac:dyDescent="0.25">
      <c r="A230" s="29">
        <v>40949</v>
      </c>
      <c r="B230" s="30">
        <v>1340</v>
      </c>
      <c r="C230" s="31" t="s">
        <v>56</v>
      </c>
      <c r="D230" s="31" t="s">
        <v>60</v>
      </c>
      <c r="E230" s="31" t="s">
        <v>58</v>
      </c>
      <c r="F230" s="31">
        <v>7</v>
      </c>
      <c r="G230" s="32">
        <v>5922</v>
      </c>
      <c r="H230" s="31">
        <v>2894.6735999999996</v>
      </c>
    </row>
    <row r="231" spans="1:8" x14ac:dyDescent="0.25">
      <c r="A231" s="29">
        <v>40950</v>
      </c>
      <c r="B231" s="30">
        <v>1341</v>
      </c>
      <c r="C231" s="31" t="s">
        <v>57</v>
      </c>
      <c r="D231" s="31" t="s">
        <v>60</v>
      </c>
      <c r="E231" s="31" t="s">
        <v>59</v>
      </c>
      <c r="F231" s="31">
        <v>6</v>
      </c>
      <c r="G231" s="32">
        <v>8325</v>
      </c>
      <c r="H231" s="31">
        <v>614.8845</v>
      </c>
    </row>
    <row r="232" spans="1:8" x14ac:dyDescent="0.25">
      <c r="A232" s="29">
        <v>40951</v>
      </c>
      <c r="B232" s="30">
        <v>1342</v>
      </c>
      <c r="C232" s="31" t="s">
        <v>53</v>
      </c>
      <c r="D232" s="31" t="s">
        <v>60</v>
      </c>
      <c r="E232" s="31" t="s">
        <v>59</v>
      </c>
      <c r="F232" s="31">
        <v>10</v>
      </c>
      <c r="G232" s="32">
        <v>2020</v>
      </c>
      <c r="H232" s="31">
        <v>1382.8920000000001</v>
      </c>
    </row>
    <row r="233" spans="1:8" x14ac:dyDescent="0.25">
      <c r="A233" s="29">
        <v>40952</v>
      </c>
      <c r="B233" s="30">
        <v>1343</v>
      </c>
      <c r="C233" s="31" t="s">
        <v>56</v>
      </c>
      <c r="D233" s="31" t="s">
        <v>60</v>
      </c>
      <c r="E233" s="31" t="s">
        <v>59</v>
      </c>
      <c r="F233" s="31">
        <v>7</v>
      </c>
      <c r="G233" s="32">
        <v>3801</v>
      </c>
      <c r="H233" s="31">
        <v>2510.9405999999999</v>
      </c>
    </row>
    <row r="234" spans="1:8" x14ac:dyDescent="0.25">
      <c r="A234" s="29">
        <v>40953</v>
      </c>
      <c r="B234" s="30">
        <v>1344</v>
      </c>
      <c r="C234" s="31" t="s">
        <v>57</v>
      </c>
      <c r="D234" s="31" t="s">
        <v>60</v>
      </c>
      <c r="E234" s="31" t="s">
        <v>55</v>
      </c>
      <c r="F234" s="31">
        <v>8</v>
      </c>
      <c r="G234" s="32">
        <v>5568</v>
      </c>
      <c r="H234" s="31">
        <v>1955.4816000000001</v>
      </c>
    </row>
    <row r="235" spans="1:8" x14ac:dyDescent="0.25">
      <c r="A235" s="29">
        <v>40954</v>
      </c>
      <c r="B235" s="30">
        <v>1345</v>
      </c>
      <c r="C235" s="31" t="s">
        <v>53</v>
      </c>
      <c r="D235" s="31" t="s">
        <v>60</v>
      </c>
      <c r="E235" s="31" t="s">
        <v>55</v>
      </c>
      <c r="F235" s="31">
        <v>8</v>
      </c>
      <c r="G235" s="32">
        <v>5292</v>
      </c>
      <c r="H235" s="31">
        <v>3085.2359999999999</v>
      </c>
    </row>
    <row r="236" spans="1:8" x14ac:dyDescent="0.25">
      <c r="A236" s="29">
        <v>40955</v>
      </c>
      <c r="B236" s="30">
        <v>1346</v>
      </c>
      <c r="C236" s="31" t="s">
        <v>56</v>
      </c>
      <c r="D236" s="31" t="s">
        <v>60</v>
      </c>
      <c r="E236" s="31" t="s">
        <v>55</v>
      </c>
      <c r="F236" s="31">
        <v>10</v>
      </c>
      <c r="G236" s="32">
        <v>6540</v>
      </c>
      <c r="H236" s="31">
        <v>1282.1669999999999</v>
      </c>
    </row>
    <row r="237" spans="1:8" x14ac:dyDescent="0.25">
      <c r="A237" s="29">
        <v>40956</v>
      </c>
      <c r="B237" s="30">
        <v>1347</v>
      </c>
      <c r="C237" s="31" t="s">
        <v>57</v>
      </c>
      <c r="D237" s="31" t="s">
        <v>60</v>
      </c>
      <c r="E237" s="31" t="s">
        <v>58</v>
      </c>
      <c r="F237" s="31">
        <v>10</v>
      </c>
      <c r="G237" s="32">
        <v>7920</v>
      </c>
      <c r="H237" s="31">
        <v>3198.8879999999999</v>
      </c>
    </row>
    <row r="238" spans="1:8" x14ac:dyDescent="0.25">
      <c r="A238" s="29">
        <v>40957</v>
      </c>
      <c r="B238" s="30">
        <v>1348</v>
      </c>
      <c r="C238" s="31" t="s">
        <v>53</v>
      </c>
      <c r="D238" s="31" t="s">
        <v>60</v>
      </c>
      <c r="E238" s="31" t="s">
        <v>58</v>
      </c>
      <c r="F238" s="31">
        <v>10</v>
      </c>
      <c r="G238" s="32">
        <v>2280</v>
      </c>
      <c r="H238" s="31">
        <v>2978.136</v>
      </c>
    </row>
    <row r="239" spans="1:8" x14ac:dyDescent="0.25">
      <c r="A239" s="29">
        <v>40958</v>
      </c>
      <c r="B239" s="30">
        <v>1349</v>
      </c>
      <c r="C239" s="31" t="s">
        <v>56</v>
      </c>
      <c r="D239" s="31" t="s">
        <v>60</v>
      </c>
      <c r="E239" s="31" t="s">
        <v>58</v>
      </c>
      <c r="F239" s="31">
        <v>7</v>
      </c>
      <c r="G239" s="32">
        <v>8741.25</v>
      </c>
      <c r="H239" s="31">
        <v>1502.7957000000001</v>
      </c>
    </row>
    <row r="240" spans="1:8" x14ac:dyDescent="0.25">
      <c r="A240" s="29">
        <v>40959</v>
      </c>
      <c r="B240" s="30">
        <v>1350</v>
      </c>
      <c r="C240" s="31" t="s">
        <v>57</v>
      </c>
      <c r="D240" s="31" t="s">
        <v>60</v>
      </c>
      <c r="E240" s="31" t="s">
        <v>59</v>
      </c>
      <c r="F240" s="31">
        <v>6</v>
      </c>
      <c r="G240" s="32">
        <v>3168</v>
      </c>
      <c r="H240" s="31">
        <v>2526.7968000000001</v>
      </c>
    </row>
    <row r="241" spans="1:8" x14ac:dyDescent="0.25">
      <c r="A241" s="29">
        <v>40960</v>
      </c>
      <c r="B241" s="30">
        <v>1351</v>
      </c>
      <c r="C241" s="31" t="s">
        <v>53</v>
      </c>
      <c r="D241" s="31" t="s">
        <v>60</v>
      </c>
      <c r="E241" s="31" t="s">
        <v>59</v>
      </c>
      <c r="F241" s="31">
        <v>6</v>
      </c>
      <c r="G241" s="32">
        <v>11475</v>
      </c>
      <c r="H241" s="31">
        <v>4240.0125000000007</v>
      </c>
    </row>
    <row r="242" spans="1:8" x14ac:dyDescent="0.25">
      <c r="A242" s="29">
        <v>40961</v>
      </c>
      <c r="B242" s="30">
        <v>1352</v>
      </c>
      <c r="C242" s="31" t="s">
        <v>56</v>
      </c>
      <c r="D242" s="31" t="s">
        <v>60</v>
      </c>
      <c r="E242" s="31" t="s">
        <v>59</v>
      </c>
      <c r="F242" s="31">
        <v>9</v>
      </c>
      <c r="G242" s="32">
        <v>4333.5</v>
      </c>
      <c r="H242" s="31">
        <v>1783.23525</v>
      </c>
    </row>
    <row r="243" spans="1:8" x14ac:dyDescent="0.25">
      <c r="A243" s="29">
        <v>40962</v>
      </c>
      <c r="B243" s="30">
        <v>1353</v>
      </c>
      <c r="C243" s="31" t="s">
        <v>57</v>
      </c>
      <c r="D243" s="31" t="s">
        <v>60</v>
      </c>
      <c r="E243" s="31" t="s">
        <v>55</v>
      </c>
      <c r="F243" s="31">
        <v>9</v>
      </c>
      <c r="G243" s="32">
        <v>5778</v>
      </c>
      <c r="H243" s="31">
        <v>1758.8232</v>
      </c>
    </row>
    <row r="244" spans="1:8" x14ac:dyDescent="0.25">
      <c r="A244" s="29">
        <v>40963</v>
      </c>
      <c r="B244" s="30">
        <v>1354</v>
      </c>
      <c r="C244" s="31" t="s">
        <v>53</v>
      </c>
      <c r="D244" s="31" t="s">
        <v>60</v>
      </c>
      <c r="E244" s="31" t="s">
        <v>55</v>
      </c>
      <c r="F244" s="31">
        <v>9</v>
      </c>
      <c r="G244" s="32">
        <v>12285</v>
      </c>
      <c r="H244" s="31">
        <v>1560.6864</v>
      </c>
    </row>
    <row r="245" spans="1:8" x14ac:dyDescent="0.25">
      <c r="A245" s="29">
        <v>40964</v>
      </c>
      <c r="B245" s="30">
        <v>1355</v>
      </c>
      <c r="C245" s="31" t="s">
        <v>56</v>
      </c>
      <c r="D245" s="31" t="s">
        <v>60</v>
      </c>
      <c r="E245" s="31" t="s">
        <v>55</v>
      </c>
      <c r="F245" s="31">
        <v>6</v>
      </c>
      <c r="G245" s="32">
        <v>1782</v>
      </c>
      <c r="H245" s="31">
        <v>3026.7269999999999</v>
      </c>
    </row>
    <row r="246" spans="1:8" x14ac:dyDescent="0.25">
      <c r="A246" s="29">
        <v>40965</v>
      </c>
      <c r="B246" s="30">
        <v>1356</v>
      </c>
      <c r="C246" s="31" t="s">
        <v>57</v>
      </c>
      <c r="D246" s="31" t="s">
        <v>60</v>
      </c>
      <c r="E246" s="31" t="s">
        <v>58</v>
      </c>
      <c r="F246" s="31">
        <v>9</v>
      </c>
      <c r="G246" s="32">
        <v>14310</v>
      </c>
      <c r="H246" s="31">
        <v>4742.9063999999998</v>
      </c>
    </row>
    <row r="247" spans="1:8" x14ac:dyDescent="0.25">
      <c r="A247" s="29">
        <v>40966</v>
      </c>
      <c r="B247" s="30">
        <v>1357</v>
      </c>
      <c r="C247" s="31" t="s">
        <v>53</v>
      </c>
      <c r="D247" s="31" t="s">
        <v>60</v>
      </c>
      <c r="E247" s="31" t="s">
        <v>58</v>
      </c>
      <c r="F247" s="31">
        <v>6</v>
      </c>
      <c r="G247" s="32">
        <v>1962</v>
      </c>
      <c r="H247" s="31">
        <v>2316.7296000000001</v>
      </c>
    </row>
    <row r="248" spans="1:8" x14ac:dyDescent="0.25">
      <c r="A248" s="29">
        <v>40967</v>
      </c>
      <c r="B248" s="30">
        <v>1358</v>
      </c>
      <c r="C248" s="31" t="s">
        <v>56</v>
      </c>
      <c r="D248" s="31" t="s">
        <v>60</v>
      </c>
      <c r="E248" s="31" t="s">
        <v>58</v>
      </c>
      <c r="F248" s="31">
        <v>9</v>
      </c>
      <c r="G248" s="32">
        <v>12465</v>
      </c>
      <c r="H248" s="31">
        <v>4464.4643999999998</v>
      </c>
    </row>
    <row r="249" spans="1:8" x14ac:dyDescent="0.25">
      <c r="A249" s="29">
        <v>40969</v>
      </c>
      <c r="B249" s="30">
        <v>1359</v>
      </c>
      <c r="C249" s="31" t="s">
        <v>57</v>
      </c>
      <c r="D249" s="31" t="s">
        <v>60</v>
      </c>
      <c r="E249" s="31" t="s">
        <v>59</v>
      </c>
      <c r="F249" s="31">
        <v>7</v>
      </c>
      <c r="G249" s="32">
        <v>7182</v>
      </c>
      <c r="H249" s="31">
        <v>3926.1600000000003</v>
      </c>
    </row>
    <row r="250" spans="1:8" x14ac:dyDescent="0.25">
      <c r="A250" s="29">
        <v>40970</v>
      </c>
      <c r="B250" s="30">
        <v>1360</v>
      </c>
      <c r="C250" s="31" t="s">
        <v>53</v>
      </c>
      <c r="D250" s="31" t="s">
        <v>60</v>
      </c>
      <c r="E250" s="31" t="s">
        <v>59</v>
      </c>
      <c r="F250" s="31">
        <v>8</v>
      </c>
      <c r="G250" s="32">
        <v>1548</v>
      </c>
      <c r="H250" s="31">
        <v>683.75159999999994</v>
      </c>
    </row>
    <row r="251" spans="1:8" x14ac:dyDescent="0.25">
      <c r="A251" s="29">
        <v>40971</v>
      </c>
      <c r="B251" s="30">
        <v>1361</v>
      </c>
      <c r="C251" s="31" t="s">
        <v>56</v>
      </c>
      <c r="D251" s="31" t="s">
        <v>60</v>
      </c>
      <c r="E251" s="31" t="s">
        <v>59</v>
      </c>
      <c r="F251" s="31">
        <v>6</v>
      </c>
      <c r="G251" s="32">
        <v>3906</v>
      </c>
      <c r="H251" s="31">
        <v>1462.4063999999998</v>
      </c>
    </row>
    <row r="252" spans="1:8" x14ac:dyDescent="0.25">
      <c r="A252" s="29">
        <v>40972</v>
      </c>
      <c r="B252" s="30">
        <v>1362</v>
      </c>
      <c r="C252" s="31" t="s">
        <v>57</v>
      </c>
      <c r="D252" s="31" t="s">
        <v>60</v>
      </c>
      <c r="E252" s="31" t="s">
        <v>55</v>
      </c>
      <c r="F252" s="31">
        <v>7</v>
      </c>
      <c r="G252" s="32">
        <v>1753.5</v>
      </c>
      <c r="H252" s="31">
        <v>2914.317</v>
      </c>
    </row>
    <row r="253" spans="1:8" x14ac:dyDescent="0.25">
      <c r="A253" s="29">
        <v>40973</v>
      </c>
      <c r="B253" s="30">
        <v>1363</v>
      </c>
      <c r="C253" s="31" t="s">
        <v>53</v>
      </c>
      <c r="D253" s="31" t="s">
        <v>60</v>
      </c>
      <c r="E253" s="31" t="s">
        <v>55</v>
      </c>
      <c r="F253" s="31">
        <v>9</v>
      </c>
      <c r="G253" s="32">
        <v>5994</v>
      </c>
      <c r="H253" s="31">
        <v>2626.5707999999995</v>
      </c>
    </row>
    <row r="254" spans="1:8" x14ac:dyDescent="0.25">
      <c r="A254" s="29">
        <v>41339</v>
      </c>
      <c r="B254" s="30">
        <v>1364</v>
      </c>
      <c r="C254" s="31" t="s">
        <v>56</v>
      </c>
      <c r="D254" s="31" t="s">
        <v>60</v>
      </c>
      <c r="E254" s="31" t="s">
        <v>55</v>
      </c>
      <c r="F254" s="31">
        <v>9</v>
      </c>
      <c r="G254" s="32">
        <v>6480</v>
      </c>
      <c r="H254" s="31">
        <v>4390.2</v>
      </c>
    </row>
    <row r="255" spans="1:8" x14ac:dyDescent="0.25">
      <c r="A255" s="29">
        <v>41340</v>
      </c>
      <c r="B255" s="30">
        <v>1365</v>
      </c>
      <c r="C255" s="31" t="s">
        <v>57</v>
      </c>
      <c r="D255" s="31" t="s">
        <v>60</v>
      </c>
      <c r="E255" s="31" t="s">
        <v>58</v>
      </c>
      <c r="F255" s="31">
        <v>6</v>
      </c>
      <c r="G255" s="32">
        <v>3078</v>
      </c>
      <c r="H255" s="31">
        <v>2534.7330000000002</v>
      </c>
    </row>
    <row r="256" spans="1:8" x14ac:dyDescent="0.25">
      <c r="A256" s="29">
        <v>41341</v>
      </c>
      <c r="B256" s="30">
        <v>1366</v>
      </c>
      <c r="C256" s="31" t="s">
        <v>53</v>
      </c>
      <c r="D256" s="31" t="s">
        <v>60</v>
      </c>
      <c r="E256" s="31" t="s">
        <v>58</v>
      </c>
      <c r="F256" s="31">
        <v>9</v>
      </c>
      <c r="G256" s="32">
        <v>6858</v>
      </c>
      <c r="H256" s="31">
        <v>1755.1908000000001</v>
      </c>
    </row>
    <row r="257" spans="1:8" x14ac:dyDescent="0.25">
      <c r="A257" s="29">
        <v>41342</v>
      </c>
      <c r="B257" s="30">
        <v>1367</v>
      </c>
      <c r="C257" s="31" t="s">
        <v>56</v>
      </c>
      <c r="D257" s="31" t="s">
        <v>60</v>
      </c>
      <c r="E257" s="31" t="s">
        <v>58</v>
      </c>
      <c r="F257" s="31">
        <v>10</v>
      </c>
      <c r="G257" s="32">
        <v>10080</v>
      </c>
      <c r="H257" s="31">
        <v>3171.1680000000001</v>
      </c>
    </row>
    <row r="258" spans="1:8" x14ac:dyDescent="0.25">
      <c r="A258" s="29">
        <v>41343</v>
      </c>
      <c r="B258" s="30">
        <v>1368</v>
      </c>
      <c r="C258" s="31" t="s">
        <v>57</v>
      </c>
      <c r="D258" s="31" t="s">
        <v>60</v>
      </c>
      <c r="E258" s="31" t="s">
        <v>59</v>
      </c>
      <c r="F258" s="31">
        <v>10</v>
      </c>
      <c r="G258" s="32">
        <v>5520</v>
      </c>
      <c r="H258" s="31">
        <v>2378.0160000000001</v>
      </c>
    </row>
    <row r="259" spans="1:8" x14ac:dyDescent="0.25">
      <c r="A259" s="29">
        <v>41344</v>
      </c>
      <c r="B259" s="30">
        <v>1369</v>
      </c>
      <c r="C259" s="31" t="s">
        <v>53</v>
      </c>
      <c r="D259" s="31" t="s">
        <v>60</v>
      </c>
      <c r="E259" s="31" t="s">
        <v>59</v>
      </c>
      <c r="F259" s="31">
        <v>9</v>
      </c>
      <c r="G259" s="32">
        <v>11016</v>
      </c>
      <c r="H259" s="31">
        <v>892.84679999999992</v>
      </c>
    </row>
    <row r="260" spans="1:8" x14ac:dyDescent="0.25">
      <c r="A260" s="29">
        <v>41345</v>
      </c>
      <c r="B260" s="30">
        <v>1370</v>
      </c>
      <c r="C260" s="31" t="s">
        <v>56</v>
      </c>
      <c r="D260" s="31" t="s">
        <v>60</v>
      </c>
      <c r="E260" s="31" t="s">
        <v>59</v>
      </c>
      <c r="F260" s="31">
        <v>8</v>
      </c>
      <c r="G260" s="32">
        <v>2232</v>
      </c>
      <c r="H260" s="31">
        <v>969.13439999999991</v>
      </c>
    </row>
    <row r="261" spans="1:8" x14ac:dyDescent="0.25">
      <c r="A261" s="29">
        <v>41346</v>
      </c>
      <c r="B261" s="30">
        <v>1371</v>
      </c>
      <c r="C261" s="31" t="s">
        <v>57</v>
      </c>
      <c r="D261" s="31" t="s">
        <v>60</v>
      </c>
      <c r="E261" s="31" t="s">
        <v>55</v>
      </c>
      <c r="F261" s="31">
        <v>8</v>
      </c>
      <c r="G261" s="32">
        <v>6792</v>
      </c>
      <c r="H261" s="31">
        <v>907.1848</v>
      </c>
    </row>
    <row r="262" spans="1:8" x14ac:dyDescent="0.25">
      <c r="A262" s="29">
        <v>41347</v>
      </c>
      <c r="B262" s="30">
        <v>1372</v>
      </c>
      <c r="C262" s="31" t="s">
        <v>53</v>
      </c>
      <c r="D262" s="31" t="s">
        <v>60</v>
      </c>
      <c r="E262" s="31" t="s">
        <v>55</v>
      </c>
      <c r="F262" s="31">
        <v>6</v>
      </c>
      <c r="G262" s="32">
        <v>8707.5</v>
      </c>
      <c r="H262" s="31">
        <v>1918.95885</v>
      </c>
    </row>
    <row r="263" spans="1:8" x14ac:dyDescent="0.25">
      <c r="A263" s="29">
        <v>41348</v>
      </c>
      <c r="B263" s="30">
        <v>1373</v>
      </c>
      <c r="C263" s="31" t="s">
        <v>56</v>
      </c>
      <c r="D263" s="31" t="s">
        <v>60</v>
      </c>
      <c r="E263" s="31" t="s">
        <v>55</v>
      </c>
      <c r="F263" s="31">
        <v>7</v>
      </c>
      <c r="G263" s="32">
        <v>5796</v>
      </c>
      <c r="H263" s="31">
        <v>3440.5056</v>
      </c>
    </row>
    <row r="264" spans="1:8" x14ac:dyDescent="0.25">
      <c r="A264" s="29">
        <v>41349</v>
      </c>
      <c r="B264" s="30">
        <v>1374</v>
      </c>
      <c r="C264" s="31" t="s">
        <v>57</v>
      </c>
      <c r="D264" s="31" t="s">
        <v>60</v>
      </c>
      <c r="E264" s="31" t="s">
        <v>58</v>
      </c>
      <c r="F264" s="31">
        <v>10</v>
      </c>
      <c r="G264" s="32">
        <v>9000</v>
      </c>
      <c r="H264" s="31">
        <v>2616.2999999999997</v>
      </c>
    </row>
    <row r="265" spans="1:8" x14ac:dyDescent="0.25">
      <c r="A265" s="29">
        <v>41350</v>
      </c>
      <c r="B265" s="30">
        <v>1375</v>
      </c>
      <c r="C265" s="31" t="s">
        <v>53</v>
      </c>
      <c r="D265" s="31" t="s">
        <v>60</v>
      </c>
      <c r="E265" s="31" t="s">
        <v>58</v>
      </c>
      <c r="F265" s="31">
        <v>6</v>
      </c>
      <c r="G265" s="32">
        <v>10192.5</v>
      </c>
      <c r="H265" s="31">
        <v>1763.7101999999998</v>
      </c>
    </row>
    <row r="266" spans="1:8" x14ac:dyDescent="0.25">
      <c r="A266" s="29">
        <v>41351</v>
      </c>
      <c r="B266" s="30">
        <v>1376</v>
      </c>
      <c r="C266" s="31" t="s">
        <v>56</v>
      </c>
      <c r="D266" s="31" t="s">
        <v>60</v>
      </c>
      <c r="E266" s="31" t="s">
        <v>58</v>
      </c>
      <c r="F266" s="31">
        <v>6</v>
      </c>
      <c r="G266" s="32">
        <v>7074</v>
      </c>
      <c r="H266" s="31">
        <v>594.03915000000006</v>
      </c>
    </row>
    <row r="267" spans="1:8" x14ac:dyDescent="0.25">
      <c r="A267" s="29">
        <v>41352</v>
      </c>
      <c r="B267" s="30">
        <v>1377</v>
      </c>
      <c r="C267" s="31" t="s">
        <v>57</v>
      </c>
      <c r="D267" s="31" t="s">
        <v>60</v>
      </c>
      <c r="E267" s="31" t="s">
        <v>59</v>
      </c>
      <c r="F267" s="31">
        <v>10</v>
      </c>
      <c r="G267" s="32">
        <v>2260</v>
      </c>
      <c r="H267" s="31">
        <v>3598.8240000000001</v>
      </c>
    </row>
    <row r="268" spans="1:8" x14ac:dyDescent="0.25">
      <c r="A268" s="29">
        <v>41353</v>
      </c>
      <c r="B268" s="30">
        <v>1378</v>
      </c>
      <c r="C268" s="31" t="s">
        <v>53</v>
      </c>
      <c r="D268" s="31" t="s">
        <v>60</v>
      </c>
      <c r="E268" s="31" t="s">
        <v>59</v>
      </c>
      <c r="F268" s="31">
        <v>7</v>
      </c>
      <c r="G268" s="32">
        <v>8568</v>
      </c>
      <c r="H268" s="31">
        <v>980.17920000000004</v>
      </c>
    </row>
    <row r="269" spans="1:8" x14ac:dyDescent="0.25">
      <c r="A269" s="29">
        <v>41354</v>
      </c>
      <c r="B269" s="30">
        <v>1379</v>
      </c>
      <c r="C269" s="31" t="s">
        <v>56</v>
      </c>
      <c r="D269" s="31" t="s">
        <v>60</v>
      </c>
      <c r="E269" s="31" t="s">
        <v>59</v>
      </c>
      <c r="F269" s="31">
        <v>8</v>
      </c>
      <c r="G269" s="32">
        <v>8856</v>
      </c>
      <c r="H269" s="31">
        <v>5951.232</v>
      </c>
    </row>
    <row r="270" spans="1:8" x14ac:dyDescent="0.25">
      <c r="A270" s="29">
        <v>41355</v>
      </c>
      <c r="B270" s="30">
        <v>1380</v>
      </c>
      <c r="C270" s="31" t="s">
        <v>57</v>
      </c>
      <c r="D270" s="31" t="s">
        <v>60</v>
      </c>
      <c r="E270" s="31" t="s">
        <v>55</v>
      </c>
      <c r="F270" s="31">
        <v>6</v>
      </c>
      <c r="G270" s="32">
        <v>1692</v>
      </c>
      <c r="H270" s="31">
        <v>2789.7696000000001</v>
      </c>
    </row>
    <row r="271" spans="1:8" x14ac:dyDescent="0.25">
      <c r="A271" s="29">
        <v>41356</v>
      </c>
      <c r="B271" s="30">
        <v>1381</v>
      </c>
      <c r="C271" s="31" t="s">
        <v>53</v>
      </c>
      <c r="D271" s="31" t="s">
        <v>60</v>
      </c>
      <c r="E271" s="31" t="s">
        <v>55</v>
      </c>
      <c r="F271" s="31">
        <v>6</v>
      </c>
      <c r="G271" s="32">
        <v>5022</v>
      </c>
      <c r="H271" s="31">
        <v>3700.3769999999995</v>
      </c>
    </row>
    <row r="272" spans="1:8" x14ac:dyDescent="0.25">
      <c r="A272" s="29">
        <v>41357</v>
      </c>
      <c r="B272" s="30">
        <v>1382</v>
      </c>
      <c r="C272" s="31" t="s">
        <v>56</v>
      </c>
      <c r="D272" s="31" t="s">
        <v>60</v>
      </c>
      <c r="E272" s="31" t="s">
        <v>55</v>
      </c>
      <c r="F272" s="31">
        <v>10</v>
      </c>
      <c r="G272" s="32">
        <v>8160</v>
      </c>
      <c r="H272" s="31">
        <v>3942.9119999999998</v>
      </c>
    </row>
    <row r="273" spans="1:8" x14ac:dyDescent="0.25">
      <c r="A273" s="29">
        <v>41358</v>
      </c>
      <c r="B273" s="30">
        <v>1383</v>
      </c>
      <c r="C273" s="31" t="s">
        <v>57</v>
      </c>
      <c r="D273" s="31" t="s">
        <v>60</v>
      </c>
      <c r="E273" s="31" t="s">
        <v>58</v>
      </c>
      <c r="F273" s="31">
        <v>7</v>
      </c>
      <c r="G273" s="32">
        <v>2509.5</v>
      </c>
      <c r="H273" s="31">
        <v>858.7509</v>
      </c>
    </row>
    <row r="274" spans="1:8" x14ac:dyDescent="0.25">
      <c r="A274" s="29">
        <v>41359</v>
      </c>
      <c r="B274" s="30">
        <v>1384</v>
      </c>
      <c r="C274" s="31" t="s">
        <v>53</v>
      </c>
      <c r="D274" s="31" t="s">
        <v>60</v>
      </c>
      <c r="E274" s="31" t="s">
        <v>58</v>
      </c>
      <c r="F274" s="31">
        <v>7</v>
      </c>
      <c r="G274" s="32">
        <v>1732.5</v>
      </c>
      <c r="H274" s="31">
        <v>1503.81</v>
      </c>
    </row>
    <row r="275" spans="1:8" x14ac:dyDescent="0.25">
      <c r="A275" s="29">
        <v>41360</v>
      </c>
      <c r="B275" s="30">
        <v>1385</v>
      </c>
      <c r="C275" s="31" t="s">
        <v>56</v>
      </c>
      <c r="D275" s="31" t="s">
        <v>60</v>
      </c>
      <c r="E275" s="31" t="s">
        <v>58</v>
      </c>
      <c r="F275" s="31">
        <v>9</v>
      </c>
      <c r="G275" s="32">
        <v>2340</v>
      </c>
      <c r="H275" s="31">
        <v>2488.59</v>
      </c>
    </row>
    <row r="276" spans="1:8" x14ac:dyDescent="0.25">
      <c r="A276" s="29">
        <v>41361</v>
      </c>
      <c r="B276" s="30">
        <v>1386</v>
      </c>
      <c r="C276" s="31" t="s">
        <v>57</v>
      </c>
      <c r="D276" s="31" t="s">
        <v>60</v>
      </c>
      <c r="E276" s="31" t="s">
        <v>59</v>
      </c>
      <c r="F276" s="31">
        <v>10</v>
      </c>
      <c r="G276" s="32">
        <v>10960</v>
      </c>
      <c r="H276" s="31">
        <v>3741.7439999999997</v>
      </c>
    </row>
    <row r="277" spans="1:8" x14ac:dyDescent="0.25">
      <c r="A277" s="29">
        <v>41362</v>
      </c>
      <c r="B277" s="30">
        <v>1387</v>
      </c>
      <c r="C277" s="31" t="s">
        <v>53</v>
      </c>
      <c r="D277" s="31" t="s">
        <v>60</v>
      </c>
      <c r="E277" s="31" t="s">
        <v>59</v>
      </c>
      <c r="F277" s="31">
        <v>7</v>
      </c>
      <c r="G277" s="32">
        <v>8111.25</v>
      </c>
      <c r="H277" s="31">
        <v>597.799125</v>
      </c>
    </row>
    <row r="278" spans="1:8" x14ac:dyDescent="0.25">
      <c r="A278" s="29">
        <v>41363</v>
      </c>
      <c r="B278" s="30">
        <v>1388</v>
      </c>
      <c r="C278" s="31" t="s">
        <v>56</v>
      </c>
      <c r="D278" s="31" t="s">
        <v>60</v>
      </c>
      <c r="E278" s="31" t="s">
        <v>59</v>
      </c>
      <c r="F278" s="31">
        <v>6</v>
      </c>
      <c r="G278" s="32">
        <v>4878</v>
      </c>
      <c r="H278" s="31">
        <v>4765.8060000000005</v>
      </c>
    </row>
    <row r="279" spans="1:8" x14ac:dyDescent="0.25">
      <c r="A279" s="29">
        <v>41364</v>
      </c>
      <c r="B279" s="30">
        <v>1389</v>
      </c>
      <c r="C279" s="31" t="s">
        <v>57</v>
      </c>
      <c r="D279" s="31" t="s">
        <v>60</v>
      </c>
      <c r="E279" s="31" t="s">
        <v>55</v>
      </c>
      <c r="F279" s="31">
        <v>8</v>
      </c>
      <c r="G279" s="32">
        <v>14940</v>
      </c>
      <c r="H279" s="31">
        <v>5294.7359999999999</v>
      </c>
    </row>
    <row r="280" spans="1:8" x14ac:dyDescent="0.25">
      <c r="A280" s="29">
        <v>41365</v>
      </c>
      <c r="B280" s="30">
        <v>1390</v>
      </c>
      <c r="C280" s="31" t="s">
        <v>53</v>
      </c>
      <c r="D280" s="31" t="s">
        <v>60</v>
      </c>
      <c r="E280" s="31" t="s">
        <v>55</v>
      </c>
      <c r="F280" s="31">
        <v>8</v>
      </c>
      <c r="G280" s="32">
        <v>8280</v>
      </c>
      <c r="H280" s="31">
        <v>4222.7999999999993</v>
      </c>
    </row>
    <row r="281" spans="1:8" x14ac:dyDescent="0.25">
      <c r="A281" s="29">
        <v>41366</v>
      </c>
      <c r="B281" s="30">
        <v>1391</v>
      </c>
      <c r="C281" s="31" t="s">
        <v>56</v>
      </c>
      <c r="D281" s="31" t="s">
        <v>60</v>
      </c>
      <c r="E281" s="31" t="s">
        <v>55</v>
      </c>
      <c r="F281" s="31">
        <v>6</v>
      </c>
      <c r="G281" s="32">
        <v>2065.5</v>
      </c>
      <c r="H281" s="31">
        <v>2443.2799500000001</v>
      </c>
    </row>
    <row r="282" spans="1:8" x14ac:dyDescent="0.25">
      <c r="A282" s="29">
        <v>41367</v>
      </c>
      <c r="B282" s="30">
        <v>1392</v>
      </c>
      <c r="C282" s="31" t="s">
        <v>57</v>
      </c>
      <c r="D282" s="31" t="s">
        <v>60</v>
      </c>
      <c r="E282" s="31" t="s">
        <v>58</v>
      </c>
      <c r="F282" s="31">
        <v>8</v>
      </c>
      <c r="G282" s="32">
        <v>8028</v>
      </c>
      <c r="H282" s="31">
        <v>4016.6760000000004</v>
      </c>
    </row>
    <row r="283" spans="1:8" x14ac:dyDescent="0.25">
      <c r="A283" s="29">
        <v>41368</v>
      </c>
      <c r="B283" s="30">
        <v>1393</v>
      </c>
      <c r="C283" s="31" t="s">
        <v>53</v>
      </c>
      <c r="D283" s="31" t="s">
        <v>60</v>
      </c>
      <c r="E283" s="31" t="s">
        <v>58</v>
      </c>
      <c r="F283" s="31">
        <v>9</v>
      </c>
      <c r="G283" s="32">
        <v>8280</v>
      </c>
      <c r="H283" s="31">
        <v>3315.1049999999996</v>
      </c>
    </row>
    <row r="284" spans="1:8" x14ac:dyDescent="0.25">
      <c r="A284" s="29">
        <v>41369</v>
      </c>
      <c r="B284" s="30">
        <v>1394</v>
      </c>
      <c r="C284" s="31" t="s">
        <v>56</v>
      </c>
      <c r="D284" s="31" t="s">
        <v>60</v>
      </c>
      <c r="E284" s="31" t="s">
        <v>58</v>
      </c>
      <c r="F284" s="31">
        <v>7</v>
      </c>
      <c r="G284" s="32">
        <v>2215.5</v>
      </c>
      <c r="H284" s="31">
        <v>2865.9708000000005</v>
      </c>
    </row>
    <row r="285" spans="1:8" x14ac:dyDescent="0.25">
      <c r="A285" s="29">
        <v>41370</v>
      </c>
      <c r="B285" s="30">
        <v>1395</v>
      </c>
      <c r="C285" s="31" t="s">
        <v>57</v>
      </c>
      <c r="D285" s="31" t="s">
        <v>60</v>
      </c>
      <c r="E285" s="31" t="s">
        <v>59</v>
      </c>
      <c r="F285" s="31">
        <v>7</v>
      </c>
      <c r="G285" s="32">
        <v>12022.5</v>
      </c>
      <c r="H285" s="31">
        <v>2547.0868500000006</v>
      </c>
    </row>
    <row r="286" spans="1:8" x14ac:dyDescent="0.25">
      <c r="A286" s="29">
        <v>41371</v>
      </c>
      <c r="B286" s="30">
        <v>1396</v>
      </c>
      <c r="C286" s="31" t="s">
        <v>53</v>
      </c>
      <c r="D286" s="31" t="s">
        <v>60</v>
      </c>
      <c r="E286" s="31" t="s">
        <v>59</v>
      </c>
      <c r="F286" s="31">
        <v>10</v>
      </c>
      <c r="G286" s="32">
        <v>3600</v>
      </c>
      <c r="H286" s="31">
        <v>3808.8</v>
      </c>
    </row>
    <row r="287" spans="1:8" x14ac:dyDescent="0.25">
      <c r="A287" s="29">
        <v>41372</v>
      </c>
      <c r="B287" s="30">
        <v>1397</v>
      </c>
      <c r="C287" s="31" t="s">
        <v>56</v>
      </c>
      <c r="D287" s="31" t="s">
        <v>60</v>
      </c>
      <c r="E287" s="31" t="s">
        <v>59</v>
      </c>
      <c r="F287" s="31">
        <v>8</v>
      </c>
      <c r="G287" s="32">
        <v>5136</v>
      </c>
      <c r="H287" s="31">
        <v>2781.9143999999997</v>
      </c>
    </row>
    <row r="288" spans="1:8" x14ac:dyDescent="0.25">
      <c r="A288" s="29">
        <v>41373</v>
      </c>
      <c r="B288" s="30">
        <v>1398</v>
      </c>
      <c r="C288" s="31" t="s">
        <v>57</v>
      </c>
      <c r="D288" s="31" t="s">
        <v>60</v>
      </c>
      <c r="E288" s="31" t="s">
        <v>55</v>
      </c>
      <c r="F288" s="31">
        <v>9</v>
      </c>
      <c r="G288" s="32">
        <v>2430</v>
      </c>
      <c r="H288" s="31">
        <v>5209.920000000001</v>
      </c>
    </row>
    <row r="289" spans="1:8" x14ac:dyDescent="0.25">
      <c r="A289" s="29">
        <v>41374</v>
      </c>
      <c r="B289" s="30">
        <v>1399</v>
      </c>
      <c r="C289" s="31" t="s">
        <v>53</v>
      </c>
      <c r="D289" s="31" t="s">
        <v>60</v>
      </c>
      <c r="E289" s="31" t="s">
        <v>55</v>
      </c>
      <c r="F289" s="31">
        <v>10</v>
      </c>
      <c r="G289" s="32">
        <v>10160</v>
      </c>
      <c r="H289" s="31">
        <v>3020.5679999999998</v>
      </c>
    </row>
    <row r="290" spans="1:8" x14ac:dyDescent="0.25">
      <c r="A290" s="29">
        <v>41375</v>
      </c>
      <c r="B290" s="30">
        <v>1400</v>
      </c>
      <c r="C290" s="31" t="s">
        <v>56</v>
      </c>
      <c r="D290" s="31" t="s">
        <v>60</v>
      </c>
      <c r="E290" s="31" t="s">
        <v>55</v>
      </c>
      <c r="F290" s="31">
        <v>7</v>
      </c>
      <c r="G290" s="32">
        <v>8379</v>
      </c>
      <c r="H290" s="31">
        <v>4688.0505000000003</v>
      </c>
    </row>
    <row r="291" spans="1:8" x14ac:dyDescent="0.25">
      <c r="A291" s="29">
        <v>41376</v>
      </c>
      <c r="B291" s="30">
        <v>1401</v>
      </c>
      <c r="C291" s="31" t="s">
        <v>57</v>
      </c>
      <c r="D291" s="31" t="s">
        <v>60</v>
      </c>
      <c r="E291" s="31" t="s">
        <v>58</v>
      </c>
      <c r="F291" s="31">
        <v>10</v>
      </c>
      <c r="G291" s="32">
        <v>3420</v>
      </c>
      <c r="H291" s="31">
        <v>1141.596</v>
      </c>
    </row>
    <row r="292" spans="1:8" x14ac:dyDescent="0.25">
      <c r="A292" s="29">
        <v>41377</v>
      </c>
      <c r="B292" s="30">
        <v>1402</v>
      </c>
      <c r="C292" s="31" t="s">
        <v>53</v>
      </c>
      <c r="D292" s="31" t="s">
        <v>60</v>
      </c>
      <c r="E292" s="31" t="s">
        <v>58</v>
      </c>
      <c r="F292" s="31">
        <v>7</v>
      </c>
      <c r="G292" s="32">
        <v>2572.5</v>
      </c>
      <c r="H292" s="31">
        <v>1882.5554999999999</v>
      </c>
    </row>
    <row r="293" spans="1:8" x14ac:dyDescent="0.25">
      <c r="A293" s="29">
        <v>41378</v>
      </c>
      <c r="B293" s="30">
        <v>1403</v>
      </c>
      <c r="C293" s="31" t="s">
        <v>56</v>
      </c>
      <c r="D293" s="31" t="s">
        <v>60</v>
      </c>
      <c r="E293" s="31" t="s">
        <v>58</v>
      </c>
      <c r="F293" s="31">
        <v>7</v>
      </c>
      <c r="G293" s="32">
        <v>12652.5</v>
      </c>
      <c r="H293" s="31">
        <v>807.73559999999998</v>
      </c>
    </row>
    <row r="294" spans="1:8" x14ac:dyDescent="0.25">
      <c r="A294" s="29">
        <v>41379</v>
      </c>
      <c r="B294" s="30">
        <v>1404</v>
      </c>
      <c r="C294" s="31" t="s">
        <v>57</v>
      </c>
      <c r="D294" s="31" t="s">
        <v>60</v>
      </c>
      <c r="E294" s="31" t="s">
        <v>59</v>
      </c>
      <c r="F294" s="31">
        <v>6</v>
      </c>
      <c r="G294" s="32">
        <v>8856</v>
      </c>
      <c r="H294" s="31">
        <v>4363.7939999999999</v>
      </c>
    </row>
    <row r="295" spans="1:8" x14ac:dyDescent="0.25">
      <c r="A295" s="29">
        <v>41380</v>
      </c>
      <c r="B295" s="30">
        <v>1405</v>
      </c>
      <c r="C295" s="31" t="s">
        <v>53</v>
      </c>
      <c r="D295" s="31" t="s">
        <v>60</v>
      </c>
      <c r="E295" s="31" t="s">
        <v>59</v>
      </c>
      <c r="F295" s="31">
        <v>7</v>
      </c>
      <c r="G295" s="32">
        <v>8820</v>
      </c>
      <c r="H295" s="31">
        <v>2115.6239999999998</v>
      </c>
    </row>
    <row r="296" spans="1:8" x14ac:dyDescent="0.25">
      <c r="A296" s="29">
        <v>41381</v>
      </c>
      <c r="B296" s="30">
        <v>1406</v>
      </c>
      <c r="C296" s="31" t="s">
        <v>56</v>
      </c>
      <c r="D296" s="31" t="s">
        <v>60</v>
      </c>
      <c r="E296" s="31" t="s">
        <v>59</v>
      </c>
      <c r="F296" s="31">
        <v>9</v>
      </c>
      <c r="G296" s="32">
        <v>13230</v>
      </c>
      <c r="H296" s="31">
        <v>2436.9659999999999</v>
      </c>
    </row>
    <row r="297" spans="1:8" x14ac:dyDescent="0.25">
      <c r="A297" s="29">
        <v>41382</v>
      </c>
      <c r="B297" s="30">
        <v>1407</v>
      </c>
      <c r="C297" s="31" t="s">
        <v>57</v>
      </c>
      <c r="D297" s="31" t="s">
        <v>60</v>
      </c>
      <c r="E297" s="31" t="s">
        <v>55</v>
      </c>
      <c r="F297" s="31">
        <v>6</v>
      </c>
      <c r="G297" s="32">
        <v>6358.5</v>
      </c>
      <c r="H297" s="31">
        <v>2668.0265999999992</v>
      </c>
    </row>
    <row r="298" spans="1:8" x14ac:dyDescent="0.25">
      <c r="A298" s="29">
        <v>41383</v>
      </c>
      <c r="B298" s="30">
        <v>1408</v>
      </c>
      <c r="C298" s="31" t="s">
        <v>53</v>
      </c>
      <c r="D298" s="31" t="s">
        <v>60</v>
      </c>
      <c r="E298" s="31" t="s">
        <v>55</v>
      </c>
      <c r="F298" s="31">
        <v>9</v>
      </c>
      <c r="G298" s="32">
        <v>13095</v>
      </c>
      <c r="H298" s="31">
        <v>1701.3023999999998</v>
      </c>
    </row>
    <row r="299" spans="1:8" x14ac:dyDescent="0.25">
      <c r="A299" s="29">
        <v>41384</v>
      </c>
      <c r="B299" s="30">
        <v>1409</v>
      </c>
      <c r="C299" s="31" t="s">
        <v>56</v>
      </c>
      <c r="D299" s="31" t="s">
        <v>60</v>
      </c>
      <c r="E299" s="31" t="s">
        <v>55</v>
      </c>
      <c r="F299" s="31">
        <v>7</v>
      </c>
      <c r="G299" s="32">
        <v>3822</v>
      </c>
      <c r="H299" s="31">
        <v>3359.538</v>
      </c>
    </row>
    <row r="300" spans="1:8" x14ac:dyDescent="0.25">
      <c r="A300" s="29">
        <v>41385</v>
      </c>
      <c r="B300" s="30">
        <v>1410</v>
      </c>
      <c r="C300" s="31" t="s">
        <v>57</v>
      </c>
      <c r="D300" s="31" t="s">
        <v>60</v>
      </c>
      <c r="E300" s="31" t="s">
        <v>58</v>
      </c>
      <c r="F300" s="31">
        <v>10</v>
      </c>
      <c r="G300" s="32">
        <v>13600</v>
      </c>
      <c r="H300" s="31">
        <v>5811.2800000000007</v>
      </c>
    </row>
    <row r="301" spans="1:8" x14ac:dyDescent="0.25">
      <c r="A301" s="29">
        <v>41386</v>
      </c>
      <c r="B301" s="30">
        <v>1411</v>
      </c>
      <c r="C301" s="31" t="s">
        <v>53</v>
      </c>
      <c r="D301" s="31" t="s">
        <v>60</v>
      </c>
      <c r="E301" s="31" t="s">
        <v>58</v>
      </c>
      <c r="F301" s="31">
        <v>8</v>
      </c>
      <c r="G301" s="32">
        <v>8640</v>
      </c>
      <c r="H301" s="31">
        <v>4520.880000000001</v>
      </c>
    </row>
    <row r="302" spans="1:8" x14ac:dyDescent="0.25">
      <c r="A302" s="29">
        <v>41387</v>
      </c>
      <c r="B302" s="30">
        <v>1412</v>
      </c>
      <c r="C302" s="31" t="s">
        <v>56</v>
      </c>
      <c r="D302" s="31" t="s">
        <v>60</v>
      </c>
      <c r="E302" s="31" t="s">
        <v>58</v>
      </c>
      <c r="F302" s="31">
        <v>9</v>
      </c>
      <c r="G302" s="32">
        <v>2421</v>
      </c>
      <c r="H302" s="31">
        <v>3976.4924999999998</v>
      </c>
    </row>
    <row r="303" spans="1:8" x14ac:dyDescent="0.25">
      <c r="A303" s="29">
        <v>41388</v>
      </c>
      <c r="B303" s="30">
        <v>1413</v>
      </c>
      <c r="C303" s="31" t="s">
        <v>57</v>
      </c>
      <c r="D303" s="31" t="s">
        <v>60</v>
      </c>
      <c r="E303" s="31" t="s">
        <v>59</v>
      </c>
      <c r="F303" s="31">
        <v>6</v>
      </c>
      <c r="G303" s="32">
        <v>7290</v>
      </c>
      <c r="H303" s="31">
        <v>3423.5662499999999</v>
      </c>
    </row>
    <row r="304" spans="1:8" x14ac:dyDescent="0.25">
      <c r="A304" s="29">
        <v>41389</v>
      </c>
      <c r="B304" s="30">
        <v>1414</v>
      </c>
      <c r="C304" s="31" t="s">
        <v>53</v>
      </c>
      <c r="D304" s="31" t="s">
        <v>60</v>
      </c>
      <c r="E304" s="31" t="s">
        <v>59</v>
      </c>
      <c r="F304" s="31">
        <v>8</v>
      </c>
      <c r="G304" s="32">
        <v>6192</v>
      </c>
      <c r="H304" s="31">
        <v>2479.8959999999997</v>
      </c>
    </row>
    <row r="305" spans="1:8" x14ac:dyDescent="0.25">
      <c r="A305" s="29">
        <v>41390</v>
      </c>
      <c r="B305" s="30">
        <v>1415</v>
      </c>
      <c r="C305" s="31" t="s">
        <v>56</v>
      </c>
      <c r="D305" s="31" t="s">
        <v>60</v>
      </c>
      <c r="E305" s="31" t="s">
        <v>59</v>
      </c>
      <c r="F305" s="31">
        <v>6</v>
      </c>
      <c r="G305" s="32">
        <v>2146.5</v>
      </c>
      <c r="H305" s="31">
        <v>2718.7569000000003</v>
      </c>
    </row>
    <row r="306" spans="1:8" x14ac:dyDescent="0.25">
      <c r="A306" s="29">
        <v>41391</v>
      </c>
      <c r="B306" s="30">
        <v>1416</v>
      </c>
      <c r="C306" s="31" t="s">
        <v>57</v>
      </c>
      <c r="D306" s="31" t="s">
        <v>60</v>
      </c>
      <c r="E306" s="31" t="s">
        <v>55</v>
      </c>
      <c r="F306" s="31">
        <v>7</v>
      </c>
      <c r="G306" s="32">
        <v>7528.5</v>
      </c>
      <c r="H306" s="31">
        <v>769.66364999999985</v>
      </c>
    </row>
    <row r="307" spans="1:8" x14ac:dyDescent="0.25">
      <c r="A307" s="29">
        <v>41392</v>
      </c>
      <c r="B307" s="30">
        <v>1417</v>
      </c>
      <c r="C307" s="31" t="s">
        <v>53</v>
      </c>
      <c r="D307" s="31" t="s">
        <v>60</v>
      </c>
      <c r="E307" s="31" t="s">
        <v>55</v>
      </c>
      <c r="F307" s="31">
        <v>6</v>
      </c>
      <c r="G307" s="32">
        <v>2106</v>
      </c>
      <c r="H307" s="31">
        <v>1447.6644000000001</v>
      </c>
    </row>
    <row r="308" spans="1:8" x14ac:dyDescent="0.25">
      <c r="A308" s="29">
        <v>41393</v>
      </c>
      <c r="B308" s="30">
        <v>1418</v>
      </c>
      <c r="C308" s="31" t="s">
        <v>56</v>
      </c>
      <c r="D308" s="31" t="s">
        <v>60</v>
      </c>
      <c r="E308" s="31" t="s">
        <v>55</v>
      </c>
      <c r="F308" s="31">
        <v>10</v>
      </c>
      <c r="G308" s="32">
        <v>8480</v>
      </c>
      <c r="H308" s="31">
        <v>2146.5</v>
      </c>
    </row>
    <row r="309" spans="1:8" x14ac:dyDescent="0.25">
      <c r="A309" s="29">
        <v>41394</v>
      </c>
      <c r="B309" s="30">
        <v>1419</v>
      </c>
      <c r="C309" s="31" t="s">
        <v>57</v>
      </c>
      <c r="D309" s="31" t="s">
        <v>60</v>
      </c>
      <c r="E309" s="31" t="s">
        <v>58</v>
      </c>
      <c r="F309" s="31">
        <v>6</v>
      </c>
      <c r="G309" s="32">
        <v>4266</v>
      </c>
      <c r="H309" s="31">
        <v>665.92259999999999</v>
      </c>
    </row>
    <row r="310" spans="1:8" x14ac:dyDescent="0.25">
      <c r="A310" s="29">
        <v>41395</v>
      </c>
      <c r="B310" s="30">
        <v>1420</v>
      </c>
      <c r="C310" s="31" t="s">
        <v>53</v>
      </c>
      <c r="D310" s="31" t="s">
        <v>60</v>
      </c>
      <c r="E310" s="31" t="s">
        <v>58</v>
      </c>
      <c r="F310" s="31">
        <v>10</v>
      </c>
      <c r="G310" s="32">
        <v>7245</v>
      </c>
      <c r="H310" s="31">
        <v>3210.2594999999997</v>
      </c>
    </row>
    <row r="311" spans="1:8" x14ac:dyDescent="0.25">
      <c r="A311" s="29">
        <v>41396</v>
      </c>
      <c r="B311" s="30">
        <v>1421</v>
      </c>
      <c r="C311" s="31" t="s">
        <v>56</v>
      </c>
      <c r="D311" s="31" t="s">
        <v>60</v>
      </c>
      <c r="E311" s="31" t="s">
        <v>58</v>
      </c>
      <c r="F311" s="31">
        <v>9</v>
      </c>
      <c r="G311" s="32">
        <v>1552.5</v>
      </c>
      <c r="H311" s="31">
        <v>2023.8390000000002</v>
      </c>
    </row>
    <row r="312" spans="1:8" x14ac:dyDescent="0.25">
      <c r="A312" s="29">
        <v>41397</v>
      </c>
      <c r="B312" s="30">
        <v>1422</v>
      </c>
      <c r="C312" s="31" t="s">
        <v>57</v>
      </c>
      <c r="D312" s="31" t="s">
        <v>60</v>
      </c>
      <c r="E312" s="31" t="s">
        <v>59</v>
      </c>
      <c r="F312" s="31">
        <v>6</v>
      </c>
      <c r="G312" s="32">
        <v>2151</v>
      </c>
      <c r="H312" s="31">
        <v>3784.8995999999997</v>
      </c>
    </row>
    <row r="313" spans="1:8" x14ac:dyDescent="0.25">
      <c r="A313" s="29">
        <v>41398</v>
      </c>
      <c r="B313" s="30">
        <v>1423</v>
      </c>
      <c r="C313" s="31" t="s">
        <v>53</v>
      </c>
      <c r="D313" s="31" t="s">
        <v>60</v>
      </c>
      <c r="E313" s="31" t="s">
        <v>59</v>
      </c>
      <c r="F313" s="31">
        <v>6</v>
      </c>
      <c r="G313" s="32">
        <v>7222.5</v>
      </c>
      <c r="H313" s="31">
        <v>1295.7165</v>
      </c>
    </row>
    <row r="314" spans="1:8" x14ac:dyDescent="0.25">
      <c r="A314" s="29">
        <v>41399</v>
      </c>
      <c r="B314" s="30">
        <v>1424</v>
      </c>
      <c r="C314" s="31" t="s">
        <v>56</v>
      </c>
      <c r="D314" s="31" t="s">
        <v>60</v>
      </c>
      <c r="E314" s="31" t="s">
        <v>59</v>
      </c>
      <c r="F314" s="31">
        <v>6</v>
      </c>
      <c r="G314" s="32">
        <v>7632</v>
      </c>
      <c r="H314" s="31">
        <v>2415.5280000000002</v>
      </c>
    </row>
    <row r="315" spans="1:8" x14ac:dyDescent="0.25">
      <c r="A315" s="29">
        <v>41400</v>
      </c>
      <c r="B315" s="30">
        <v>1425</v>
      </c>
      <c r="C315" s="31" t="s">
        <v>57</v>
      </c>
      <c r="D315" s="31" t="s">
        <v>60</v>
      </c>
      <c r="E315" s="31" t="s">
        <v>55</v>
      </c>
      <c r="F315" s="31">
        <v>9</v>
      </c>
      <c r="G315" s="32">
        <v>10476</v>
      </c>
      <c r="H315" s="31">
        <v>4955.1480000000001</v>
      </c>
    </row>
    <row r="316" spans="1:8" x14ac:dyDescent="0.25">
      <c r="A316" s="29">
        <v>41401</v>
      </c>
      <c r="B316" s="30">
        <v>1426</v>
      </c>
      <c r="C316" s="31" t="s">
        <v>53</v>
      </c>
      <c r="D316" s="31" t="s">
        <v>60</v>
      </c>
      <c r="E316" s="31" t="s">
        <v>55</v>
      </c>
      <c r="F316" s="31">
        <v>7</v>
      </c>
      <c r="G316" s="32">
        <v>6930</v>
      </c>
      <c r="H316" s="31">
        <v>703.74149999999997</v>
      </c>
    </row>
    <row r="317" spans="1:8" x14ac:dyDescent="0.25">
      <c r="A317" s="29">
        <v>41767</v>
      </c>
      <c r="B317" s="30">
        <v>1427</v>
      </c>
      <c r="C317" s="31" t="s">
        <v>56</v>
      </c>
      <c r="D317" s="31" t="s">
        <v>60</v>
      </c>
      <c r="E317" s="31" t="s">
        <v>55</v>
      </c>
      <c r="F317" s="31">
        <v>8</v>
      </c>
      <c r="G317" s="32">
        <v>10380</v>
      </c>
      <c r="H317" s="31">
        <v>2044.6523999999999</v>
      </c>
    </row>
    <row r="318" spans="1:8" x14ac:dyDescent="0.25">
      <c r="A318" s="29">
        <v>41768</v>
      </c>
      <c r="B318" s="30">
        <v>1428</v>
      </c>
      <c r="C318" s="31" t="s">
        <v>57</v>
      </c>
      <c r="D318" s="31" t="s">
        <v>60</v>
      </c>
      <c r="E318" s="31" t="s">
        <v>58</v>
      </c>
      <c r="F318" s="31">
        <v>7</v>
      </c>
      <c r="G318" s="32">
        <v>11088</v>
      </c>
      <c r="H318" s="31">
        <v>3463.8912</v>
      </c>
    </row>
    <row r="319" spans="1:8" x14ac:dyDescent="0.25">
      <c r="A319" s="29">
        <v>41769</v>
      </c>
      <c r="B319" s="30">
        <v>1429</v>
      </c>
      <c r="C319" s="31" t="s">
        <v>53</v>
      </c>
      <c r="D319" s="31" t="s">
        <v>60</v>
      </c>
      <c r="E319" s="31" t="s">
        <v>58</v>
      </c>
      <c r="F319" s="31">
        <v>6</v>
      </c>
      <c r="G319" s="32">
        <v>5535</v>
      </c>
      <c r="H319" s="31">
        <v>3875.4224999999997</v>
      </c>
    </row>
    <row r="320" spans="1:8" x14ac:dyDescent="0.25">
      <c r="A320" s="29">
        <v>41770</v>
      </c>
      <c r="B320" s="30">
        <v>1430</v>
      </c>
      <c r="C320" s="31" t="s">
        <v>56</v>
      </c>
      <c r="D320" s="31" t="s">
        <v>60</v>
      </c>
      <c r="E320" s="31" t="s">
        <v>58</v>
      </c>
      <c r="F320" s="31">
        <v>9</v>
      </c>
      <c r="G320" s="32">
        <v>5058</v>
      </c>
      <c r="H320" s="31">
        <v>1083.9294</v>
      </c>
    </row>
    <row r="321" spans="1:8" x14ac:dyDescent="0.25">
      <c r="A321" s="29">
        <v>41771</v>
      </c>
      <c r="B321" s="30">
        <v>1431</v>
      </c>
      <c r="C321" s="31" t="s">
        <v>57</v>
      </c>
      <c r="D321" s="31" t="s">
        <v>60</v>
      </c>
      <c r="E321" s="31" t="s">
        <v>59</v>
      </c>
      <c r="F321" s="31">
        <v>8</v>
      </c>
      <c r="G321" s="32">
        <v>11680</v>
      </c>
      <c r="H321" s="31">
        <v>1725.8368</v>
      </c>
    </row>
    <row r="322" spans="1:8" x14ac:dyDescent="0.25">
      <c r="A322" s="29">
        <v>41772</v>
      </c>
      <c r="B322" s="30">
        <v>1432</v>
      </c>
      <c r="C322" s="31" t="s">
        <v>53</v>
      </c>
      <c r="D322" s="31" t="s">
        <v>60</v>
      </c>
      <c r="E322" s="31" t="s">
        <v>59</v>
      </c>
      <c r="F322" s="31">
        <v>6</v>
      </c>
      <c r="G322" s="32">
        <v>9684</v>
      </c>
      <c r="H322" s="31">
        <v>833.55029999999999</v>
      </c>
    </row>
    <row r="323" spans="1:8" x14ac:dyDescent="0.25">
      <c r="A323" s="29">
        <v>41773</v>
      </c>
      <c r="B323" s="30">
        <v>1433</v>
      </c>
      <c r="C323" s="31" t="s">
        <v>56</v>
      </c>
      <c r="D323" s="31" t="s">
        <v>60</v>
      </c>
      <c r="E323" s="31" t="s">
        <v>59</v>
      </c>
      <c r="F323" s="31">
        <v>8</v>
      </c>
      <c r="G323" s="32">
        <v>4176</v>
      </c>
      <c r="H323" s="31">
        <v>1383.9264000000001</v>
      </c>
    </row>
    <row r="324" spans="1:8" x14ac:dyDescent="0.25">
      <c r="A324" s="29">
        <v>41774</v>
      </c>
      <c r="B324" s="30">
        <v>1434</v>
      </c>
      <c r="C324" s="31" t="s">
        <v>57</v>
      </c>
      <c r="D324" s="31" t="s">
        <v>60</v>
      </c>
      <c r="E324" s="31" t="s">
        <v>55</v>
      </c>
      <c r="F324" s="31">
        <v>10</v>
      </c>
      <c r="G324" s="32">
        <v>6345</v>
      </c>
      <c r="H324" s="31">
        <v>724.81050000000005</v>
      </c>
    </row>
    <row r="325" spans="1:8" x14ac:dyDescent="0.25">
      <c r="A325" s="29">
        <v>41775</v>
      </c>
      <c r="B325" s="30">
        <v>1435</v>
      </c>
      <c r="C325" s="31" t="s">
        <v>53</v>
      </c>
      <c r="D325" s="31" t="s">
        <v>60</v>
      </c>
      <c r="E325" s="31" t="s">
        <v>55</v>
      </c>
      <c r="F325" s="31">
        <v>9</v>
      </c>
      <c r="G325" s="32">
        <v>9126</v>
      </c>
      <c r="H325" s="31">
        <v>1822.4621999999999</v>
      </c>
    </row>
    <row r="326" spans="1:8" x14ac:dyDescent="0.25">
      <c r="A326" s="29">
        <v>41776</v>
      </c>
      <c r="B326" s="30">
        <v>1436</v>
      </c>
      <c r="C326" s="31" t="s">
        <v>56</v>
      </c>
      <c r="D326" s="31" t="s">
        <v>60</v>
      </c>
      <c r="E326" s="31" t="s">
        <v>55</v>
      </c>
      <c r="F326" s="31">
        <v>9</v>
      </c>
      <c r="G326" s="32">
        <v>11205</v>
      </c>
      <c r="H326" s="31">
        <v>4979.5020000000004</v>
      </c>
    </row>
    <row r="327" spans="1:8" x14ac:dyDescent="0.25">
      <c r="A327" s="29">
        <v>41777</v>
      </c>
      <c r="B327" s="30">
        <v>1437</v>
      </c>
      <c r="C327" s="31" t="s">
        <v>57</v>
      </c>
      <c r="D327" s="31" t="s">
        <v>60</v>
      </c>
      <c r="E327" s="31" t="s">
        <v>58</v>
      </c>
      <c r="F327" s="31">
        <v>10</v>
      </c>
      <c r="G327" s="32">
        <v>6150</v>
      </c>
      <c r="H327" s="31">
        <v>1254.5999999999999</v>
      </c>
    </row>
    <row r="328" spans="1:8" x14ac:dyDescent="0.25">
      <c r="A328" s="29">
        <v>41778</v>
      </c>
      <c r="B328" s="30">
        <v>1438</v>
      </c>
      <c r="C328" s="31" t="s">
        <v>53</v>
      </c>
      <c r="D328" s="31" t="s">
        <v>60</v>
      </c>
      <c r="E328" s="31" t="s">
        <v>58</v>
      </c>
      <c r="F328" s="31">
        <v>8</v>
      </c>
      <c r="G328" s="32">
        <v>10860</v>
      </c>
      <c r="H328" s="31">
        <v>3724.9800000000005</v>
      </c>
    </row>
    <row r="329" spans="1:8" x14ac:dyDescent="0.25">
      <c r="A329" s="29">
        <v>41779</v>
      </c>
      <c r="B329" s="30">
        <v>1439</v>
      </c>
      <c r="C329" s="31" t="s">
        <v>56</v>
      </c>
      <c r="D329" s="31" t="s">
        <v>60</v>
      </c>
      <c r="E329" s="31" t="s">
        <v>58</v>
      </c>
      <c r="F329" s="31">
        <v>10</v>
      </c>
      <c r="G329" s="32">
        <v>8775</v>
      </c>
      <c r="H329" s="31">
        <v>3239.7299999999996</v>
      </c>
    </row>
    <row r="330" spans="1:8" x14ac:dyDescent="0.25">
      <c r="A330" s="29">
        <v>41780</v>
      </c>
      <c r="B330" s="30">
        <v>1440</v>
      </c>
      <c r="C330" s="31" t="s">
        <v>57</v>
      </c>
      <c r="D330" s="31" t="s">
        <v>60</v>
      </c>
      <c r="E330" s="31" t="s">
        <v>59</v>
      </c>
      <c r="F330" s="31">
        <v>6</v>
      </c>
      <c r="G330" s="32">
        <v>7317</v>
      </c>
      <c r="H330" s="31">
        <v>3698.4996000000001</v>
      </c>
    </row>
    <row r="331" spans="1:8" x14ac:dyDescent="0.25">
      <c r="A331" s="29">
        <v>41781</v>
      </c>
      <c r="B331" s="30">
        <v>1441</v>
      </c>
      <c r="C331" s="31" t="s">
        <v>53</v>
      </c>
      <c r="D331" s="31" t="s">
        <v>60</v>
      </c>
      <c r="E331" s="31" t="s">
        <v>59</v>
      </c>
      <c r="F331" s="31">
        <v>9</v>
      </c>
      <c r="G331" s="32">
        <v>6885</v>
      </c>
      <c r="H331" s="31">
        <v>2968.1235000000001</v>
      </c>
    </row>
    <row r="332" spans="1:8" x14ac:dyDescent="0.25">
      <c r="A332" s="29">
        <v>41782</v>
      </c>
      <c r="B332" s="30">
        <v>1442</v>
      </c>
      <c r="C332" s="31" t="s">
        <v>56</v>
      </c>
      <c r="D332" s="31" t="s">
        <v>60</v>
      </c>
      <c r="E332" s="31" t="s">
        <v>59</v>
      </c>
      <c r="F332" s="31">
        <v>8</v>
      </c>
      <c r="G332" s="32">
        <v>4608</v>
      </c>
      <c r="H332" s="31">
        <v>2087.424</v>
      </c>
    </row>
    <row r="333" spans="1:8" x14ac:dyDescent="0.25">
      <c r="A333" s="29">
        <v>41783</v>
      </c>
      <c r="B333" s="30">
        <v>1443</v>
      </c>
      <c r="C333" s="31" t="s">
        <v>57</v>
      </c>
      <c r="D333" s="31" t="s">
        <v>60</v>
      </c>
      <c r="E333" s="31" t="s">
        <v>55</v>
      </c>
      <c r="F333" s="31">
        <v>8</v>
      </c>
      <c r="G333" s="32">
        <v>6960</v>
      </c>
      <c r="H333" s="31">
        <v>1524.9359999999999</v>
      </c>
    </row>
    <row r="334" spans="1:8" x14ac:dyDescent="0.25">
      <c r="A334" s="29">
        <v>41784</v>
      </c>
      <c r="B334" s="30">
        <v>1444</v>
      </c>
      <c r="C334" s="31" t="s">
        <v>53</v>
      </c>
      <c r="D334" s="31" t="s">
        <v>60</v>
      </c>
      <c r="E334" s="31" t="s">
        <v>55</v>
      </c>
      <c r="F334" s="31">
        <v>10</v>
      </c>
      <c r="G334" s="32">
        <v>4940</v>
      </c>
      <c r="H334" s="31">
        <v>3269.2920000000004</v>
      </c>
    </row>
    <row r="335" spans="1:8" x14ac:dyDescent="0.25">
      <c r="A335" s="29">
        <v>41785</v>
      </c>
      <c r="B335" s="30">
        <v>1445</v>
      </c>
      <c r="C335" s="31" t="s">
        <v>56</v>
      </c>
      <c r="D335" s="31" t="s">
        <v>60</v>
      </c>
      <c r="E335" s="31" t="s">
        <v>55</v>
      </c>
      <c r="F335" s="31">
        <v>9</v>
      </c>
      <c r="G335" s="32">
        <v>4644</v>
      </c>
      <c r="H335" s="31">
        <v>840.7962</v>
      </c>
    </row>
    <row r="336" spans="1:8" x14ac:dyDescent="0.25">
      <c r="A336" s="29">
        <v>41786</v>
      </c>
      <c r="B336" s="30">
        <v>1446</v>
      </c>
      <c r="C336" s="31" t="s">
        <v>57</v>
      </c>
      <c r="D336" s="31" t="s">
        <v>60</v>
      </c>
      <c r="E336" s="31" t="s">
        <v>58</v>
      </c>
      <c r="F336" s="31">
        <v>9</v>
      </c>
      <c r="G336" s="32">
        <v>5040</v>
      </c>
      <c r="H336" s="31">
        <v>3241.7280000000001</v>
      </c>
    </row>
    <row r="337" spans="1:8" x14ac:dyDescent="0.25">
      <c r="A337" s="29">
        <v>41787</v>
      </c>
      <c r="B337" s="30">
        <v>1447</v>
      </c>
      <c r="C337" s="31" t="s">
        <v>53</v>
      </c>
      <c r="D337" s="31" t="s">
        <v>60</v>
      </c>
      <c r="E337" s="31" t="s">
        <v>58</v>
      </c>
      <c r="F337" s="31">
        <v>10</v>
      </c>
      <c r="G337" s="32">
        <v>3390</v>
      </c>
      <c r="H337" s="31">
        <v>601.72499999999991</v>
      </c>
    </row>
    <row r="338" spans="1:8" x14ac:dyDescent="0.25">
      <c r="A338" s="29">
        <v>41788</v>
      </c>
      <c r="B338" s="30">
        <v>1448</v>
      </c>
      <c r="C338" s="31" t="s">
        <v>56</v>
      </c>
      <c r="D338" s="31" t="s">
        <v>60</v>
      </c>
      <c r="E338" s="31" t="s">
        <v>58</v>
      </c>
      <c r="F338" s="31">
        <v>7</v>
      </c>
      <c r="G338" s="32">
        <v>2740.5</v>
      </c>
      <c r="H338" s="31">
        <v>1859.1551999999999</v>
      </c>
    </row>
    <row r="339" spans="1:8" x14ac:dyDescent="0.25">
      <c r="A339" s="29">
        <v>41789</v>
      </c>
      <c r="B339" s="30">
        <v>1449</v>
      </c>
      <c r="C339" s="31" t="s">
        <v>57</v>
      </c>
      <c r="D339" s="31" t="s">
        <v>60</v>
      </c>
      <c r="E339" s="31" t="s">
        <v>59</v>
      </c>
      <c r="F339" s="31">
        <v>9</v>
      </c>
      <c r="G339" s="32">
        <v>5454</v>
      </c>
      <c r="H339" s="31">
        <v>3256.8561</v>
      </c>
    </row>
    <row r="340" spans="1:8" x14ac:dyDescent="0.25">
      <c r="A340" s="29">
        <v>41790</v>
      </c>
      <c r="B340" s="30">
        <v>1450</v>
      </c>
      <c r="C340" s="31" t="s">
        <v>53</v>
      </c>
      <c r="D340" s="31" t="s">
        <v>60</v>
      </c>
      <c r="E340" s="31" t="s">
        <v>59</v>
      </c>
      <c r="F340" s="31">
        <v>7</v>
      </c>
      <c r="G340" s="32">
        <v>12337.5</v>
      </c>
      <c r="H340" s="31">
        <v>3086.8424999999993</v>
      </c>
    </row>
    <row r="341" spans="1:8" x14ac:dyDescent="0.25">
      <c r="A341" s="29">
        <v>41791</v>
      </c>
      <c r="B341" s="30">
        <v>1451</v>
      </c>
      <c r="C341" s="31" t="s">
        <v>56</v>
      </c>
      <c r="D341" s="31" t="s">
        <v>60</v>
      </c>
      <c r="E341" s="31" t="s">
        <v>59</v>
      </c>
      <c r="F341" s="31">
        <v>6</v>
      </c>
      <c r="G341" s="32">
        <v>9756</v>
      </c>
      <c r="H341" s="31">
        <v>1684.8612000000001</v>
      </c>
    </row>
    <row r="342" spans="1:8" x14ac:dyDescent="0.25">
      <c r="A342" s="29">
        <v>41792</v>
      </c>
      <c r="B342" s="30">
        <v>1452</v>
      </c>
      <c r="C342" s="31" t="s">
        <v>57</v>
      </c>
      <c r="D342" s="31" t="s">
        <v>60</v>
      </c>
      <c r="E342" s="31" t="s">
        <v>55</v>
      </c>
      <c r="F342" s="31">
        <v>7</v>
      </c>
      <c r="G342" s="32">
        <v>4851</v>
      </c>
      <c r="H342" s="31">
        <v>4334.8536000000004</v>
      </c>
    </row>
    <row r="343" spans="1:8" x14ac:dyDescent="0.25">
      <c r="A343" s="29">
        <v>41793</v>
      </c>
      <c r="B343" s="30">
        <v>1453</v>
      </c>
      <c r="C343" s="31" t="s">
        <v>53</v>
      </c>
      <c r="D343" s="31" t="s">
        <v>60</v>
      </c>
      <c r="E343" s="31" t="s">
        <v>55</v>
      </c>
      <c r="F343" s="31">
        <v>6</v>
      </c>
      <c r="G343" s="32">
        <v>2016</v>
      </c>
      <c r="H343" s="31">
        <v>3302.2080000000001</v>
      </c>
    </row>
    <row r="344" spans="1:8" x14ac:dyDescent="0.25">
      <c r="A344" s="29">
        <v>41794</v>
      </c>
      <c r="B344" s="30">
        <v>1454</v>
      </c>
      <c r="C344" s="31" t="s">
        <v>56</v>
      </c>
      <c r="D344" s="31" t="s">
        <v>60</v>
      </c>
      <c r="E344" s="31" t="s">
        <v>55</v>
      </c>
      <c r="F344" s="31">
        <v>9</v>
      </c>
      <c r="G344" s="32">
        <v>4806</v>
      </c>
      <c r="H344" s="31">
        <v>1068.6141</v>
      </c>
    </row>
    <row r="345" spans="1:8" x14ac:dyDescent="0.25">
      <c r="A345" s="29">
        <v>41795</v>
      </c>
      <c r="B345" s="30">
        <v>1455</v>
      </c>
      <c r="C345" s="31" t="s">
        <v>57</v>
      </c>
      <c r="D345" s="31" t="s">
        <v>60</v>
      </c>
      <c r="E345" s="31" t="s">
        <v>58</v>
      </c>
      <c r="F345" s="31">
        <v>9</v>
      </c>
      <c r="G345" s="32">
        <v>4716</v>
      </c>
      <c r="H345" s="31">
        <v>3319.1207999999997</v>
      </c>
    </row>
    <row r="346" spans="1:8" x14ac:dyDescent="0.25">
      <c r="A346" s="29">
        <v>41796</v>
      </c>
      <c r="B346" s="30">
        <v>1456</v>
      </c>
      <c r="C346" s="31" t="s">
        <v>53</v>
      </c>
      <c r="D346" s="31" t="s">
        <v>60</v>
      </c>
      <c r="E346" s="31" t="s">
        <v>58</v>
      </c>
      <c r="F346" s="31">
        <v>9</v>
      </c>
      <c r="G346" s="32">
        <v>11115</v>
      </c>
      <c r="H346" s="31">
        <v>2680.2710999999999</v>
      </c>
    </row>
    <row r="347" spans="1:8" x14ac:dyDescent="0.25">
      <c r="A347" s="29">
        <v>41797</v>
      </c>
      <c r="B347" s="30">
        <v>1457</v>
      </c>
      <c r="C347" s="31" t="s">
        <v>56</v>
      </c>
      <c r="D347" s="31" t="s">
        <v>60</v>
      </c>
      <c r="E347" s="31" t="s">
        <v>58</v>
      </c>
      <c r="F347" s="31">
        <v>6</v>
      </c>
      <c r="G347" s="32">
        <v>5224.5</v>
      </c>
      <c r="H347" s="31">
        <v>2312.712</v>
      </c>
    </row>
    <row r="348" spans="1:8" x14ac:dyDescent="0.25">
      <c r="A348" s="29">
        <v>41798</v>
      </c>
      <c r="B348" s="30">
        <v>1458</v>
      </c>
      <c r="C348" s="31" t="s">
        <v>57</v>
      </c>
      <c r="D348" s="31" t="s">
        <v>60</v>
      </c>
      <c r="E348" s="31" t="s">
        <v>59</v>
      </c>
      <c r="F348" s="31">
        <v>6</v>
      </c>
      <c r="G348" s="32">
        <v>4131</v>
      </c>
      <c r="H348" s="31">
        <v>2968.5365999999999</v>
      </c>
    </row>
    <row r="349" spans="1:8" x14ac:dyDescent="0.25">
      <c r="A349" s="29">
        <v>41799</v>
      </c>
      <c r="B349" s="30">
        <v>1459</v>
      </c>
      <c r="C349" s="31" t="s">
        <v>53</v>
      </c>
      <c r="D349" s="31" t="s">
        <v>60</v>
      </c>
      <c r="E349" s="31" t="s">
        <v>59</v>
      </c>
      <c r="F349" s="31">
        <v>6</v>
      </c>
      <c r="G349" s="32">
        <v>2808</v>
      </c>
      <c r="H349" s="31">
        <v>2322.2159999999994</v>
      </c>
    </row>
    <row r="350" spans="1:8" x14ac:dyDescent="0.25">
      <c r="A350" s="29">
        <v>41800</v>
      </c>
      <c r="B350" s="30">
        <v>1460</v>
      </c>
      <c r="C350" s="31" t="s">
        <v>56</v>
      </c>
      <c r="D350" s="31" t="s">
        <v>60</v>
      </c>
      <c r="E350" s="31" t="s">
        <v>59</v>
      </c>
      <c r="F350" s="31">
        <v>7</v>
      </c>
      <c r="G350" s="32">
        <v>1564.5</v>
      </c>
      <c r="H350" s="31">
        <v>2080.7849999999999</v>
      </c>
    </row>
    <row r="351" spans="1:8" x14ac:dyDescent="0.25">
      <c r="A351" s="29">
        <v>41801</v>
      </c>
      <c r="B351" s="30">
        <v>1461</v>
      </c>
      <c r="C351" s="31" t="s">
        <v>57</v>
      </c>
      <c r="D351" s="31" t="s">
        <v>60</v>
      </c>
      <c r="E351" s="31" t="s">
        <v>55</v>
      </c>
      <c r="F351" s="31">
        <v>8</v>
      </c>
      <c r="G351" s="32">
        <v>11088</v>
      </c>
      <c r="H351" s="31">
        <v>3958.4160000000002</v>
      </c>
    </row>
    <row r="352" spans="1:8" x14ac:dyDescent="0.25">
      <c r="A352" s="29">
        <v>41802</v>
      </c>
      <c r="B352" s="30">
        <v>1462</v>
      </c>
      <c r="C352" s="31" t="s">
        <v>53</v>
      </c>
      <c r="D352" s="31" t="s">
        <v>60</v>
      </c>
      <c r="E352" s="31" t="s">
        <v>55</v>
      </c>
      <c r="F352" s="31">
        <v>10</v>
      </c>
      <c r="G352" s="32">
        <v>11640</v>
      </c>
      <c r="H352" s="31">
        <v>2337.3119999999999</v>
      </c>
    </row>
    <row r="353" spans="1:8" x14ac:dyDescent="0.25">
      <c r="A353" s="29">
        <v>41803</v>
      </c>
      <c r="B353" s="30">
        <v>1463</v>
      </c>
      <c r="C353" s="31" t="s">
        <v>56</v>
      </c>
      <c r="D353" s="31" t="s">
        <v>60</v>
      </c>
      <c r="E353" s="31" t="s">
        <v>55</v>
      </c>
      <c r="F353" s="31">
        <v>6</v>
      </c>
      <c r="G353" s="32">
        <v>6804</v>
      </c>
      <c r="H353" s="31">
        <v>2270.3247000000001</v>
      </c>
    </row>
    <row r="354" spans="1:8" x14ac:dyDescent="0.25">
      <c r="A354" s="29">
        <v>41804</v>
      </c>
      <c r="B354" s="30">
        <v>1464</v>
      </c>
      <c r="C354" s="31" t="s">
        <v>57</v>
      </c>
      <c r="D354" s="31" t="s">
        <v>60</v>
      </c>
      <c r="E354" s="31" t="s">
        <v>58</v>
      </c>
      <c r="F354" s="31">
        <v>10</v>
      </c>
      <c r="G354" s="32">
        <v>7860</v>
      </c>
      <c r="H354" s="31">
        <v>1799.94</v>
      </c>
    </row>
    <row r="355" spans="1:8" x14ac:dyDescent="0.25">
      <c r="A355" s="29">
        <v>41805</v>
      </c>
      <c r="B355" s="30">
        <v>1465</v>
      </c>
      <c r="C355" s="31" t="s">
        <v>53</v>
      </c>
      <c r="D355" s="31" t="s">
        <v>60</v>
      </c>
      <c r="E355" s="31" t="s">
        <v>58</v>
      </c>
      <c r="F355" s="31">
        <v>8</v>
      </c>
      <c r="G355" s="32">
        <v>7296</v>
      </c>
      <c r="H355" s="31">
        <v>696.03840000000002</v>
      </c>
    </row>
    <row r="356" spans="1:8" x14ac:dyDescent="0.25">
      <c r="A356" s="29">
        <v>41806</v>
      </c>
      <c r="B356" s="30">
        <v>1466</v>
      </c>
      <c r="C356" s="31" t="s">
        <v>56</v>
      </c>
      <c r="D356" s="31" t="s">
        <v>60</v>
      </c>
      <c r="E356" s="31" t="s">
        <v>58</v>
      </c>
      <c r="F356" s="31">
        <v>9</v>
      </c>
      <c r="G356" s="32">
        <v>9585</v>
      </c>
      <c r="H356" s="31">
        <v>1396.3428000000001</v>
      </c>
    </row>
    <row r="357" spans="1:8" x14ac:dyDescent="0.25">
      <c r="A357" s="29">
        <v>41807</v>
      </c>
      <c r="B357" s="30">
        <v>1467</v>
      </c>
      <c r="C357" s="31" t="s">
        <v>57</v>
      </c>
      <c r="D357" s="31" t="s">
        <v>60</v>
      </c>
      <c r="E357" s="31" t="s">
        <v>59</v>
      </c>
      <c r="F357" s="31">
        <v>6</v>
      </c>
      <c r="G357" s="32">
        <v>4860</v>
      </c>
      <c r="H357" s="31">
        <v>584.17200000000003</v>
      </c>
    </row>
    <row r="358" spans="1:8" x14ac:dyDescent="0.25">
      <c r="A358" s="29">
        <v>41808</v>
      </c>
      <c r="B358" s="30">
        <v>1468</v>
      </c>
      <c r="C358" s="31" t="s">
        <v>53</v>
      </c>
      <c r="D358" s="31" t="s">
        <v>60</v>
      </c>
      <c r="E358" s="31" t="s">
        <v>59</v>
      </c>
      <c r="F358" s="31">
        <v>9</v>
      </c>
      <c r="G358" s="32">
        <v>3267</v>
      </c>
      <c r="H358" s="31">
        <v>1181.0205000000001</v>
      </c>
    </row>
    <row r="359" spans="1:8" x14ac:dyDescent="0.25">
      <c r="A359" s="29">
        <v>41809</v>
      </c>
      <c r="B359" s="30">
        <v>1469</v>
      </c>
      <c r="C359" s="31" t="s">
        <v>56</v>
      </c>
      <c r="D359" s="31" t="s">
        <v>60</v>
      </c>
      <c r="E359" s="31" t="s">
        <v>59</v>
      </c>
      <c r="F359" s="31">
        <v>8</v>
      </c>
      <c r="G359" s="32">
        <v>6984</v>
      </c>
      <c r="H359" s="31">
        <v>1797.2159999999999</v>
      </c>
    </row>
    <row r="360" spans="1:8" x14ac:dyDescent="0.25">
      <c r="A360" s="29">
        <v>41810</v>
      </c>
      <c r="B360" s="30">
        <v>1470</v>
      </c>
      <c r="C360" s="31" t="s">
        <v>57</v>
      </c>
      <c r="D360" s="31" t="s">
        <v>60</v>
      </c>
      <c r="E360" s="31" t="s">
        <v>55</v>
      </c>
      <c r="F360" s="31">
        <v>9</v>
      </c>
      <c r="G360" s="32">
        <v>1539</v>
      </c>
      <c r="H360" s="31">
        <v>3237.2865000000002</v>
      </c>
    </row>
    <row r="361" spans="1:8" x14ac:dyDescent="0.25">
      <c r="A361" s="29">
        <v>41811</v>
      </c>
      <c r="B361" s="30">
        <v>1471</v>
      </c>
      <c r="C361" s="31" t="s">
        <v>53</v>
      </c>
      <c r="D361" s="31" t="s">
        <v>60</v>
      </c>
      <c r="E361" s="31" t="s">
        <v>55</v>
      </c>
      <c r="F361" s="31">
        <v>7</v>
      </c>
      <c r="G361" s="32">
        <v>3465</v>
      </c>
      <c r="H361" s="31">
        <v>1443.1725000000001</v>
      </c>
    </row>
    <row r="362" spans="1:8" x14ac:dyDescent="0.25">
      <c r="A362" s="29">
        <v>41812</v>
      </c>
      <c r="B362" s="30">
        <v>1472</v>
      </c>
      <c r="C362" s="31" t="s">
        <v>56</v>
      </c>
      <c r="D362" s="31" t="s">
        <v>60</v>
      </c>
      <c r="E362" s="31" t="s">
        <v>55</v>
      </c>
      <c r="F362" s="31">
        <v>9</v>
      </c>
      <c r="G362" s="32">
        <v>14512.5</v>
      </c>
      <c r="H362" s="31">
        <v>2066.58</v>
      </c>
    </row>
    <row r="363" spans="1:8" x14ac:dyDescent="0.25">
      <c r="A363" s="29">
        <v>41813</v>
      </c>
      <c r="B363" s="30">
        <v>1473</v>
      </c>
      <c r="C363" s="31" t="s">
        <v>57</v>
      </c>
      <c r="D363" s="31" t="s">
        <v>60</v>
      </c>
      <c r="E363" s="31" t="s">
        <v>58</v>
      </c>
      <c r="F363" s="31">
        <v>7</v>
      </c>
      <c r="G363" s="32">
        <v>5733</v>
      </c>
      <c r="H363" s="31">
        <v>4751.2237500000001</v>
      </c>
    </row>
    <row r="364" spans="1:8" x14ac:dyDescent="0.25">
      <c r="A364" s="29">
        <v>41814</v>
      </c>
      <c r="B364" s="30">
        <v>1474</v>
      </c>
      <c r="C364" s="31" t="s">
        <v>53</v>
      </c>
      <c r="D364" s="31" t="s">
        <v>60</v>
      </c>
      <c r="E364" s="31" t="s">
        <v>58</v>
      </c>
      <c r="F364" s="31">
        <v>6</v>
      </c>
      <c r="G364" s="32">
        <v>8316</v>
      </c>
      <c r="H364" s="31">
        <v>1538.8757999999998</v>
      </c>
    </row>
    <row r="365" spans="1:8" x14ac:dyDescent="0.25">
      <c r="A365" s="29">
        <v>41815</v>
      </c>
      <c r="B365" s="30">
        <v>1475</v>
      </c>
      <c r="C365" s="31" t="s">
        <v>56</v>
      </c>
      <c r="D365" s="31" t="s">
        <v>60</v>
      </c>
      <c r="E365" s="31" t="s">
        <v>58</v>
      </c>
      <c r="F365" s="31">
        <v>9</v>
      </c>
      <c r="G365" s="32">
        <v>7938</v>
      </c>
      <c r="H365" s="31">
        <v>4969.1880000000001</v>
      </c>
    </row>
    <row r="366" spans="1:8" x14ac:dyDescent="0.25">
      <c r="A366" s="29">
        <v>41816</v>
      </c>
      <c r="B366" s="30">
        <v>1476</v>
      </c>
      <c r="C366" s="31" t="s">
        <v>57</v>
      </c>
      <c r="D366" s="31" t="s">
        <v>60</v>
      </c>
      <c r="E366" s="31" t="s">
        <v>59</v>
      </c>
      <c r="F366" s="31">
        <v>6</v>
      </c>
      <c r="G366" s="32">
        <v>6129</v>
      </c>
      <c r="H366" s="31">
        <v>2691.0396000000001</v>
      </c>
    </row>
    <row r="367" spans="1:8" x14ac:dyDescent="0.25">
      <c r="A367" s="29">
        <v>41817</v>
      </c>
      <c r="B367" s="30">
        <v>1842</v>
      </c>
      <c r="C367" s="31" t="s">
        <v>57</v>
      </c>
      <c r="D367" s="31" t="s">
        <v>60</v>
      </c>
      <c r="E367" s="31" t="s">
        <v>58</v>
      </c>
      <c r="F367" s="31">
        <v>6</v>
      </c>
      <c r="G367" s="32">
        <v>1755</v>
      </c>
      <c r="H367" s="31">
        <v>1776.9375</v>
      </c>
    </row>
    <row r="368" spans="1:8" x14ac:dyDescent="0.25">
      <c r="A368" s="29">
        <v>41818</v>
      </c>
      <c r="B368" s="30">
        <v>1477</v>
      </c>
      <c r="C368" s="31" t="s">
        <v>53</v>
      </c>
      <c r="D368" s="31" t="s">
        <v>60</v>
      </c>
      <c r="E368" s="31" t="s">
        <v>59</v>
      </c>
      <c r="F368" s="31">
        <v>6</v>
      </c>
      <c r="G368" s="32">
        <v>7956</v>
      </c>
      <c r="H368" s="31">
        <v>2942.1288</v>
      </c>
    </row>
    <row r="369" spans="1:8" x14ac:dyDescent="0.25">
      <c r="A369" s="29">
        <v>41819</v>
      </c>
      <c r="B369" s="30">
        <v>1843</v>
      </c>
      <c r="C369" s="31" t="s">
        <v>53</v>
      </c>
      <c r="D369" s="31" t="s">
        <v>60</v>
      </c>
      <c r="E369" s="31" t="s">
        <v>58</v>
      </c>
      <c r="F369" s="31">
        <v>8</v>
      </c>
      <c r="G369" s="32">
        <v>5940</v>
      </c>
      <c r="H369" s="31">
        <v>1407.78</v>
      </c>
    </row>
    <row r="370" spans="1:8" x14ac:dyDescent="0.25">
      <c r="A370" s="29">
        <v>41820</v>
      </c>
      <c r="B370" s="30">
        <v>1478</v>
      </c>
      <c r="C370" s="31" t="s">
        <v>56</v>
      </c>
      <c r="D370" s="31" t="s">
        <v>60</v>
      </c>
      <c r="E370" s="31" t="s">
        <v>59</v>
      </c>
      <c r="F370" s="31">
        <v>9</v>
      </c>
      <c r="G370" s="32">
        <v>13972.5</v>
      </c>
      <c r="H370" s="31">
        <v>4783.0661999999993</v>
      </c>
    </row>
    <row r="371" spans="1:8" x14ac:dyDescent="0.25">
      <c r="A371" s="29">
        <v>41821</v>
      </c>
      <c r="B371" s="30">
        <v>1844</v>
      </c>
      <c r="C371" s="31" t="s">
        <v>56</v>
      </c>
      <c r="D371" s="31" t="s">
        <v>60</v>
      </c>
      <c r="E371" s="31" t="s">
        <v>58</v>
      </c>
      <c r="F371" s="31">
        <v>6</v>
      </c>
      <c r="G371" s="32">
        <v>6300</v>
      </c>
      <c r="H371" s="31">
        <v>1132.425</v>
      </c>
    </row>
    <row r="372" spans="1:8" x14ac:dyDescent="0.25">
      <c r="A372" s="29">
        <v>41822</v>
      </c>
      <c r="B372" s="30">
        <v>1479</v>
      </c>
      <c r="C372" s="31" t="s">
        <v>57</v>
      </c>
      <c r="D372" s="31" t="s">
        <v>60</v>
      </c>
      <c r="E372" s="31" t="s">
        <v>55</v>
      </c>
      <c r="F372" s="31">
        <v>8</v>
      </c>
      <c r="G372" s="32">
        <v>6096</v>
      </c>
      <c r="H372" s="31">
        <v>722.98559999999998</v>
      </c>
    </row>
    <row r="373" spans="1:8" x14ac:dyDescent="0.25">
      <c r="A373" s="29">
        <v>41823</v>
      </c>
      <c r="B373" s="30">
        <v>1845</v>
      </c>
      <c r="C373" s="31" t="s">
        <v>57</v>
      </c>
      <c r="D373" s="31" t="s">
        <v>60</v>
      </c>
      <c r="E373" s="31" t="s">
        <v>59</v>
      </c>
      <c r="F373" s="31">
        <v>9</v>
      </c>
      <c r="G373" s="32">
        <v>2045.25</v>
      </c>
      <c r="H373" s="31">
        <v>1783.8670499999998</v>
      </c>
    </row>
    <row r="374" spans="1:8" x14ac:dyDescent="0.25">
      <c r="A374" s="29">
        <v>41824</v>
      </c>
      <c r="B374" s="30">
        <v>1480</v>
      </c>
      <c r="C374" s="31" t="s">
        <v>53</v>
      </c>
      <c r="D374" s="31" t="s">
        <v>60</v>
      </c>
      <c r="E374" s="31" t="s">
        <v>55</v>
      </c>
      <c r="F374" s="31">
        <v>8</v>
      </c>
      <c r="G374" s="32">
        <v>5436</v>
      </c>
      <c r="H374" s="31">
        <v>733.13519999999994</v>
      </c>
    </row>
    <row r="375" spans="1:8" x14ac:dyDescent="0.25">
      <c r="A375" s="29">
        <v>41825</v>
      </c>
      <c r="B375" s="30">
        <v>1848</v>
      </c>
      <c r="C375" s="31" t="s">
        <v>57</v>
      </c>
      <c r="D375" s="31" t="s">
        <v>60</v>
      </c>
      <c r="E375" s="31" t="s">
        <v>55</v>
      </c>
      <c r="F375" s="31">
        <v>10</v>
      </c>
      <c r="G375" s="32">
        <v>8880</v>
      </c>
      <c r="H375" s="31">
        <v>1985.124</v>
      </c>
    </row>
    <row r="376" spans="1:8" x14ac:dyDescent="0.25">
      <c r="A376" s="29">
        <v>41826</v>
      </c>
      <c r="B376" s="30">
        <v>1849</v>
      </c>
      <c r="C376" s="31" t="s">
        <v>53</v>
      </c>
      <c r="D376" s="31" t="s">
        <v>60</v>
      </c>
      <c r="E376" s="31" t="s">
        <v>55</v>
      </c>
      <c r="F376" s="31">
        <v>6</v>
      </c>
      <c r="G376" s="32">
        <v>5328</v>
      </c>
      <c r="H376" s="31">
        <v>2967.4295999999999</v>
      </c>
    </row>
    <row r="377" spans="1:8" x14ac:dyDescent="0.25">
      <c r="A377" s="29">
        <v>41827</v>
      </c>
      <c r="B377" s="30">
        <v>1850</v>
      </c>
      <c r="C377" s="31" t="s">
        <v>56</v>
      </c>
      <c r="D377" s="31" t="s">
        <v>60</v>
      </c>
      <c r="E377" s="31" t="s">
        <v>55</v>
      </c>
      <c r="F377" s="31">
        <v>7</v>
      </c>
      <c r="G377" s="32">
        <v>9345</v>
      </c>
      <c r="H377" s="31">
        <v>1182.7031999999999</v>
      </c>
    </row>
    <row r="378" spans="1:8" x14ac:dyDescent="0.25">
      <c r="A378" s="29">
        <v>41828</v>
      </c>
      <c r="B378" s="30">
        <v>1851</v>
      </c>
      <c r="C378" s="31" t="s">
        <v>57</v>
      </c>
      <c r="D378" s="31" t="s">
        <v>60</v>
      </c>
      <c r="E378" s="31" t="s">
        <v>58</v>
      </c>
      <c r="F378" s="31">
        <v>10</v>
      </c>
      <c r="G378" s="32">
        <v>11925</v>
      </c>
      <c r="H378" s="31">
        <v>2509.9740000000002</v>
      </c>
    </row>
    <row r="379" spans="1:8" x14ac:dyDescent="0.25">
      <c r="A379" s="29">
        <v>41829</v>
      </c>
      <c r="B379" s="30">
        <v>1852</v>
      </c>
      <c r="C379" s="31" t="s">
        <v>53</v>
      </c>
      <c r="D379" s="31" t="s">
        <v>60</v>
      </c>
      <c r="E379" s="31" t="s">
        <v>58</v>
      </c>
      <c r="F379" s="31">
        <v>9</v>
      </c>
      <c r="G379" s="32">
        <v>8505</v>
      </c>
      <c r="H379" s="31">
        <v>1404.1754999999998</v>
      </c>
    </row>
    <row r="380" spans="1:8" x14ac:dyDescent="0.25">
      <c r="A380" s="29">
        <v>40909</v>
      </c>
      <c r="B380" s="30">
        <v>1853</v>
      </c>
      <c r="C380" s="31" t="s">
        <v>56</v>
      </c>
      <c r="D380" s="31" t="s">
        <v>61</v>
      </c>
      <c r="E380" s="31" t="s">
        <v>58</v>
      </c>
      <c r="F380" s="31">
        <v>6</v>
      </c>
      <c r="G380" s="32">
        <v>2200.5</v>
      </c>
      <c r="H380" s="31">
        <v>1727.8326000000002</v>
      </c>
    </row>
    <row r="381" spans="1:8" x14ac:dyDescent="0.25">
      <c r="A381" s="29">
        <v>40910</v>
      </c>
      <c r="B381" s="30">
        <v>1488</v>
      </c>
      <c r="C381" s="31" t="s">
        <v>57</v>
      </c>
      <c r="D381" s="31" t="s">
        <v>61</v>
      </c>
      <c r="E381" s="31" t="s">
        <v>55</v>
      </c>
      <c r="F381" s="31">
        <v>6</v>
      </c>
      <c r="G381" s="32">
        <v>3888</v>
      </c>
      <c r="H381" s="31">
        <v>850.88879999999995</v>
      </c>
    </row>
    <row r="382" spans="1:8" x14ac:dyDescent="0.25">
      <c r="A382" s="29">
        <v>40911</v>
      </c>
      <c r="B382" s="30">
        <v>1854</v>
      </c>
      <c r="C382" s="31" t="s">
        <v>57</v>
      </c>
      <c r="D382" s="31" t="s">
        <v>61</v>
      </c>
      <c r="E382" s="31" t="s">
        <v>59</v>
      </c>
      <c r="F382" s="31">
        <v>7</v>
      </c>
      <c r="G382" s="32">
        <v>5985</v>
      </c>
      <c r="H382" s="31">
        <v>3432.3975</v>
      </c>
    </row>
    <row r="383" spans="1:8" x14ac:dyDescent="0.25">
      <c r="A383" s="29">
        <v>40913</v>
      </c>
      <c r="B383" s="30">
        <v>1489</v>
      </c>
      <c r="C383" s="31" t="s">
        <v>53</v>
      </c>
      <c r="D383" s="31" t="s">
        <v>61</v>
      </c>
      <c r="E383" s="31" t="s">
        <v>55</v>
      </c>
      <c r="F383" s="31">
        <v>9</v>
      </c>
      <c r="G383" s="32">
        <v>7047</v>
      </c>
      <c r="H383" s="31">
        <v>984.46589999999992</v>
      </c>
    </row>
    <row r="384" spans="1:8" x14ac:dyDescent="0.25">
      <c r="A384" s="29">
        <v>40914</v>
      </c>
      <c r="B384" s="30">
        <v>1855</v>
      </c>
      <c r="C384" s="31" t="s">
        <v>53</v>
      </c>
      <c r="D384" s="31" t="s">
        <v>61</v>
      </c>
      <c r="E384" s="31" t="s">
        <v>59</v>
      </c>
      <c r="F384" s="31">
        <v>7</v>
      </c>
      <c r="G384" s="32">
        <v>5575.5</v>
      </c>
      <c r="H384" s="31">
        <v>737.63864999999987</v>
      </c>
    </row>
    <row r="385" spans="1:8" x14ac:dyDescent="0.25">
      <c r="A385" s="29">
        <v>40915</v>
      </c>
      <c r="B385" s="30">
        <v>1490</v>
      </c>
      <c r="C385" s="31" t="s">
        <v>56</v>
      </c>
      <c r="D385" s="31" t="s">
        <v>61</v>
      </c>
      <c r="E385" s="31" t="s">
        <v>55</v>
      </c>
      <c r="F385" s="31">
        <v>9</v>
      </c>
      <c r="G385" s="32">
        <v>8221.5</v>
      </c>
      <c r="H385" s="31">
        <v>2759.9575500000001</v>
      </c>
    </row>
    <row r="386" spans="1:8" x14ac:dyDescent="0.25">
      <c r="A386" s="29">
        <v>40916</v>
      </c>
      <c r="B386" s="30">
        <v>1856</v>
      </c>
      <c r="C386" s="31" t="s">
        <v>56</v>
      </c>
      <c r="D386" s="31" t="s">
        <v>61</v>
      </c>
      <c r="E386" s="31" t="s">
        <v>59</v>
      </c>
      <c r="F386" s="31">
        <v>7</v>
      </c>
      <c r="G386" s="32">
        <v>5071.5</v>
      </c>
      <c r="H386" s="31">
        <v>3292.2487499999997</v>
      </c>
    </row>
    <row r="387" spans="1:8" x14ac:dyDescent="0.25">
      <c r="A387" s="29">
        <v>40917</v>
      </c>
      <c r="B387" s="30">
        <v>1491</v>
      </c>
      <c r="C387" s="31" t="s">
        <v>57</v>
      </c>
      <c r="D387" s="31" t="s">
        <v>61</v>
      </c>
      <c r="E387" s="31" t="s">
        <v>58</v>
      </c>
      <c r="F387" s="31">
        <v>10</v>
      </c>
      <c r="G387" s="32">
        <v>7200</v>
      </c>
      <c r="H387" s="31">
        <v>702.90000000000009</v>
      </c>
    </row>
    <row r="388" spans="1:8" x14ac:dyDescent="0.25">
      <c r="A388" s="29">
        <v>40918</v>
      </c>
      <c r="B388" s="30">
        <v>1857</v>
      </c>
      <c r="C388" s="31" t="s">
        <v>57</v>
      </c>
      <c r="D388" s="31" t="s">
        <v>61</v>
      </c>
      <c r="E388" s="31" t="s">
        <v>55</v>
      </c>
      <c r="F388" s="31">
        <v>6</v>
      </c>
      <c r="G388" s="32">
        <v>7074</v>
      </c>
      <c r="H388" s="31">
        <v>1647.7703999999999</v>
      </c>
    </row>
    <row r="389" spans="1:8" x14ac:dyDescent="0.25">
      <c r="A389" s="29">
        <v>40919</v>
      </c>
      <c r="B389" s="30">
        <v>1492</v>
      </c>
      <c r="C389" s="31" t="s">
        <v>53</v>
      </c>
      <c r="D389" s="31" t="s">
        <v>61</v>
      </c>
      <c r="E389" s="31" t="s">
        <v>58</v>
      </c>
      <c r="F389" s="31">
        <v>9</v>
      </c>
      <c r="G389" s="32">
        <v>5220</v>
      </c>
      <c r="H389" s="31">
        <v>1927.2239999999999</v>
      </c>
    </row>
    <row r="390" spans="1:8" x14ac:dyDescent="0.25">
      <c r="A390" s="29">
        <v>40920</v>
      </c>
      <c r="B390" s="30">
        <v>1858</v>
      </c>
      <c r="C390" s="31" t="s">
        <v>53</v>
      </c>
      <c r="D390" s="31" t="s">
        <v>61</v>
      </c>
      <c r="E390" s="31" t="s">
        <v>55</v>
      </c>
      <c r="F390" s="31">
        <v>9</v>
      </c>
      <c r="G390" s="32">
        <v>13050</v>
      </c>
      <c r="H390" s="31">
        <v>5495.3549999999996</v>
      </c>
    </row>
    <row r="391" spans="1:8" x14ac:dyDescent="0.25">
      <c r="A391" s="29">
        <v>40921</v>
      </c>
      <c r="B391" s="30">
        <v>1493</v>
      </c>
      <c r="C391" s="31" t="s">
        <v>56</v>
      </c>
      <c r="D391" s="31" t="s">
        <v>61</v>
      </c>
      <c r="E391" s="31" t="s">
        <v>58</v>
      </c>
      <c r="F391" s="31">
        <v>8</v>
      </c>
      <c r="G391" s="32">
        <v>8388</v>
      </c>
      <c r="H391" s="31">
        <v>1038.4344000000001</v>
      </c>
    </row>
    <row r="392" spans="1:8" x14ac:dyDescent="0.25">
      <c r="A392" s="29">
        <v>40922</v>
      </c>
      <c r="B392" s="30">
        <v>1859</v>
      </c>
      <c r="C392" s="31" t="s">
        <v>56</v>
      </c>
      <c r="D392" s="31" t="s">
        <v>61</v>
      </c>
      <c r="E392" s="31" t="s">
        <v>55</v>
      </c>
      <c r="F392" s="31">
        <v>7</v>
      </c>
      <c r="G392" s="32">
        <v>9240</v>
      </c>
      <c r="H392" s="31">
        <v>987.2940000000001</v>
      </c>
    </row>
    <row r="393" spans="1:8" x14ac:dyDescent="0.25">
      <c r="A393" s="29">
        <v>40923</v>
      </c>
      <c r="B393" s="30">
        <v>1494</v>
      </c>
      <c r="C393" s="31" t="s">
        <v>57</v>
      </c>
      <c r="D393" s="31" t="s">
        <v>61</v>
      </c>
      <c r="E393" s="31" t="s">
        <v>59</v>
      </c>
      <c r="F393" s="31">
        <v>6</v>
      </c>
      <c r="G393" s="32">
        <v>1989</v>
      </c>
      <c r="H393" s="31">
        <v>1436.8536000000001</v>
      </c>
    </row>
    <row r="394" spans="1:8" x14ac:dyDescent="0.25">
      <c r="A394" s="29">
        <v>40924</v>
      </c>
      <c r="B394" s="30">
        <v>1860</v>
      </c>
      <c r="C394" s="31" t="s">
        <v>57</v>
      </c>
      <c r="D394" s="31" t="s">
        <v>61</v>
      </c>
      <c r="E394" s="31" t="s">
        <v>58</v>
      </c>
      <c r="F394" s="31">
        <v>8</v>
      </c>
      <c r="G394" s="32">
        <v>2436</v>
      </c>
      <c r="H394" s="31">
        <v>3756.3119999999999</v>
      </c>
    </row>
    <row r="395" spans="1:8" x14ac:dyDescent="0.25">
      <c r="A395" s="29">
        <v>40925</v>
      </c>
      <c r="B395" s="30">
        <v>1495</v>
      </c>
      <c r="C395" s="31" t="s">
        <v>53</v>
      </c>
      <c r="D395" s="31" t="s">
        <v>61</v>
      </c>
      <c r="E395" s="31" t="s">
        <v>59</v>
      </c>
      <c r="F395" s="31">
        <v>9</v>
      </c>
      <c r="G395" s="32">
        <v>8221.5</v>
      </c>
      <c r="H395" s="31">
        <v>2519.8897500000003</v>
      </c>
    </row>
    <row r="396" spans="1:8" x14ac:dyDescent="0.25">
      <c r="A396" s="29">
        <v>40926</v>
      </c>
      <c r="B396" s="30">
        <v>1861</v>
      </c>
      <c r="C396" s="31" t="s">
        <v>53</v>
      </c>
      <c r="D396" s="31" t="s">
        <v>61</v>
      </c>
      <c r="E396" s="31" t="s">
        <v>58</v>
      </c>
      <c r="F396" s="31">
        <v>8</v>
      </c>
      <c r="G396" s="32">
        <v>6048</v>
      </c>
      <c r="H396" s="31">
        <v>2732.1839999999997</v>
      </c>
    </row>
    <row r="397" spans="1:8" x14ac:dyDescent="0.25">
      <c r="A397" s="29">
        <v>40927</v>
      </c>
      <c r="B397" s="30">
        <v>1496</v>
      </c>
      <c r="C397" s="31" t="s">
        <v>56</v>
      </c>
      <c r="D397" s="31" t="s">
        <v>61</v>
      </c>
      <c r="E397" s="31" t="s">
        <v>59</v>
      </c>
      <c r="F397" s="31">
        <v>7</v>
      </c>
      <c r="G397" s="32">
        <v>2037</v>
      </c>
      <c r="H397" s="31">
        <v>1801.1154000000001</v>
      </c>
    </row>
    <row r="398" spans="1:8" x14ac:dyDescent="0.25">
      <c r="A398" s="29">
        <v>40928</v>
      </c>
      <c r="B398" s="30">
        <v>1862</v>
      </c>
      <c r="C398" s="31" t="s">
        <v>56</v>
      </c>
      <c r="D398" s="31" t="s">
        <v>61</v>
      </c>
      <c r="E398" s="31" t="s">
        <v>58</v>
      </c>
      <c r="F398" s="31">
        <v>7</v>
      </c>
      <c r="G398" s="32">
        <v>2394</v>
      </c>
      <c r="H398" s="31">
        <v>3850.7489999999998</v>
      </c>
    </row>
    <row r="399" spans="1:8" x14ac:dyDescent="0.25">
      <c r="A399" s="29">
        <v>40929</v>
      </c>
      <c r="B399" s="30">
        <v>1497</v>
      </c>
      <c r="C399" s="31" t="s">
        <v>57</v>
      </c>
      <c r="D399" s="31" t="s">
        <v>61</v>
      </c>
      <c r="E399" s="31" t="s">
        <v>55</v>
      </c>
      <c r="F399" s="31">
        <v>9</v>
      </c>
      <c r="G399" s="32">
        <v>10044</v>
      </c>
      <c r="H399" s="31">
        <v>2253.3714</v>
      </c>
    </row>
    <row r="400" spans="1:8" x14ac:dyDescent="0.25">
      <c r="A400" s="29">
        <v>40930</v>
      </c>
      <c r="B400" s="30">
        <v>1863</v>
      </c>
      <c r="C400" s="31" t="s">
        <v>57</v>
      </c>
      <c r="D400" s="31" t="s">
        <v>61</v>
      </c>
      <c r="E400" s="31" t="s">
        <v>59</v>
      </c>
      <c r="F400" s="31">
        <v>7</v>
      </c>
      <c r="G400" s="32">
        <v>2614.5</v>
      </c>
      <c r="H400" s="31">
        <v>1091.8152</v>
      </c>
    </row>
    <row r="401" spans="1:8" x14ac:dyDescent="0.25">
      <c r="A401" s="29">
        <v>40931</v>
      </c>
      <c r="B401" s="30">
        <v>1498</v>
      </c>
      <c r="C401" s="31" t="s">
        <v>53</v>
      </c>
      <c r="D401" s="31" t="s">
        <v>61</v>
      </c>
      <c r="E401" s="31" t="s">
        <v>55</v>
      </c>
      <c r="F401" s="31">
        <v>6</v>
      </c>
      <c r="G401" s="32">
        <v>5062.5</v>
      </c>
      <c r="H401" s="31">
        <v>1708.5937500000005</v>
      </c>
    </row>
    <row r="402" spans="1:8" x14ac:dyDescent="0.25">
      <c r="A402" s="29">
        <v>40932</v>
      </c>
      <c r="B402" s="30">
        <v>1864</v>
      </c>
      <c r="C402" s="31" t="s">
        <v>53</v>
      </c>
      <c r="D402" s="31" t="s">
        <v>61</v>
      </c>
      <c r="E402" s="31" t="s">
        <v>59</v>
      </c>
      <c r="F402" s="31">
        <v>8</v>
      </c>
      <c r="G402" s="32">
        <v>2052</v>
      </c>
      <c r="H402" s="31">
        <v>2596.1904000000004</v>
      </c>
    </row>
    <row r="403" spans="1:8" x14ac:dyDescent="0.25">
      <c r="A403" s="29">
        <v>40933</v>
      </c>
      <c r="B403" s="30">
        <v>1499</v>
      </c>
      <c r="C403" s="31" t="s">
        <v>56</v>
      </c>
      <c r="D403" s="31" t="s">
        <v>61</v>
      </c>
      <c r="E403" s="31" t="s">
        <v>55</v>
      </c>
      <c r="F403" s="31">
        <v>10</v>
      </c>
      <c r="G403" s="32">
        <v>1755</v>
      </c>
      <c r="H403" s="31">
        <v>2730.7799999999997</v>
      </c>
    </row>
    <row r="404" spans="1:8" x14ac:dyDescent="0.25">
      <c r="A404" s="29">
        <v>40934</v>
      </c>
      <c r="B404" s="30">
        <v>1865</v>
      </c>
      <c r="C404" s="31" t="s">
        <v>56</v>
      </c>
      <c r="D404" s="31" t="s">
        <v>61</v>
      </c>
      <c r="E404" s="31" t="s">
        <v>59</v>
      </c>
      <c r="F404" s="31">
        <v>8</v>
      </c>
      <c r="G404" s="32">
        <v>4496</v>
      </c>
      <c r="H404" s="31">
        <v>4094.732</v>
      </c>
    </row>
    <row r="405" spans="1:8" x14ac:dyDescent="0.25">
      <c r="A405" s="29">
        <v>40935</v>
      </c>
      <c r="B405" s="30">
        <v>1500</v>
      </c>
      <c r="C405" s="31" t="s">
        <v>57</v>
      </c>
      <c r="D405" s="31" t="s">
        <v>61</v>
      </c>
      <c r="E405" s="31" t="s">
        <v>58</v>
      </c>
      <c r="F405" s="31">
        <v>9</v>
      </c>
      <c r="G405" s="32">
        <v>2929.5</v>
      </c>
      <c r="H405" s="31">
        <v>1156.2736500000001</v>
      </c>
    </row>
    <row r="406" spans="1:8" x14ac:dyDescent="0.25">
      <c r="A406" s="29">
        <v>40936</v>
      </c>
      <c r="B406" s="30">
        <v>1866</v>
      </c>
      <c r="C406" s="31" t="s">
        <v>57</v>
      </c>
      <c r="D406" s="31" t="s">
        <v>61</v>
      </c>
      <c r="E406" s="31" t="s">
        <v>55</v>
      </c>
      <c r="F406" s="31">
        <v>10</v>
      </c>
      <c r="G406" s="32">
        <v>14550</v>
      </c>
      <c r="H406" s="31">
        <v>3127.9589999999998</v>
      </c>
    </row>
    <row r="407" spans="1:8" x14ac:dyDescent="0.25">
      <c r="A407" s="29">
        <v>40937</v>
      </c>
      <c r="B407" s="30">
        <v>1501</v>
      </c>
      <c r="C407" s="31" t="s">
        <v>53</v>
      </c>
      <c r="D407" s="31" t="s">
        <v>61</v>
      </c>
      <c r="E407" s="31" t="s">
        <v>58</v>
      </c>
      <c r="F407" s="31">
        <v>7</v>
      </c>
      <c r="G407" s="32">
        <v>4158</v>
      </c>
      <c r="H407" s="31">
        <v>2585.8602000000001</v>
      </c>
    </row>
    <row r="408" spans="1:8" x14ac:dyDescent="0.25">
      <c r="A408" s="29">
        <v>40938</v>
      </c>
      <c r="B408" s="30">
        <v>1867</v>
      </c>
      <c r="C408" s="31" t="s">
        <v>53</v>
      </c>
      <c r="D408" s="31" t="s">
        <v>61</v>
      </c>
      <c r="E408" s="31" t="s">
        <v>55</v>
      </c>
      <c r="F408" s="31">
        <v>8</v>
      </c>
      <c r="G408" s="32">
        <v>10440</v>
      </c>
      <c r="H408" s="31">
        <v>3660.2640000000001</v>
      </c>
    </row>
    <row r="409" spans="1:8" x14ac:dyDescent="0.25">
      <c r="A409" s="29">
        <v>40939</v>
      </c>
      <c r="B409" s="30">
        <v>1502</v>
      </c>
      <c r="C409" s="31" t="s">
        <v>56</v>
      </c>
      <c r="D409" s="31" t="s">
        <v>61</v>
      </c>
      <c r="E409" s="31" t="s">
        <v>58</v>
      </c>
      <c r="F409" s="31">
        <v>6</v>
      </c>
      <c r="G409" s="32">
        <v>6561</v>
      </c>
      <c r="H409" s="31">
        <v>3494.8260000000005</v>
      </c>
    </row>
    <row r="410" spans="1:8" x14ac:dyDescent="0.25">
      <c r="A410" s="29">
        <v>40940</v>
      </c>
      <c r="B410" s="30">
        <v>1868</v>
      </c>
      <c r="C410" s="31" t="s">
        <v>56</v>
      </c>
      <c r="D410" s="31" t="s">
        <v>61</v>
      </c>
      <c r="E410" s="31" t="s">
        <v>55</v>
      </c>
      <c r="F410" s="31">
        <v>8</v>
      </c>
      <c r="G410" s="32">
        <v>8496</v>
      </c>
      <c r="H410" s="31">
        <v>4378.6259999999993</v>
      </c>
    </row>
    <row r="411" spans="1:8" x14ac:dyDescent="0.25">
      <c r="A411" s="29">
        <v>40941</v>
      </c>
      <c r="B411" s="30">
        <v>1503</v>
      </c>
      <c r="C411" s="31" t="s">
        <v>57</v>
      </c>
      <c r="D411" s="31" t="s">
        <v>61</v>
      </c>
      <c r="E411" s="31" t="s">
        <v>59</v>
      </c>
      <c r="F411" s="31">
        <v>7</v>
      </c>
      <c r="G411" s="32">
        <v>4515</v>
      </c>
      <c r="H411" s="31">
        <v>786.06150000000002</v>
      </c>
    </row>
    <row r="412" spans="1:8" x14ac:dyDescent="0.25">
      <c r="A412" s="29">
        <v>40942</v>
      </c>
      <c r="B412" s="30">
        <v>1869</v>
      </c>
      <c r="C412" s="31" t="s">
        <v>57</v>
      </c>
      <c r="D412" s="31" t="s">
        <v>61</v>
      </c>
      <c r="E412" s="31" t="s">
        <v>58</v>
      </c>
      <c r="F412" s="31">
        <v>9</v>
      </c>
      <c r="G412" s="32">
        <v>5143.5</v>
      </c>
      <c r="H412" s="31">
        <v>733.80600000000004</v>
      </c>
    </row>
    <row r="413" spans="1:8" x14ac:dyDescent="0.25">
      <c r="A413" s="29">
        <v>40943</v>
      </c>
      <c r="B413" s="30">
        <v>1504</v>
      </c>
      <c r="C413" s="31" t="s">
        <v>53</v>
      </c>
      <c r="D413" s="31" t="s">
        <v>61</v>
      </c>
      <c r="E413" s="31" t="s">
        <v>59</v>
      </c>
      <c r="F413" s="31">
        <v>9</v>
      </c>
      <c r="G413" s="32">
        <v>12195</v>
      </c>
      <c r="H413" s="31">
        <v>3248.0163000000002</v>
      </c>
    </row>
    <row r="414" spans="1:8" x14ac:dyDescent="0.25">
      <c r="A414" s="29">
        <v>40944</v>
      </c>
      <c r="B414" s="30">
        <v>1870</v>
      </c>
      <c r="C414" s="31" t="s">
        <v>53</v>
      </c>
      <c r="D414" s="31" t="s">
        <v>61</v>
      </c>
      <c r="E414" s="31" t="s">
        <v>58</v>
      </c>
      <c r="F414" s="31">
        <v>10</v>
      </c>
      <c r="G414" s="32">
        <v>10560</v>
      </c>
      <c r="H414" s="31">
        <v>5089.92</v>
      </c>
    </row>
    <row r="415" spans="1:8" x14ac:dyDescent="0.25">
      <c r="A415" s="29">
        <v>40945</v>
      </c>
      <c r="B415" s="30">
        <v>1505</v>
      </c>
      <c r="C415" s="31" t="s">
        <v>56</v>
      </c>
      <c r="D415" s="31" t="s">
        <v>61</v>
      </c>
      <c r="E415" s="31" t="s">
        <v>59</v>
      </c>
      <c r="F415" s="31">
        <v>9</v>
      </c>
      <c r="G415" s="32">
        <v>11475</v>
      </c>
      <c r="H415" s="31">
        <v>1964.0609999999999</v>
      </c>
    </row>
    <row r="416" spans="1:8" x14ac:dyDescent="0.25">
      <c r="A416" s="29">
        <v>40946</v>
      </c>
      <c r="B416" s="30">
        <v>1871</v>
      </c>
      <c r="C416" s="31" t="s">
        <v>56</v>
      </c>
      <c r="D416" s="31" t="s">
        <v>61</v>
      </c>
      <c r="E416" s="31" t="s">
        <v>58</v>
      </c>
      <c r="F416" s="31">
        <v>9</v>
      </c>
      <c r="G416" s="32">
        <v>2146.5</v>
      </c>
      <c r="H416" s="31">
        <v>4819.9657500000003</v>
      </c>
    </row>
    <row r="417" spans="1:8" x14ac:dyDescent="0.25">
      <c r="A417" s="29">
        <v>40947</v>
      </c>
      <c r="B417" s="30">
        <v>1506</v>
      </c>
      <c r="C417" s="31" t="s">
        <v>57</v>
      </c>
      <c r="D417" s="31" t="s">
        <v>61</v>
      </c>
      <c r="E417" s="31" t="s">
        <v>55</v>
      </c>
      <c r="F417" s="31">
        <v>7</v>
      </c>
      <c r="G417" s="32">
        <v>7014</v>
      </c>
      <c r="H417" s="31">
        <v>2304.8004000000001</v>
      </c>
    </row>
    <row r="418" spans="1:8" x14ac:dyDescent="0.25">
      <c r="A418" s="29">
        <v>40948</v>
      </c>
      <c r="B418" s="30">
        <v>1872</v>
      </c>
      <c r="C418" s="31" t="s">
        <v>57</v>
      </c>
      <c r="D418" s="31" t="s">
        <v>61</v>
      </c>
      <c r="E418" s="31" t="s">
        <v>59</v>
      </c>
      <c r="F418" s="31">
        <v>7</v>
      </c>
      <c r="G418" s="32">
        <v>5386.5</v>
      </c>
      <c r="H418" s="31">
        <v>3228.3090000000002</v>
      </c>
    </row>
    <row r="419" spans="1:8" x14ac:dyDescent="0.25">
      <c r="A419" s="29">
        <v>40949</v>
      </c>
      <c r="B419" s="30">
        <v>1507</v>
      </c>
      <c r="C419" s="31" t="s">
        <v>53</v>
      </c>
      <c r="D419" s="31" t="s">
        <v>61</v>
      </c>
      <c r="E419" s="31" t="s">
        <v>55</v>
      </c>
      <c r="F419" s="31">
        <v>9</v>
      </c>
      <c r="G419" s="32">
        <v>1809</v>
      </c>
      <c r="H419" s="31">
        <v>672.22439999999995</v>
      </c>
    </row>
    <row r="420" spans="1:8" x14ac:dyDescent="0.25">
      <c r="A420" s="29">
        <v>40950</v>
      </c>
      <c r="B420" s="30">
        <v>1873</v>
      </c>
      <c r="C420" s="31" t="s">
        <v>53</v>
      </c>
      <c r="D420" s="31" t="s">
        <v>61</v>
      </c>
      <c r="E420" s="31" t="s">
        <v>59</v>
      </c>
      <c r="F420" s="31">
        <v>6</v>
      </c>
      <c r="G420" s="32">
        <v>7344</v>
      </c>
      <c r="H420" s="31">
        <v>1633.7952</v>
      </c>
    </row>
    <row r="421" spans="1:8" x14ac:dyDescent="0.25">
      <c r="A421" s="29">
        <v>40951</v>
      </c>
      <c r="B421" s="30">
        <v>1508</v>
      </c>
      <c r="C421" s="31" t="s">
        <v>56</v>
      </c>
      <c r="D421" s="31" t="s">
        <v>61</v>
      </c>
      <c r="E421" s="31" t="s">
        <v>55</v>
      </c>
      <c r="F421" s="31">
        <v>7</v>
      </c>
      <c r="G421" s="32">
        <v>8426.25</v>
      </c>
      <c r="H421" s="31">
        <v>1156.0815000000002</v>
      </c>
    </row>
    <row r="422" spans="1:8" x14ac:dyDescent="0.25">
      <c r="A422" s="29">
        <v>40952</v>
      </c>
      <c r="B422" s="30">
        <v>1874</v>
      </c>
      <c r="C422" s="31" t="s">
        <v>56</v>
      </c>
      <c r="D422" s="31" t="s">
        <v>61</v>
      </c>
      <c r="E422" s="31" t="s">
        <v>59</v>
      </c>
      <c r="F422" s="31">
        <v>6</v>
      </c>
      <c r="G422" s="32">
        <v>7533</v>
      </c>
      <c r="H422" s="31">
        <v>4375.4174999999996</v>
      </c>
    </row>
    <row r="423" spans="1:8" x14ac:dyDescent="0.25">
      <c r="A423" s="29">
        <v>40953</v>
      </c>
      <c r="B423" s="30">
        <v>1509</v>
      </c>
      <c r="C423" s="31" t="s">
        <v>57</v>
      </c>
      <c r="D423" s="31" t="s">
        <v>61</v>
      </c>
      <c r="E423" s="31" t="s">
        <v>58</v>
      </c>
      <c r="F423" s="31">
        <v>9</v>
      </c>
      <c r="G423" s="32">
        <v>7695</v>
      </c>
      <c r="H423" s="31">
        <v>1579.0140000000001</v>
      </c>
    </row>
    <row r="424" spans="1:8" x14ac:dyDescent="0.25">
      <c r="A424" s="29">
        <v>40954</v>
      </c>
      <c r="B424" s="30">
        <v>1510</v>
      </c>
      <c r="C424" s="31" t="s">
        <v>53</v>
      </c>
      <c r="D424" s="31" t="s">
        <v>61</v>
      </c>
      <c r="E424" s="31" t="s">
        <v>58</v>
      </c>
      <c r="F424" s="31">
        <v>9</v>
      </c>
      <c r="G424" s="32">
        <v>5886</v>
      </c>
      <c r="H424" s="31">
        <v>2674.3041000000003</v>
      </c>
    </row>
    <row r="425" spans="1:8" x14ac:dyDescent="0.25">
      <c r="A425" s="29">
        <v>40955</v>
      </c>
      <c r="B425" s="30">
        <v>1511</v>
      </c>
      <c r="C425" s="31" t="s">
        <v>56</v>
      </c>
      <c r="D425" s="31" t="s">
        <v>61</v>
      </c>
      <c r="E425" s="31" t="s">
        <v>58</v>
      </c>
      <c r="F425" s="31">
        <v>7</v>
      </c>
      <c r="G425" s="32">
        <v>9345</v>
      </c>
      <c r="H425" s="31">
        <v>3895.9304999999999</v>
      </c>
    </row>
    <row r="426" spans="1:8" x14ac:dyDescent="0.25">
      <c r="A426" s="29">
        <v>40956</v>
      </c>
      <c r="B426" s="30">
        <v>1512</v>
      </c>
      <c r="C426" s="31" t="s">
        <v>57</v>
      </c>
      <c r="D426" s="31" t="s">
        <v>61</v>
      </c>
      <c r="E426" s="31" t="s">
        <v>59</v>
      </c>
      <c r="F426" s="31">
        <v>8</v>
      </c>
      <c r="G426" s="32">
        <v>8256</v>
      </c>
      <c r="H426" s="31">
        <v>3389.0880000000006</v>
      </c>
    </row>
    <row r="427" spans="1:8" x14ac:dyDescent="0.25">
      <c r="A427" s="29">
        <v>40957</v>
      </c>
      <c r="B427" s="30">
        <v>1513</v>
      </c>
      <c r="C427" s="31" t="s">
        <v>53</v>
      </c>
      <c r="D427" s="31" t="s">
        <v>61</v>
      </c>
      <c r="E427" s="31" t="s">
        <v>59</v>
      </c>
      <c r="F427" s="31">
        <v>8</v>
      </c>
      <c r="G427" s="32">
        <v>4356</v>
      </c>
      <c r="H427" s="31">
        <v>3644.8829999999998</v>
      </c>
    </row>
    <row r="428" spans="1:8" x14ac:dyDescent="0.25">
      <c r="A428" s="29">
        <v>40958</v>
      </c>
      <c r="B428" s="30">
        <v>1514</v>
      </c>
      <c r="C428" s="31" t="s">
        <v>56</v>
      </c>
      <c r="D428" s="31" t="s">
        <v>61</v>
      </c>
      <c r="E428" s="31" t="s">
        <v>59</v>
      </c>
      <c r="F428" s="31">
        <v>8</v>
      </c>
      <c r="G428" s="32">
        <v>14880</v>
      </c>
      <c r="H428" s="31">
        <v>5200.5599999999995</v>
      </c>
    </row>
    <row r="429" spans="1:8" x14ac:dyDescent="0.25">
      <c r="A429" s="29">
        <v>40959</v>
      </c>
      <c r="B429" s="30">
        <v>1884</v>
      </c>
      <c r="C429" s="31" t="s">
        <v>57</v>
      </c>
      <c r="D429" s="31" t="s">
        <v>61</v>
      </c>
      <c r="E429" s="31" t="s">
        <v>55</v>
      </c>
      <c r="F429" s="31">
        <v>6</v>
      </c>
      <c r="G429" s="32">
        <v>1674</v>
      </c>
      <c r="H429" s="31">
        <v>576.86040000000003</v>
      </c>
    </row>
    <row r="430" spans="1:8" x14ac:dyDescent="0.25">
      <c r="A430" s="29">
        <v>40960</v>
      </c>
      <c r="B430" s="30">
        <v>1885</v>
      </c>
      <c r="C430" s="31" t="s">
        <v>53</v>
      </c>
      <c r="D430" s="31" t="s">
        <v>61</v>
      </c>
      <c r="E430" s="31" t="s">
        <v>55</v>
      </c>
      <c r="F430" s="31">
        <v>10</v>
      </c>
      <c r="G430" s="32">
        <v>13050</v>
      </c>
      <c r="H430" s="31">
        <v>877.221</v>
      </c>
    </row>
    <row r="431" spans="1:8" x14ac:dyDescent="0.25">
      <c r="A431" s="29">
        <v>40961</v>
      </c>
      <c r="B431" s="30">
        <v>1886</v>
      </c>
      <c r="C431" s="31" t="s">
        <v>56</v>
      </c>
      <c r="D431" s="31" t="s">
        <v>61</v>
      </c>
      <c r="E431" s="31" t="s">
        <v>55</v>
      </c>
      <c r="F431" s="31">
        <v>7</v>
      </c>
      <c r="G431" s="32">
        <v>11214</v>
      </c>
      <c r="H431" s="31">
        <v>3310.3728000000006</v>
      </c>
    </row>
    <row r="432" spans="1:8" x14ac:dyDescent="0.25">
      <c r="A432" s="29">
        <v>40962</v>
      </c>
      <c r="B432" s="30">
        <v>1887</v>
      </c>
      <c r="C432" s="31" t="s">
        <v>57</v>
      </c>
      <c r="D432" s="31" t="s">
        <v>61</v>
      </c>
      <c r="E432" s="31" t="s">
        <v>58</v>
      </c>
      <c r="F432" s="31">
        <v>8</v>
      </c>
      <c r="G432" s="32">
        <v>3168</v>
      </c>
      <c r="H432" s="31">
        <v>2676.3263999999999</v>
      </c>
    </row>
    <row r="433" spans="1:8" x14ac:dyDescent="0.25">
      <c r="A433" s="29">
        <v>40963</v>
      </c>
      <c r="B433" s="30">
        <v>1888</v>
      </c>
      <c r="C433" s="31" t="s">
        <v>53</v>
      </c>
      <c r="D433" s="31" t="s">
        <v>61</v>
      </c>
      <c r="E433" s="31" t="s">
        <v>58</v>
      </c>
      <c r="F433" s="31">
        <v>7</v>
      </c>
      <c r="G433" s="32">
        <v>13860</v>
      </c>
      <c r="H433" s="31">
        <v>1744.6968000000002</v>
      </c>
    </row>
    <row r="434" spans="1:8" x14ac:dyDescent="0.25">
      <c r="A434" s="29">
        <v>40964</v>
      </c>
      <c r="B434" s="30">
        <v>1889</v>
      </c>
      <c r="C434" s="31" t="s">
        <v>56</v>
      </c>
      <c r="D434" s="31" t="s">
        <v>61</v>
      </c>
      <c r="E434" s="31" t="s">
        <v>58</v>
      </c>
      <c r="F434" s="31">
        <v>6</v>
      </c>
      <c r="G434" s="32">
        <v>1728</v>
      </c>
      <c r="H434" s="31">
        <v>2136.8447999999999</v>
      </c>
    </row>
    <row r="435" spans="1:8" x14ac:dyDescent="0.25">
      <c r="A435" s="29">
        <v>40965</v>
      </c>
      <c r="B435" s="30">
        <v>1524</v>
      </c>
      <c r="C435" s="31" t="s">
        <v>57</v>
      </c>
      <c r="D435" s="31" t="s">
        <v>61</v>
      </c>
      <c r="E435" s="31" t="s">
        <v>55</v>
      </c>
      <c r="F435" s="31">
        <v>6</v>
      </c>
      <c r="G435" s="32">
        <v>6507</v>
      </c>
      <c r="H435" s="31">
        <v>2487.6260999999995</v>
      </c>
    </row>
    <row r="436" spans="1:8" x14ac:dyDescent="0.25">
      <c r="A436" s="29">
        <v>40966</v>
      </c>
      <c r="B436" s="30">
        <v>1890</v>
      </c>
      <c r="C436" s="31" t="s">
        <v>57</v>
      </c>
      <c r="D436" s="31" t="s">
        <v>61</v>
      </c>
      <c r="E436" s="31" t="s">
        <v>59</v>
      </c>
      <c r="F436" s="31">
        <v>10</v>
      </c>
      <c r="G436" s="32">
        <v>2505</v>
      </c>
      <c r="H436" s="31">
        <v>919.58550000000002</v>
      </c>
    </row>
    <row r="437" spans="1:8" x14ac:dyDescent="0.25">
      <c r="A437" s="29">
        <v>40967</v>
      </c>
      <c r="B437" s="30">
        <v>1525</v>
      </c>
      <c r="C437" s="31" t="s">
        <v>53</v>
      </c>
      <c r="D437" s="31" t="s">
        <v>61</v>
      </c>
      <c r="E437" s="31" t="s">
        <v>55</v>
      </c>
      <c r="F437" s="31">
        <v>10</v>
      </c>
      <c r="G437" s="32">
        <v>11700</v>
      </c>
      <c r="H437" s="31">
        <v>898.09199999999998</v>
      </c>
    </row>
    <row r="438" spans="1:8" x14ac:dyDescent="0.25">
      <c r="A438" s="29">
        <v>40969</v>
      </c>
      <c r="B438" s="30">
        <v>1891</v>
      </c>
      <c r="C438" s="31" t="s">
        <v>53</v>
      </c>
      <c r="D438" s="31" t="s">
        <v>61</v>
      </c>
      <c r="E438" s="31" t="s">
        <v>59</v>
      </c>
      <c r="F438" s="31">
        <v>6</v>
      </c>
      <c r="G438" s="32">
        <v>10710</v>
      </c>
      <c r="H438" s="31">
        <v>3991.6170000000002</v>
      </c>
    </row>
    <row r="439" spans="1:8" x14ac:dyDescent="0.25">
      <c r="A439" s="29">
        <v>40970</v>
      </c>
      <c r="B439" s="30">
        <v>1526</v>
      </c>
      <c r="C439" s="31" t="s">
        <v>56</v>
      </c>
      <c r="D439" s="31" t="s">
        <v>61</v>
      </c>
      <c r="E439" s="31" t="s">
        <v>55</v>
      </c>
      <c r="F439" s="31">
        <v>6</v>
      </c>
      <c r="G439" s="32">
        <v>7290</v>
      </c>
      <c r="H439" s="31">
        <v>3225.0960000000005</v>
      </c>
    </row>
    <row r="440" spans="1:8" x14ac:dyDescent="0.25">
      <c r="A440" s="29">
        <v>40971</v>
      </c>
      <c r="B440" s="30">
        <v>1892</v>
      </c>
      <c r="C440" s="31" t="s">
        <v>56</v>
      </c>
      <c r="D440" s="31" t="s">
        <v>61</v>
      </c>
      <c r="E440" s="31" t="s">
        <v>59</v>
      </c>
      <c r="F440" s="31">
        <v>9</v>
      </c>
      <c r="G440" s="32">
        <v>2085.75</v>
      </c>
      <c r="H440" s="31">
        <v>839.30579999999998</v>
      </c>
    </row>
    <row r="441" spans="1:8" x14ac:dyDescent="0.25">
      <c r="A441" s="29">
        <v>40972</v>
      </c>
      <c r="B441" s="30">
        <v>1527</v>
      </c>
      <c r="C441" s="31" t="s">
        <v>57</v>
      </c>
      <c r="D441" s="31" t="s">
        <v>61</v>
      </c>
      <c r="E441" s="31" t="s">
        <v>58</v>
      </c>
      <c r="F441" s="31">
        <v>9</v>
      </c>
      <c r="G441" s="32">
        <v>2358</v>
      </c>
      <c r="H441" s="31">
        <v>970.08119999999997</v>
      </c>
    </row>
    <row r="442" spans="1:8" x14ac:dyDescent="0.25">
      <c r="A442" s="29">
        <v>40973</v>
      </c>
      <c r="B442" s="30">
        <v>1893</v>
      </c>
      <c r="C442" s="31" t="s">
        <v>57</v>
      </c>
      <c r="D442" s="31" t="s">
        <v>61</v>
      </c>
      <c r="E442" s="31" t="s">
        <v>55</v>
      </c>
      <c r="F442" s="31">
        <v>9</v>
      </c>
      <c r="G442" s="32">
        <v>8829</v>
      </c>
      <c r="H442" s="31">
        <v>833.8990500000001</v>
      </c>
    </row>
    <row r="443" spans="1:8" x14ac:dyDescent="0.25">
      <c r="A443" s="29">
        <v>41339</v>
      </c>
      <c r="B443" s="30">
        <v>1528</v>
      </c>
      <c r="C443" s="31" t="s">
        <v>53</v>
      </c>
      <c r="D443" s="31" t="s">
        <v>61</v>
      </c>
      <c r="E443" s="31" t="s">
        <v>58</v>
      </c>
      <c r="F443" s="31">
        <v>8</v>
      </c>
      <c r="G443" s="32">
        <v>4288</v>
      </c>
      <c r="H443" s="31">
        <v>4340.5280000000002</v>
      </c>
    </row>
    <row r="444" spans="1:8" x14ac:dyDescent="0.25">
      <c r="A444" s="29">
        <v>41340</v>
      </c>
      <c r="B444" s="30">
        <v>1902</v>
      </c>
      <c r="C444" s="31" t="s">
        <v>57</v>
      </c>
      <c r="D444" s="31" t="s">
        <v>61</v>
      </c>
      <c r="E444" s="31" t="s">
        <v>55</v>
      </c>
      <c r="F444" s="31">
        <v>9</v>
      </c>
      <c r="G444" s="32">
        <v>8977.5</v>
      </c>
      <c r="H444" s="31">
        <v>1609.1271000000002</v>
      </c>
    </row>
    <row r="445" spans="1:8" x14ac:dyDescent="0.25">
      <c r="A445" s="29">
        <v>41341</v>
      </c>
      <c r="B445" s="30">
        <v>1903</v>
      </c>
      <c r="C445" s="31" t="s">
        <v>53</v>
      </c>
      <c r="D445" s="31" t="s">
        <v>61</v>
      </c>
      <c r="E445" s="31" t="s">
        <v>55</v>
      </c>
      <c r="F445" s="31">
        <v>6</v>
      </c>
      <c r="G445" s="32">
        <v>2232</v>
      </c>
      <c r="H445" s="31">
        <v>2974.8096</v>
      </c>
    </row>
    <row r="446" spans="1:8" x14ac:dyDescent="0.25">
      <c r="A446" s="29">
        <v>41342</v>
      </c>
      <c r="B446" s="30">
        <v>1904</v>
      </c>
      <c r="C446" s="31" t="s">
        <v>56</v>
      </c>
      <c r="D446" s="31" t="s">
        <v>61</v>
      </c>
      <c r="E446" s="31" t="s">
        <v>55</v>
      </c>
      <c r="F446" s="31">
        <v>9</v>
      </c>
      <c r="G446" s="32">
        <v>13365</v>
      </c>
      <c r="H446" s="31">
        <v>5565.1859999999997</v>
      </c>
    </row>
    <row r="447" spans="1:8" x14ac:dyDescent="0.25">
      <c r="A447" s="29">
        <v>41343</v>
      </c>
      <c r="B447" s="30">
        <v>1905</v>
      </c>
      <c r="C447" s="31" t="s">
        <v>57</v>
      </c>
      <c r="D447" s="31" t="s">
        <v>61</v>
      </c>
      <c r="E447" s="31" t="s">
        <v>58</v>
      </c>
      <c r="F447" s="31">
        <v>7</v>
      </c>
      <c r="G447" s="32">
        <v>2220.75</v>
      </c>
      <c r="H447" s="31">
        <v>982.68187499999999</v>
      </c>
    </row>
    <row r="448" spans="1:8" x14ac:dyDescent="0.25">
      <c r="A448" s="29">
        <v>41344</v>
      </c>
      <c r="B448" s="30">
        <v>1906</v>
      </c>
      <c r="C448" s="31" t="s">
        <v>53</v>
      </c>
      <c r="D448" s="31" t="s">
        <v>61</v>
      </c>
      <c r="E448" s="31" t="s">
        <v>58</v>
      </c>
      <c r="F448" s="31">
        <v>6</v>
      </c>
      <c r="G448" s="32">
        <v>5616</v>
      </c>
      <c r="H448" s="31">
        <v>4112.7840000000006</v>
      </c>
    </row>
    <row r="449" spans="1:8" x14ac:dyDescent="0.25">
      <c r="A449" s="29">
        <v>41345</v>
      </c>
      <c r="B449" s="30">
        <v>1542</v>
      </c>
      <c r="C449" s="31" t="s">
        <v>57</v>
      </c>
      <c r="D449" s="31" t="s">
        <v>61</v>
      </c>
      <c r="E449" s="31" t="s">
        <v>55</v>
      </c>
      <c r="F449" s="31">
        <v>9</v>
      </c>
      <c r="G449" s="32">
        <v>1984.5</v>
      </c>
      <c r="H449" s="31">
        <v>4042.4264999999996</v>
      </c>
    </row>
    <row r="450" spans="1:8" x14ac:dyDescent="0.25">
      <c r="A450" s="29">
        <v>41346</v>
      </c>
      <c r="B450" s="30">
        <v>1907</v>
      </c>
      <c r="C450" s="31" t="s">
        <v>56</v>
      </c>
      <c r="D450" s="31" t="s">
        <v>61</v>
      </c>
      <c r="E450" s="31" t="s">
        <v>58</v>
      </c>
      <c r="F450" s="31">
        <v>6</v>
      </c>
      <c r="G450" s="32">
        <v>7344</v>
      </c>
      <c r="H450" s="31">
        <v>3077.8703999999998</v>
      </c>
    </row>
    <row r="451" spans="1:8" x14ac:dyDescent="0.25">
      <c r="A451" s="29">
        <v>41347</v>
      </c>
      <c r="B451" s="30">
        <v>1543</v>
      </c>
      <c r="C451" s="31" t="s">
        <v>53</v>
      </c>
      <c r="D451" s="31" t="s">
        <v>61</v>
      </c>
      <c r="E451" s="31" t="s">
        <v>55</v>
      </c>
      <c r="F451" s="31">
        <v>9</v>
      </c>
      <c r="G451" s="32">
        <v>7587</v>
      </c>
      <c r="H451" s="31">
        <v>4445.982</v>
      </c>
    </row>
    <row r="452" spans="1:8" x14ac:dyDescent="0.25">
      <c r="A452" s="29">
        <v>41348</v>
      </c>
      <c r="B452" s="30">
        <v>1908</v>
      </c>
      <c r="C452" s="31" t="s">
        <v>57</v>
      </c>
      <c r="D452" s="31" t="s">
        <v>61</v>
      </c>
      <c r="E452" s="31" t="s">
        <v>59</v>
      </c>
      <c r="F452" s="31">
        <v>6</v>
      </c>
      <c r="G452" s="32">
        <v>3834</v>
      </c>
      <c r="H452" s="31">
        <v>3564.6615000000002</v>
      </c>
    </row>
    <row r="453" spans="1:8" x14ac:dyDescent="0.25">
      <c r="A453" s="29">
        <v>41349</v>
      </c>
      <c r="B453" s="30">
        <v>1544</v>
      </c>
      <c r="C453" s="31" t="s">
        <v>56</v>
      </c>
      <c r="D453" s="31" t="s">
        <v>61</v>
      </c>
      <c r="E453" s="31" t="s">
        <v>55</v>
      </c>
      <c r="F453" s="31">
        <v>8</v>
      </c>
      <c r="G453" s="32">
        <v>14940</v>
      </c>
      <c r="H453" s="31">
        <v>1164.7223999999999</v>
      </c>
    </row>
    <row r="454" spans="1:8" x14ac:dyDescent="0.25">
      <c r="A454" s="29">
        <v>41350</v>
      </c>
      <c r="B454" s="30">
        <v>1909</v>
      </c>
      <c r="C454" s="31" t="s">
        <v>53</v>
      </c>
      <c r="D454" s="31" t="s">
        <v>61</v>
      </c>
      <c r="E454" s="31" t="s">
        <v>59</v>
      </c>
      <c r="F454" s="31">
        <v>8</v>
      </c>
      <c r="G454" s="32">
        <v>2280</v>
      </c>
      <c r="H454" s="31">
        <v>737.58</v>
      </c>
    </row>
    <row r="455" spans="1:8" x14ac:dyDescent="0.25">
      <c r="A455" s="29">
        <v>41351</v>
      </c>
      <c r="B455" s="30">
        <v>1545</v>
      </c>
      <c r="C455" s="31" t="s">
        <v>57</v>
      </c>
      <c r="D455" s="31" t="s">
        <v>61</v>
      </c>
      <c r="E455" s="31" t="s">
        <v>58</v>
      </c>
      <c r="F455" s="31">
        <v>10</v>
      </c>
      <c r="G455" s="32">
        <v>13800</v>
      </c>
      <c r="H455" s="31">
        <v>1811.6640000000002</v>
      </c>
    </row>
    <row r="456" spans="1:8" x14ac:dyDescent="0.25">
      <c r="A456" s="29">
        <v>41352</v>
      </c>
      <c r="B456" s="30">
        <v>1910</v>
      </c>
      <c r="C456" s="31" t="s">
        <v>56</v>
      </c>
      <c r="D456" s="31" t="s">
        <v>61</v>
      </c>
      <c r="E456" s="31" t="s">
        <v>59</v>
      </c>
      <c r="F456" s="31">
        <v>8</v>
      </c>
      <c r="G456" s="32">
        <v>4048</v>
      </c>
      <c r="H456" s="31">
        <v>3422.1792</v>
      </c>
    </row>
    <row r="457" spans="1:8" x14ac:dyDescent="0.25">
      <c r="A457" s="29">
        <v>41353</v>
      </c>
      <c r="B457" s="30">
        <v>1546</v>
      </c>
      <c r="C457" s="31" t="s">
        <v>53</v>
      </c>
      <c r="D457" s="31" t="s">
        <v>61</v>
      </c>
      <c r="E457" s="31" t="s">
        <v>58</v>
      </c>
      <c r="F457" s="31">
        <v>8</v>
      </c>
      <c r="G457" s="32">
        <v>2106</v>
      </c>
      <c r="H457" s="31">
        <v>2156.9651999999996</v>
      </c>
    </row>
    <row r="458" spans="1:8" x14ac:dyDescent="0.25">
      <c r="A458" s="29">
        <v>41354</v>
      </c>
      <c r="B458" s="30">
        <v>1547</v>
      </c>
      <c r="C458" s="31" t="s">
        <v>56</v>
      </c>
      <c r="D458" s="31" t="s">
        <v>61</v>
      </c>
      <c r="E458" s="31" t="s">
        <v>58</v>
      </c>
      <c r="F458" s="31">
        <v>8</v>
      </c>
      <c r="G458" s="32">
        <v>7920</v>
      </c>
      <c r="H458" s="31">
        <v>2503.5120000000002</v>
      </c>
    </row>
    <row r="459" spans="1:8" x14ac:dyDescent="0.25">
      <c r="A459" s="29">
        <v>41355</v>
      </c>
      <c r="B459" s="30">
        <v>1548</v>
      </c>
      <c r="C459" s="31" t="s">
        <v>57</v>
      </c>
      <c r="D459" s="31" t="s">
        <v>61</v>
      </c>
      <c r="E459" s="31" t="s">
        <v>59</v>
      </c>
      <c r="F459" s="31">
        <v>9</v>
      </c>
      <c r="G459" s="32">
        <v>10044</v>
      </c>
      <c r="H459" s="31">
        <v>984.81420000000003</v>
      </c>
    </row>
    <row r="460" spans="1:8" x14ac:dyDescent="0.25">
      <c r="A460" s="29">
        <v>41356</v>
      </c>
      <c r="B460" s="30">
        <v>1549</v>
      </c>
      <c r="C460" s="31" t="s">
        <v>53</v>
      </c>
      <c r="D460" s="31" t="s">
        <v>61</v>
      </c>
      <c r="E460" s="31" t="s">
        <v>59</v>
      </c>
      <c r="F460" s="31">
        <v>8</v>
      </c>
      <c r="G460" s="32">
        <v>3144</v>
      </c>
      <c r="H460" s="31">
        <v>3420.6719999999996</v>
      </c>
    </row>
    <row r="461" spans="1:8" x14ac:dyDescent="0.25">
      <c r="A461" s="29">
        <v>41357</v>
      </c>
      <c r="B461" s="30">
        <v>1550</v>
      </c>
      <c r="C461" s="31" t="s">
        <v>56</v>
      </c>
      <c r="D461" s="31" t="s">
        <v>61</v>
      </c>
      <c r="E461" s="31" t="s">
        <v>59</v>
      </c>
      <c r="F461" s="31">
        <v>10</v>
      </c>
      <c r="G461" s="32">
        <v>10020</v>
      </c>
      <c r="H461" s="31">
        <v>3834.6539999999995</v>
      </c>
    </row>
    <row r="462" spans="1:8" x14ac:dyDescent="0.25">
      <c r="A462" s="29">
        <v>41358</v>
      </c>
      <c r="B462" s="30">
        <v>1938</v>
      </c>
      <c r="C462" s="31" t="s">
        <v>57</v>
      </c>
      <c r="D462" s="31" t="s">
        <v>61</v>
      </c>
      <c r="E462" s="31" t="s">
        <v>55</v>
      </c>
      <c r="F462" s="31">
        <v>7</v>
      </c>
      <c r="G462" s="32">
        <v>2016</v>
      </c>
      <c r="H462" s="31">
        <v>1776.096</v>
      </c>
    </row>
    <row r="463" spans="1:8" x14ac:dyDescent="0.25">
      <c r="A463" s="29">
        <v>41359</v>
      </c>
      <c r="B463" s="30">
        <v>1939</v>
      </c>
      <c r="C463" s="31" t="s">
        <v>53</v>
      </c>
      <c r="D463" s="31" t="s">
        <v>61</v>
      </c>
      <c r="E463" s="31" t="s">
        <v>55</v>
      </c>
      <c r="F463" s="31">
        <v>10</v>
      </c>
      <c r="G463" s="32">
        <v>7335</v>
      </c>
      <c r="H463" s="31">
        <v>3707.598</v>
      </c>
    </row>
    <row r="464" spans="1:8" x14ac:dyDescent="0.25">
      <c r="A464" s="29">
        <v>41360</v>
      </c>
      <c r="B464" s="30">
        <v>1940</v>
      </c>
      <c r="C464" s="31" t="s">
        <v>56</v>
      </c>
      <c r="D464" s="31" t="s">
        <v>61</v>
      </c>
      <c r="E464" s="31" t="s">
        <v>55</v>
      </c>
      <c r="F464" s="31">
        <v>10</v>
      </c>
      <c r="G464" s="32">
        <v>5310</v>
      </c>
      <c r="H464" s="31">
        <v>2214.6240000000003</v>
      </c>
    </row>
    <row r="465" spans="1:8" x14ac:dyDescent="0.25">
      <c r="A465" s="29">
        <v>41361</v>
      </c>
      <c r="B465" s="30">
        <v>1941</v>
      </c>
      <c r="C465" s="31" t="s">
        <v>57</v>
      </c>
      <c r="D465" s="31" t="s">
        <v>61</v>
      </c>
      <c r="E465" s="31" t="s">
        <v>58</v>
      </c>
      <c r="F465" s="31">
        <v>6</v>
      </c>
      <c r="G465" s="32">
        <v>7812</v>
      </c>
      <c r="H465" s="31">
        <v>666.16830000000004</v>
      </c>
    </row>
    <row r="466" spans="1:8" x14ac:dyDescent="0.25">
      <c r="A466" s="29">
        <v>41362</v>
      </c>
      <c r="B466" s="30">
        <v>1942</v>
      </c>
      <c r="C466" s="31" t="s">
        <v>53</v>
      </c>
      <c r="D466" s="31" t="s">
        <v>61</v>
      </c>
      <c r="E466" s="31" t="s">
        <v>58</v>
      </c>
      <c r="F466" s="31">
        <v>10</v>
      </c>
      <c r="G466" s="32">
        <v>7785</v>
      </c>
      <c r="H466" s="31">
        <v>4436.4120000000003</v>
      </c>
    </row>
    <row r="467" spans="1:8" x14ac:dyDescent="0.25">
      <c r="A467" s="29">
        <v>41363</v>
      </c>
      <c r="B467" s="30">
        <v>1578</v>
      </c>
      <c r="C467" s="31" t="s">
        <v>57</v>
      </c>
      <c r="D467" s="31" t="s">
        <v>61</v>
      </c>
      <c r="E467" s="31" t="s">
        <v>55</v>
      </c>
      <c r="F467" s="31">
        <v>8</v>
      </c>
      <c r="G467" s="32">
        <v>6876</v>
      </c>
      <c r="H467" s="31">
        <v>1720.8336000000002</v>
      </c>
    </row>
    <row r="468" spans="1:8" x14ac:dyDescent="0.25">
      <c r="A468" s="29">
        <v>41364</v>
      </c>
      <c r="B468" s="30">
        <v>1943</v>
      </c>
      <c r="C468" s="31" t="s">
        <v>56</v>
      </c>
      <c r="D468" s="31" t="s">
        <v>61</v>
      </c>
      <c r="E468" s="31" t="s">
        <v>58</v>
      </c>
      <c r="F468" s="31">
        <v>9</v>
      </c>
      <c r="G468" s="32">
        <v>2646</v>
      </c>
      <c r="H468" s="31">
        <v>1056.8124</v>
      </c>
    </row>
    <row r="469" spans="1:8" x14ac:dyDescent="0.25">
      <c r="A469" s="29">
        <v>41365</v>
      </c>
      <c r="B469" s="30">
        <v>1579</v>
      </c>
      <c r="C469" s="31" t="s">
        <v>53</v>
      </c>
      <c r="D469" s="31" t="s">
        <v>61</v>
      </c>
      <c r="E469" s="31" t="s">
        <v>55</v>
      </c>
      <c r="F469" s="31">
        <v>7</v>
      </c>
      <c r="G469" s="32">
        <v>1533</v>
      </c>
      <c r="H469" s="31">
        <v>2004.2442000000001</v>
      </c>
    </row>
    <row r="470" spans="1:8" x14ac:dyDescent="0.25">
      <c r="A470" s="29">
        <v>41366</v>
      </c>
      <c r="B470" s="30">
        <v>1944</v>
      </c>
      <c r="C470" s="31" t="s">
        <v>57</v>
      </c>
      <c r="D470" s="31" t="s">
        <v>61</v>
      </c>
      <c r="E470" s="31" t="s">
        <v>59</v>
      </c>
      <c r="F470" s="31">
        <v>7</v>
      </c>
      <c r="G470" s="32">
        <v>7140</v>
      </c>
      <c r="H470" s="31">
        <v>1653.0884999999996</v>
      </c>
    </row>
    <row r="471" spans="1:8" x14ac:dyDescent="0.25">
      <c r="A471" s="29">
        <v>41367</v>
      </c>
      <c r="B471" s="30">
        <v>1580</v>
      </c>
      <c r="C471" s="31" t="s">
        <v>56</v>
      </c>
      <c r="D471" s="31" t="s">
        <v>61</v>
      </c>
      <c r="E471" s="31" t="s">
        <v>55</v>
      </c>
      <c r="F471" s="31">
        <v>7</v>
      </c>
      <c r="G471" s="32">
        <v>2030</v>
      </c>
      <c r="H471" s="31">
        <v>771.4</v>
      </c>
    </row>
    <row r="472" spans="1:8" x14ac:dyDescent="0.25">
      <c r="A472" s="29">
        <v>41368</v>
      </c>
      <c r="B472" s="30">
        <v>1945</v>
      </c>
      <c r="C472" s="31" t="s">
        <v>53</v>
      </c>
      <c r="D472" s="31" t="s">
        <v>61</v>
      </c>
      <c r="E472" s="31" t="s">
        <v>59</v>
      </c>
      <c r="F472" s="31">
        <v>10</v>
      </c>
      <c r="G472" s="32">
        <v>2310</v>
      </c>
      <c r="H472" s="31">
        <v>944.09699999999998</v>
      </c>
    </row>
    <row r="473" spans="1:8" x14ac:dyDescent="0.25">
      <c r="A473" s="29">
        <v>41369</v>
      </c>
      <c r="B473" s="30">
        <v>1581</v>
      </c>
      <c r="C473" s="31" t="s">
        <v>57</v>
      </c>
      <c r="D473" s="31" t="s">
        <v>61</v>
      </c>
      <c r="E473" s="31" t="s">
        <v>58</v>
      </c>
      <c r="F473" s="31">
        <v>7</v>
      </c>
      <c r="G473" s="32">
        <v>5386.5</v>
      </c>
      <c r="H473" s="31">
        <v>1577.8854000000001</v>
      </c>
    </row>
    <row r="474" spans="1:8" x14ac:dyDescent="0.25">
      <c r="A474" s="29">
        <v>41370</v>
      </c>
      <c r="B474" s="30">
        <v>1946</v>
      </c>
      <c r="C474" s="31" t="s">
        <v>56</v>
      </c>
      <c r="D474" s="31" t="s">
        <v>61</v>
      </c>
      <c r="E474" s="31" t="s">
        <v>59</v>
      </c>
      <c r="F474" s="31">
        <v>6</v>
      </c>
      <c r="G474" s="32">
        <v>7938</v>
      </c>
      <c r="H474" s="31">
        <v>1496.3130000000001</v>
      </c>
    </row>
    <row r="475" spans="1:8" x14ac:dyDescent="0.25">
      <c r="A475" s="29">
        <v>41371</v>
      </c>
      <c r="B475" s="30">
        <v>1582</v>
      </c>
      <c r="C475" s="31" t="s">
        <v>53</v>
      </c>
      <c r="D475" s="31" t="s">
        <v>61</v>
      </c>
      <c r="E475" s="31" t="s">
        <v>58</v>
      </c>
      <c r="F475" s="31">
        <v>10</v>
      </c>
      <c r="G475" s="32">
        <v>10400</v>
      </c>
      <c r="H475" s="31">
        <v>2102.88</v>
      </c>
    </row>
    <row r="476" spans="1:8" x14ac:dyDescent="0.25">
      <c r="A476" s="29">
        <v>41372</v>
      </c>
      <c r="B476" s="30">
        <v>1583</v>
      </c>
      <c r="C476" s="31" t="s">
        <v>56</v>
      </c>
      <c r="D476" s="31" t="s">
        <v>61</v>
      </c>
      <c r="E476" s="31" t="s">
        <v>58</v>
      </c>
      <c r="F476" s="31">
        <v>10</v>
      </c>
      <c r="G476" s="32">
        <v>2295</v>
      </c>
      <c r="H476" s="31">
        <v>937.9665</v>
      </c>
    </row>
    <row r="477" spans="1:8" x14ac:dyDescent="0.25">
      <c r="A477" s="29">
        <v>41373</v>
      </c>
      <c r="B477" s="30">
        <v>1584</v>
      </c>
      <c r="C477" s="31" t="s">
        <v>57</v>
      </c>
      <c r="D477" s="31" t="s">
        <v>61</v>
      </c>
      <c r="E477" s="31" t="s">
        <v>59</v>
      </c>
      <c r="F477" s="31">
        <v>10</v>
      </c>
      <c r="G477" s="32">
        <v>6120</v>
      </c>
      <c r="H477" s="31">
        <v>1800.9119999999998</v>
      </c>
    </row>
    <row r="478" spans="1:8" x14ac:dyDescent="0.25">
      <c r="A478" s="29">
        <v>41374</v>
      </c>
      <c r="B478" s="30">
        <v>1585</v>
      </c>
      <c r="C478" s="31" t="s">
        <v>53</v>
      </c>
      <c r="D478" s="31" t="s">
        <v>61</v>
      </c>
      <c r="E478" s="31" t="s">
        <v>59</v>
      </c>
      <c r="F478" s="31">
        <v>6</v>
      </c>
      <c r="G478" s="32">
        <v>10395</v>
      </c>
      <c r="H478" s="31">
        <v>1761.7446</v>
      </c>
    </row>
    <row r="479" spans="1:8" x14ac:dyDescent="0.25">
      <c r="A479" s="29">
        <v>41375</v>
      </c>
      <c r="B479" s="30">
        <v>1586</v>
      </c>
      <c r="C479" s="31" t="s">
        <v>56</v>
      </c>
      <c r="D479" s="31" t="s">
        <v>61</v>
      </c>
      <c r="E479" s="31" t="s">
        <v>59</v>
      </c>
      <c r="F479" s="31">
        <v>6</v>
      </c>
      <c r="G479" s="32">
        <v>13365</v>
      </c>
      <c r="H479" s="31">
        <v>3555.09</v>
      </c>
    </row>
    <row r="480" spans="1:8" x14ac:dyDescent="0.25">
      <c r="A480" s="29">
        <v>41376</v>
      </c>
      <c r="B480" s="30">
        <v>1973</v>
      </c>
      <c r="C480" s="31" t="s">
        <v>56</v>
      </c>
      <c r="D480" s="31" t="s">
        <v>61</v>
      </c>
      <c r="E480" s="31" t="s">
        <v>59</v>
      </c>
      <c r="F480" s="31">
        <v>9</v>
      </c>
      <c r="G480" s="32">
        <v>14647.5</v>
      </c>
      <c r="H480" s="31">
        <v>1078.3489499999998</v>
      </c>
    </row>
    <row r="481" spans="1:8" x14ac:dyDescent="0.25">
      <c r="A481" s="29">
        <v>41377</v>
      </c>
      <c r="B481" s="30">
        <v>1609</v>
      </c>
      <c r="C481" s="31" t="s">
        <v>53</v>
      </c>
      <c r="D481" s="31" t="s">
        <v>61</v>
      </c>
      <c r="E481" s="31" t="s">
        <v>58</v>
      </c>
      <c r="F481" s="31">
        <v>6</v>
      </c>
      <c r="G481" s="32">
        <v>8820</v>
      </c>
      <c r="H481" s="31">
        <v>2244.5136000000002</v>
      </c>
    </row>
    <row r="482" spans="1:8" x14ac:dyDescent="0.25">
      <c r="A482" s="29">
        <v>41378</v>
      </c>
      <c r="B482" s="30">
        <v>1974</v>
      </c>
      <c r="C482" s="31" t="s">
        <v>57</v>
      </c>
      <c r="D482" s="31" t="s">
        <v>61</v>
      </c>
      <c r="E482" s="31" t="s">
        <v>55</v>
      </c>
      <c r="F482" s="31">
        <v>10</v>
      </c>
      <c r="G482" s="32">
        <v>7020</v>
      </c>
      <c r="H482" s="31">
        <v>1829.4120000000003</v>
      </c>
    </row>
    <row r="483" spans="1:8" x14ac:dyDescent="0.25">
      <c r="A483" s="29">
        <v>41379</v>
      </c>
      <c r="B483" s="30">
        <v>1610</v>
      </c>
      <c r="C483" s="31" t="s">
        <v>56</v>
      </c>
      <c r="D483" s="31" t="s">
        <v>61</v>
      </c>
      <c r="E483" s="31" t="s">
        <v>58</v>
      </c>
      <c r="F483" s="31">
        <v>6</v>
      </c>
      <c r="G483" s="32">
        <v>3645</v>
      </c>
      <c r="H483" s="31">
        <v>747.58950000000004</v>
      </c>
    </row>
    <row r="484" spans="1:8" x14ac:dyDescent="0.25">
      <c r="A484" s="29">
        <v>41380</v>
      </c>
      <c r="B484" s="30">
        <v>1975</v>
      </c>
      <c r="C484" s="31" t="s">
        <v>53</v>
      </c>
      <c r="D484" s="31" t="s">
        <v>61</v>
      </c>
      <c r="E484" s="31" t="s">
        <v>55</v>
      </c>
      <c r="F484" s="31">
        <v>9</v>
      </c>
      <c r="G484" s="32">
        <v>2439</v>
      </c>
      <c r="H484" s="31">
        <v>2932.6535999999996</v>
      </c>
    </row>
    <row r="485" spans="1:8" x14ac:dyDescent="0.25">
      <c r="A485" s="29">
        <v>41381</v>
      </c>
      <c r="B485" s="30">
        <v>1611</v>
      </c>
      <c r="C485" s="31" t="s">
        <v>57</v>
      </c>
      <c r="D485" s="31" t="s">
        <v>61</v>
      </c>
      <c r="E485" s="31" t="s">
        <v>59</v>
      </c>
      <c r="F485" s="31">
        <v>6</v>
      </c>
      <c r="G485" s="32">
        <v>7560</v>
      </c>
      <c r="H485" s="31">
        <v>2169.7200000000003</v>
      </c>
    </row>
    <row r="486" spans="1:8" x14ac:dyDescent="0.25">
      <c r="A486" s="29">
        <v>41382</v>
      </c>
      <c r="B486" s="30">
        <v>1976</v>
      </c>
      <c r="C486" s="31" t="s">
        <v>56</v>
      </c>
      <c r="D486" s="31" t="s">
        <v>61</v>
      </c>
      <c r="E486" s="31" t="s">
        <v>55</v>
      </c>
      <c r="F486" s="31">
        <v>7</v>
      </c>
      <c r="G486" s="32">
        <v>7308</v>
      </c>
      <c r="H486" s="31">
        <v>1176.2226000000001</v>
      </c>
    </row>
    <row r="487" spans="1:8" x14ac:dyDescent="0.25">
      <c r="A487" s="29">
        <v>41383</v>
      </c>
      <c r="B487" s="30">
        <v>1612</v>
      </c>
      <c r="C487" s="31" t="s">
        <v>53</v>
      </c>
      <c r="D487" s="31" t="s">
        <v>61</v>
      </c>
      <c r="E487" s="31" t="s">
        <v>59</v>
      </c>
      <c r="F487" s="31">
        <v>6</v>
      </c>
      <c r="G487" s="32">
        <v>1741.5</v>
      </c>
      <c r="H487" s="31">
        <v>1614.3705</v>
      </c>
    </row>
    <row r="488" spans="1:8" x14ac:dyDescent="0.25">
      <c r="A488" s="29">
        <v>41384</v>
      </c>
      <c r="B488" s="30">
        <v>1977</v>
      </c>
      <c r="C488" s="31" t="s">
        <v>57</v>
      </c>
      <c r="D488" s="31" t="s">
        <v>61</v>
      </c>
      <c r="E488" s="31" t="s">
        <v>58</v>
      </c>
      <c r="F488" s="31">
        <v>6</v>
      </c>
      <c r="G488" s="32">
        <v>3492</v>
      </c>
      <c r="H488" s="31">
        <v>2941.1369999999997</v>
      </c>
    </row>
    <row r="489" spans="1:8" x14ac:dyDescent="0.25">
      <c r="A489" s="29">
        <v>41385</v>
      </c>
      <c r="B489" s="30">
        <v>1613</v>
      </c>
      <c r="C489" s="31" t="s">
        <v>56</v>
      </c>
      <c r="D489" s="31" t="s">
        <v>61</v>
      </c>
      <c r="E489" s="31" t="s">
        <v>59</v>
      </c>
      <c r="F489" s="31">
        <v>10</v>
      </c>
      <c r="G489" s="32">
        <v>2850</v>
      </c>
      <c r="H489" s="31">
        <v>3530.2949999999996</v>
      </c>
    </row>
    <row r="490" spans="1:8" x14ac:dyDescent="0.25">
      <c r="A490" s="29">
        <v>41386</v>
      </c>
      <c r="B490" s="30">
        <v>1978</v>
      </c>
      <c r="C490" s="31" t="s">
        <v>53</v>
      </c>
      <c r="D490" s="31" t="s">
        <v>61</v>
      </c>
      <c r="E490" s="31" t="s">
        <v>58</v>
      </c>
      <c r="F490" s="31">
        <v>8</v>
      </c>
      <c r="G490" s="32">
        <v>2520</v>
      </c>
      <c r="H490" s="31">
        <v>3844.2599999999998</v>
      </c>
    </row>
    <row r="491" spans="1:8" x14ac:dyDescent="0.25">
      <c r="A491" s="29">
        <v>41387</v>
      </c>
      <c r="B491" s="30">
        <v>1614</v>
      </c>
      <c r="C491" s="31" t="s">
        <v>57</v>
      </c>
      <c r="D491" s="31" t="s">
        <v>61</v>
      </c>
      <c r="E491" s="31" t="s">
        <v>55</v>
      </c>
      <c r="F491" s="31">
        <v>8</v>
      </c>
      <c r="G491" s="32">
        <v>3408</v>
      </c>
      <c r="H491" s="31">
        <v>1704.3407999999997</v>
      </c>
    </row>
    <row r="492" spans="1:8" x14ac:dyDescent="0.25">
      <c r="A492" s="29">
        <v>41388</v>
      </c>
      <c r="B492" s="30">
        <v>1979</v>
      </c>
      <c r="C492" s="31" t="s">
        <v>56</v>
      </c>
      <c r="D492" s="31" t="s">
        <v>61</v>
      </c>
      <c r="E492" s="31" t="s">
        <v>58</v>
      </c>
      <c r="F492" s="31">
        <v>7</v>
      </c>
      <c r="G492" s="32">
        <v>7812</v>
      </c>
      <c r="H492" s="31">
        <v>2902.9391999999998</v>
      </c>
    </row>
    <row r="493" spans="1:8" x14ac:dyDescent="0.25">
      <c r="A493" s="29">
        <v>41389</v>
      </c>
      <c r="B493" s="30">
        <v>1615</v>
      </c>
      <c r="C493" s="31" t="s">
        <v>53</v>
      </c>
      <c r="D493" s="31" t="s">
        <v>61</v>
      </c>
      <c r="E493" s="31" t="s">
        <v>55</v>
      </c>
      <c r="F493" s="31">
        <v>10</v>
      </c>
      <c r="G493" s="32">
        <v>9600</v>
      </c>
      <c r="H493" s="31">
        <v>1070.1600000000001</v>
      </c>
    </row>
    <row r="494" spans="1:8" x14ac:dyDescent="0.25">
      <c r="A494" s="29">
        <v>41390</v>
      </c>
      <c r="B494" s="30">
        <v>1980</v>
      </c>
      <c r="C494" s="31" t="s">
        <v>57</v>
      </c>
      <c r="D494" s="31" t="s">
        <v>61</v>
      </c>
      <c r="E494" s="31" t="s">
        <v>59</v>
      </c>
      <c r="F494" s="31">
        <v>6</v>
      </c>
      <c r="G494" s="32">
        <v>4950</v>
      </c>
      <c r="H494" s="31">
        <v>4145.13</v>
      </c>
    </row>
    <row r="495" spans="1:8" x14ac:dyDescent="0.25">
      <c r="A495" s="29">
        <v>41391</v>
      </c>
      <c r="B495" s="30">
        <v>1616</v>
      </c>
      <c r="C495" s="31" t="s">
        <v>56</v>
      </c>
      <c r="D495" s="31" t="s">
        <v>61</v>
      </c>
      <c r="E495" s="31" t="s">
        <v>55</v>
      </c>
      <c r="F495" s="31">
        <v>9</v>
      </c>
      <c r="G495" s="32">
        <v>6075</v>
      </c>
      <c r="H495" s="31">
        <v>850.09500000000003</v>
      </c>
    </row>
    <row r="496" spans="1:8" x14ac:dyDescent="0.25">
      <c r="A496" s="29">
        <v>41392</v>
      </c>
      <c r="B496" s="30">
        <v>1981</v>
      </c>
      <c r="C496" s="31" t="s">
        <v>53</v>
      </c>
      <c r="D496" s="31" t="s">
        <v>61</v>
      </c>
      <c r="E496" s="31" t="s">
        <v>59</v>
      </c>
      <c r="F496" s="31">
        <v>10</v>
      </c>
      <c r="G496" s="32">
        <v>11880</v>
      </c>
      <c r="H496" s="31">
        <v>3659.04</v>
      </c>
    </row>
    <row r="497" spans="1:8" x14ac:dyDescent="0.25">
      <c r="A497" s="29">
        <v>41393</v>
      </c>
      <c r="B497" s="30">
        <v>1617</v>
      </c>
      <c r="C497" s="31" t="s">
        <v>57</v>
      </c>
      <c r="D497" s="31" t="s">
        <v>61</v>
      </c>
      <c r="E497" s="31" t="s">
        <v>58</v>
      </c>
      <c r="F497" s="31">
        <v>8</v>
      </c>
      <c r="G497" s="32">
        <v>2964</v>
      </c>
      <c r="H497" s="31">
        <v>889.49639999999988</v>
      </c>
    </row>
    <row r="498" spans="1:8" x14ac:dyDescent="0.25">
      <c r="A498" s="29">
        <v>41394</v>
      </c>
      <c r="B498" s="30">
        <v>1982</v>
      </c>
      <c r="C498" s="31" t="s">
        <v>56</v>
      </c>
      <c r="D498" s="31" t="s">
        <v>61</v>
      </c>
      <c r="E498" s="31" t="s">
        <v>59</v>
      </c>
      <c r="F498" s="31">
        <v>10</v>
      </c>
      <c r="G498" s="32">
        <v>13275</v>
      </c>
      <c r="H498" s="31">
        <v>1865.9339999999997</v>
      </c>
    </row>
    <row r="499" spans="1:8" x14ac:dyDescent="0.25">
      <c r="A499" s="29">
        <v>41395</v>
      </c>
      <c r="B499" s="30">
        <v>1618</v>
      </c>
      <c r="C499" s="31" t="s">
        <v>53</v>
      </c>
      <c r="D499" s="31" t="s">
        <v>61</v>
      </c>
      <c r="E499" s="31" t="s">
        <v>58</v>
      </c>
      <c r="F499" s="31">
        <v>10</v>
      </c>
      <c r="G499" s="32">
        <v>11760</v>
      </c>
      <c r="H499" s="31">
        <v>3227.2380000000003</v>
      </c>
    </row>
    <row r="500" spans="1:8" x14ac:dyDescent="0.25">
      <c r="A500" s="29">
        <v>41396</v>
      </c>
      <c r="B500" s="30">
        <v>1619</v>
      </c>
      <c r="C500" s="31" t="s">
        <v>56</v>
      </c>
      <c r="D500" s="31" t="s">
        <v>61</v>
      </c>
      <c r="E500" s="31" t="s">
        <v>58</v>
      </c>
      <c r="F500" s="31">
        <v>8</v>
      </c>
      <c r="G500" s="32">
        <v>9216</v>
      </c>
      <c r="H500" s="31">
        <v>806.39999999999986</v>
      </c>
    </row>
    <row r="501" spans="1:8" x14ac:dyDescent="0.25">
      <c r="A501" s="29">
        <v>41397</v>
      </c>
      <c r="B501" s="30">
        <v>1620</v>
      </c>
      <c r="C501" s="31" t="s">
        <v>57</v>
      </c>
      <c r="D501" s="31" t="s">
        <v>61</v>
      </c>
      <c r="E501" s="31" t="s">
        <v>59</v>
      </c>
      <c r="F501" s="31">
        <v>6</v>
      </c>
      <c r="G501" s="32">
        <v>3888</v>
      </c>
      <c r="H501" s="31">
        <v>1395.0144</v>
      </c>
    </row>
    <row r="502" spans="1:8" x14ac:dyDescent="0.25">
      <c r="A502" s="29">
        <v>41398</v>
      </c>
      <c r="B502" s="30">
        <v>1621</v>
      </c>
      <c r="C502" s="31" t="s">
        <v>53</v>
      </c>
      <c r="D502" s="31" t="s">
        <v>61</v>
      </c>
      <c r="E502" s="31" t="s">
        <v>59</v>
      </c>
      <c r="F502" s="31">
        <v>10</v>
      </c>
      <c r="G502" s="32">
        <v>5000</v>
      </c>
      <c r="H502" s="31">
        <v>4843.75</v>
      </c>
    </row>
    <row r="503" spans="1:8" x14ac:dyDescent="0.25">
      <c r="A503" s="29">
        <v>41399</v>
      </c>
      <c r="B503" s="30">
        <v>1622</v>
      </c>
      <c r="C503" s="31" t="s">
        <v>56</v>
      </c>
      <c r="D503" s="31" t="s">
        <v>61</v>
      </c>
      <c r="E503" s="31" t="s">
        <v>59</v>
      </c>
      <c r="F503" s="31">
        <v>6</v>
      </c>
      <c r="G503" s="32">
        <v>7128</v>
      </c>
      <c r="H503" s="31">
        <v>783.54539999999986</v>
      </c>
    </row>
    <row r="504" spans="1:8" x14ac:dyDescent="0.25">
      <c r="A504" s="29">
        <v>41400</v>
      </c>
      <c r="B504" s="30">
        <v>1992</v>
      </c>
      <c r="C504" s="31" t="s">
        <v>57</v>
      </c>
      <c r="D504" s="31" t="s">
        <v>61</v>
      </c>
      <c r="E504" s="31" t="s">
        <v>55</v>
      </c>
      <c r="F504" s="31">
        <v>6</v>
      </c>
      <c r="G504" s="32">
        <v>3726</v>
      </c>
      <c r="H504" s="31">
        <v>745.01369999999997</v>
      </c>
    </row>
    <row r="505" spans="1:8" x14ac:dyDescent="0.25">
      <c r="A505" s="29">
        <v>41401</v>
      </c>
      <c r="B505" s="30">
        <v>1993</v>
      </c>
      <c r="C505" s="31" t="s">
        <v>53</v>
      </c>
      <c r="D505" s="31" t="s">
        <v>61</v>
      </c>
      <c r="E505" s="31" t="s">
        <v>55</v>
      </c>
      <c r="F505" s="31">
        <v>8</v>
      </c>
      <c r="G505" s="32">
        <v>6144</v>
      </c>
      <c r="H505" s="31">
        <v>1320.6528000000001</v>
      </c>
    </row>
    <row r="506" spans="1:8" x14ac:dyDescent="0.25">
      <c r="A506" s="29">
        <v>41767</v>
      </c>
      <c r="B506" s="30">
        <v>1994</v>
      </c>
      <c r="C506" s="31" t="s">
        <v>56</v>
      </c>
      <c r="D506" s="31" t="s">
        <v>61</v>
      </c>
      <c r="E506" s="31" t="s">
        <v>55</v>
      </c>
      <c r="F506" s="31">
        <v>8</v>
      </c>
      <c r="G506" s="32">
        <v>2232</v>
      </c>
      <c r="H506" s="31">
        <v>869.14080000000001</v>
      </c>
    </row>
    <row r="507" spans="1:8" x14ac:dyDescent="0.25">
      <c r="A507" s="29">
        <v>41768</v>
      </c>
      <c r="B507" s="30">
        <v>1995</v>
      </c>
      <c r="C507" s="31" t="s">
        <v>57</v>
      </c>
      <c r="D507" s="31" t="s">
        <v>61</v>
      </c>
      <c r="E507" s="31" t="s">
        <v>58</v>
      </c>
      <c r="F507" s="31">
        <v>8</v>
      </c>
      <c r="G507" s="32">
        <v>7860</v>
      </c>
      <c r="H507" s="31">
        <v>1054.1831999999999</v>
      </c>
    </row>
    <row r="508" spans="1:8" x14ac:dyDescent="0.25">
      <c r="A508" s="29">
        <v>41769</v>
      </c>
      <c r="B508" s="30">
        <v>1996</v>
      </c>
      <c r="C508" s="31" t="s">
        <v>53</v>
      </c>
      <c r="D508" s="31" t="s">
        <v>61</v>
      </c>
      <c r="E508" s="31" t="s">
        <v>58</v>
      </c>
      <c r="F508" s="31">
        <v>10</v>
      </c>
      <c r="G508" s="32">
        <v>3330</v>
      </c>
      <c r="H508" s="31">
        <v>1313.3519999999999</v>
      </c>
    </row>
    <row r="509" spans="1:8" x14ac:dyDescent="0.25">
      <c r="A509" s="29">
        <v>41770</v>
      </c>
      <c r="B509" s="30">
        <v>1632</v>
      </c>
      <c r="C509" s="31" t="s">
        <v>57</v>
      </c>
      <c r="D509" s="31" t="s">
        <v>61</v>
      </c>
      <c r="E509" s="31" t="s">
        <v>55</v>
      </c>
      <c r="F509" s="31">
        <v>6</v>
      </c>
      <c r="G509" s="32">
        <v>4725</v>
      </c>
      <c r="H509" s="31">
        <v>651.73500000000001</v>
      </c>
    </row>
    <row r="510" spans="1:8" x14ac:dyDescent="0.25">
      <c r="A510" s="29">
        <v>41771</v>
      </c>
      <c r="B510" s="30">
        <v>1997</v>
      </c>
      <c r="C510" s="31" t="s">
        <v>56</v>
      </c>
      <c r="D510" s="31" t="s">
        <v>61</v>
      </c>
      <c r="E510" s="31" t="s">
        <v>58</v>
      </c>
      <c r="F510" s="31">
        <v>8</v>
      </c>
      <c r="G510" s="32">
        <v>3408</v>
      </c>
      <c r="H510" s="31">
        <v>2123.8656000000001</v>
      </c>
    </row>
    <row r="511" spans="1:8" x14ac:dyDescent="0.25">
      <c r="A511" s="29">
        <v>41772</v>
      </c>
      <c r="B511" s="30">
        <v>1633</v>
      </c>
      <c r="C511" s="31" t="s">
        <v>53</v>
      </c>
      <c r="D511" s="31" t="s">
        <v>61</v>
      </c>
      <c r="E511" s="31" t="s">
        <v>55</v>
      </c>
      <c r="F511" s="31">
        <v>10</v>
      </c>
      <c r="G511" s="32">
        <v>11560</v>
      </c>
      <c r="H511" s="31">
        <v>4369.68</v>
      </c>
    </row>
    <row r="512" spans="1:8" x14ac:dyDescent="0.25">
      <c r="A512" s="29">
        <v>41773</v>
      </c>
      <c r="B512" s="30">
        <v>1998</v>
      </c>
      <c r="C512" s="31" t="s">
        <v>57</v>
      </c>
      <c r="D512" s="31" t="s">
        <v>61</v>
      </c>
      <c r="E512" s="31" t="s">
        <v>59</v>
      </c>
      <c r="F512" s="31">
        <v>10</v>
      </c>
      <c r="G512" s="32">
        <v>7320</v>
      </c>
      <c r="H512" s="31">
        <v>798.61199999999997</v>
      </c>
    </row>
    <row r="513" spans="1:8" x14ac:dyDescent="0.25">
      <c r="A513" s="29">
        <v>41774</v>
      </c>
      <c r="B513" s="30">
        <v>1634</v>
      </c>
      <c r="C513" s="31" t="s">
        <v>56</v>
      </c>
      <c r="D513" s="31" t="s">
        <v>61</v>
      </c>
      <c r="E513" s="31" t="s">
        <v>55</v>
      </c>
      <c r="F513" s="31">
        <v>10</v>
      </c>
      <c r="G513" s="32">
        <v>5130</v>
      </c>
      <c r="H513" s="31">
        <v>1311.57</v>
      </c>
    </row>
    <row r="514" spans="1:8" x14ac:dyDescent="0.25">
      <c r="A514" s="29">
        <v>41775</v>
      </c>
      <c r="B514" s="30">
        <v>1999</v>
      </c>
      <c r="C514" s="31" t="s">
        <v>53</v>
      </c>
      <c r="D514" s="31" t="s">
        <v>61</v>
      </c>
      <c r="E514" s="31" t="s">
        <v>59</v>
      </c>
      <c r="F514" s="31">
        <v>8</v>
      </c>
      <c r="G514" s="32">
        <v>8864</v>
      </c>
      <c r="H514" s="31">
        <v>723.30240000000003</v>
      </c>
    </row>
    <row r="515" spans="1:8" x14ac:dyDescent="0.25">
      <c r="A515" s="29">
        <v>41776</v>
      </c>
      <c r="B515" s="30">
        <v>1635</v>
      </c>
      <c r="C515" s="31" t="s">
        <v>57</v>
      </c>
      <c r="D515" s="31" t="s">
        <v>61</v>
      </c>
      <c r="E515" s="31" t="s">
        <v>58</v>
      </c>
      <c r="F515" s="31">
        <v>8</v>
      </c>
      <c r="G515" s="32">
        <v>2064</v>
      </c>
      <c r="H515" s="31">
        <v>817.55039999999997</v>
      </c>
    </row>
    <row r="516" spans="1:8" x14ac:dyDescent="0.25">
      <c r="A516" s="29">
        <v>41777</v>
      </c>
      <c r="B516" s="30">
        <v>2000</v>
      </c>
      <c r="C516" s="31" t="s">
        <v>56</v>
      </c>
      <c r="D516" s="31" t="s">
        <v>61</v>
      </c>
      <c r="E516" s="31" t="s">
        <v>59</v>
      </c>
      <c r="F516" s="31">
        <v>7</v>
      </c>
      <c r="G516" s="32">
        <v>2226</v>
      </c>
      <c r="H516" s="31">
        <v>2221.7705999999998</v>
      </c>
    </row>
    <row r="517" spans="1:8" x14ac:dyDescent="0.25">
      <c r="A517" s="29">
        <v>41778</v>
      </c>
      <c r="B517" s="30">
        <v>1636</v>
      </c>
      <c r="C517" s="31" t="s">
        <v>53</v>
      </c>
      <c r="D517" s="31" t="s">
        <v>61</v>
      </c>
      <c r="E517" s="31" t="s">
        <v>58</v>
      </c>
      <c r="F517" s="31">
        <v>6</v>
      </c>
      <c r="G517" s="32">
        <v>5319</v>
      </c>
      <c r="H517" s="31">
        <v>586.33109999999999</v>
      </c>
    </row>
    <row r="518" spans="1:8" x14ac:dyDescent="0.25">
      <c r="A518" s="29">
        <v>41779</v>
      </c>
      <c r="B518" s="30">
        <v>2001</v>
      </c>
      <c r="C518" s="31" t="s">
        <v>57</v>
      </c>
      <c r="D518" s="31" t="s">
        <v>61</v>
      </c>
      <c r="E518" s="31" t="s">
        <v>55</v>
      </c>
      <c r="F518" s="31">
        <v>6</v>
      </c>
      <c r="G518" s="32">
        <v>3096</v>
      </c>
      <c r="H518" s="31">
        <v>655.42319999999995</v>
      </c>
    </row>
    <row r="519" spans="1:8" x14ac:dyDescent="0.25">
      <c r="A519" s="29">
        <v>41780</v>
      </c>
      <c r="B519" s="30">
        <v>1637</v>
      </c>
      <c r="C519" s="31" t="s">
        <v>56</v>
      </c>
      <c r="D519" s="31" t="s">
        <v>61</v>
      </c>
      <c r="E519" s="31" t="s">
        <v>58</v>
      </c>
      <c r="F519" s="31">
        <v>7</v>
      </c>
      <c r="G519" s="32">
        <v>5481</v>
      </c>
      <c r="H519" s="31">
        <v>2782.5209999999997</v>
      </c>
    </row>
    <row r="520" spans="1:8" x14ac:dyDescent="0.25">
      <c r="A520" s="29">
        <v>41781</v>
      </c>
      <c r="B520" s="30">
        <v>2002</v>
      </c>
      <c r="C520" s="31" t="s">
        <v>53</v>
      </c>
      <c r="D520" s="31" t="s">
        <v>61</v>
      </c>
      <c r="E520" s="31" t="s">
        <v>55</v>
      </c>
      <c r="F520" s="31">
        <v>7</v>
      </c>
      <c r="G520" s="32">
        <v>5460</v>
      </c>
      <c r="H520" s="31">
        <v>894.62099999999998</v>
      </c>
    </row>
    <row r="521" spans="1:8" x14ac:dyDescent="0.25">
      <c r="A521" s="29">
        <v>41782</v>
      </c>
      <c r="B521" s="30">
        <v>1638</v>
      </c>
      <c r="C521" s="31" t="s">
        <v>57</v>
      </c>
      <c r="D521" s="31" t="s">
        <v>61</v>
      </c>
      <c r="E521" s="31" t="s">
        <v>59</v>
      </c>
      <c r="F521" s="31">
        <v>9</v>
      </c>
      <c r="G521" s="32">
        <v>4657.5</v>
      </c>
      <c r="H521" s="31">
        <v>2321.9190000000003</v>
      </c>
    </row>
    <row r="522" spans="1:8" x14ac:dyDescent="0.25">
      <c r="A522" s="29">
        <v>41783</v>
      </c>
      <c r="B522" s="30">
        <v>2003</v>
      </c>
      <c r="C522" s="31" t="s">
        <v>56</v>
      </c>
      <c r="D522" s="31" t="s">
        <v>61</v>
      </c>
      <c r="E522" s="31" t="s">
        <v>55</v>
      </c>
      <c r="F522" s="31">
        <v>6</v>
      </c>
      <c r="G522" s="32">
        <v>7020</v>
      </c>
      <c r="H522" s="31">
        <v>3597.0479999999998</v>
      </c>
    </row>
    <row r="523" spans="1:8" x14ac:dyDescent="0.25">
      <c r="A523" s="29">
        <v>41784</v>
      </c>
      <c r="B523" s="30">
        <v>1639</v>
      </c>
      <c r="C523" s="31" t="s">
        <v>53</v>
      </c>
      <c r="D523" s="31" t="s">
        <v>61</v>
      </c>
      <c r="E523" s="31" t="s">
        <v>59</v>
      </c>
      <c r="F523" s="31">
        <v>7</v>
      </c>
      <c r="G523" s="32">
        <v>2635.5</v>
      </c>
      <c r="H523" s="31">
        <v>3538.1587500000001</v>
      </c>
    </row>
    <row r="524" spans="1:8" x14ac:dyDescent="0.25">
      <c r="A524" s="29">
        <v>41785</v>
      </c>
      <c r="B524" s="30">
        <v>2004</v>
      </c>
      <c r="C524" s="31" t="s">
        <v>57</v>
      </c>
      <c r="D524" s="31" t="s">
        <v>61</v>
      </c>
      <c r="E524" s="31" t="s">
        <v>58</v>
      </c>
      <c r="F524" s="31">
        <v>8</v>
      </c>
      <c r="G524" s="32">
        <v>4080</v>
      </c>
      <c r="H524" s="31">
        <v>2063.0519999999997</v>
      </c>
    </row>
    <row r="525" spans="1:8" x14ac:dyDescent="0.25">
      <c r="A525" s="29">
        <v>41786</v>
      </c>
      <c r="B525" s="30">
        <v>1640</v>
      </c>
      <c r="C525" s="31" t="s">
        <v>56</v>
      </c>
      <c r="D525" s="31" t="s">
        <v>61</v>
      </c>
      <c r="E525" s="31" t="s">
        <v>59</v>
      </c>
      <c r="F525" s="31">
        <v>9</v>
      </c>
      <c r="G525" s="32">
        <v>4900.5</v>
      </c>
      <c r="H525" s="31">
        <v>992.51460000000009</v>
      </c>
    </row>
    <row r="526" spans="1:8" x14ac:dyDescent="0.25">
      <c r="A526" s="29">
        <v>41787</v>
      </c>
      <c r="B526" s="30">
        <v>2005</v>
      </c>
      <c r="C526" s="31" t="s">
        <v>53</v>
      </c>
      <c r="D526" s="31" t="s">
        <v>61</v>
      </c>
      <c r="E526" s="31" t="s">
        <v>58</v>
      </c>
      <c r="F526" s="31">
        <v>6</v>
      </c>
      <c r="G526" s="32">
        <v>2610</v>
      </c>
      <c r="H526" s="31">
        <v>3297.9960000000001</v>
      </c>
    </row>
    <row r="527" spans="1:8" x14ac:dyDescent="0.25">
      <c r="A527" s="29">
        <v>41788</v>
      </c>
      <c r="B527" s="30">
        <v>1641</v>
      </c>
      <c r="C527" s="31" t="s">
        <v>57</v>
      </c>
      <c r="D527" s="31" t="s">
        <v>61</v>
      </c>
      <c r="E527" s="31" t="s">
        <v>55</v>
      </c>
      <c r="F527" s="31">
        <v>9</v>
      </c>
      <c r="G527" s="32">
        <v>1593</v>
      </c>
      <c r="H527" s="31">
        <v>2850.8328000000001</v>
      </c>
    </row>
    <row r="528" spans="1:8" x14ac:dyDescent="0.25">
      <c r="A528" s="29">
        <v>41789</v>
      </c>
      <c r="B528" s="30">
        <v>2006</v>
      </c>
      <c r="C528" s="31" t="s">
        <v>56</v>
      </c>
      <c r="D528" s="31" t="s">
        <v>61</v>
      </c>
      <c r="E528" s="31" t="s">
        <v>58</v>
      </c>
      <c r="F528" s="31">
        <v>6</v>
      </c>
      <c r="G528" s="32">
        <v>5724</v>
      </c>
      <c r="H528" s="31">
        <v>2687.4180000000001</v>
      </c>
    </row>
    <row r="529" spans="1:8" x14ac:dyDescent="0.25">
      <c r="A529" s="29">
        <v>41790</v>
      </c>
      <c r="B529" s="30">
        <v>1642</v>
      </c>
      <c r="C529" s="31" t="s">
        <v>53</v>
      </c>
      <c r="D529" s="31" t="s">
        <v>61</v>
      </c>
      <c r="E529" s="31" t="s">
        <v>55</v>
      </c>
      <c r="F529" s="31">
        <v>10</v>
      </c>
      <c r="G529" s="32">
        <v>6930</v>
      </c>
      <c r="H529" s="31">
        <v>3246.9359999999997</v>
      </c>
    </row>
    <row r="530" spans="1:8" x14ac:dyDescent="0.25">
      <c r="A530" s="29">
        <v>41791</v>
      </c>
      <c r="B530" s="30">
        <v>2007</v>
      </c>
      <c r="C530" s="31" t="s">
        <v>57</v>
      </c>
      <c r="D530" s="31" t="s">
        <v>61</v>
      </c>
      <c r="E530" s="31" t="s">
        <v>59</v>
      </c>
      <c r="F530" s="31">
        <v>9</v>
      </c>
      <c r="G530" s="32">
        <v>11790</v>
      </c>
      <c r="H530" s="31">
        <v>4036.8959999999997</v>
      </c>
    </row>
    <row r="531" spans="1:8" x14ac:dyDescent="0.25">
      <c r="A531" s="29">
        <v>41792</v>
      </c>
      <c r="B531" s="30">
        <v>1643</v>
      </c>
      <c r="C531" s="31" t="s">
        <v>56</v>
      </c>
      <c r="D531" s="31" t="s">
        <v>61</v>
      </c>
      <c r="E531" s="31" t="s">
        <v>55</v>
      </c>
      <c r="F531" s="31">
        <v>6</v>
      </c>
      <c r="G531" s="32">
        <v>2556</v>
      </c>
      <c r="H531" s="31">
        <v>3082.5360000000005</v>
      </c>
    </row>
    <row r="532" spans="1:8" x14ac:dyDescent="0.25">
      <c r="A532" s="29">
        <v>41793</v>
      </c>
      <c r="B532" s="30">
        <v>2008</v>
      </c>
      <c r="C532" s="31" t="s">
        <v>53</v>
      </c>
      <c r="D532" s="31" t="s">
        <v>61</v>
      </c>
      <c r="E532" s="31" t="s">
        <v>59</v>
      </c>
      <c r="F532" s="31">
        <v>6</v>
      </c>
      <c r="G532" s="32">
        <v>4410</v>
      </c>
      <c r="H532" s="31">
        <v>876.92849999999999</v>
      </c>
    </row>
    <row r="533" spans="1:8" x14ac:dyDescent="0.25">
      <c r="A533" s="29">
        <v>41794</v>
      </c>
      <c r="B533" s="30">
        <v>1644</v>
      </c>
      <c r="C533" s="31" t="s">
        <v>57</v>
      </c>
      <c r="D533" s="31" t="s">
        <v>61</v>
      </c>
      <c r="E533" s="31" t="s">
        <v>58</v>
      </c>
      <c r="F533" s="31">
        <v>7</v>
      </c>
      <c r="G533" s="32">
        <v>2856</v>
      </c>
      <c r="H533" s="31">
        <v>3148.74</v>
      </c>
    </row>
    <row r="534" spans="1:8" x14ac:dyDescent="0.25">
      <c r="A534" s="29">
        <v>41795</v>
      </c>
      <c r="B534" s="30">
        <v>2009</v>
      </c>
      <c r="C534" s="31" t="s">
        <v>56</v>
      </c>
      <c r="D534" s="31" t="s">
        <v>61</v>
      </c>
      <c r="E534" s="31" t="s">
        <v>59</v>
      </c>
      <c r="F534" s="31">
        <v>9</v>
      </c>
      <c r="G534" s="32">
        <v>6318</v>
      </c>
      <c r="H534" s="31">
        <v>2062.1951999999997</v>
      </c>
    </row>
    <row r="535" spans="1:8" x14ac:dyDescent="0.25">
      <c r="A535" s="29">
        <v>41796</v>
      </c>
      <c r="B535" s="30">
        <v>1645</v>
      </c>
      <c r="C535" s="31" t="s">
        <v>53</v>
      </c>
      <c r="D535" s="31" t="s">
        <v>61</v>
      </c>
      <c r="E535" s="31" t="s">
        <v>58</v>
      </c>
      <c r="F535" s="31">
        <v>7</v>
      </c>
      <c r="G535" s="32">
        <v>4186</v>
      </c>
      <c r="H535" s="31">
        <v>2015.5590000000002</v>
      </c>
    </row>
    <row r="536" spans="1:8" x14ac:dyDescent="0.25">
      <c r="A536" s="29">
        <v>41797</v>
      </c>
      <c r="B536" s="30">
        <v>2010</v>
      </c>
      <c r="C536" s="31" t="s">
        <v>57</v>
      </c>
      <c r="D536" s="31" t="s">
        <v>61</v>
      </c>
      <c r="E536" s="31" t="s">
        <v>55</v>
      </c>
      <c r="F536" s="31">
        <v>6</v>
      </c>
      <c r="G536" s="32">
        <v>9000</v>
      </c>
      <c r="H536" s="31">
        <v>1546.56</v>
      </c>
    </row>
    <row r="537" spans="1:8" x14ac:dyDescent="0.25">
      <c r="A537" s="29">
        <v>41798</v>
      </c>
      <c r="B537" s="30">
        <v>1646</v>
      </c>
      <c r="C537" s="31" t="s">
        <v>56</v>
      </c>
      <c r="D537" s="31" t="s">
        <v>61</v>
      </c>
      <c r="E537" s="31" t="s">
        <v>58</v>
      </c>
      <c r="F537" s="31">
        <v>9</v>
      </c>
      <c r="G537" s="32">
        <v>11448</v>
      </c>
      <c r="H537" s="31">
        <v>5098.6530000000002</v>
      </c>
    </row>
    <row r="538" spans="1:8" x14ac:dyDescent="0.25">
      <c r="A538" s="29">
        <v>41799</v>
      </c>
      <c r="B538" s="30">
        <v>2011</v>
      </c>
      <c r="C538" s="31" t="s">
        <v>53</v>
      </c>
      <c r="D538" s="31" t="s">
        <v>61</v>
      </c>
      <c r="E538" s="31" t="s">
        <v>55</v>
      </c>
      <c r="F538" s="31">
        <v>9</v>
      </c>
      <c r="G538" s="32">
        <v>14850</v>
      </c>
      <c r="H538" s="31">
        <v>923.07600000000002</v>
      </c>
    </row>
    <row r="539" spans="1:8" x14ac:dyDescent="0.25">
      <c r="A539" s="29">
        <v>41800</v>
      </c>
      <c r="B539" s="30">
        <v>1647</v>
      </c>
      <c r="C539" s="31" t="s">
        <v>57</v>
      </c>
      <c r="D539" s="31" t="s">
        <v>61</v>
      </c>
      <c r="E539" s="31" t="s">
        <v>59</v>
      </c>
      <c r="F539" s="31">
        <v>9</v>
      </c>
      <c r="G539" s="32">
        <v>4941</v>
      </c>
      <c r="H539" s="31">
        <v>998.74080000000004</v>
      </c>
    </row>
    <row r="540" spans="1:8" x14ac:dyDescent="0.25">
      <c r="A540" s="29">
        <v>41801</v>
      </c>
      <c r="B540" s="30">
        <v>2012</v>
      </c>
      <c r="C540" s="31" t="s">
        <v>56</v>
      </c>
      <c r="D540" s="31" t="s">
        <v>61</v>
      </c>
      <c r="E540" s="31" t="s">
        <v>55</v>
      </c>
      <c r="F540" s="31">
        <v>9</v>
      </c>
      <c r="G540" s="32">
        <v>9288</v>
      </c>
      <c r="H540" s="31">
        <v>4353.75</v>
      </c>
    </row>
    <row r="541" spans="1:8" x14ac:dyDescent="0.25">
      <c r="A541" s="29">
        <v>41802</v>
      </c>
      <c r="B541" s="30">
        <v>1648</v>
      </c>
      <c r="C541" s="31" t="s">
        <v>53</v>
      </c>
      <c r="D541" s="31" t="s">
        <v>61</v>
      </c>
      <c r="E541" s="31" t="s">
        <v>59</v>
      </c>
      <c r="F541" s="31">
        <v>7</v>
      </c>
      <c r="G541" s="32">
        <v>8064</v>
      </c>
      <c r="H541" s="31">
        <v>2388.96</v>
      </c>
    </row>
    <row r="542" spans="1:8" x14ac:dyDescent="0.25">
      <c r="A542" s="29">
        <v>41803</v>
      </c>
      <c r="B542" s="30">
        <v>2013</v>
      </c>
      <c r="C542" s="31" t="s">
        <v>57</v>
      </c>
      <c r="D542" s="31" t="s">
        <v>61</v>
      </c>
      <c r="E542" s="31" t="s">
        <v>58</v>
      </c>
      <c r="F542" s="31">
        <v>9</v>
      </c>
      <c r="G542" s="32">
        <v>5751</v>
      </c>
      <c r="H542" s="31">
        <v>718.49160000000006</v>
      </c>
    </row>
    <row r="543" spans="1:8" x14ac:dyDescent="0.25">
      <c r="A543" s="29">
        <v>41804</v>
      </c>
      <c r="B543" s="30">
        <v>1649</v>
      </c>
      <c r="C543" s="31" t="s">
        <v>56</v>
      </c>
      <c r="D543" s="31" t="s">
        <v>61</v>
      </c>
      <c r="E543" s="31" t="s">
        <v>59</v>
      </c>
      <c r="F543" s="31">
        <v>7</v>
      </c>
      <c r="G543" s="32">
        <v>3360</v>
      </c>
      <c r="H543" s="31">
        <v>3539.76</v>
      </c>
    </row>
    <row r="544" spans="1:8" x14ac:dyDescent="0.25">
      <c r="A544" s="29">
        <v>41805</v>
      </c>
      <c r="B544" s="30">
        <v>2014</v>
      </c>
      <c r="C544" s="31" t="s">
        <v>53</v>
      </c>
      <c r="D544" s="31" t="s">
        <v>61</v>
      </c>
      <c r="E544" s="31" t="s">
        <v>58</v>
      </c>
      <c r="F544" s="31">
        <v>7</v>
      </c>
      <c r="G544" s="32">
        <v>5229</v>
      </c>
      <c r="H544" s="31">
        <v>2625.8295000000003</v>
      </c>
    </row>
    <row r="545" spans="1:8" x14ac:dyDescent="0.25">
      <c r="A545" s="29">
        <v>41806</v>
      </c>
      <c r="B545" s="30">
        <v>1650</v>
      </c>
      <c r="C545" s="31" t="s">
        <v>57</v>
      </c>
      <c r="D545" s="31" t="s">
        <v>61</v>
      </c>
      <c r="E545" s="31" t="s">
        <v>55</v>
      </c>
      <c r="F545" s="31">
        <v>7</v>
      </c>
      <c r="G545" s="32">
        <v>1732.5</v>
      </c>
      <c r="H545" s="31">
        <v>690.40125000000012</v>
      </c>
    </row>
    <row r="546" spans="1:8" x14ac:dyDescent="0.25">
      <c r="A546" s="29">
        <v>41807</v>
      </c>
      <c r="B546" s="30">
        <v>2015</v>
      </c>
      <c r="C546" s="31" t="s">
        <v>56</v>
      </c>
      <c r="D546" s="31" t="s">
        <v>61</v>
      </c>
      <c r="E546" s="31" t="s">
        <v>58</v>
      </c>
      <c r="F546" s="31">
        <v>7</v>
      </c>
      <c r="G546" s="32">
        <v>9828</v>
      </c>
      <c r="H546" s="31">
        <v>1585.7477999999999</v>
      </c>
    </row>
    <row r="547" spans="1:8" x14ac:dyDescent="0.25">
      <c r="A547" s="29">
        <v>41808</v>
      </c>
      <c r="B547" s="30">
        <v>1651</v>
      </c>
      <c r="C547" s="31" t="s">
        <v>53</v>
      </c>
      <c r="D547" s="31" t="s">
        <v>61</v>
      </c>
      <c r="E547" s="31" t="s">
        <v>55</v>
      </c>
      <c r="F547" s="31">
        <v>10</v>
      </c>
      <c r="G547" s="32">
        <v>9375</v>
      </c>
      <c r="H547" s="31">
        <v>647.25</v>
      </c>
    </row>
    <row r="548" spans="1:8" x14ac:dyDescent="0.25">
      <c r="A548" s="29">
        <v>41809</v>
      </c>
      <c r="B548" s="30">
        <v>2016</v>
      </c>
      <c r="C548" s="31" t="s">
        <v>57</v>
      </c>
      <c r="D548" s="31" t="s">
        <v>61</v>
      </c>
      <c r="E548" s="31" t="s">
        <v>59</v>
      </c>
      <c r="F548" s="31">
        <v>10</v>
      </c>
      <c r="G548" s="32">
        <v>8560</v>
      </c>
      <c r="H548" s="31">
        <v>2731.0680000000002</v>
      </c>
    </row>
    <row r="549" spans="1:8" x14ac:dyDescent="0.25">
      <c r="A549" s="29">
        <v>41810</v>
      </c>
      <c r="B549" s="30">
        <v>1652</v>
      </c>
      <c r="C549" s="31" t="s">
        <v>56</v>
      </c>
      <c r="D549" s="31" t="s">
        <v>61</v>
      </c>
      <c r="E549" s="31" t="s">
        <v>55</v>
      </c>
      <c r="F549" s="31">
        <v>9</v>
      </c>
      <c r="G549" s="32">
        <v>2331</v>
      </c>
      <c r="H549" s="31">
        <v>3305.3579999999997</v>
      </c>
    </row>
    <row r="550" spans="1:8" x14ac:dyDescent="0.25">
      <c r="A550" s="29">
        <v>41811</v>
      </c>
      <c r="B550" s="30">
        <v>2017</v>
      </c>
      <c r="C550" s="31" t="s">
        <v>53</v>
      </c>
      <c r="D550" s="31" t="s">
        <v>61</v>
      </c>
      <c r="E550" s="31" t="s">
        <v>59</v>
      </c>
      <c r="F550" s="31">
        <v>7</v>
      </c>
      <c r="G550" s="32">
        <v>10878</v>
      </c>
      <c r="H550" s="31">
        <v>3198.9478499999996</v>
      </c>
    </row>
    <row r="551" spans="1:8" x14ac:dyDescent="0.25">
      <c r="A551" s="29">
        <v>41812</v>
      </c>
      <c r="B551" s="30">
        <v>2028</v>
      </c>
      <c r="C551" s="31" t="s">
        <v>57</v>
      </c>
      <c r="D551" s="31" t="s">
        <v>61</v>
      </c>
      <c r="E551" s="31" t="s">
        <v>55</v>
      </c>
      <c r="F551" s="31">
        <v>8</v>
      </c>
      <c r="G551" s="32">
        <v>2832</v>
      </c>
      <c r="H551" s="31">
        <v>5053.7039999999997</v>
      </c>
    </row>
    <row r="552" spans="1:8" x14ac:dyDescent="0.25">
      <c r="A552" s="29">
        <v>41813</v>
      </c>
      <c r="B552" s="30">
        <v>1664</v>
      </c>
      <c r="C552" s="31" t="s">
        <v>56</v>
      </c>
      <c r="D552" s="31" t="s">
        <v>61</v>
      </c>
      <c r="E552" s="31" t="s">
        <v>58</v>
      </c>
      <c r="F552" s="31">
        <v>7</v>
      </c>
      <c r="G552" s="32">
        <v>2425.5</v>
      </c>
      <c r="H552" s="31">
        <v>952.97894999999994</v>
      </c>
    </row>
    <row r="553" spans="1:8" x14ac:dyDescent="0.25">
      <c r="A553" s="29">
        <v>41814</v>
      </c>
      <c r="B553" s="30">
        <v>2029</v>
      </c>
      <c r="C553" s="31" t="s">
        <v>53</v>
      </c>
      <c r="D553" s="31" t="s">
        <v>61</v>
      </c>
      <c r="E553" s="31" t="s">
        <v>55</v>
      </c>
      <c r="F553" s="31">
        <v>7</v>
      </c>
      <c r="G553" s="32">
        <v>2100</v>
      </c>
      <c r="H553" s="31">
        <v>4363.8</v>
      </c>
    </row>
    <row r="554" spans="1:8" x14ac:dyDescent="0.25">
      <c r="A554" s="29">
        <v>41815</v>
      </c>
      <c r="B554" s="30">
        <v>1665</v>
      </c>
      <c r="C554" s="31" t="s">
        <v>57</v>
      </c>
      <c r="D554" s="31" t="s">
        <v>61</v>
      </c>
      <c r="E554" s="31" t="s">
        <v>59</v>
      </c>
      <c r="F554" s="31">
        <v>10</v>
      </c>
      <c r="G554" s="32">
        <v>2740</v>
      </c>
      <c r="H554" s="31">
        <v>1167.5139999999999</v>
      </c>
    </row>
    <row r="555" spans="1:8" x14ac:dyDescent="0.25">
      <c r="A555" s="29">
        <v>41816</v>
      </c>
      <c r="B555" s="30">
        <v>2030</v>
      </c>
      <c r="C555" s="31" t="s">
        <v>56</v>
      </c>
      <c r="D555" s="31" t="s">
        <v>61</v>
      </c>
      <c r="E555" s="31" t="s">
        <v>55</v>
      </c>
      <c r="F555" s="31">
        <v>10</v>
      </c>
      <c r="G555" s="32">
        <v>7470</v>
      </c>
      <c r="H555" s="31">
        <v>4834.335</v>
      </c>
    </row>
    <row r="556" spans="1:8" x14ac:dyDescent="0.25">
      <c r="A556" s="29">
        <v>41817</v>
      </c>
      <c r="B556" s="30">
        <v>1666</v>
      </c>
      <c r="C556" s="31" t="s">
        <v>53</v>
      </c>
      <c r="D556" s="31" t="s">
        <v>61</v>
      </c>
      <c r="E556" s="31" t="s">
        <v>59</v>
      </c>
      <c r="F556" s="31">
        <v>7</v>
      </c>
      <c r="G556" s="32">
        <v>2184</v>
      </c>
      <c r="H556" s="31">
        <v>3318.5880000000002</v>
      </c>
    </row>
    <row r="557" spans="1:8" x14ac:dyDescent="0.25">
      <c r="A557" s="29">
        <v>41818</v>
      </c>
      <c r="B557" s="30">
        <v>2031</v>
      </c>
      <c r="C557" s="31" t="s">
        <v>57</v>
      </c>
      <c r="D557" s="31" t="s">
        <v>61</v>
      </c>
      <c r="E557" s="31" t="s">
        <v>58</v>
      </c>
      <c r="F557" s="31">
        <v>9</v>
      </c>
      <c r="G557" s="32">
        <v>5386.5</v>
      </c>
      <c r="H557" s="31">
        <v>3093.6464999999998</v>
      </c>
    </row>
    <row r="558" spans="1:8" x14ac:dyDescent="0.25">
      <c r="A558" s="29">
        <v>41819</v>
      </c>
      <c r="B558" s="30">
        <v>1667</v>
      </c>
      <c r="C558" s="31" t="s">
        <v>56</v>
      </c>
      <c r="D558" s="31" t="s">
        <v>61</v>
      </c>
      <c r="E558" s="31" t="s">
        <v>59</v>
      </c>
      <c r="F558" s="31">
        <v>6</v>
      </c>
      <c r="G558" s="32">
        <v>11295</v>
      </c>
      <c r="H558" s="31">
        <v>2857.1831999999995</v>
      </c>
    </row>
    <row r="559" spans="1:8" x14ac:dyDescent="0.25">
      <c r="A559" s="29">
        <v>41820</v>
      </c>
      <c r="B559" s="30">
        <v>2032</v>
      </c>
      <c r="C559" s="31" t="s">
        <v>53</v>
      </c>
      <c r="D559" s="31" t="s">
        <v>61</v>
      </c>
      <c r="E559" s="31" t="s">
        <v>58</v>
      </c>
      <c r="F559" s="31">
        <v>10</v>
      </c>
      <c r="G559" s="32">
        <v>10125</v>
      </c>
      <c r="H559" s="31">
        <v>4255.5374999999995</v>
      </c>
    </row>
    <row r="560" spans="1:8" x14ac:dyDescent="0.25">
      <c r="A560" s="29">
        <v>41821</v>
      </c>
      <c r="B560" s="30">
        <v>1668</v>
      </c>
      <c r="C560" s="31" t="s">
        <v>57</v>
      </c>
      <c r="D560" s="31" t="s">
        <v>61</v>
      </c>
      <c r="E560" s="31" t="s">
        <v>55</v>
      </c>
      <c r="F560" s="31">
        <v>7</v>
      </c>
      <c r="G560" s="32">
        <v>1669.5</v>
      </c>
      <c r="H560" s="31">
        <v>3289.7497500000004</v>
      </c>
    </row>
    <row r="561" spans="1:8" x14ac:dyDescent="0.25">
      <c r="A561" s="29">
        <v>41822</v>
      </c>
      <c r="B561" s="30">
        <v>2033</v>
      </c>
      <c r="C561" s="31" t="s">
        <v>56</v>
      </c>
      <c r="D561" s="31" t="s">
        <v>61</v>
      </c>
      <c r="E561" s="31" t="s">
        <v>58</v>
      </c>
      <c r="F561" s="31">
        <v>8</v>
      </c>
      <c r="G561" s="32">
        <v>6888</v>
      </c>
      <c r="H561" s="31">
        <v>784.77279999999996</v>
      </c>
    </row>
    <row r="562" spans="1:8" x14ac:dyDescent="0.25">
      <c r="A562" s="29">
        <v>41823</v>
      </c>
      <c r="B562" s="30">
        <v>1669</v>
      </c>
      <c r="C562" s="31" t="s">
        <v>53</v>
      </c>
      <c r="D562" s="31" t="s">
        <v>61</v>
      </c>
      <c r="E562" s="31" t="s">
        <v>55</v>
      </c>
      <c r="F562" s="31">
        <v>8</v>
      </c>
      <c r="G562" s="32">
        <v>1872</v>
      </c>
      <c r="H562" s="31">
        <v>1362.816</v>
      </c>
    </row>
    <row r="563" spans="1:8" x14ac:dyDescent="0.25">
      <c r="A563" s="29">
        <v>41824</v>
      </c>
      <c r="B563" s="30">
        <v>2034</v>
      </c>
      <c r="C563" s="31" t="s">
        <v>57</v>
      </c>
      <c r="D563" s="31" t="s">
        <v>61</v>
      </c>
      <c r="E563" s="31" t="s">
        <v>59</v>
      </c>
      <c r="F563" s="31">
        <v>10</v>
      </c>
      <c r="G563" s="32">
        <v>6615</v>
      </c>
      <c r="H563" s="31">
        <v>3328.4474999999998</v>
      </c>
    </row>
    <row r="564" spans="1:8" x14ac:dyDescent="0.25">
      <c r="A564" s="29">
        <v>41825</v>
      </c>
      <c r="B564" s="30">
        <v>1670</v>
      </c>
      <c r="C564" s="31" t="s">
        <v>56</v>
      </c>
      <c r="D564" s="31" t="s">
        <v>61</v>
      </c>
      <c r="E564" s="31" t="s">
        <v>55</v>
      </c>
      <c r="F564" s="31">
        <v>8</v>
      </c>
      <c r="G564" s="32">
        <v>8960</v>
      </c>
      <c r="H564" s="31">
        <v>3458.56</v>
      </c>
    </row>
    <row r="565" spans="1:8" x14ac:dyDescent="0.25">
      <c r="A565" s="29">
        <v>41826</v>
      </c>
      <c r="B565" s="30">
        <v>2035</v>
      </c>
      <c r="C565" s="31" t="s">
        <v>53</v>
      </c>
      <c r="D565" s="31" t="s">
        <v>61</v>
      </c>
      <c r="E565" s="31" t="s">
        <v>59</v>
      </c>
      <c r="F565" s="31">
        <v>9</v>
      </c>
      <c r="G565" s="32">
        <v>6507</v>
      </c>
      <c r="H565" s="31">
        <v>935.05589999999995</v>
      </c>
    </row>
    <row r="566" spans="1:8" x14ac:dyDescent="0.25">
      <c r="A566" s="29">
        <v>41827</v>
      </c>
      <c r="B566" s="30">
        <v>1671</v>
      </c>
      <c r="C566" s="31" t="s">
        <v>57</v>
      </c>
      <c r="D566" s="31" t="s">
        <v>61</v>
      </c>
      <c r="E566" s="31" t="s">
        <v>58</v>
      </c>
      <c r="F566" s="31">
        <v>6</v>
      </c>
      <c r="G566" s="32">
        <v>1764</v>
      </c>
      <c r="H566" s="31">
        <v>1461.2975999999999</v>
      </c>
    </row>
    <row r="567" spans="1:8" x14ac:dyDescent="0.25">
      <c r="A567" s="29">
        <v>41828</v>
      </c>
      <c r="B567" s="30">
        <v>2036</v>
      </c>
      <c r="C567" s="31" t="s">
        <v>56</v>
      </c>
      <c r="D567" s="31" t="s">
        <v>61</v>
      </c>
      <c r="E567" s="31" t="s">
        <v>59</v>
      </c>
      <c r="F567" s="31">
        <v>9</v>
      </c>
      <c r="G567" s="32">
        <v>1512</v>
      </c>
      <c r="H567" s="31">
        <v>2084.1408000000001</v>
      </c>
    </row>
    <row r="568" spans="1:8" x14ac:dyDescent="0.25">
      <c r="A568" s="29">
        <v>41829</v>
      </c>
      <c r="B568" s="30">
        <v>1672</v>
      </c>
      <c r="C568" s="31" t="s">
        <v>53</v>
      </c>
      <c r="D568" s="31" t="s">
        <v>61</v>
      </c>
      <c r="E568" s="31" t="s">
        <v>58</v>
      </c>
      <c r="F568" s="31">
        <v>6</v>
      </c>
      <c r="G568" s="32">
        <v>12285</v>
      </c>
      <c r="H568" s="31">
        <v>1660.932</v>
      </c>
    </row>
    <row r="569" spans="1:8" x14ac:dyDescent="0.25">
      <c r="A569" s="29">
        <v>40909</v>
      </c>
      <c r="B569" s="30">
        <v>2037</v>
      </c>
      <c r="C569" s="31" t="s">
        <v>57</v>
      </c>
      <c r="D569" s="31" t="s">
        <v>62</v>
      </c>
      <c r="E569" s="31" t="s">
        <v>55</v>
      </c>
      <c r="F569" s="31">
        <v>7</v>
      </c>
      <c r="G569" s="32">
        <v>10552.5</v>
      </c>
      <c r="H569" s="31">
        <v>2600.9802</v>
      </c>
    </row>
    <row r="570" spans="1:8" x14ac:dyDescent="0.25">
      <c r="A570" s="29">
        <v>40910</v>
      </c>
      <c r="B570" s="30">
        <v>1673</v>
      </c>
      <c r="C570" s="31" t="s">
        <v>56</v>
      </c>
      <c r="D570" s="31" t="s">
        <v>62</v>
      </c>
      <c r="E570" s="31" t="s">
        <v>58</v>
      </c>
      <c r="F570" s="31">
        <v>8</v>
      </c>
      <c r="G570" s="32">
        <v>6528</v>
      </c>
      <c r="H570" s="31">
        <v>3850.4320000000002</v>
      </c>
    </row>
    <row r="571" spans="1:8" x14ac:dyDescent="0.25">
      <c r="A571" s="29">
        <v>40911</v>
      </c>
      <c r="B571" s="30">
        <v>2038</v>
      </c>
      <c r="C571" s="31" t="s">
        <v>53</v>
      </c>
      <c r="D571" s="31" t="s">
        <v>62</v>
      </c>
      <c r="E571" s="31" t="s">
        <v>55</v>
      </c>
      <c r="F571" s="31">
        <v>7</v>
      </c>
      <c r="G571" s="32">
        <v>10710</v>
      </c>
      <c r="H571" s="31">
        <v>1105.5397499999999</v>
      </c>
    </row>
    <row r="572" spans="1:8" x14ac:dyDescent="0.25">
      <c r="A572" s="29">
        <v>40913</v>
      </c>
      <c r="B572" s="30">
        <v>1674</v>
      </c>
      <c r="C572" s="31" t="s">
        <v>57</v>
      </c>
      <c r="D572" s="31" t="s">
        <v>62</v>
      </c>
      <c r="E572" s="31" t="s">
        <v>59</v>
      </c>
      <c r="F572" s="31">
        <v>10</v>
      </c>
      <c r="G572" s="32">
        <v>10000</v>
      </c>
      <c r="H572" s="31">
        <v>1871.4</v>
      </c>
    </row>
    <row r="573" spans="1:8" x14ac:dyDescent="0.25">
      <c r="A573" s="29">
        <v>40914</v>
      </c>
      <c r="B573" s="30">
        <v>2039</v>
      </c>
      <c r="C573" s="31" t="s">
        <v>56</v>
      </c>
      <c r="D573" s="31" t="s">
        <v>62</v>
      </c>
      <c r="E573" s="31" t="s">
        <v>55</v>
      </c>
      <c r="F573" s="31">
        <v>9</v>
      </c>
      <c r="G573" s="32">
        <v>9045</v>
      </c>
      <c r="H573" s="31">
        <v>545.95619999999997</v>
      </c>
    </row>
    <row r="574" spans="1:8" x14ac:dyDescent="0.25">
      <c r="A574" s="29">
        <v>40915</v>
      </c>
      <c r="B574" s="30">
        <v>1675</v>
      </c>
      <c r="C574" s="31" t="s">
        <v>53</v>
      </c>
      <c r="D574" s="31" t="s">
        <v>62</v>
      </c>
      <c r="E574" s="31" t="s">
        <v>59</v>
      </c>
      <c r="F574" s="31">
        <v>10</v>
      </c>
      <c r="G574" s="32">
        <v>10800</v>
      </c>
      <c r="H574" s="31">
        <v>5366.25</v>
      </c>
    </row>
    <row r="575" spans="1:8" x14ac:dyDescent="0.25">
      <c r="A575" s="29">
        <v>40916</v>
      </c>
      <c r="B575" s="30">
        <v>2040</v>
      </c>
      <c r="C575" s="31" t="s">
        <v>57</v>
      </c>
      <c r="D575" s="31" t="s">
        <v>62</v>
      </c>
      <c r="E575" s="31" t="s">
        <v>58</v>
      </c>
      <c r="F575" s="31">
        <v>8</v>
      </c>
      <c r="G575" s="32">
        <v>9248</v>
      </c>
      <c r="H575" s="31">
        <v>985.14319999999998</v>
      </c>
    </row>
    <row r="576" spans="1:8" x14ac:dyDescent="0.25">
      <c r="A576" s="29">
        <v>40917</v>
      </c>
      <c r="B576" s="30">
        <v>1676</v>
      </c>
      <c r="C576" s="31" t="s">
        <v>56</v>
      </c>
      <c r="D576" s="31" t="s">
        <v>62</v>
      </c>
      <c r="E576" s="31" t="s">
        <v>59</v>
      </c>
      <c r="F576" s="31">
        <v>8</v>
      </c>
      <c r="G576" s="32">
        <v>4496</v>
      </c>
      <c r="H576" s="31">
        <v>2526.9767999999995</v>
      </c>
    </row>
    <row r="577" spans="1:8" x14ac:dyDescent="0.25">
      <c r="A577" s="29">
        <v>40918</v>
      </c>
      <c r="B577" s="30">
        <v>2041</v>
      </c>
      <c r="C577" s="31" t="s">
        <v>53</v>
      </c>
      <c r="D577" s="31" t="s">
        <v>62</v>
      </c>
      <c r="E577" s="31" t="s">
        <v>58</v>
      </c>
      <c r="F577" s="31">
        <v>9</v>
      </c>
      <c r="G577" s="32">
        <v>7074</v>
      </c>
      <c r="H577" s="31">
        <v>3631.6147499999997</v>
      </c>
    </row>
    <row r="578" spans="1:8" x14ac:dyDescent="0.25">
      <c r="A578" s="29">
        <v>40919</v>
      </c>
      <c r="B578" s="30">
        <v>1677</v>
      </c>
      <c r="C578" s="31" t="s">
        <v>57</v>
      </c>
      <c r="D578" s="31" t="s">
        <v>62</v>
      </c>
      <c r="E578" s="31" t="s">
        <v>55</v>
      </c>
      <c r="F578" s="31">
        <v>6</v>
      </c>
      <c r="G578" s="32">
        <v>2223</v>
      </c>
      <c r="H578" s="31">
        <v>1443.1716000000001</v>
      </c>
    </row>
    <row r="579" spans="1:8" x14ac:dyDescent="0.25">
      <c r="A579" s="29">
        <v>40920</v>
      </c>
      <c r="B579" s="30">
        <v>2042</v>
      </c>
      <c r="C579" s="31" t="s">
        <v>56</v>
      </c>
      <c r="D579" s="31" t="s">
        <v>62</v>
      </c>
      <c r="E579" s="31" t="s">
        <v>58</v>
      </c>
      <c r="F579" s="31">
        <v>10</v>
      </c>
      <c r="G579" s="32">
        <v>1920</v>
      </c>
      <c r="H579" s="31">
        <v>1381.248</v>
      </c>
    </row>
    <row r="580" spans="1:8" x14ac:dyDescent="0.25">
      <c r="A580" s="29">
        <v>40921</v>
      </c>
      <c r="B580" s="30">
        <v>1678</v>
      </c>
      <c r="C580" s="31" t="s">
        <v>53</v>
      </c>
      <c r="D580" s="31" t="s">
        <v>62</v>
      </c>
      <c r="E580" s="31" t="s">
        <v>55</v>
      </c>
      <c r="F580" s="31">
        <v>9</v>
      </c>
      <c r="G580" s="32">
        <v>4428</v>
      </c>
      <c r="H580" s="31">
        <v>2357.2458000000001</v>
      </c>
    </row>
    <row r="581" spans="1:8" x14ac:dyDescent="0.25">
      <c r="A581" s="29">
        <v>40922</v>
      </c>
      <c r="B581" s="30">
        <v>2043</v>
      </c>
      <c r="C581" s="31" t="s">
        <v>57</v>
      </c>
      <c r="D581" s="31" t="s">
        <v>62</v>
      </c>
      <c r="E581" s="31" t="s">
        <v>59</v>
      </c>
      <c r="F581" s="31">
        <v>9</v>
      </c>
      <c r="G581" s="32">
        <v>3834</v>
      </c>
      <c r="H581" s="31">
        <v>2080.7118</v>
      </c>
    </row>
    <row r="582" spans="1:8" x14ac:dyDescent="0.25">
      <c r="A582" s="29">
        <v>40923</v>
      </c>
      <c r="B582" s="30">
        <v>1679</v>
      </c>
      <c r="C582" s="31" t="s">
        <v>56</v>
      </c>
      <c r="D582" s="31" t="s">
        <v>62</v>
      </c>
      <c r="E582" s="31" t="s">
        <v>55</v>
      </c>
      <c r="F582" s="31">
        <v>8</v>
      </c>
      <c r="G582" s="32">
        <v>7704</v>
      </c>
      <c r="H582" s="31">
        <v>1808.5139999999999</v>
      </c>
    </row>
    <row r="583" spans="1:8" x14ac:dyDescent="0.25">
      <c r="A583" s="29">
        <v>40924</v>
      </c>
      <c r="B583" s="30">
        <v>2044</v>
      </c>
      <c r="C583" s="31" t="s">
        <v>53</v>
      </c>
      <c r="D583" s="31" t="s">
        <v>62</v>
      </c>
      <c r="E583" s="31" t="s">
        <v>59</v>
      </c>
      <c r="F583" s="31">
        <v>7</v>
      </c>
      <c r="G583" s="32">
        <v>4788</v>
      </c>
      <c r="H583" s="31">
        <v>3173.6459999999997</v>
      </c>
    </row>
    <row r="584" spans="1:8" x14ac:dyDescent="0.25">
      <c r="A584" s="29">
        <v>40925</v>
      </c>
      <c r="B584" s="30">
        <v>1680</v>
      </c>
      <c r="C584" s="31" t="s">
        <v>57</v>
      </c>
      <c r="D584" s="31" t="s">
        <v>62</v>
      </c>
      <c r="E584" s="31" t="s">
        <v>58</v>
      </c>
      <c r="F584" s="31">
        <v>8</v>
      </c>
      <c r="G584" s="32">
        <v>6696</v>
      </c>
      <c r="H584" s="31">
        <v>1755.2447999999999</v>
      </c>
    </row>
    <row r="585" spans="1:8" x14ac:dyDescent="0.25">
      <c r="A585" s="29">
        <v>40926</v>
      </c>
      <c r="B585" s="30">
        <v>2045</v>
      </c>
      <c r="C585" s="31" t="s">
        <v>56</v>
      </c>
      <c r="D585" s="31" t="s">
        <v>62</v>
      </c>
      <c r="E585" s="31" t="s">
        <v>59</v>
      </c>
      <c r="F585" s="31">
        <v>10</v>
      </c>
      <c r="G585" s="32">
        <v>4500</v>
      </c>
      <c r="H585" s="31">
        <v>1598.4</v>
      </c>
    </row>
    <row r="586" spans="1:8" x14ac:dyDescent="0.25">
      <c r="A586" s="29">
        <v>40927</v>
      </c>
      <c r="B586" s="30">
        <v>1681</v>
      </c>
      <c r="C586" s="31" t="s">
        <v>53</v>
      </c>
      <c r="D586" s="31" t="s">
        <v>62</v>
      </c>
      <c r="E586" s="31" t="s">
        <v>58</v>
      </c>
      <c r="F586" s="31">
        <v>8</v>
      </c>
      <c r="G586" s="32">
        <v>11280</v>
      </c>
      <c r="H586" s="31">
        <v>3959.2799999999997</v>
      </c>
    </row>
    <row r="587" spans="1:8" x14ac:dyDescent="0.25">
      <c r="A587" s="29">
        <v>40928</v>
      </c>
      <c r="B587" s="30">
        <v>1682</v>
      </c>
      <c r="C587" s="31" t="s">
        <v>56</v>
      </c>
      <c r="D587" s="31" t="s">
        <v>62</v>
      </c>
      <c r="E587" s="31" t="s">
        <v>58</v>
      </c>
      <c r="F587" s="31">
        <v>10</v>
      </c>
      <c r="G587" s="32">
        <v>8175</v>
      </c>
      <c r="H587" s="31">
        <v>2451.846</v>
      </c>
    </row>
    <row r="588" spans="1:8" x14ac:dyDescent="0.25">
      <c r="A588" s="29">
        <v>40929</v>
      </c>
      <c r="B588" s="30">
        <v>1683</v>
      </c>
      <c r="C588" s="31" t="s">
        <v>57</v>
      </c>
      <c r="D588" s="31" t="s">
        <v>62</v>
      </c>
      <c r="E588" s="31" t="s">
        <v>59</v>
      </c>
      <c r="F588" s="31">
        <v>8</v>
      </c>
      <c r="G588" s="32">
        <v>6912</v>
      </c>
      <c r="H588" s="31">
        <v>3209.0111999999999</v>
      </c>
    </row>
    <row r="589" spans="1:8" x14ac:dyDescent="0.25">
      <c r="A589" s="29">
        <v>40930</v>
      </c>
      <c r="B589" s="30">
        <v>1684</v>
      </c>
      <c r="C589" s="31" t="s">
        <v>53</v>
      </c>
      <c r="D589" s="31" t="s">
        <v>62</v>
      </c>
      <c r="E589" s="31" t="s">
        <v>59</v>
      </c>
      <c r="F589" s="31">
        <v>10</v>
      </c>
      <c r="G589" s="32">
        <v>9525</v>
      </c>
      <c r="H589" s="31">
        <v>3088.9575000000004</v>
      </c>
    </row>
    <row r="590" spans="1:8" x14ac:dyDescent="0.25">
      <c r="A590" s="29">
        <v>40931</v>
      </c>
      <c r="B590" s="30">
        <v>1685</v>
      </c>
      <c r="C590" s="31" t="s">
        <v>56</v>
      </c>
      <c r="D590" s="31" t="s">
        <v>62</v>
      </c>
      <c r="E590" s="31" t="s">
        <v>59</v>
      </c>
      <c r="F590" s="31">
        <v>10</v>
      </c>
      <c r="G590" s="32">
        <v>8955</v>
      </c>
      <c r="H590" s="31">
        <v>1049.2275</v>
      </c>
    </row>
    <row r="591" spans="1:8" x14ac:dyDescent="0.25">
      <c r="A591" s="29">
        <v>40932</v>
      </c>
      <c r="B591" s="30">
        <v>2055</v>
      </c>
      <c r="C591" s="31" t="s">
        <v>57</v>
      </c>
      <c r="D591" s="31" t="s">
        <v>62</v>
      </c>
      <c r="E591" s="31" t="s">
        <v>55</v>
      </c>
      <c r="F591" s="31">
        <v>10</v>
      </c>
      <c r="G591" s="32">
        <v>10100</v>
      </c>
      <c r="H591" s="31">
        <v>1452.7839999999999</v>
      </c>
    </row>
    <row r="592" spans="1:8" x14ac:dyDescent="0.25">
      <c r="A592" s="29">
        <v>40933</v>
      </c>
      <c r="B592" s="30">
        <v>2056</v>
      </c>
      <c r="C592" s="31" t="s">
        <v>53</v>
      </c>
      <c r="D592" s="31" t="s">
        <v>62</v>
      </c>
      <c r="E592" s="31" t="s">
        <v>55</v>
      </c>
      <c r="F592" s="31">
        <v>10</v>
      </c>
      <c r="G592" s="32">
        <v>8280</v>
      </c>
      <c r="H592" s="31">
        <v>3417.57</v>
      </c>
    </row>
    <row r="593" spans="1:8" x14ac:dyDescent="0.25">
      <c r="A593" s="29">
        <v>40934</v>
      </c>
      <c r="B593" s="30">
        <v>2057</v>
      </c>
      <c r="C593" s="31" t="s">
        <v>56</v>
      </c>
      <c r="D593" s="31" t="s">
        <v>62</v>
      </c>
      <c r="E593" s="31" t="s">
        <v>55</v>
      </c>
      <c r="F593" s="31">
        <v>9</v>
      </c>
      <c r="G593" s="32">
        <v>6831</v>
      </c>
      <c r="H593" s="31">
        <v>4264.8209999999999</v>
      </c>
    </row>
    <row r="594" spans="1:8" x14ac:dyDescent="0.25">
      <c r="A594" s="29">
        <v>40935</v>
      </c>
      <c r="B594" s="30">
        <v>2058</v>
      </c>
      <c r="C594" s="31" t="s">
        <v>57</v>
      </c>
      <c r="D594" s="31" t="s">
        <v>62</v>
      </c>
      <c r="E594" s="31" t="s">
        <v>58</v>
      </c>
      <c r="F594" s="31">
        <v>6</v>
      </c>
      <c r="G594" s="32">
        <v>1444.5</v>
      </c>
      <c r="H594" s="31">
        <v>1412.721</v>
      </c>
    </row>
    <row r="595" spans="1:8" x14ac:dyDescent="0.25">
      <c r="A595" s="29">
        <v>40936</v>
      </c>
      <c r="B595" s="30">
        <v>2059</v>
      </c>
      <c r="C595" s="31" t="s">
        <v>53</v>
      </c>
      <c r="D595" s="31" t="s">
        <v>62</v>
      </c>
      <c r="E595" s="31" t="s">
        <v>58</v>
      </c>
      <c r="F595" s="31">
        <v>8</v>
      </c>
      <c r="G595" s="32">
        <v>8688</v>
      </c>
      <c r="H595" s="31">
        <v>1366.6224</v>
      </c>
    </row>
    <row r="596" spans="1:8" x14ac:dyDescent="0.25">
      <c r="A596" s="29">
        <v>40937</v>
      </c>
      <c r="B596" s="30">
        <v>1695</v>
      </c>
      <c r="C596" s="31" t="s">
        <v>57</v>
      </c>
      <c r="D596" s="31" t="s">
        <v>62</v>
      </c>
      <c r="E596" s="31" t="s">
        <v>55</v>
      </c>
      <c r="F596" s="31">
        <v>10</v>
      </c>
      <c r="G596" s="32">
        <v>4545</v>
      </c>
      <c r="H596" s="31">
        <v>1736.19</v>
      </c>
    </row>
    <row r="597" spans="1:8" x14ac:dyDescent="0.25">
      <c r="A597" s="29">
        <v>40938</v>
      </c>
      <c r="B597" s="30">
        <v>2060</v>
      </c>
      <c r="C597" s="31" t="s">
        <v>56</v>
      </c>
      <c r="D597" s="31" t="s">
        <v>62</v>
      </c>
      <c r="E597" s="31" t="s">
        <v>58</v>
      </c>
      <c r="F597" s="31">
        <v>6</v>
      </c>
      <c r="G597" s="32">
        <v>7605</v>
      </c>
      <c r="H597" s="31">
        <v>948.7998</v>
      </c>
    </row>
    <row r="598" spans="1:8" x14ac:dyDescent="0.25">
      <c r="A598" s="29">
        <v>40939</v>
      </c>
      <c r="B598" s="30">
        <v>1696</v>
      </c>
      <c r="C598" s="31" t="s">
        <v>53</v>
      </c>
      <c r="D598" s="31" t="s">
        <v>62</v>
      </c>
      <c r="E598" s="31" t="s">
        <v>55</v>
      </c>
      <c r="F598" s="31">
        <v>9</v>
      </c>
      <c r="G598" s="32">
        <v>2497.5</v>
      </c>
      <c r="H598" s="31">
        <v>1824.6735000000001</v>
      </c>
    </row>
    <row r="599" spans="1:8" x14ac:dyDescent="0.25">
      <c r="A599" s="29">
        <v>40940</v>
      </c>
      <c r="B599" s="30">
        <v>2061</v>
      </c>
      <c r="C599" s="31" t="s">
        <v>57</v>
      </c>
      <c r="D599" s="31" t="s">
        <v>62</v>
      </c>
      <c r="E599" s="31" t="s">
        <v>59</v>
      </c>
      <c r="F599" s="31">
        <v>9</v>
      </c>
      <c r="G599" s="32">
        <v>12510</v>
      </c>
      <c r="H599" s="31">
        <v>754.35299999999995</v>
      </c>
    </row>
    <row r="600" spans="1:8" x14ac:dyDescent="0.25">
      <c r="A600" s="29">
        <v>40941</v>
      </c>
      <c r="B600" s="30">
        <v>1697</v>
      </c>
      <c r="C600" s="31" t="s">
        <v>56</v>
      </c>
      <c r="D600" s="31" t="s">
        <v>62</v>
      </c>
      <c r="E600" s="31" t="s">
        <v>55</v>
      </c>
      <c r="F600" s="31">
        <v>7</v>
      </c>
      <c r="G600" s="32">
        <v>2404.5</v>
      </c>
      <c r="H600" s="31">
        <v>1045.4766</v>
      </c>
    </row>
    <row r="601" spans="1:8" x14ac:dyDescent="0.25">
      <c r="A601" s="29">
        <v>40942</v>
      </c>
      <c r="B601" s="30">
        <v>2062</v>
      </c>
      <c r="C601" s="31" t="s">
        <v>53</v>
      </c>
      <c r="D601" s="31" t="s">
        <v>62</v>
      </c>
      <c r="E601" s="31" t="s">
        <v>59</v>
      </c>
      <c r="F601" s="31">
        <v>9</v>
      </c>
      <c r="G601" s="32">
        <v>10665</v>
      </c>
      <c r="H601" s="31">
        <v>868.13099999999986</v>
      </c>
    </row>
    <row r="602" spans="1:8" x14ac:dyDescent="0.25">
      <c r="A602" s="29">
        <v>40943</v>
      </c>
      <c r="B602" s="30">
        <v>1698</v>
      </c>
      <c r="C602" s="31" t="s">
        <v>57</v>
      </c>
      <c r="D602" s="31" t="s">
        <v>62</v>
      </c>
      <c r="E602" s="31" t="s">
        <v>58</v>
      </c>
      <c r="F602" s="31">
        <v>7</v>
      </c>
      <c r="G602" s="32">
        <v>1685.25</v>
      </c>
      <c r="H602" s="31">
        <v>1372.4675999999999</v>
      </c>
    </row>
    <row r="603" spans="1:8" x14ac:dyDescent="0.25">
      <c r="A603" s="29">
        <v>40944</v>
      </c>
      <c r="B603" s="30">
        <v>2063</v>
      </c>
      <c r="C603" s="31" t="s">
        <v>56</v>
      </c>
      <c r="D603" s="31" t="s">
        <v>62</v>
      </c>
      <c r="E603" s="31" t="s">
        <v>59</v>
      </c>
      <c r="F603" s="31">
        <v>9</v>
      </c>
      <c r="G603" s="32">
        <v>10692</v>
      </c>
      <c r="H603" s="31">
        <v>2301.453</v>
      </c>
    </row>
    <row r="604" spans="1:8" x14ac:dyDescent="0.25">
      <c r="A604" s="29">
        <v>40945</v>
      </c>
      <c r="B604" s="30">
        <v>1699</v>
      </c>
      <c r="C604" s="31" t="s">
        <v>53</v>
      </c>
      <c r="D604" s="31" t="s">
        <v>62</v>
      </c>
      <c r="E604" s="31" t="s">
        <v>58</v>
      </c>
      <c r="F604" s="31">
        <v>8</v>
      </c>
      <c r="G604" s="32">
        <v>1512</v>
      </c>
      <c r="H604" s="31">
        <v>1312.4159999999999</v>
      </c>
    </row>
    <row r="605" spans="1:8" x14ac:dyDescent="0.25">
      <c r="A605" s="29">
        <v>40946</v>
      </c>
      <c r="B605" s="30">
        <v>2064</v>
      </c>
      <c r="C605" s="31" t="s">
        <v>57</v>
      </c>
      <c r="D605" s="31" t="s">
        <v>62</v>
      </c>
      <c r="E605" s="31" t="s">
        <v>55</v>
      </c>
      <c r="F605" s="31">
        <v>8</v>
      </c>
      <c r="G605" s="32">
        <v>4428</v>
      </c>
      <c r="H605" s="31">
        <v>3605.4989999999998</v>
      </c>
    </row>
    <row r="606" spans="1:8" x14ac:dyDescent="0.25">
      <c r="A606" s="29">
        <v>40947</v>
      </c>
      <c r="B606" s="30">
        <v>1700</v>
      </c>
      <c r="C606" s="31" t="s">
        <v>56</v>
      </c>
      <c r="D606" s="31" t="s">
        <v>62</v>
      </c>
      <c r="E606" s="31" t="s">
        <v>58</v>
      </c>
      <c r="F606" s="31">
        <v>10</v>
      </c>
      <c r="G606" s="32">
        <v>2580</v>
      </c>
      <c r="H606" s="31">
        <v>2085.1559999999999</v>
      </c>
    </row>
    <row r="607" spans="1:8" x14ac:dyDescent="0.25">
      <c r="A607" s="29">
        <v>40948</v>
      </c>
      <c r="B607" s="30">
        <v>2065</v>
      </c>
      <c r="C607" s="31" t="s">
        <v>53</v>
      </c>
      <c r="D607" s="31" t="s">
        <v>62</v>
      </c>
      <c r="E607" s="31" t="s">
        <v>55</v>
      </c>
      <c r="F607" s="31">
        <v>7</v>
      </c>
      <c r="G607" s="32">
        <v>5712</v>
      </c>
      <c r="H607" s="31">
        <v>1753.0128000000002</v>
      </c>
    </row>
    <row r="608" spans="1:8" x14ac:dyDescent="0.25">
      <c r="A608" s="29">
        <v>40949</v>
      </c>
      <c r="B608" s="30">
        <v>1701</v>
      </c>
      <c r="C608" s="31" t="s">
        <v>57</v>
      </c>
      <c r="D608" s="31" t="s">
        <v>62</v>
      </c>
      <c r="E608" s="31" t="s">
        <v>59</v>
      </c>
      <c r="F608" s="31">
        <v>7</v>
      </c>
      <c r="G608" s="32">
        <v>8379</v>
      </c>
      <c r="H608" s="31">
        <v>4282.2275999999993</v>
      </c>
    </row>
    <row r="609" spans="1:8" x14ac:dyDescent="0.25">
      <c r="A609" s="29">
        <v>40950</v>
      </c>
      <c r="B609" s="30">
        <v>2066</v>
      </c>
      <c r="C609" s="31" t="s">
        <v>56</v>
      </c>
      <c r="D609" s="31" t="s">
        <v>62</v>
      </c>
      <c r="E609" s="31" t="s">
        <v>55</v>
      </c>
      <c r="F609" s="31">
        <v>7</v>
      </c>
      <c r="G609" s="32">
        <v>8662.5</v>
      </c>
      <c r="H609" s="31">
        <v>5223.4875000000002</v>
      </c>
    </row>
    <row r="610" spans="1:8" x14ac:dyDescent="0.25">
      <c r="A610" s="29">
        <v>40951</v>
      </c>
      <c r="B610" s="30">
        <v>1702</v>
      </c>
      <c r="C610" s="31" t="s">
        <v>53</v>
      </c>
      <c r="D610" s="31" t="s">
        <v>62</v>
      </c>
      <c r="E610" s="31" t="s">
        <v>59</v>
      </c>
      <c r="F610" s="31">
        <v>6</v>
      </c>
      <c r="G610" s="32">
        <v>12285</v>
      </c>
      <c r="H610" s="31">
        <v>4660.9290000000001</v>
      </c>
    </row>
    <row r="611" spans="1:8" x14ac:dyDescent="0.25">
      <c r="A611" s="29">
        <v>40952</v>
      </c>
      <c r="B611" s="30">
        <v>2067</v>
      </c>
      <c r="C611" s="31" t="s">
        <v>57</v>
      </c>
      <c r="D611" s="31" t="s">
        <v>62</v>
      </c>
      <c r="E611" s="31" t="s">
        <v>58</v>
      </c>
      <c r="F611" s="31">
        <v>8</v>
      </c>
      <c r="G611" s="32">
        <v>9600</v>
      </c>
      <c r="H611" s="31">
        <v>739.92000000000007</v>
      </c>
    </row>
    <row r="612" spans="1:8" x14ac:dyDescent="0.25">
      <c r="A612" s="29">
        <v>40953</v>
      </c>
      <c r="B612" s="30">
        <v>1703</v>
      </c>
      <c r="C612" s="31" t="s">
        <v>56</v>
      </c>
      <c r="D612" s="31" t="s">
        <v>62</v>
      </c>
      <c r="E612" s="31" t="s">
        <v>59</v>
      </c>
      <c r="F612" s="31">
        <v>10</v>
      </c>
      <c r="G612" s="32">
        <v>12825</v>
      </c>
      <c r="H612" s="31">
        <v>2907.9405000000002</v>
      </c>
    </row>
    <row r="613" spans="1:8" x14ac:dyDescent="0.25">
      <c r="A613" s="29">
        <v>40954</v>
      </c>
      <c r="B613" s="30">
        <v>2068</v>
      </c>
      <c r="C613" s="31" t="s">
        <v>53</v>
      </c>
      <c r="D613" s="31" t="s">
        <v>62</v>
      </c>
      <c r="E613" s="31" t="s">
        <v>58</v>
      </c>
      <c r="F613" s="31">
        <v>10</v>
      </c>
      <c r="G613" s="32">
        <v>6780</v>
      </c>
      <c r="H613" s="31">
        <v>2981.8440000000001</v>
      </c>
    </row>
    <row r="614" spans="1:8" x14ac:dyDescent="0.25">
      <c r="A614" s="29">
        <v>40955</v>
      </c>
      <c r="B614" s="30">
        <v>1704</v>
      </c>
      <c r="C614" s="31" t="s">
        <v>57</v>
      </c>
      <c r="D614" s="31" t="s">
        <v>62</v>
      </c>
      <c r="E614" s="31" t="s">
        <v>55</v>
      </c>
      <c r="F614" s="31">
        <v>10</v>
      </c>
      <c r="G614" s="32">
        <v>4420</v>
      </c>
      <c r="H614" s="31">
        <v>1985.9059999999999</v>
      </c>
    </row>
    <row r="615" spans="1:8" x14ac:dyDescent="0.25">
      <c r="A615" s="29">
        <v>40956</v>
      </c>
      <c r="B615" s="30">
        <v>2069</v>
      </c>
      <c r="C615" s="31" t="s">
        <v>56</v>
      </c>
      <c r="D615" s="31" t="s">
        <v>62</v>
      </c>
      <c r="E615" s="31" t="s">
        <v>58</v>
      </c>
      <c r="F615" s="31">
        <v>7</v>
      </c>
      <c r="G615" s="32">
        <v>8925</v>
      </c>
      <c r="H615" s="31">
        <v>3200.5050000000001</v>
      </c>
    </row>
    <row r="616" spans="1:8" x14ac:dyDescent="0.25">
      <c r="A616" s="29">
        <v>40957</v>
      </c>
      <c r="B616" s="30">
        <v>1705</v>
      </c>
      <c r="C616" s="31" t="s">
        <v>53</v>
      </c>
      <c r="D616" s="31" t="s">
        <v>62</v>
      </c>
      <c r="E616" s="31" t="s">
        <v>55</v>
      </c>
      <c r="F616" s="31">
        <v>6</v>
      </c>
      <c r="G616" s="32">
        <v>5643</v>
      </c>
      <c r="H616" s="31">
        <v>3086.3447999999999</v>
      </c>
    </row>
    <row r="617" spans="1:8" x14ac:dyDescent="0.25">
      <c r="A617" s="29">
        <v>40958</v>
      </c>
      <c r="B617" s="30">
        <v>2070</v>
      </c>
      <c r="C617" s="31" t="s">
        <v>57</v>
      </c>
      <c r="D617" s="31" t="s">
        <v>62</v>
      </c>
      <c r="E617" s="31" t="s">
        <v>59</v>
      </c>
      <c r="F617" s="31">
        <v>6</v>
      </c>
      <c r="G617" s="32">
        <v>3132</v>
      </c>
      <c r="H617" s="31">
        <v>1762.2197999999999</v>
      </c>
    </row>
    <row r="618" spans="1:8" x14ac:dyDescent="0.25">
      <c r="A618" s="29">
        <v>40959</v>
      </c>
      <c r="B618" s="30">
        <v>1706</v>
      </c>
      <c r="C618" s="31" t="s">
        <v>56</v>
      </c>
      <c r="D618" s="31" t="s">
        <v>62</v>
      </c>
      <c r="E618" s="31" t="s">
        <v>55</v>
      </c>
      <c r="F618" s="31">
        <v>10</v>
      </c>
      <c r="G618" s="32">
        <v>1830</v>
      </c>
      <c r="H618" s="31">
        <v>2663.0160000000001</v>
      </c>
    </row>
    <row r="619" spans="1:8" x14ac:dyDescent="0.25">
      <c r="A619" s="29">
        <v>40960</v>
      </c>
      <c r="B619" s="30">
        <v>2071</v>
      </c>
      <c r="C619" s="31" t="s">
        <v>53</v>
      </c>
      <c r="D619" s="31" t="s">
        <v>62</v>
      </c>
      <c r="E619" s="31" t="s">
        <v>59</v>
      </c>
      <c r="F619" s="31">
        <v>8</v>
      </c>
      <c r="G619" s="32">
        <v>1608</v>
      </c>
      <c r="H619" s="31">
        <v>1651.2552000000001</v>
      </c>
    </row>
    <row r="620" spans="1:8" x14ac:dyDescent="0.25">
      <c r="A620" s="29">
        <v>40961</v>
      </c>
      <c r="B620" s="30">
        <v>1707</v>
      </c>
      <c r="C620" s="31" t="s">
        <v>57</v>
      </c>
      <c r="D620" s="31" t="s">
        <v>62</v>
      </c>
      <c r="E620" s="31" t="s">
        <v>58</v>
      </c>
      <c r="F620" s="31">
        <v>10</v>
      </c>
      <c r="G620" s="32">
        <v>4160</v>
      </c>
      <c r="H620" s="31">
        <v>1432.288</v>
      </c>
    </row>
    <row r="621" spans="1:8" x14ac:dyDescent="0.25">
      <c r="A621" s="29">
        <v>40962</v>
      </c>
      <c r="B621" s="30">
        <v>2072</v>
      </c>
      <c r="C621" s="31" t="s">
        <v>56</v>
      </c>
      <c r="D621" s="31" t="s">
        <v>62</v>
      </c>
      <c r="E621" s="31" t="s">
        <v>59</v>
      </c>
      <c r="F621" s="31">
        <v>10</v>
      </c>
      <c r="G621" s="32">
        <v>8240</v>
      </c>
      <c r="H621" s="31">
        <v>1837.52</v>
      </c>
    </row>
    <row r="622" spans="1:8" x14ac:dyDescent="0.25">
      <c r="A622" s="29">
        <v>40963</v>
      </c>
      <c r="B622" s="30">
        <v>1708</v>
      </c>
      <c r="C622" s="31" t="s">
        <v>53</v>
      </c>
      <c r="D622" s="31" t="s">
        <v>62</v>
      </c>
      <c r="E622" s="31" t="s">
        <v>58</v>
      </c>
      <c r="F622" s="31">
        <v>8</v>
      </c>
      <c r="G622" s="32">
        <v>11040</v>
      </c>
      <c r="H622" s="31">
        <v>2812.1088</v>
      </c>
    </row>
    <row r="623" spans="1:8" x14ac:dyDescent="0.25">
      <c r="A623" s="29">
        <v>40964</v>
      </c>
      <c r="B623" s="30">
        <v>2073</v>
      </c>
      <c r="C623" s="31" t="s">
        <v>57</v>
      </c>
      <c r="D623" s="31" t="s">
        <v>62</v>
      </c>
      <c r="E623" s="31" t="s">
        <v>55</v>
      </c>
      <c r="F623" s="31">
        <v>6</v>
      </c>
      <c r="G623" s="32">
        <v>10890</v>
      </c>
      <c r="H623" s="31">
        <v>4779.621000000001</v>
      </c>
    </row>
    <row r="624" spans="1:8" x14ac:dyDescent="0.25">
      <c r="A624" s="29">
        <v>40965</v>
      </c>
      <c r="B624" s="30">
        <v>1709</v>
      </c>
      <c r="C624" s="31" t="s">
        <v>56</v>
      </c>
      <c r="D624" s="31" t="s">
        <v>62</v>
      </c>
      <c r="E624" s="31" t="s">
        <v>58</v>
      </c>
      <c r="F624" s="31">
        <v>8</v>
      </c>
      <c r="G624" s="32">
        <v>12480</v>
      </c>
      <c r="H624" s="31">
        <v>2013.2736</v>
      </c>
    </row>
    <row r="625" spans="1:8" x14ac:dyDescent="0.25">
      <c r="A625" s="29">
        <v>40966</v>
      </c>
      <c r="B625" s="30">
        <v>2074</v>
      </c>
      <c r="C625" s="31" t="s">
        <v>53</v>
      </c>
      <c r="D625" s="31" t="s">
        <v>62</v>
      </c>
      <c r="E625" s="31" t="s">
        <v>55</v>
      </c>
      <c r="F625" s="31">
        <v>6</v>
      </c>
      <c r="G625" s="32">
        <v>2196</v>
      </c>
      <c r="H625" s="31">
        <v>927.37080000000003</v>
      </c>
    </row>
    <row r="626" spans="1:8" x14ac:dyDescent="0.25">
      <c r="A626" s="29">
        <v>40967</v>
      </c>
      <c r="B626" s="30">
        <v>1710</v>
      </c>
      <c r="C626" s="31" t="s">
        <v>57</v>
      </c>
      <c r="D626" s="31" t="s">
        <v>62</v>
      </c>
      <c r="E626" s="31" t="s">
        <v>59</v>
      </c>
      <c r="F626" s="31">
        <v>9</v>
      </c>
      <c r="G626" s="32">
        <v>11655</v>
      </c>
      <c r="H626" s="31">
        <v>2583.2142000000003</v>
      </c>
    </row>
    <row r="627" spans="1:8" x14ac:dyDescent="0.25">
      <c r="A627" s="29">
        <v>40969</v>
      </c>
      <c r="B627" s="30">
        <v>2075</v>
      </c>
      <c r="C627" s="31" t="s">
        <v>56</v>
      </c>
      <c r="D627" s="31" t="s">
        <v>62</v>
      </c>
      <c r="E627" s="31" t="s">
        <v>55</v>
      </c>
      <c r="F627" s="31">
        <v>10</v>
      </c>
      <c r="G627" s="32">
        <v>8520</v>
      </c>
      <c r="H627" s="31">
        <v>2055.0239999999999</v>
      </c>
    </row>
    <row r="628" spans="1:8" x14ac:dyDescent="0.25">
      <c r="A628" s="29">
        <v>40970</v>
      </c>
      <c r="B628" s="30">
        <v>1711</v>
      </c>
      <c r="C628" s="31" t="s">
        <v>53</v>
      </c>
      <c r="D628" s="31" t="s">
        <v>62</v>
      </c>
      <c r="E628" s="31" t="s">
        <v>59</v>
      </c>
      <c r="F628" s="31">
        <v>8</v>
      </c>
      <c r="G628" s="32">
        <v>7680</v>
      </c>
      <c r="H628" s="31">
        <v>713.08799999999997</v>
      </c>
    </row>
    <row r="629" spans="1:8" x14ac:dyDescent="0.25">
      <c r="A629" s="29">
        <v>40971</v>
      </c>
      <c r="B629" s="30">
        <v>2076</v>
      </c>
      <c r="C629" s="31" t="s">
        <v>57</v>
      </c>
      <c r="D629" s="31" t="s">
        <v>62</v>
      </c>
      <c r="E629" s="31" t="s">
        <v>58</v>
      </c>
      <c r="F629" s="31">
        <v>9</v>
      </c>
      <c r="G629" s="32">
        <v>13050</v>
      </c>
      <c r="H629" s="31">
        <v>2082.7800000000002</v>
      </c>
    </row>
    <row r="630" spans="1:8" x14ac:dyDescent="0.25">
      <c r="A630" s="29">
        <v>40972</v>
      </c>
      <c r="B630" s="30">
        <v>1712</v>
      </c>
      <c r="C630" s="31" t="s">
        <v>56</v>
      </c>
      <c r="D630" s="31" t="s">
        <v>62</v>
      </c>
      <c r="E630" s="31" t="s">
        <v>59</v>
      </c>
      <c r="F630" s="31">
        <v>9</v>
      </c>
      <c r="G630" s="32">
        <v>11745</v>
      </c>
      <c r="H630" s="31">
        <v>871.24409999999989</v>
      </c>
    </row>
    <row r="631" spans="1:8" x14ac:dyDescent="0.25">
      <c r="A631" s="29">
        <v>40973</v>
      </c>
      <c r="B631" s="30">
        <v>2077</v>
      </c>
      <c r="C631" s="31" t="s">
        <v>53</v>
      </c>
      <c r="D631" s="31" t="s">
        <v>62</v>
      </c>
      <c r="E631" s="31" t="s">
        <v>58</v>
      </c>
      <c r="F631" s="31">
        <v>6</v>
      </c>
      <c r="G631" s="32">
        <v>13005</v>
      </c>
      <c r="H631" s="31">
        <v>2521.9295999999999</v>
      </c>
    </row>
    <row r="632" spans="1:8" x14ac:dyDescent="0.25">
      <c r="A632" s="29">
        <v>41339</v>
      </c>
      <c r="B632" s="30">
        <v>1713</v>
      </c>
      <c r="C632" s="31" t="s">
        <v>57</v>
      </c>
      <c r="D632" s="31" t="s">
        <v>62</v>
      </c>
      <c r="E632" s="31" t="s">
        <v>55</v>
      </c>
      <c r="F632" s="31">
        <v>10</v>
      </c>
      <c r="G632" s="32">
        <v>10640</v>
      </c>
      <c r="H632" s="31">
        <v>2523.2759999999998</v>
      </c>
    </row>
    <row r="633" spans="1:8" x14ac:dyDescent="0.25">
      <c r="A633" s="29">
        <v>41340</v>
      </c>
      <c r="B633" s="30">
        <v>2078</v>
      </c>
      <c r="C633" s="31" t="s">
        <v>56</v>
      </c>
      <c r="D633" s="31" t="s">
        <v>62</v>
      </c>
      <c r="E633" s="31" t="s">
        <v>58</v>
      </c>
      <c r="F633" s="31">
        <v>9</v>
      </c>
      <c r="G633" s="32">
        <v>12375</v>
      </c>
      <c r="H633" s="31">
        <v>2340.36</v>
      </c>
    </row>
    <row r="634" spans="1:8" x14ac:dyDescent="0.25">
      <c r="A634" s="29">
        <v>41341</v>
      </c>
      <c r="B634" s="30">
        <v>1714</v>
      </c>
      <c r="C634" s="31" t="s">
        <v>53</v>
      </c>
      <c r="D634" s="31" t="s">
        <v>62</v>
      </c>
      <c r="E634" s="31" t="s">
        <v>55</v>
      </c>
      <c r="F634" s="31">
        <v>10</v>
      </c>
      <c r="G634" s="32">
        <v>11280</v>
      </c>
      <c r="H634" s="31">
        <v>5097.1500000000005</v>
      </c>
    </row>
    <row r="635" spans="1:8" x14ac:dyDescent="0.25">
      <c r="A635" s="29">
        <v>41342</v>
      </c>
      <c r="B635" s="30">
        <v>2079</v>
      </c>
      <c r="C635" s="31" t="s">
        <v>57</v>
      </c>
      <c r="D635" s="31" t="s">
        <v>62</v>
      </c>
      <c r="E635" s="31" t="s">
        <v>59</v>
      </c>
      <c r="F635" s="31">
        <v>10</v>
      </c>
      <c r="G635" s="32">
        <v>5220</v>
      </c>
      <c r="H635" s="31">
        <v>2862.6480000000001</v>
      </c>
    </row>
    <row r="636" spans="1:8" x14ac:dyDescent="0.25">
      <c r="A636" s="29">
        <v>41343</v>
      </c>
      <c r="B636" s="30">
        <v>1715</v>
      </c>
      <c r="C636" s="31" t="s">
        <v>56</v>
      </c>
      <c r="D636" s="31" t="s">
        <v>62</v>
      </c>
      <c r="E636" s="31" t="s">
        <v>55</v>
      </c>
      <c r="F636" s="31">
        <v>9</v>
      </c>
      <c r="G636" s="32">
        <v>9108</v>
      </c>
      <c r="H636" s="31">
        <v>4848.8715000000002</v>
      </c>
    </row>
    <row r="637" spans="1:8" x14ac:dyDescent="0.25">
      <c r="A637" s="29">
        <v>41344</v>
      </c>
      <c r="B637" s="30">
        <v>2080</v>
      </c>
      <c r="C637" s="31" t="s">
        <v>53</v>
      </c>
      <c r="D637" s="31" t="s">
        <v>62</v>
      </c>
      <c r="E637" s="31" t="s">
        <v>59</v>
      </c>
      <c r="F637" s="31">
        <v>8</v>
      </c>
      <c r="G637" s="32">
        <v>7176</v>
      </c>
      <c r="H637" s="31">
        <v>834.80799999999999</v>
      </c>
    </row>
    <row r="638" spans="1:8" x14ac:dyDescent="0.25">
      <c r="A638" s="29">
        <v>41345</v>
      </c>
      <c r="B638" s="30">
        <v>1716</v>
      </c>
      <c r="C638" s="31" t="s">
        <v>57</v>
      </c>
      <c r="D638" s="31" t="s">
        <v>62</v>
      </c>
      <c r="E638" s="31" t="s">
        <v>58</v>
      </c>
      <c r="F638" s="31">
        <v>9</v>
      </c>
      <c r="G638" s="32">
        <v>2605.5</v>
      </c>
      <c r="H638" s="31">
        <v>794.93804999999998</v>
      </c>
    </row>
    <row r="639" spans="1:8" x14ac:dyDescent="0.25">
      <c r="A639" s="29">
        <v>41346</v>
      </c>
      <c r="B639" s="30">
        <v>2081</v>
      </c>
      <c r="C639" s="31" t="s">
        <v>56</v>
      </c>
      <c r="D639" s="31" t="s">
        <v>62</v>
      </c>
      <c r="E639" s="31" t="s">
        <v>59</v>
      </c>
      <c r="F639" s="31">
        <v>10</v>
      </c>
      <c r="G639" s="32">
        <v>10600</v>
      </c>
      <c r="H639" s="31">
        <v>4454.12</v>
      </c>
    </row>
    <row r="640" spans="1:8" x14ac:dyDescent="0.25">
      <c r="A640" s="29">
        <v>41347</v>
      </c>
      <c r="B640" s="30">
        <v>1717</v>
      </c>
      <c r="C640" s="31" t="s">
        <v>53</v>
      </c>
      <c r="D640" s="31" t="s">
        <v>62</v>
      </c>
      <c r="E640" s="31" t="s">
        <v>58</v>
      </c>
      <c r="F640" s="31">
        <v>7</v>
      </c>
      <c r="G640" s="32">
        <v>2415</v>
      </c>
      <c r="H640" s="31">
        <v>724.74149999999986</v>
      </c>
    </row>
    <row r="641" spans="1:8" x14ac:dyDescent="0.25">
      <c r="A641" s="29">
        <v>41348</v>
      </c>
      <c r="B641" s="30">
        <v>1718</v>
      </c>
      <c r="C641" s="31" t="s">
        <v>56</v>
      </c>
      <c r="D641" s="31" t="s">
        <v>62</v>
      </c>
      <c r="E641" s="31" t="s">
        <v>58</v>
      </c>
      <c r="F641" s="31">
        <v>9</v>
      </c>
      <c r="G641" s="32">
        <v>6588</v>
      </c>
      <c r="H641" s="31">
        <v>2554.8263999999999</v>
      </c>
    </row>
    <row r="642" spans="1:8" x14ac:dyDescent="0.25">
      <c r="A642" s="29">
        <v>41349</v>
      </c>
      <c r="B642" s="30">
        <v>1719</v>
      </c>
      <c r="C642" s="31" t="s">
        <v>57</v>
      </c>
      <c r="D642" s="31" t="s">
        <v>62</v>
      </c>
      <c r="E642" s="31" t="s">
        <v>59</v>
      </c>
      <c r="F642" s="31">
        <v>7</v>
      </c>
      <c r="G642" s="32">
        <v>4063.5</v>
      </c>
      <c r="H642" s="31">
        <v>1466.1108000000002</v>
      </c>
    </row>
    <row r="643" spans="1:8" x14ac:dyDescent="0.25">
      <c r="A643" s="29">
        <v>41350</v>
      </c>
      <c r="B643" s="30">
        <v>1720</v>
      </c>
      <c r="C643" s="31" t="s">
        <v>53</v>
      </c>
      <c r="D643" s="31" t="s">
        <v>62</v>
      </c>
      <c r="E643" s="31" t="s">
        <v>59</v>
      </c>
      <c r="F643" s="31">
        <v>10</v>
      </c>
      <c r="G643" s="32">
        <v>14850</v>
      </c>
      <c r="H643" s="31">
        <v>5103.9450000000006</v>
      </c>
    </row>
    <row r="644" spans="1:8" x14ac:dyDescent="0.25">
      <c r="A644" s="29">
        <v>41351</v>
      </c>
      <c r="B644" s="30">
        <v>1721</v>
      </c>
      <c r="C644" s="31" t="s">
        <v>56</v>
      </c>
      <c r="D644" s="31" t="s">
        <v>62</v>
      </c>
      <c r="E644" s="31" t="s">
        <v>59</v>
      </c>
      <c r="F644" s="31">
        <v>10</v>
      </c>
      <c r="G644" s="32">
        <v>4560</v>
      </c>
      <c r="H644" s="31">
        <v>2971.2960000000003</v>
      </c>
    </row>
    <row r="645" spans="1:8" x14ac:dyDescent="0.25">
      <c r="A645" s="29">
        <v>41352</v>
      </c>
      <c r="B645" s="30">
        <v>2091</v>
      </c>
      <c r="C645" s="31" t="s">
        <v>57</v>
      </c>
      <c r="D645" s="31" t="s">
        <v>62</v>
      </c>
      <c r="E645" s="31" t="s">
        <v>55</v>
      </c>
      <c r="F645" s="31">
        <v>6</v>
      </c>
      <c r="G645" s="32">
        <v>6642</v>
      </c>
      <c r="H645" s="31">
        <v>3599.9639999999995</v>
      </c>
    </row>
    <row r="646" spans="1:8" x14ac:dyDescent="0.25">
      <c r="A646" s="29">
        <v>41353</v>
      </c>
      <c r="B646" s="30">
        <v>2092</v>
      </c>
      <c r="C646" s="31" t="s">
        <v>53</v>
      </c>
      <c r="D646" s="31" t="s">
        <v>62</v>
      </c>
      <c r="E646" s="31" t="s">
        <v>55</v>
      </c>
      <c r="F646" s="31">
        <v>6</v>
      </c>
      <c r="G646" s="32">
        <v>4428</v>
      </c>
      <c r="H646" s="31">
        <v>973.93860000000006</v>
      </c>
    </row>
    <row r="647" spans="1:8" x14ac:dyDescent="0.25">
      <c r="A647" s="29">
        <v>41354</v>
      </c>
      <c r="B647" s="30">
        <v>2093</v>
      </c>
      <c r="C647" s="31" t="s">
        <v>56</v>
      </c>
      <c r="D647" s="31" t="s">
        <v>62</v>
      </c>
      <c r="E647" s="31" t="s">
        <v>55</v>
      </c>
      <c r="F647" s="31">
        <v>8</v>
      </c>
      <c r="G647" s="32">
        <v>1812</v>
      </c>
      <c r="H647" s="31">
        <v>578.75280000000009</v>
      </c>
    </row>
    <row r="648" spans="1:8" x14ac:dyDescent="0.25">
      <c r="A648" s="29">
        <v>41355</v>
      </c>
      <c r="B648" s="30">
        <v>2094</v>
      </c>
      <c r="C648" s="31" t="s">
        <v>57</v>
      </c>
      <c r="D648" s="31" t="s">
        <v>62</v>
      </c>
      <c r="E648" s="31" t="s">
        <v>58</v>
      </c>
      <c r="F648" s="31">
        <v>7</v>
      </c>
      <c r="G648" s="32">
        <v>5544</v>
      </c>
      <c r="H648" s="31">
        <v>1490.2271999999998</v>
      </c>
    </row>
    <row r="649" spans="1:8" x14ac:dyDescent="0.25">
      <c r="A649" s="29">
        <v>41356</v>
      </c>
      <c r="B649" s="30">
        <v>2095</v>
      </c>
      <c r="C649" s="31" t="s">
        <v>53</v>
      </c>
      <c r="D649" s="31" t="s">
        <v>62</v>
      </c>
      <c r="E649" s="31" t="s">
        <v>58</v>
      </c>
      <c r="F649" s="31">
        <v>8</v>
      </c>
      <c r="G649" s="32">
        <v>4688</v>
      </c>
      <c r="H649" s="31">
        <v>2016.7776000000001</v>
      </c>
    </row>
    <row r="650" spans="1:8" x14ac:dyDescent="0.25">
      <c r="A650" s="29">
        <v>41357</v>
      </c>
      <c r="B650" s="30">
        <v>1731</v>
      </c>
      <c r="C650" s="31" t="s">
        <v>57</v>
      </c>
      <c r="D650" s="31" t="s">
        <v>62</v>
      </c>
      <c r="E650" s="31" t="s">
        <v>55</v>
      </c>
      <c r="F650" s="31">
        <v>9</v>
      </c>
      <c r="G650" s="32">
        <v>7128</v>
      </c>
      <c r="H650" s="31">
        <v>1762.5168000000001</v>
      </c>
    </row>
    <row r="651" spans="1:8" x14ac:dyDescent="0.25">
      <c r="A651" s="29">
        <v>41358</v>
      </c>
      <c r="B651" s="30">
        <v>2096</v>
      </c>
      <c r="C651" s="31" t="s">
        <v>56</v>
      </c>
      <c r="D651" s="31" t="s">
        <v>62</v>
      </c>
      <c r="E651" s="31" t="s">
        <v>58</v>
      </c>
      <c r="F651" s="31">
        <v>6</v>
      </c>
      <c r="G651" s="32">
        <v>7344</v>
      </c>
      <c r="H651" s="31">
        <v>2931.174</v>
      </c>
    </row>
    <row r="652" spans="1:8" x14ac:dyDescent="0.25">
      <c r="A652" s="29">
        <v>41359</v>
      </c>
      <c r="B652" s="30">
        <v>1732</v>
      </c>
      <c r="C652" s="31" t="s">
        <v>53</v>
      </c>
      <c r="D652" s="31" t="s">
        <v>62</v>
      </c>
      <c r="E652" s="31" t="s">
        <v>55</v>
      </c>
      <c r="F652" s="31">
        <v>6</v>
      </c>
      <c r="G652" s="32">
        <v>4698</v>
      </c>
      <c r="H652" s="31">
        <v>676.19880000000012</v>
      </c>
    </row>
    <row r="653" spans="1:8" x14ac:dyDescent="0.25">
      <c r="A653" s="29">
        <v>41360</v>
      </c>
      <c r="B653" s="30">
        <v>2097</v>
      </c>
      <c r="C653" s="31" t="s">
        <v>57</v>
      </c>
      <c r="D653" s="31" t="s">
        <v>62</v>
      </c>
      <c r="E653" s="31" t="s">
        <v>59</v>
      </c>
      <c r="F653" s="31">
        <v>9</v>
      </c>
      <c r="G653" s="32">
        <v>3294</v>
      </c>
      <c r="H653" s="31">
        <v>3128.4764999999998</v>
      </c>
    </row>
    <row r="654" spans="1:8" x14ac:dyDescent="0.25">
      <c r="A654" s="29">
        <v>41361</v>
      </c>
      <c r="B654" s="30">
        <v>1733</v>
      </c>
      <c r="C654" s="31" t="s">
        <v>56</v>
      </c>
      <c r="D654" s="31" t="s">
        <v>62</v>
      </c>
      <c r="E654" s="31" t="s">
        <v>55</v>
      </c>
      <c r="F654" s="31">
        <v>9</v>
      </c>
      <c r="G654" s="32">
        <v>5832</v>
      </c>
      <c r="H654" s="31">
        <v>3346.7903999999999</v>
      </c>
    </row>
    <row r="655" spans="1:8" x14ac:dyDescent="0.25">
      <c r="A655" s="29">
        <v>41362</v>
      </c>
      <c r="B655" s="30">
        <v>2098</v>
      </c>
      <c r="C655" s="31" t="s">
        <v>53</v>
      </c>
      <c r="D655" s="31" t="s">
        <v>62</v>
      </c>
      <c r="E655" s="31" t="s">
        <v>59</v>
      </c>
      <c r="F655" s="31">
        <v>8</v>
      </c>
      <c r="G655" s="32">
        <v>2508</v>
      </c>
      <c r="H655" s="31">
        <v>3452.0111999999999</v>
      </c>
    </row>
    <row r="656" spans="1:8" x14ac:dyDescent="0.25">
      <c r="A656" s="29">
        <v>41363</v>
      </c>
      <c r="B656" s="30">
        <v>1734</v>
      </c>
      <c r="C656" s="31" t="s">
        <v>57</v>
      </c>
      <c r="D656" s="31" t="s">
        <v>62</v>
      </c>
      <c r="E656" s="31" t="s">
        <v>58</v>
      </c>
      <c r="F656" s="31">
        <v>6</v>
      </c>
      <c r="G656" s="32">
        <v>5265</v>
      </c>
      <c r="H656" s="31">
        <v>544.92750000000001</v>
      </c>
    </row>
    <row r="657" spans="1:8" x14ac:dyDescent="0.25">
      <c r="A657" s="29">
        <v>41364</v>
      </c>
      <c r="B657" s="30">
        <v>2099</v>
      </c>
      <c r="C657" s="31" t="s">
        <v>56</v>
      </c>
      <c r="D657" s="31" t="s">
        <v>62</v>
      </c>
      <c r="E657" s="31" t="s">
        <v>59</v>
      </c>
      <c r="F657" s="31">
        <v>7</v>
      </c>
      <c r="G657" s="32">
        <v>1533</v>
      </c>
      <c r="H657" s="31">
        <v>673.75350000000003</v>
      </c>
    </row>
    <row r="658" spans="1:8" x14ac:dyDescent="0.25">
      <c r="A658" s="29">
        <v>41365</v>
      </c>
      <c r="B658" s="30">
        <v>1735</v>
      </c>
      <c r="C658" s="31" t="s">
        <v>53</v>
      </c>
      <c r="D658" s="31" t="s">
        <v>62</v>
      </c>
      <c r="E658" s="31" t="s">
        <v>58</v>
      </c>
      <c r="F658" s="31">
        <v>7</v>
      </c>
      <c r="G658" s="32">
        <v>7770</v>
      </c>
      <c r="H658" s="31">
        <v>2367.1305000000002</v>
      </c>
    </row>
    <row r="659" spans="1:8" x14ac:dyDescent="0.25">
      <c r="A659" s="29">
        <v>41366</v>
      </c>
      <c r="B659" s="30">
        <v>2100</v>
      </c>
      <c r="C659" s="31" t="s">
        <v>57</v>
      </c>
      <c r="D659" s="31" t="s">
        <v>62</v>
      </c>
      <c r="E659" s="31" t="s">
        <v>55</v>
      </c>
      <c r="F659" s="31">
        <v>6</v>
      </c>
      <c r="G659" s="32">
        <v>1719</v>
      </c>
      <c r="H659" s="31">
        <v>1526.8158000000001</v>
      </c>
    </row>
    <row r="660" spans="1:8" x14ac:dyDescent="0.25">
      <c r="A660" s="29">
        <v>41367</v>
      </c>
      <c r="B660" s="30">
        <v>1736</v>
      </c>
      <c r="C660" s="31" t="s">
        <v>56</v>
      </c>
      <c r="D660" s="31" t="s">
        <v>62</v>
      </c>
      <c r="E660" s="31" t="s">
        <v>58</v>
      </c>
      <c r="F660" s="31">
        <v>7</v>
      </c>
      <c r="G660" s="32">
        <v>4018</v>
      </c>
      <c r="H660" s="31">
        <v>772.8623</v>
      </c>
    </row>
    <row r="661" spans="1:8" x14ac:dyDescent="0.25">
      <c r="A661" s="29">
        <v>41368</v>
      </c>
      <c r="B661" s="30">
        <v>2101</v>
      </c>
      <c r="C661" s="31" t="s">
        <v>53</v>
      </c>
      <c r="D661" s="31" t="s">
        <v>62</v>
      </c>
      <c r="E661" s="31" t="s">
        <v>55</v>
      </c>
      <c r="F661" s="31">
        <v>9</v>
      </c>
      <c r="G661" s="32">
        <v>10395</v>
      </c>
      <c r="H661" s="31">
        <v>922.66019999999992</v>
      </c>
    </row>
    <row r="662" spans="1:8" x14ac:dyDescent="0.25">
      <c r="A662" s="29">
        <v>41369</v>
      </c>
      <c r="B662" s="30">
        <v>1737</v>
      </c>
      <c r="C662" s="31" t="s">
        <v>57</v>
      </c>
      <c r="D662" s="31" t="s">
        <v>62</v>
      </c>
      <c r="E662" s="31" t="s">
        <v>59</v>
      </c>
      <c r="F662" s="31">
        <v>10</v>
      </c>
      <c r="G662" s="32">
        <v>11100</v>
      </c>
      <c r="H662" s="31">
        <v>4928.3999999999996</v>
      </c>
    </row>
    <row r="663" spans="1:8" x14ac:dyDescent="0.25">
      <c r="A663" s="29">
        <v>41370</v>
      </c>
      <c r="B663" s="30">
        <v>2102</v>
      </c>
      <c r="C663" s="31" t="s">
        <v>56</v>
      </c>
      <c r="D663" s="31" t="s">
        <v>62</v>
      </c>
      <c r="E663" s="31" t="s">
        <v>55</v>
      </c>
      <c r="F663" s="31">
        <v>9</v>
      </c>
      <c r="G663" s="32">
        <v>5940</v>
      </c>
      <c r="H663" s="31">
        <v>1273.8330000000001</v>
      </c>
    </row>
    <row r="664" spans="1:8" x14ac:dyDescent="0.25">
      <c r="A664" s="29">
        <v>41371</v>
      </c>
      <c r="B664" s="30">
        <v>1738</v>
      </c>
      <c r="C664" s="31" t="s">
        <v>53</v>
      </c>
      <c r="D664" s="31" t="s">
        <v>62</v>
      </c>
      <c r="E664" s="31" t="s">
        <v>59</v>
      </c>
      <c r="F664" s="31">
        <v>7</v>
      </c>
      <c r="G664" s="32">
        <v>12442.5</v>
      </c>
      <c r="H664" s="31">
        <v>4404.6449999999995</v>
      </c>
    </row>
    <row r="665" spans="1:8" x14ac:dyDescent="0.25">
      <c r="A665" s="29">
        <v>41372</v>
      </c>
      <c r="B665" s="30">
        <v>2103</v>
      </c>
      <c r="C665" s="31" t="s">
        <v>57</v>
      </c>
      <c r="D665" s="31" t="s">
        <v>62</v>
      </c>
      <c r="E665" s="31" t="s">
        <v>58</v>
      </c>
      <c r="F665" s="31">
        <v>7</v>
      </c>
      <c r="G665" s="32">
        <v>6132</v>
      </c>
      <c r="H665" s="31">
        <v>3357.2700000000004</v>
      </c>
    </row>
    <row r="666" spans="1:8" x14ac:dyDescent="0.25">
      <c r="A666" s="29">
        <v>41373</v>
      </c>
      <c r="B666" s="30">
        <v>1739</v>
      </c>
      <c r="C666" s="31" t="s">
        <v>56</v>
      </c>
      <c r="D666" s="31" t="s">
        <v>62</v>
      </c>
      <c r="E666" s="31" t="s">
        <v>59</v>
      </c>
      <c r="F666" s="31">
        <v>7</v>
      </c>
      <c r="G666" s="32">
        <v>10500</v>
      </c>
      <c r="H666" s="31">
        <v>1850.1</v>
      </c>
    </row>
    <row r="667" spans="1:8" x14ac:dyDescent="0.25">
      <c r="A667" s="29">
        <v>41374</v>
      </c>
      <c r="B667" s="30">
        <v>2104</v>
      </c>
      <c r="C667" s="31" t="s">
        <v>53</v>
      </c>
      <c r="D667" s="31" t="s">
        <v>62</v>
      </c>
      <c r="E667" s="31" t="s">
        <v>58</v>
      </c>
      <c r="F667" s="31">
        <v>10</v>
      </c>
      <c r="G667" s="32">
        <v>14650</v>
      </c>
      <c r="H667" s="31">
        <v>5070.3650000000007</v>
      </c>
    </row>
    <row r="668" spans="1:8" x14ac:dyDescent="0.25">
      <c r="A668" s="29">
        <v>41375</v>
      </c>
      <c r="B668" s="30">
        <v>1740</v>
      </c>
      <c r="C668" s="31" t="s">
        <v>57</v>
      </c>
      <c r="D668" s="31" t="s">
        <v>62</v>
      </c>
      <c r="E668" s="31" t="s">
        <v>55</v>
      </c>
      <c r="F668" s="31">
        <v>9</v>
      </c>
      <c r="G668" s="32">
        <v>14985</v>
      </c>
      <c r="H668" s="31">
        <v>4501.4940000000006</v>
      </c>
    </row>
    <row r="669" spans="1:8" x14ac:dyDescent="0.25">
      <c r="A669" s="29">
        <v>41376</v>
      </c>
      <c r="B669" s="30">
        <v>2105</v>
      </c>
      <c r="C669" s="31" t="s">
        <v>56</v>
      </c>
      <c r="D669" s="31" t="s">
        <v>62</v>
      </c>
      <c r="E669" s="31" t="s">
        <v>58</v>
      </c>
      <c r="F669" s="31">
        <v>8</v>
      </c>
      <c r="G669" s="32">
        <v>2214</v>
      </c>
      <c r="H669" s="31">
        <v>4702.5359999999991</v>
      </c>
    </row>
    <row r="670" spans="1:8" x14ac:dyDescent="0.25">
      <c r="A670" s="29">
        <v>41377</v>
      </c>
      <c r="B670" s="30">
        <v>1741</v>
      </c>
      <c r="C670" s="31" t="s">
        <v>53</v>
      </c>
      <c r="D670" s="31" t="s">
        <v>62</v>
      </c>
      <c r="E670" s="31" t="s">
        <v>55</v>
      </c>
      <c r="F670" s="31">
        <v>10</v>
      </c>
      <c r="G670" s="32">
        <v>8370</v>
      </c>
      <c r="H670" s="31">
        <v>1086.9839999999999</v>
      </c>
    </row>
    <row r="671" spans="1:8" x14ac:dyDescent="0.25">
      <c r="A671" s="29">
        <v>41378</v>
      </c>
      <c r="B671" s="30">
        <v>2106</v>
      </c>
      <c r="C671" s="31" t="s">
        <v>57</v>
      </c>
      <c r="D671" s="31" t="s">
        <v>62</v>
      </c>
      <c r="E671" s="31" t="s">
        <v>59</v>
      </c>
      <c r="F671" s="31">
        <v>6</v>
      </c>
      <c r="G671" s="32">
        <v>7560</v>
      </c>
      <c r="H671" s="31">
        <v>4897.619999999999</v>
      </c>
    </row>
    <row r="672" spans="1:8" x14ac:dyDescent="0.25">
      <c r="A672" s="29">
        <v>41379</v>
      </c>
      <c r="B672" s="30">
        <v>1742</v>
      </c>
      <c r="C672" s="31" t="s">
        <v>56</v>
      </c>
      <c r="D672" s="31" t="s">
        <v>62</v>
      </c>
      <c r="E672" s="31" t="s">
        <v>55</v>
      </c>
      <c r="F672" s="31">
        <v>6</v>
      </c>
      <c r="G672" s="32">
        <v>1512</v>
      </c>
      <c r="H672" s="31">
        <v>1825.2864</v>
      </c>
    </row>
    <row r="673" spans="1:8" x14ac:dyDescent="0.25">
      <c r="A673" s="29">
        <v>41380</v>
      </c>
      <c r="B673" s="30">
        <v>2107</v>
      </c>
      <c r="C673" s="31" t="s">
        <v>53</v>
      </c>
      <c r="D673" s="31" t="s">
        <v>62</v>
      </c>
      <c r="E673" s="31" t="s">
        <v>59</v>
      </c>
      <c r="F673" s="31">
        <v>8</v>
      </c>
      <c r="G673" s="32">
        <v>1812</v>
      </c>
      <c r="H673" s="31">
        <v>2564.3424</v>
      </c>
    </row>
    <row r="674" spans="1:8" x14ac:dyDescent="0.25">
      <c r="A674" s="29">
        <v>41381</v>
      </c>
      <c r="B674" s="30">
        <v>1743</v>
      </c>
      <c r="C674" s="31" t="s">
        <v>57</v>
      </c>
      <c r="D674" s="31" t="s">
        <v>62</v>
      </c>
      <c r="E674" s="31" t="s">
        <v>58</v>
      </c>
      <c r="F674" s="31">
        <v>10</v>
      </c>
      <c r="G674" s="32">
        <v>11220</v>
      </c>
      <c r="H674" s="31">
        <v>924.24750000000017</v>
      </c>
    </row>
    <row r="675" spans="1:8" x14ac:dyDescent="0.25">
      <c r="A675" s="29">
        <v>41382</v>
      </c>
      <c r="B675" s="30">
        <v>2108</v>
      </c>
      <c r="C675" s="31" t="s">
        <v>56</v>
      </c>
      <c r="D675" s="31" t="s">
        <v>62</v>
      </c>
      <c r="E675" s="31" t="s">
        <v>59</v>
      </c>
      <c r="F675" s="31">
        <v>8</v>
      </c>
      <c r="G675" s="32">
        <v>6768</v>
      </c>
      <c r="H675" s="31">
        <v>983.61599999999999</v>
      </c>
    </row>
    <row r="676" spans="1:8" x14ac:dyDescent="0.25">
      <c r="A676" s="29">
        <v>41383</v>
      </c>
      <c r="B676" s="30">
        <v>1744</v>
      </c>
      <c r="C676" s="31" t="s">
        <v>53</v>
      </c>
      <c r="D676" s="31" t="s">
        <v>62</v>
      </c>
      <c r="E676" s="31" t="s">
        <v>58</v>
      </c>
      <c r="F676" s="31">
        <v>6</v>
      </c>
      <c r="G676" s="32">
        <v>11002.5</v>
      </c>
      <c r="H676" s="31">
        <v>1825.0947000000001</v>
      </c>
    </row>
    <row r="677" spans="1:8" x14ac:dyDescent="0.25">
      <c r="A677" s="29">
        <v>41384</v>
      </c>
      <c r="B677" s="30">
        <v>2109</v>
      </c>
      <c r="C677" s="31" t="s">
        <v>57</v>
      </c>
      <c r="D677" s="31" t="s">
        <v>62</v>
      </c>
      <c r="E677" s="31" t="s">
        <v>55</v>
      </c>
      <c r="F677" s="31">
        <v>10</v>
      </c>
      <c r="G677" s="32">
        <v>4120</v>
      </c>
      <c r="H677" s="31">
        <v>1626.9879999999998</v>
      </c>
    </row>
    <row r="678" spans="1:8" x14ac:dyDescent="0.25">
      <c r="A678" s="29">
        <v>41385</v>
      </c>
      <c r="B678" s="30">
        <v>1745</v>
      </c>
      <c r="C678" s="31" t="s">
        <v>56</v>
      </c>
      <c r="D678" s="31" t="s">
        <v>62</v>
      </c>
      <c r="E678" s="31" t="s">
        <v>58</v>
      </c>
      <c r="F678" s="31">
        <v>8</v>
      </c>
      <c r="G678" s="32">
        <v>14580</v>
      </c>
      <c r="H678" s="31">
        <v>6256.2780000000002</v>
      </c>
    </row>
    <row r="679" spans="1:8" x14ac:dyDescent="0.25">
      <c r="A679" s="29">
        <v>41386</v>
      </c>
      <c r="B679" s="30">
        <v>2110</v>
      </c>
      <c r="C679" s="31" t="s">
        <v>53</v>
      </c>
      <c r="D679" s="31" t="s">
        <v>62</v>
      </c>
      <c r="E679" s="31" t="s">
        <v>55</v>
      </c>
      <c r="F679" s="31">
        <v>7</v>
      </c>
      <c r="G679" s="32">
        <v>10867.5</v>
      </c>
      <c r="H679" s="31">
        <v>4205.7224999999999</v>
      </c>
    </row>
    <row r="680" spans="1:8" x14ac:dyDescent="0.25">
      <c r="A680" s="29">
        <v>41387</v>
      </c>
      <c r="B680" s="30">
        <v>1746</v>
      </c>
      <c r="C680" s="31" t="s">
        <v>57</v>
      </c>
      <c r="D680" s="31" t="s">
        <v>62</v>
      </c>
      <c r="E680" s="31" t="s">
        <v>59</v>
      </c>
      <c r="F680" s="31">
        <v>6</v>
      </c>
      <c r="G680" s="32">
        <v>7092</v>
      </c>
      <c r="H680" s="31">
        <v>2235.5757000000003</v>
      </c>
    </row>
    <row r="681" spans="1:8" x14ac:dyDescent="0.25">
      <c r="A681" s="29">
        <v>41388</v>
      </c>
      <c r="B681" s="30">
        <v>2111</v>
      </c>
      <c r="C681" s="31" t="s">
        <v>56</v>
      </c>
      <c r="D681" s="31" t="s">
        <v>62</v>
      </c>
      <c r="E681" s="31" t="s">
        <v>55</v>
      </c>
      <c r="F681" s="31">
        <v>6</v>
      </c>
      <c r="G681" s="32">
        <v>10732.5</v>
      </c>
      <c r="H681" s="31">
        <v>3605.2613999999999</v>
      </c>
    </row>
    <row r="682" spans="1:8" x14ac:dyDescent="0.25">
      <c r="A682" s="29">
        <v>41389</v>
      </c>
      <c r="B682" s="30">
        <v>1747</v>
      </c>
      <c r="C682" s="31" t="s">
        <v>53</v>
      </c>
      <c r="D682" s="31" t="s">
        <v>62</v>
      </c>
      <c r="E682" s="31" t="s">
        <v>59</v>
      </c>
      <c r="F682" s="31">
        <v>10</v>
      </c>
      <c r="G682" s="32">
        <v>8580</v>
      </c>
      <c r="H682" s="31">
        <v>1138.8520000000001</v>
      </c>
    </row>
    <row r="683" spans="1:8" x14ac:dyDescent="0.25">
      <c r="A683" s="29">
        <v>41390</v>
      </c>
      <c r="B683" s="30">
        <v>2112</v>
      </c>
      <c r="C683" s="31" t="s">
        <v>57</v>
      </c>
      <c r="D683" s="31" t="s">
        <v>62</v>
      </c>
      <c r="E683" s="31" t="s">
        <v>58</v>
      </c>
      <c r="F683" s="31">
        <v>8</v>
      </c>
      <c r="G683" s="32">
        <v>4824</v>
      </c>
      <c r="H683" s="31">
        <v>2411.0352000000003</v>
      </c>
    </row>
    <row r="684" spans="1:8" x14ac:dyDescent="0.25">
      <c r="A684" s="29">
        <v>41391</v>
      </c>
      <c r="B684" s="30">
        <v>1748</v>
      </c>
      <c r="C684" s="31" t="s">
        <v>56</v>
      </c>
      <c r="D684" s="31" t="s">
        <v>62</v>
      </c>
      <c r="E684" s="31" t="s">
        <v>59</v>
      </c>
      <c r="F684" s="31">
        <v>9</v>
      </c>
      <c r="G684" s="32">
        <v>8208</v>
      </c>
      <c r="H684" s="31">
        <v>1264.4423999999999</v>
      </c>
    </row>
    <row r="685" spans="1:8" x14ac:dyDescent="0.25">
      <c r="A685" s="29">
        <v>41392</v>
      </c>
      <c r="B685" s="30">
        <v>2113</v>
      </c>
      <c r="C685" s="31" t="s">
        <v>53</v>
      </c>
      <c r="D685" s="31" t="s">
        <v>62</v>
      </c>
      <c r="E685" s="31" t="s">
        <v>58</v>
      </c>
      <c r="F685" s="31">
        <v>8</v>
      </c>
      <c r="G685" s="32">
        <v>4256</v>
      </c>
      <c r="H685" s="31">
        <v>2694.0480000000002</v>
      </c>
    </row>
    <row r="686" spans="1:8" x14ac:dyDescent="0.25">
      <c r="A686" s="29">
        <v>41393</v>
      </c>
      <c r="B686" s="30">
        <v>1749</v>
      </c>
      <c r="C686" s="31" t="s">
        <v>57</v>
      </c>
      <c r="D686" s="31" t="s">
        <v>62</v>
      </c>
      <c r="E686" s="31" t="s">
        <v>55</v>
      </c>
      <c r="F686" s="31">
        <v>6</v>
      </c>
      <c r="G686" s="32">
        <v>7308</v>
      </c>
      <c r="H686" s="31">
        <v>1987.4105999999999</v>
      </c>
    </row>
    <row r="687" spans="1:8" x14ac:dyDescent="0.25">
      <c r="A687" s="29">
        <v>41394</v>
      </c>
      <c r="B687" s="30">
        <v>2114</v>
      </c>
      <c r="C687" s="31" t="s">
        <v>56</v>
      </c>
      <c r="D687" s="31" t="s">
        <v>62</v>
      </c>
      <c r="E687" s="31" t="s">
        <v>58</v>
      </c>
      <c r="F687" s="31">
        <v>8</v>
      </c>
      <c r="G687" s="32">
        <v>9300</v>
      </c>
      <c r="H687" s="31">
        <v>2842.08</v>
      </c>
    </row>
    <row r="688" spans="1:8" x14ac:dyDescent="0.25">
      <c r="A688" s="29">
        <v>41395</v>
      </c>
      <c r="B688" s="30">
        <v>1750</v>
      </c>
      <c r="C688" s="31" t="s">
        <v>53</v>
      </c>
      <c r="D688" s="31" t="s">
        <v>62</v>
      </c>
      <c r="E688" s="31" t="s">
        <v>55</v>
      </c>
      <c r="F688" s="31">
        <v>10</v>
      </c>
      <c r="G688" s="32">
        <v>9840</v>
      </c>
      <c r="H688" s="31">
        <v>1549.8</v>
      </c>
    </row>
    <row r="689" spans="1:8" x14ac:dyDescent="0.25">
      <c r="A689" s="29">
        <v>41396</v>
      </c>
      <c r="B689" s="30">
        <v>2115</v>
      </c>
      <c r="C689" s="31" t="s">
        <v>57</v>
      </c>
      <c r="D689" s="31" t="s">
        <v>62</v>
      </c>
      <c r="E689" s="31" t="s">
        <v>59</v>
      </c>
      <c r="F689" s="31">
        <v>6</v>
      </c>
      <c r="G689" s="32">
        <v>5346</v>
      </c>
      <c r="H689" s="31">
        <v>2876.8608000000004</v>
      </c>
    </row>
    <row r="690" spans="1:8" x14ac:dyDescent="0.25">
      <c r="A690" s="29">
        <v>41397</v>
      </c>
      <c r="B690" s="30">
        <v>1751</v>
      </c>
      <c r="C690" s="31" t="s">
        <v>56</v>
      </c>
      <c r="D690" s="31" t="s">
        <v>62</v>
      </c>
      <c r="E690" s="31" t="s">
        <v>55</v>
      </c>
      <c r="F690" s="31">
        <v>9</v>
      </c>
      <c r="G690" s="32">
        <v>10440</v>
      </c>
      <c r="H690" s="31">
        <v>1611.4139999999998</v>
      </c>
    </row>
    <row r="691" spans="1:8" x14ac:dyDescent="0.25">
      <c r="A691" s="29">
        <v>41398</v>
      </c>
      <c r="B691" s="30">
        <v>2116</v>
      </c>
      <c r="C691" s="31" t="s">
        <v>53</v>
      </c>
      <c r="D691" s="31" t="s">
        <v>62</v>
      </c>
      <c r="E691" s="31" t="s">
        <v>59</v>
      </c>
      <c r="F691" s="31">
        <v>6</v>
      </c>
      <c r="G691" s="32">
        <v>12060</v>
      </c>
      <c r="H691" s="31">
        <v>3905.5104000000001</v>
      </c>
    </row>
    <row r="692" spans="1:8" x14ac:dyDescent="0.25">
      <c r="A692" s="29">
        <v>41399</v>
      </c>
      <c r="B692" s="30">
        <v>1752</v>
      </c>
      <c r="C692" s="31" t="s">
        <v>57</v>
      </c>
      <c r="D692" s="31" t="s">
        <v>62</v>
      </c>
      <c r="E692" s="31" t="s">
        <v>58</v>
      </c>
      <c r="F692" s="31">
        <v>9</v>
      </c>
      <c r="G692" s="32">
        <v>8383.5</v>
      </c>
      <c r="H692" s="31">
        <v>3595.6831499999998</v>
      </c>
    </row>
    <row r="693" spans="1:8" x14ac:dyDescent="0.25">
      <c r="A693" s="29">
        <v>41400</v>
      </c>
      <c r="B693" s="30">
        <v>2117</v>
      </c>
      <c r="C693" s="31" t="s">
        <v>56</v>
      </c>
      <c r="D693" s="31" t="s">
        <v>62</v>
      </c>
      <c r="E693" s="31" t="s">
        <v>59</v>
      </c>
      <c r="F693" s="31">
        <v>8</v>
      </c>
      <c r="G693" s="32">
        <v>2988</v>
      </c>
      <c r="H693" s="31">
        <v>5837.0579999999991</v>
      </c>
    </row>
    <row r="694" spans="1:8" x14ac:dyDescent="0.25">
      <c r="A694" s="29">
        <v>41401</v>
      </c>
      <c r="B694" s="30">
        <v>1753</v>
      </c>
      <c r="C694" s="31" t="s">
        <v>53</v>
      </c>
      <c r="D694" s="31" t="s">
        <v>62</v>
      </c>
      <c r="E694" s="31" t="s">
        <v>58</v>
      </c>
      <c r="F694" s="31">
        <v>7</v>
      </c>
      <c r="G694" s="32">
        <v>12075</v>
      </c>
      <c r="H694" s="31">
        <v>1492.47</v>
      </c>
    </row>
    <row r="695" spans="1:8" x14ac:dyDescent="0.25">
      <c r="A695" s="29">
        <v>41767</v>
      </c>
      <c r="B695" s="30">
        <v>1754</v>
      </c>
      <c r="C695" s="31" t="s">
        <v>56</v>
      </c>
      <c r="D695" s="31" t="s">
        <v>62</v>
      </c>
      <c r="E695" s="31" t="s">
        <v>58</v>
      </c>
      <c r="F695" s="31">
        <v>6</v>
      </c>
      <c r="G695" s="32">
        <v>6885</v>
      </c>
      <c r="H695" s="31">
        <v>2666.5604999999996</v>
      </c>
    </row>
    <row r="696" spans="1:8" x14ac:dyDescent="0.25">
      <c r="A696" s="29">
        <v>41768</v>
      </c>
      <c r="B696" s="30">
        <v>1755</v>
      </c>
      <c r="C696" s="31" t="s">
        <v>57</v>
      </c>
      <c r="D696" s="31" t="s">
        <v>62</v>
      </c>
      <c r="E696" s="31" t="s">
        <v>59</v>
      </c>
      <c r="F696" s="31">
        <v>7</v>
      </c>
      <c r="G696" s="32">
        <v>12075</v>
      </c>
      <c r="H696" s="31">
        <v>3560.6760000000004</v>
      </c>
    </row>
    <row r="697" spans="1:8" x14ac:dyDescent="0.25">
      <c r="A697" s="29">
        <v>41769</v>
      </c>
      <c r="B697" s="30">
        <v>1756</v>
      </c>
      <c r="C697" s="31" t="s">
        <v>53</v>
      </c>
      <c r="D697" s="31" t="s">
        <v>62</v>
      </c>
      <c r="E697" s="31" t="s">
        <v>59</v>
      </c>
      <c r="F697" s="31">
        <v>8</v>
      </c>
      <c r="G697" s="32">
        <v>9312</v>
      </c>
      <c r="H697" s="31">
        <v>2769.1560000000004</v>
      </c>
    </row>
    <row r="698" spans="1:8" x14ac:dyDescent="0.25">
      <c r="A698" s="29">
        <v>41770</v>
      </c>
      <c r="B698" s="30">
        <v>1757</v>
      </c>
      <c r="C698" s="31" t="s">
        <v>56</v>
      </c>
      <c r="D698" s="31" t="s">
        <v>62</v>
      </c>
      <c r="E698" s="31" t="s">
        <v>59</v>
      </c>
      <c r="F698" s="31">
        <v>10</v>
      </c>
      <c r="G698" s="32">
        <v>1515</v>
      </c>
      <c r="H698" s="31">
        <v>1805.2740000000001</v>
      </c>
    </row>
    <row r="699" spans="1:8" x14ac:dyDescent="0.25">
      <c r="A699" s="29">
        <v>41771</v>
      </c>
      <c r="B699" s="30">
        <v>2127</v>
      </c>
      <c r="C699" s="31" t="s">
        <v>57</v>
      </c>
      <c r="D699" s="31" t="s">
        <v>62</v>
      </c>
      <c r="E699" s="31" t="s">
        <v>55</v>
      </c>
      <c r="F699" s="31">
        <v>9</v>
      </c>
      <c r="G699" s="32">
        <v>9247.5</v>
      </c>
      <c r="H699" s="31">
        <v>3758.1840000000002</v>
      </c>
    </row>
    <row r="700" spans="1:8" x14ac:dyDescent="0.25">
      <c r="A700" s="29">
        <v>41772</v>
      </c>
      <c r="B700" s="30">
        <v>2128</v>
      </c>
      <c r="C700" s="31" t="s">
        <v>53</v>
      </c>
      <c r="D700" s="31" t="s">
        <v>62</v>
      </c>
      <c r="E700" s="31" t="s">
        <v>55</v>
      </c>
      <c r="F700" s="31">
        <v>7</v>
      </c>
      <c r="G700" s="32">
        <v>6237</v>
      </c>
      <c r="H700" s="31">
        <v>2046.9834000000001</v>
      </c>
    </row>
    <row r="701" spans="1:8" x14ac:dyDescent="0.25">
      <c r="A701" s="29">
        <v>41773</v>
      </c>
      <c r="B701" s="30">
        <v>2129</v>
      </c>
      <c r="C701" s="31" t="s">
        <v>56</v>
      </c>
      <c r="D701" s="31" t="s">
        <v>62</v>
      </c>
      <c r="E701" s="31" t="s">
        <v>55</v>
      </c>
      <c r="F701" s="31">
        <v>8</v>
      </c>
      <c r="G701" s="32">
        <v>7056</v>
      </c>
      <c r="H701" s="31">
        <v>617.57640000000004</v>
      </c>
    </row>
    <row r="702" spans="1:8" x14ac:dyDescent="0.25">
      <c r="A702" s="29">
        <v>41774</v>
      </c>
      <c r="B702" s="30">
        <v>2130</v>
      </c>
      <c r="C702" s="31" t="s">
        <v>57</v>
      </c>
      <c r="D702" s="31" t="s">
        <v>62</v>
      </c>
      <c r="E702" s="31" t="s">
        <v>58</v>
      </c>
      <c r="F702" s="31">
        <v>8</v>
      </c>
      <c r="G702" s="32">
        <v>7152</v>
      </c>
      <c r="H702" s="31">
        <v>3874.5960000000005</v>
      </c>
    </row>
    <row r="703" spans="1:8" x14ac:dyDescent="0.25">
      <c r="A703" s="29">
        <v>41775</v>
      </c>
      <c r="B703" s="30">
        <v>2131</v>
      </c>
      <c r="C703" s="31" t="s">
        <v>53</v>
      </c>
      <c r="D703" s="31" t="s">
        <v>62</v>
      </c>
      <c r="E703" s="31" t="s">
        <v>58</v>
      </c>
      <c r="F703" s="31">
        <v>8</v>
      </c>
      <c r="G703" s="32">
        <v>2844</v>
      </c>
      <c r="H703" s="31">
        <v>2884.6691999999998</v>
      </c>
    </row>
    <row r="704" spans="1:8" x14ac:dyDescent="0.25">
      <c r="A704" s="29">
        <v>41776</v>
      </c>
      <c r="B704" s="30">
        <v>1767</v>
      </c>
      <c r="C704" s="31" t="s">
        <v>57</v>
      </c>
      <c r="D704" s="31" t="s">
        <v>62</v>
      </c>
      <c r="E704" s="31" t="s">
        <v>55</v>
      </c>
      <c r="F704" s="31">
        <v>9</v>
      </c>
      <c r="G704" s="32">
        <v>4347</v>
      </c>
      <c r="H704" s="31">
        <v>4315.4842500000004</v>
      </c>
    </row>
    <row r="705" spans="1:8" x14ac:dyDescent="0.25">
      <c r="A705" s="29">
        <v>41777</v>
      </c>
      <c r="B705" s="30">
        <v>2132</v>
      </c>
      <c r="C705" s="31" t="s">
        <v>56</v>
      </c>
      <c r="D705" s="31" t="s">
        <v>62</v>
      </c>
      <c r="E705" s="31" t="s">
        <v>58</v>
      </c>
      <c r="F705" s="31">
        <v>9</v>
      </c>
      <c r="G705" s="32">
        <v>10764</v>
      </c>
      <c r="H705" s="31">
        <v>3164.616</v>
      </c>
    </row>
    <row r="706" spans="1:8" x14ac:dyDescent="0.25">
      <c r="A706" s="29">
        <v>41778</v>
      </c>
      <c r="B706" s="30">
        <v>1768</v>
      </c>
      <c r="C706" s="31" t="s">
        <v>53</v>
      </c>
      <c r="D706" s="31" t="s">
        <v>62</v>
      </c>
      <c r="E706" s="31" t="s">
        <v>55</v>
      </c>
      <c r="F706" s="31">
        <v>9</v>
      </c>
      <c r="G706" s="32">
        <v>1755</v>
      </c>
      <c r="H706" s="31">
        <v>1889.0819999999999</v>
      </c>
    </row>
    <row r="707" spans="1:8" x14ac:dyDescent="0.25">
      <c r="A707" s="29">
        <v>41779</v>
      </c>
      <c r="B707" s="30">
        <v>2133</v>
      </c>
      <c r="C707" s="31" t="s">
        <v>57</v>
      </c>
      <c r="D707" s="31" t="s">
        <v>62</v>
      </c>
      <c r="E707" s="31" t="s">
        <v>59</v>
      </c>
      <c r="F707" s="31">
        <v>7</v>
      </c>
      <c r="G707" s="32">
        <v>1701</v>
      </c>
      <c r="H707" s="31">
        <v>1430.8811999999998</v>
      </c>
    </row>
    <row r="708" spans="1:8" x14ac:dyDescent="0.25">
      <c r="A708" s="29">
        <v>41780</v>
      </c>
      <c r="B708" s="30">
        <v>1769</v>
      </c>
      <c r="C708" s="31" t="s">
        <v>56</v>
      </c>
      <c r="D708" s="31" t="s">
        <v>62</v>
      </c>
      <c r="E708" s="31" t="s">
        <v>55</v>
      </c>
      <c r="F708" s="31">
        <v>8</v>
      </c>
      <c r="G708" s="32">
        <v>6240</v>
      </c>
      <c r="H708" s="31">
        <v>1462.5</v>
      </c>
    </row>
    <row r="709" spans="1:8" x14ac:dyDescent="0.25">
      <c r="A709" s="29">
        <v>41781</v>
      </c>
      <c r="B709" s="30">
        <v>2134</v>
      </c>
      <c r="C709" s="31" t="s">
        <v>53</v>
      </c>
      <c r="D709" s="31" t="s">
        <v>62</v>
      </c>
      <c r="E709" s="31" t="s">
        <v>59</v>
      </c>
      <c r="F709" s="31">
        <v>9</v>
      </c>
      <c r="G709" s="32">
        <v>7533</v>
      </c>
      <c r="H709" s="31">
        <v>3037.3056000000001</v>
      </c>
    </row>
    <row r="710" spans="1:8" x14ac:dyDescent="0.25">
      <c r="A710" s="29">
        <v>41782</v>
      </c>
      <c r="B710" s="30">
        <v>1770</v>
      </c>
      <c r="C710" s="31" t="s">
        <v>57</v>
      </c>
      <c r="D710" s="31" t="s">
        <v>62</v>
      </c>
      <c r="E710" s="31" t="s">
        <v>58</v>
      </c>
      <c r="F710" s="31">
        <v>8</v>
      </c>
      <c r="G710" s="32">
        <v>2604</v>
      </c>
      <c r="H710" s="31">
        <v>1796.7599999999998</v>
      </c>
    </row>
    <row r="711" spans="1:8" x14ac:dyDescent="0.25">
      <c r="A711" s="29">
        <v>41783</v>
      </c>
      <c r="B711" s="30">
        <v>2135</v>
      </c>
      <c r="C711" s="31" t="s">
        <v>56</v>
      </c>
      <c r="D711" s="31" t="s">
        <v>62</v>
      </c>
      <c r="E711" s="31" t="s">
        <v>59</v>
      </c>
      <c r="F711" s="31">
        <v>6</v>
      </c>
      <c r="G711" s="32">
        <v>9216</v>
      </c>
      <c r="H711" s="31">
        <v>3578.5727999999995</v>
      </c>
    </row>
    <row r="712" spans="1:8" x14ac:dyDescent="0.25">
      <c r="A712" s="29">
        <v>41784</v>
      </c>
      <c r="B712" s="30">
        <v>1771</v>
      </c>
      <c r="C712" s="31" t="s">
        <v>53</v>
      </c>
      <c r="D712" s="31" t="s">
        <v>62</v>
      </c>
      <c r="E712" s="31" t="s">
        <v>58</v>
      </c>
      <c r="F712" s="31">
        <v>7</v>
      </c>
      <c r="G712" s="32">
        <v>8400</v>
      </c>
      <c r="H712" s="31">
        <v>1267.98</v>
      </c>
    </row>
    <row r="713" spans="1:8" x14ac:dyDescent="0.25">
      <c r="A713" s="29">
        <v>41785</v>
      </c>
      <c r="B713" s="30">
        <v>2136</v>
      </c>
      <c r="C713" s="31" t="s">
        <v>57</v>
      </c>
      <c r="D713" s="31" t="s">
        <v>62</v>
      </c>
      <c r="E713" s="31" t="s">
        <v>55</v>
      </c>
      <c r="F713" s="31">
        <v>8</v>
      </c>
      <c r="G713" s="32">
        <v>9900</v>
      </c>
      <c r="H713" s="31">
        <v>2138.9940000000001</v>
      </c>
    </row>
    <row r="714" spans="1:8" x14ac:dyDescent="0.25">
      <c r="A714" s="29">
        <v>41786</v>
      </c>
      <c r="B714" s="30">
        <v>1772</v>
      </c>
      <c r="C714" s="31" t="s">
        <v>56</v>
      </c>
      <c r="D714" s="31" t="s">
        <v>62</v>
      </c>
      <c r="E714" s="31" t="s">
        <v>58</v>
      </c>
      <c r="F714" s="31">
        <v>10</v>
      </c>
      <c r="G714" s="32">
        <v>7980</v>
      </c>
      <c r="H714" s="31">
        <v>2863.2240000000002</v>
      </c>
    </row>
    <row r="715" spans="1:8" x14ac:dyDescent="0.25">
      <c r="A715" s="29">
        <v>41787</v>
      </c>
      <c r="B715" s="30">
        <v>2137</v>
      </c>
      <c r="C715" s="31" t="s">
        <v>53</v>
      </c>
      <c r="D715" s="31" t="s">
        <v>62</v>
      </c>
      <c r="E715" s="31" t="s">
        <v>55</v>
      </c>
      <c r="F715" s="31">
        <v>6</v>
      </c>
      <c r="G715" s="32">
        <v>5292</v>
      </c>
      <c r="H715" s="31">
        <v>1144.1303999999998</v>
      </c>
    </row>
    <row r="716" spans="1:8" x14ac:dyDescent="0.25">
      <c r="A716" s="29">
        <v>41788</v>
      </c>
      <c r="B716" s="30">
        <v>1773</v>
      </c>
      <c r="C716" s="31" t="s">
        <v>57</v>
      </c>
      <c r="D716" s="31" t="s">
        <v>62</v>
      </c>
      <c r="E716" s="31" t="s">
        <v>59</v>
      </c>
      <c r="F716" s="31">
        <v>6</v>
      </c>
      <c r="G716" s="32">
        <v>8280</v>
      </c>
      <c r="H716" s="31">
        <v>2036.88</v>
      </c>
    </row>
    <row r="717" spans="1:8" x14ac:dyDescent="0.25">
      <c r="A717" s="29">
        <v>41789</v>
      </c>
      <c r="B717" s="30">
        <v>2138</v>
      </c>
      <c r="C717" s="31" t="s">
        <v>56</v>
      </c>
      <c r="D717" s="31" t="s">
        <v>62</v>
      </c>
      <c r="E717" s="31" t="s">
        <v>55</v>
      </c>
      <c r="F717" s="31">
        <v>6</v>
      </c>
      <c r="G717" s="32">
        <v>2583</v>
      </c>
      <c r="H717" s="31">
        <v>4184.4600000000009</v>
      </c>
    </row>
    <row r="718" spans="1:8" x14ac:dyDescent="0.25">
      <c r="A718" s="29">
        <v>41790</v>
      </c>
      <c r="B718" s="30">
        <v>1774</v>
      </c>
      <c r="C718" s="31" t="s">
        <v>53</v>
      </c>
      <c r="D718" s="31" t="s">
        <v>62</v>
      </c>
      <c r="E718" s="31" t="s">
        <v>59</v>
      </c>
      <c r="F718" s="31">
        <v>9</v>
      </c>
      <c r="G718" s="32">
        <v>11790</v>
      </c>
      <c r="H718" s="31">
        <v>2415.0635999999995</v>
      </c>
    </row>
    <row r="719" spans="1:8" x14ac:dyDescent="0.25">
      <c r="A719" s="29">
        <v>41791</v>
      </c>
      <c r="B719" s="30">
        <v>2139</v>
      </c>
      <c r="C719" s="31" t="s">
        <v>57</v>
      </c>
      <c r="D719" s="31" t="s">
        <v>62</v>
      </c>
      <c r="E719" s="31" t="s">
        <v>58</v>
      </c>
      <c r="F719" s="31">
        <v>8</v>
      </c>
      <c r="G719" s="32">
        <v>7632</v>
      </c>
      <c r="H719" s="31">
        <v>1537.5936000000002</v>
      </c>
    </row>
    <row r="720" spans="1:8" x14ac:dyDescent="0.25">
      <c r="A720" s="29">
        <v>41792</v>
      </c>
      <c r="B720" s="30">
        <v>1775</v>
      </c>
      <c r="C720" s="31" t="s">
        <v>56</v>
      </c>
      <c r="D720" s="31" t="s">
        <v>62</v>
      </c>
      <c r="E720" s="31" t="s">
        <v>59</v>
      </c>
      <c r="F720" s="31">
        <v>6</v>
      </c>
      <c r="G720" s="32">
        <v>9585</v>
      </c>
      <c r="H720" s="31">
        <v>3308.7420000000002</v>
      </c>
    </row>
    <row r="721" spans="1:8" x14ac:dyDescent="0.25">
      <c r="A721" s="29">
        <v>41793</v>
      </c>
      <c r="B721" s="30">
        <v>2140</v>
      </c>
      <c r="C721" s="31" t="s">
        <v>53</v>
      </c>
      <c r="D721" s="31" t="s">
        <v>62</v>
      </c>
      <c r="E721" s="31" t="s">
        <v>58</v>
      </c>
      <c r="F721" s="31">
        <v>8</v>
      </c>
      <c r="G721" s="32">
        <v>8340</v>
      </c>
      <c r="H721" s="31">
        <v>3338.5019999999995</v>
      </c>
    </row>
    <row r="722" spans="1:8" x14ac:dyDescent="0.25">
      <c r="A722" s="29">
        <v>41794</v>
      </c>
      <c r="B722" s="30">
        <v>1776</v>
      </c>
      <c r="C722" s="31" t="s">
        <v>57</v>
      </c>
      <c r="D722" s="31" t="s">
        <v>62</v>
      </c>
      <c r="E722" s="31" t="s">
        <v>55</v>
      </c>
      <c r="F722" s="31">
        <v>9</v>
      </c>
      <c r="G722" s="32">
        <v>7398</v>
      </c>
      <c r="H722" s="31">
        <v>2918.511</v>
      </c>
    </row>
    <row r="723" spans="1:8" x14ac:dyDescent="0.25">
      <c r="A723" s="29">
        <v>41795</v>
      </c>
      <c r="B723" s="30">
        <v>2141</v>
      </c>
      <c r="C723" s="31" t="s">
        <v>56</v>
      </c>
      <c r="D723" s="31" t="s">
        <v>62</v>
      </c>
      <c r="E723" s="31" t="s">
        <v>58</v>
      </c>
      <c r="F723" s="31">
        <v>8</v>
      </c>
      <c r="G723" s="32">
        <v>5232</v>
      </c>
      <c r="H723" s="31">
        <v>4387.5551999999998</v>
      </c>
    </row>
    <row r="724" spans="1:8" x14ac:dyDescent="0.25">
      <c r="A724" s="29">
        <v>41796</v>
      </c>
      <c r="B724" s="30">
        <v>1777</v>
      </c>
      <c r="C724" s="31" t="s">
        <v>53</v>
      </c>
      <c r="D724" s="31" t="s">
        <v>62</v>
      </c>
      <c r="E724" s="31" t="s">
        <v>55</v>
      </c>
      <c r="F724" s="31">
        <v>7</v>
      </c>
      <c r="G724" s="32">
        <v>2063.25</v>
      </c>
      <c r="H724" s="31">
        <v>2027.7620999999997</v>
      </c>
    </row>
    <row r="725" spans="1:8" x14ac:dyDescent="0.25">
      <c r="A725" s="29">
        <v>41797</v>
      </c>
      <c r="B725" s="30">
        <v>2142</v>
      </c>
      <c r="C725" s="31" t="s">
        <v>57</v>
      </c>
      <c r="D725" s="31" t="s">
        <v>62</v>
      </c>
      <c r="E725" s="31" t="s">
        <v>59</v>
      </c>
      <c r="F725" s="31">
        <v>8</v>
      </c>
      <c r="G725" s="32">
        <v>4096</v>
      </c>
      <c r="H725" s="31">
        <v>846.4384</v>
      </c>
    </row>
    <row r="726" spans="1:8" x14ac:dyDescent="0.25">
      <c r="A726" s="29">
        <v>41798</v>
      </c>
      <c r="B726" s="30">
        <v>1778</v>
      </c>
      <c r="C726" s="31" t="s">
        <v>56</v>
      </c>
      <c r="D726" s="31" t="s">
        <v>62</v>
      </c>
      <c r="E726" s="31" t="s">
        <v>55</v>
      </c>
      <c r="F726" s="31">
        <v>6</v>
      </c>
      <c r="G726" s="32">
        <v>1764</v>
      </c>
      <c r="H726" s="31">
        <v>2071.2888000000003</v>
      </c>
    </row>
    <row r="727" spans="1:8" x14ac:dyDescent="0.25">
      <c r="A727" s="29">
        <v>41799</v>
      </c>
      <c r="B727" s="30">
        <v>2143</v>
      </c>
      <c r="C727" s="31" t="s">
        <v>53</v>
      </c>
      <c r="D727" s="31" t="s">
        <v>62</v>
      </c>
      <c r="E727" s="31" t="s">
        <v>59</v>
      </c>
      <c r="F727" s="31">
        <v>8</v>
      </c>
      <c r="G727" s="32">
        <v>4224</v>
      </c>
      <c r="H727" s="31">
        <v>1311.9744000000001</v>
      </c>
    </row>
    <row r="728" spans="1:8" x14ac:dyDescent="0.25">
      <c r="A728" s="29">
        <v>41800</v>
      </c>
      <c r="B728" s="30">
        <v>1779</v>
      </c>
      <c r="C728" s="31" t="s">
        <v>57</v>
      </c>
      <c r="D728" s="31" t="s">
        <v>62</v>
      </c>
      <c r="E728" s="31" t="s">
        <v>58</v>
      </c>
      <c r="F728" s="31">
        <v>8</v>
      </c>
      <c r="G728" s="32">
        <v>9720</v>
      </c>
      <c r="H728" s="31">
        <v>1168.7327999999998</v>
      </c>
    </row>
    <row r="729" spans="1:8" x14ac:dyDescent="0.25">
      <c r="A729" s="29">
        <v>41801</v>
      </c>
      <c r="B729" s="30">
        <v>2144</v>
      </c>
      <c r="C729" s="31" t="s">
        <v>56</v>
      </c>
      <c r="D729" s="31" t="s">
        <v>62</v>
      </c>
      <c r="E729" s="31" t="s">
        <v>59</v>
      </c>
      <c r="F729" s="31">
        <v>7</v>
      </c>
      <c r="G729" s="32">
        <v>1984.5</v>
      </c>
      <c r="H729" s="31">
        <v>887.26994999999988</v>
      </c>
    </row>
    <row r="730" spans="1:8" x14ac:dyDescent="0.25">
      <c r="A730" s="29">
        <v>41802</v>
      </c>
      <c r="B730" s="30">
        <v>1780</v>
      </c>
      <c r="C730" s="31" t="s">
        <v>53</v>
      </c>
      <c r="D730" s="31" t="s">
        <v>62</v>
      </c>
      <c r="E730" s="31" t="s">
        <v>58</v>
      </c>
      <c r="F730" s="31">
        <v>8</v>
      </c>
      <c r="G730" s="32">
        <v>1848</v>
      </c>
      <c r="H730" s="31">
        <v>2184.3360000000002</v>
      </c>
    </row>
    <row r="731" spans="1:8" x14ac:dyDescent="0.25">
      <c r="A731" s="29">
        <v>41803</v>
      </c>
      <c r="B731" s="30">
        <v>2145</v>
      </c>
      <c r="C731" s="31" t="s">
        <v>57</v>
      </c>
      <c r="D731" s="31" t="s">
        <v>62</v>
      </c>
      <c r="E731" s="31" t="s">
        <v>55</v>
      </c>
      <c r="F731" s="31">
        <v>9</v>
      </c>
      <c r="G731" s="32">
        <v>12330</v>
      </c>
      <c r="H731" s="31">
        <v>2632.9481999999998</v>
      </c>
    </row>
    <row r="732" spans="1:8" x14ac:dyDescent="0.25">
      <c r="A732" s="29">
        <v>41804</v>
      </c>
      <c r="B732" s="30">
        <v>1781</v>
      </c>
      <c r="C732" s="31" t="s">
        <v>56</v>
      </c>
      <c r="D732" s="31" t="s">
        <v>62</v>
      </c>
      <c r="E732" s="31" t="s">
        <v>58</v>
      </c>
      <c r="F732" s="31">
        <v>9</v>
      </c>
      <c r="G732" s="32">
        <v>5751</v>
      </c>
      <c r="H732" s="31">
        <v>3659.9363999999996</v>
      </c>
    </row>
    <row r="733" spans="1:8" x14ac:dyDescent="0.25">
      <c r="A733" s="29">
        <v>41805</v>
      </c>
      <c r="B733" s="30">
        <v>2146</v>
      </c>
      <c r="C733" s="31" t="s">
        <v>53</v>
      </c>
      <c r="D733" s="31" t="s">
        <v>62</v>
      </c>
      <c r="E733" s="31" t="s">
        <v>55</v>
      </c>
      <c r="F733" s="31">
        <v>9</v>
      </c>
      <c r="G733" s="32">
        <v>4770</v>
      </c>
      <c r="H733" s="31">
        <v>3885.1649999999995</v>
      </c>
    </row>
    <row r="734" spans="1:8" x14ac:dyDescent="0.25">
      <c r="A734" s="29">
        <v>41806</v>
      </c>
      <c r="B734" s="30">
        <v>1782</v>
      </c>
      <c r="C734" s="31" t="s">
        <v>57</v>
      </c>
      <c r="D734" s="31" t="s">
        <v>62</v>
      </c>
      <c r="E734" s="31" t="s">
        <v>59</v>
      </c>
      <c r="F734" s="31">
        <v>10</v>
      </c>
      <c r="G734" s="32">
        <v>2280</v>
      </c>
      <c r="H734" s="31">
        <v>2545.1639999999998</v>
      </c>
    </row>
    <row r="735" spans="1:8" x14ac:dyDescent="0.25">
      <c r="A735" s="29">
        <v>41807</v>
      </c>
      <c r="B735" s="30">
        <v>2147</v>
      </c>
      <c r="C735" s="31" t="s">
        <v>56</v>
      </c>
      <c r="D735" s="31" t="s">
        <v>62</v>
      </c>
      <c r="E735" s="31" t="s">
        <v>55</v>
      </c>
      <c r="F735" s="31">
        <v>7</v>
      </c>
      <c r="G735" s="32">
        <v>13702.5</v>
      </c>
      <c r="H735" s="31">
        <v>2810.1086999999998</v>
      </c>
    </row>
    <row r="736" spans="1:8" x14ac:dyDescent="0.25">
      <c r="A736" s="29">
        <v>41808</v>
      </c>
      <c r="B736" s="30">
        <v>1783</v>
      </c>
      <c r="C736" s="31" t="s">
        <v>53</v>
      </c>
      <c r="D736" s="31" t="s">
        <v>62</v>
      </c>
      <c r="E736" s="31" t="s">
        <v>59</v>
      </c>
      <c r="F736" s="31">
        <v>10</v>
      </c>
      <c r="G736" s="32">
        <v>7740</v>
      </c>
      <c r="H736" s="31">
        <v>819.279</v>
      </c>
    </row>
    <row r="737" spans="1:8" x14ac:dyDescent="0.25">
      <c r="A737" s="29">
        <v>41809</v>
      </c>
      <c r="B737" s="30">
        <v>2148</v>
      </c>
      <c r="C737" s="31" t="s">
        <v>57</v>
      </c>
      <c r="D737" s="31" t="s">
        <v>62</v>
      </c>
      <c r="E737" s="31" t="s">
        <v>58</v>
      </c>
      <c r="F737" s="31">
        <v>6</v>
      </c>
      <c r="G737" s="32">
        <v>5040</v>
      </c>
      <c r="H737" s="31">
        <v>2804.7599999999998</v>
      </c>
    </row>
    <row r="738" spans="1:8" x14ac:dyDescent="0.25">
      <c r="A738" s="29">
        <v>41810</v>
      </c>
      <c r="B738" s="30">
        <v>1784</v>
      </c>
      <c r="C738" s="31" t="s">
        <v>56</v>
      </c>
      <c r="D738" s="31" t="s">
        <v>62</v>
      </c>
      <c r="E738" s="31" t="s">
        <v>59</v>
      </c>
      <c r="F738" s="31">
        <v>8</v>
      </c>
      <c r="G738" s="32">
        <v>6372</v>
      </c>
      <c r="H738" s="31">
        <v>3767.9759999999997</v>
      </c>
    </row>
    <row r="739" spans="1:8" x14ac:dyDescent="0.25">
      <c r="A739" s="29">
        <v>41811</v>
      </c>
      <c r="B739" s="30">
        <v>2149</v>
      </c>
      <c r="C739" s="31" t="s">
        <v>53</v>
      </c>
      <c r="D739" s="31" t="s">
        <v>62</v>
      </c>
      <c r="E739" s="31" t="s">
        <v>58</v>
      </c>
      <c r="F739" s="31">
        <v>9</v>
      </c>
      <c r="G739" s="32">
        <v>2160</v>
      </c>
      <c r="H739" s="31">
        <v>4688.28</v>
      </c>
    </row>
    <row r="740" spans="1:8" x14ac:dyDescent="0.25">
      <c r="A740" s="29">
        <v>41812</v>
      </c>
      <c r="B740" s="30">
        <v>1785</v>
      </c>
      <c r="C740" s="31" t="s">
        <v>57</v>
      </c>
      <c r="D740" s="31" t="s">
        <v>62</v>
      </c>
      <c r="E740" s="31" t="s">
        <v>55</v>
      </c>
      <c r="F740" s="31">
        <v>10</v>
      </c>
      <c r="G740" s="32">
        <v>7680</v>
      </c>
      <c r="H740" s="31">
        <v>3141.6320000000001</v>
      </c>
    </row>
    <row r="741" spans="1:8" x14ac:dyDescent="0.25">
      <c r="A741" s="29">
        <v>41813</v>
      </c>
      <c r="B741" s="30">
        <v>2150</v>
      </c>
      <c r="C741" s="31" t="s">
        <v>56</v>
      </c>
      <c r="D741" s="31" t="s">
        <v>62</v>
      </c>
      <c r="E741" s="31" t="s">
        <v>58</v>
      </c>
      <c r="F741" s="31">
        <v>10</v>
      </c>
      <c r="G741" s="32">
        <v>4320</v>
      </c>
      <c r="H741" s="31">
        <v>3841.3440000000001</v>
      </c>
    </row>
    <row r="742" spans="1:8" x14ac:dyDescent="0.25">
      <c r="A742" s="29">
        <v>41814</v>
      </c>
      <c r="B742" s="30">
        <v>1786</v>
      </c>
      <c r="C742" s="31" t="s">
        <v>53</v>
      </c>
      <c r="D742" s="31" t="s">
        <v>62</v>
      </c>
      <c r="E742" s="31" t="s">
        <v>55</v>
      </c>
      <c r="F742" s="31">
        <v>10</v>
      </c>
      <c r="G742" s="32">
        <v>11700</v>
      </c>
      <c r="H742" s="31">
        <v>2947.4639999999999</v>
      </c>
    </row>
    <row r="743" spans="1:8" x14ac:dyDescent="0.25">
      <c r="A743" s="29">
        <v>41815</v>
      </c>
      <c r="B743" s="30">
        <v>2151</v>
      </c>
      <c r="C743" s="31" t="s">
        <v>57</v>
      </c>
      <c r="D743" s="31" t="s">
        <v>62</v>
      </c>
      <c r="E743" s="31" t="s">
        <v>59</v>
      </c>
      <c r="F743" s="31">
        <v>6</v>
      </c>
      <c r="G743" s="32">
        <v>4428</v>
      </c>
      <c r="H743" s="31">
        <v>1409.8752000000002</v>
      </c>
    </row>
    <row r="744" spans="1:8" x14ac:dyDescent="0.25">
      <c r="A744" s="29">
        <v>41816</v>
      </c>
      <c r="B744" s="30">
        <v>1787</v>
      </c>
      <c r="C744" s="31" t="s">
        <v>56</v>
      </c>
      <c r="D744" s="31" t="s">
        <v>62</v>
      </c>
      <c r="E744" s="31" t="s">
        <v>55</v>
      </c>
      <c r="F744" s="31">
        <v>8</v>
      </c>
      <c r="G744" s="32">
        <v>11280</v>
      </c>
      <c r="H744" s="31">
        <v>819.37920000000008</v>
      </c>
    </row>
    <row r="745" spans="1:8" x14ac:dyDescent="0.25">
      <c r="A745" s="29">
        <v>41817</v>
      </c>
      <c r="B745" s="30">
        <v>2152</v>
      </c>
      <c r="C745" s="31" t="s">
        <v>53</v>
      </c>
      <c r="D745" s="31" t="s">
        <v>62</v>
      </c>
      <c r="E745" s="31" t="s">
        <v>59</v>
      </c>
      <c r="F745" s="31">
        <v>6</v>
      </c>
      <c r="G745" s="32">
        <v>4333.5</v>
      </c>
      <c r="H745" s="31">
        <v>2646.3240000000001</v>
      </c>
    </row>
    <row r="746" spans="1:8" x14ac:dyDescent="0.25">
      <c r="A746" s="29">
        <v>41818</v>
      </c>
      <c r="B746" s="30">
        <v>1788</v>
      </c>
      <c r="C746" s="31" t="s">
        <v>57</v>
      </c>
      <c r="D746" s="31" t="s">
        <v>62</v>
      </c>
      <c r="E746" s="31" t="s">
        <v>58</v>
      </c>
      <c r="F746" s="31">
        <v>10</v>
      </c>
      <c r="G746" s="32">
        <v>6360</v>
      </c>
      <c r="H746" s="31">
        <v>937.88800000000003</v>
      </c>
    </row>
    <row r="747" spans="1:8" x14ac:dyDescent="0.25">
      <c r="A747" s="29">
        <v>41819</v>
      </c>
      <c r="B747" s="30">
        <v>2153</v>
      </c>
      <c r="C747" s="31" t="s">
        <v>56</v>
      </c>
      <c r="D747" s="31" t="s">
        <v>62</v>
      </c>
      <c r="E747" s="31" t="s">
        <v>59</v>
      </c>
      <c r="F747" s="31">
        <v>6</v>
      </c>
      <c r="G747" s="32">
        <v>4932</v>
      </c>
      <c r="H747" s="31">
        <v>2954.0214000000001</v>
      </c>
    </row>
    <row r="748" spans="1:8" x14ac:dyDescent="0.25">
      <c r="A748" s="29">
        <v>41820</v>
      </c>
      <c r="B748" s="30">
        <v>1789</v>
      </c>
      <c r="C748" s="31" t="s">
        <v>53</v>
      </c>
      <c r="D748" s="31" t="s">
        <v>62</v>
      </c>
      <c r="E748" s="31" t="s">
        <v>58</v>
      </c>
      <c r="F748" s="31">
        <v>10</v>
      </c>
      <c r="G748" s="32">
        <v>5220</v>
      </c>
      <c r="H748" s="31">
        <v>1821.258</v>
      </c>
    </row>
    <row r="749" spans="1:8" x14ac:dyDescent="0.25">
      <c r="A749" s="29">
        <v>41821</v>
      </c>
      <c r="B749" s="30">
        <v>1790</v>
      </c>
      <c r="C749" s="31" t="s">
        <v>56</v>
      </c>
      <c r="D749" s="31" t="s">
        <v>62</v>
      </c>
      <c r="E749" s="31" t="s">
        <v>58</v>
      </c>
      <c r="F749" s="31">
        <v>7</v>
      </c>
      <c r="G749" s="32">
        <v>6709.5</v>
      </c>
      <c r="H749" s="31">
        <v>3329.7012</v>
      </c>
    </row>
    <row r="750" spans="1:8" x14ac:dyDescent="0.25">
      <c r="A750" s="29">
        <v>41822</v>
      </c>
      <c r="B750" s="30">
        <v>1791</v>
      </c>
      <c r="C750" s="31" t="s">
        <v>57</v>
      </c>
      <c r="D750" s="31" t="s">
        <v>62</v>
      </c>
      <c r="E750" s="31" t="s">
        <v>59</v>
      </c>
      <c r="F750" s="31">
        <v>9</v>
      </c>
      <c r="G750" s="32">
        <v>10170</v>
      </c>
      <c r="H750" s="31">
        <v>2013.0498000000002</v>
      </c>
    </row>
    <row r="751" spans="1:8" x14ac:dyDescent="0.25">
      <c r="A751" s="29">
        <v>41823</v>
      </c>
      <c r="B751" s="30">
        <v>1792</v>
      </c>
      <c r="C751" s="31" t="s">
        <v>53</v>
      </c>
      <c r="D751" s="31" t="s">
        <v>62</v>
      </c>
      <c r="E751" s="31" t="s">
        <v>59</v>
      </c>
      <c r="F751" s="31">
        <v>6</v>
      </c>
      <c r="G751" s="32">
        <v>5004</v>
      </c>
      <c r="H751" s="31">
        <v>3896.1143999999999</v>
      </c>
    </row>
    <row r="752" spans="1:8" x14ac:dyDescent="0.25">
      <c r="A752" s="29">
        <v>41824</v>
      </c>
      <c r="B752" s="30">
        <v>1793</v>
      </c>
      <c r="C752" s="31" t="s">
        <v>56</v>
      </c>
      <c r="D752" s="31" t="s">
        <v>62</v>
      </c>
      <c r="E752" s="31" t="s">
        <v>59</v>
      </c>
      <c r="F752" s="31">
        <v>6</v>
      </c>
      <c r="G752" s="32">
        <v>8955</v>
      </c>
      <c r="H752" s="31">
        <v>543.74760000000003</v>
      </c>
    </row>
    <row r="753" spans="1:8" x14ac:dyDescent="0.25">
      <c r="A753" s="29">
        <v>41825</v>
      </c>
      <c r="B753" s="30">
        <v>1794</v>
      </c>
      <c r="C753" s="31" t="s">
        <v>57</v>
      </c>
      <c r="D753" s="31" t="s">
        <v>62</v>
      </c>
      <c r="E753" s="31" t="s">
        <v>55</v>
      </c>
      <c r="F753" s="31">
        <v>8</v>
      </c>
      <c r="G753" s="32">
        <v>6840</v>
      </c>
      <c r="H753" s="31">
        <v>957.82799999999986</v>
      </c>
    </row>
    <row r="754" spans="1:8" x14ac:dyDescent="0.25">
      <c r="A754" s="29">
        <v>41826</v>
      </c>
      <c r="B754" s="30">
        <v>2159</v>
      </c>
      <c r="C754" s="31" t="s">
        <v>56</v>
      </c>
      <c r="D754" s="31" t="s">
        <v>62</v>
      </c>
      <c r="E754" s="31" t="s">
        <v>58</v>
      </c>
      <c r="F754" s="31">
        <v>6</v>
      </c>
      <c r="G754" s="32">
        <v>1530</v>
      </c>
      <c r="H754" s="31">
        <v>2558.7720000000004</v>
      </c>
    </row>
    <row r="755" spans="1:8" x14ac:dyDescent="0.25">
      <c r="A755" s="29">
        <v>41827</v>
      </c>
      <c r="B755" s="30">
        <v>1795</v>
      </c>
      <c r="C755" s="31" t="s">
        <v>53</v>
      </c>
      <c r="D755" s="31" t="s">
        <v>62</v>
      </c>
      <c r="E755" s="31" t="s">
        <v>55</v>
      </c>
      <c r="F755" s="31">
        <v>8</v>
      </c>
      <c r="G755" s="32">
        <v>10080</v>
      </c>
      <c r="H755" s="31">
        <v>1384.992</v>
      </c>
    </row>
    <row r="756" spans="1:8" x14ac:dyDescent="0.25">
      <c r="A756" s="29">
        <v>41828</v>
      </c>
      <c r="B756" s="30">
        <v>2160</v>
      </c>
      <c r="C756" s="31" t="s">
        <v>57</v>
      </c>
      <c r="D756" s="31" t="s">
        <v>62</v>
      </c>
      <c r="E756" s="31" t="s">
        <v>59</v>
      </c>
      <c r="F756" s="31">
        <v>6</v>
      </c>
      <c r="G756" s="32">
        <v>10755</v>
      </c>
      <c r="H756" s="31">
        <v>1669.1760000000002</v>
      </c>
    </row>
    <row r="757" spans="1:8" x14ac:dyDescent="0.25">
      <c r="A757" s="29">
        <v>41829</v>
      </c>
      <c r="B757" s="30">
        <v>1796</v>
      </c>
      <c r="C757" s="31" t="s">
        <v>56</v>
      </c>
      <c r="D757" s="31" t="s">
        <v>62</v>
      </c>
      <c r="E757" s="31" t="s">
        <v>55</v>
      </c>
      <c r="F757" s="31">
        <v>10</v>
      </c>
      <c r="G757" s="32">
        <v>14025</v>
      </c>
      <c r="H757" s="31">
        <v>2904.0164999999997</v>
      </c>
    </row>
    <row r="758" spans="1:8" x14ac:dyDescent="0.25">
      <c r="A758" s="29">
        <v>40909</v>
      </c>
      <c r="B758" s="30">
        <v>2161</v>
      </c>
      <c r="C758" s="31" t="s">
        <v>53</v>
      </c>
      <c r="D758" s="31" t="s">
        <v>63</v>
      </c>
      <c r="E758" s="31" t="s">
        <v>59</v>
      </c>
      <c r="F758" s="31">
        <v>7</v>
      </c>
      <c r="G758" s="32">
        <v>9870</v>
      </c>
      <c r="H758" s="31">
        <v>1342.7148</v>
      </c>
    </row>
    <row r="759" spans="1:8" x14ac:dyDescent="0.25">
      <c r="A759" s="29">
        <v>40910</v>
      </c>
      <c r="B759" s="30">
        <v>1797</v>
      </c>
      <c r="C759" s="31" t="s">
        <v>57</v>
      </c>
      <c r="D759" s="31" t="s">
        <v>63</v>
      </c>
      <c r="E759" s="31" t="s">
        <v>58</v>
      </c>
      <c r="F759" s="31">
        <v>9</v>
      </c>
      <c r="G759" s="32">
        <v>2092.5</v>
      </c>
      <c r="H759" s="31">
        <v>1782.81</v>
      </c>
    </row>
    <row r="760" spans="1:8" x14ac:dyDescent="0.25">
      <c r="A760" s="29">
        <v>40911</v>
      </c>
      <c r="B760" s="30">
        <v>2162</v>
      </c>
      <c r="C760" s="31" t="s">
        <v>56</v>
      </c>
      <c r="D760" s="31" t="s">
        <v>63</v>
      </c>
      <c r="E760" s="31" t="s">
        <v>59</v>
      </c>
      <c r="F760" s="31">
        <v>7</v>
      </c>
      <c r="G760" s="32">
        <v>4158</v>
      </c>
      <c r="H760" s="31">
        <v>816.83910000000003</v>
      </c>
    </row>
    <row r="761" spans="1:8" x14ac:dyDescent="0.25">
      <c r="A761" s="29">
        <v>40913</v>
      </c>
      <c r="B761" s="30">
        <v>1798</v>
      </c>
      <c r="C761" s="31" t="s">
        <v>53</v>
      </c>
      <c r="D761" s="31" t="s">
        <v>63</v>
      </c>
      <c r="E761" s="31" t="s">
        <v>58</v>
      </c>
      <c r="F761" s="31">
        <v>6</v>
      </c>
      <c r="G761" s="32">
        <v>7506</v>
      </c>
      <c r="H761" s="31">
        <v>2502.5003999999999</v>
      </c>
    </row>
    <row r="762" spans="1:8" x14ac:dyDescent="0.25">
      <c r="A762" s="29">
        <v>40914</v>
      </c>
      <c r="B762" s="30">
        <v>2163</v>
      </c>
      <c r="C762" s="31" t="s">
        <v>57</v>
      </c>
      <c r="D762" s="31" t="s">
        <v>63</v>
      </c>
      <c r="E762" s="31" t="s">
        <v>55</v>
      </c>
      <c r="F762" s="31">
        <v>10</v>
      </c>
      <c r="G762" s="32">
        <v>4470</v>
      </c>
      <c r="H762" s="31">
        <v>841.25400000000002</v>
      </c>
    </row>
    <row r="763" spans="1:8" x14ac:dyDescent="0.25">
      <c r="A763" s="29">
        <v>40915</v>
      </c>
      <c r="B763" s="30">
        <v>1799</v>
      </c>
      <c r="C763" s="31" t="s">
        <v>56</v>
      </c>
      <c r="D763" s="31" t="s">
        <v>63</v>
      </c>
      <c r="E763" s="31" t="s">
        <v>58</v>
      </c>
      <c r="F763" s="31">
        <v>8</v>
      </c>
      <c r="G763" s="32">
        <v>8496</v>
      </c>
      <c r="H763" s="31">
        <v>1601.0712000000003</v>
      </c>
    </row>
    <row r="764" spans="1:8" x14ac:dyDescent="0.25">
      <c r="A764" s="29">
        <v>40916</v>
      </c>
      <c r="B764" s="30">
        <v>2164</v>
      </c>
      <c r="C764" s="31" t="s">
        <v>53</v>
      </c>
      <c r="D764" s="31" t="s">
        <v>63</v>
      </c>
      <c r="E764" s="31" t="s">
        <v>55</v>
      </c>
      <c r="F764" s="31">
        <v>10</v>
      </c>
      <c r="G764" s="32">
        <v>5860</v>
      </c>
      <c r="H764" s="31">
        <v>3559.9500000000003</v>
      </c>
    </row>
    <row r="765" spans="1:8" x14ac:dyDescent="0.25">
      <c r="A765" s="29">
        <v>40917</v>
      </c>
      <c r="B765" s="30">
        <v>1800</v>
      </c>
      <c r="C765" s="31" t="s">
        <v>57</v>
      </c>
      <c r="D765" s="31" t="s">
        <v>63</v>
      </c>
      <c r="E765" s="31" t="s">
        <v>59</v>
      </c>
      <c r="F765" s="31">
        <v>9</v>
      </c>
      <c r="G765" s="32">
        <v>14107.5</v>
      </c>
      <c r="H765" s="31">
        <v>5919.5069999999987</v>
      </c>
    </row>
    <row r="766" spans="1:8" x14ac:dyDescent="0.25">
      <c r="A766" s="29">
        <v>40918</v>
      </c>
      <c r="B766" s="30">
        <v>2165</v>
      </c>
      <c r="C766" s="31" t="s">
        <v>56</v>
      </c>
      <c r="D766" s="31" t="s">
        <v>63</v>
      </c>
      <c r="E766" s="31" t="s">
        <v>55</v>
      </c>
      <c r="F766" s="31">
        <v>10</v>
      </c>
      <c r="G766" s="32">
        <v>5670</v>
      </c>
      <c r="H766" s="31">
        <v>3617.46</v>
      </c>
    </row>
    <row r="767" spans="1:8" x14ac:dyDescent="0.25">
      <c r="A767" s="29">
        <v>40919</v>
      </c>
      <c r="B767" s="30">
        <v>1801</v>
      </c>
      <c r="C767" s="31" t="s">
        <v>53</v>
      </c>
      <c r="D767" s="31" t="s">
        <v>63</v>
      </c>
      <c r="E767" s="31" t="s">
        <v>59</v>
      </c>
      <c r="F767" s="31">
        <v>9</v>
      </c>
      <c r="G767" s="32">
        <v>12555</v>
      </c>
      <c r="H767" s="31">
        <v>1511.6219999999998</v>
      </c>
    </row>
    <row r="768" spans="1:8" x14ac:dyDescent="0.25">
      <c r="A768" s="29">
        <v>40920</v>
      </c>
      <c r="B768" s="30">
        <v>2166</v>
      </c>
      <c r="C768" s="31" t="s">
        <v>57</v>
      </c>
      <c r="D768" s="31" t="s">
        <v>63</v>
      </c>
      <c r="E768" s="31" t="s">
        <v>58</v>
      </c>
      <c r="F768" s="31">
        <v>8</v>
      </c>
      <c r="G768" s="32">
        <v>4160</v>
      </c>
      <c r="H768" s="31">
        <v>3684.72</v>
      </c>
    </row>
    <row r="769" spans="1:8" x14ac:dyDescent="0.25">
      <c r="A769" s="29">
        <v>40921</v>
      </c>
      <c r="B769" s="30">
        <v>1802</v>
      </c>
      <c r="C769" s="31" t="s">
        <v>56</v>
      </c>
      <c r="D769" s="31" t="s">
        <v>63</v>
      </c>
      <c r="E769" s="31" t="s">
        <v>59</v>
      </c>
      <c r="F769" s="31">
        <v>7</v>
      </c>
      <c r="G769" s="32">
        <v>1974</v>
      </c>
      <c r="H769" s="31">
        <v>2703.5904</v>
      </c>
    </row>
    <row r="770" spans="1:8" x14ac:dyDescent="0.25">
      <c r="A770" s="29">
        <v>40922</v>
      </c>
      <c r="B770" s="30">
        <v>2167</v>
      </c>
      <c r="C770" s="31" t="s">
        <v>53</v>
      </c>
      <c r="D770" s="31" t="s">
        <v>63</v>
      </c>
      <c r="E770" s="31" t="s">
        <v>58</v>
      </c>
      <c r="F770" s="31">
        <v>9</v>
      </c>
      <c r="G770" s="32">
        <v>4819.5</v>
      </c>
      <c r="H770" s="31">
        <v>1895.9913000000001</v>
      </c>
    </row>
    <row r="771" spans="1:8" x14ac:dyDescent="0.25">
      <c r="A771" s="29">
        <v>40923</v>
      </c>
      <c r="B771" s="30">
        <v>1803</v>
      </c>
      <c r="C771" s="31" t="s">
        <v>57</v>
      </c>
      <c r="D771" s="31" t="s">
        <v>63</v>
      </c>
      <c r="E771" s="31" t="s">
        <v>55</v>
      </c>
      <c r="F771" s="31">
        <v>8</v>
      </c>
      <c r="G771" s="32">
        <v>6912</v>
      </c>
      <c r="H771" s="31">
        <v>1589.2991999999999</v>
      </c>
    </row>
    <row r="772" spans="1:8" x14ac:dyDescent="0.25">
      <c r="A772" s="29">
        <v>40924</v>
      </c>
      <c r="B772" s="30">
        <v>2168</v>
      </c>
      <c r="C772" s="31" t="s">
        <v>56</v>
      </c>
      <c r="D772" s="31" t="s">
        <v>63</v>
      </c>
      <c r="E772" s="31" t="s">
        <v>58</v>
      </c>
      <c r="F772" s="31">
        <v>7</v>
      </c>
      <c r="G772" s="32">
        <v>5811.75</v>
      </c>
      <c r="H772" s="31">
        <v>4338.4713750000001</v>
      </c>
    </row>
    <row r="773" spans="1:8" x14ac:dyDescent="0.25">
      <c r="A773" s="29">
        <v>40925</v>
      </c>
      <c r="B773" s="30">
        <v>1804</v>
      </c>
      <c r="C773" s="31" t="s">
        <v>53</v>
      </c>
      <c r="D773" s="31" t="s">
        <v>63</v>
      </c>
      <c r="E773" s="31" t="s">
        <v>55</v>
      </c>
      <c r="F773" s="31">
        <v>7</v>
      </c>
      <c r="G773" s="32">
        <v>9502.5</v>
      </c>
      <c r="H773" s="31">
        <v>634.5769499999999</v>
      </c>
    </row>
    <row r="774" spans="1:8" x14ac:dyDescent="0.25">
      <c r="A774" s="29">
        <v>40926</v>
      </c>
      <c r="B774" s="30">
        <v>2169</v>
      </c>
      <c r="C774" s="31" t="s">
        <v>57</v>
      </c>
      <c r="D774" s="31" t="s">
        <v>63</v>
      </c>
      <c r="E774" s="31" t="s">
        <v>59</v>
      </c>
      <c r="F774" s="31">
        <v>8</v>
      </c>
      <c r="G774" s="32">
        <v>9720</v>
      </c>
      <c r="H774" s="31">
        <v>1332.0288</v>
      </c>
    </row>
    <row r="775" spans="1:8" x14ac:dyDescent="0.25">
      <c r="A775" s="29">
        <v>40927</v>
      </c>
      <c r="B775" s="30">
        <v>1805</v>
      </c>
      <c r="C775" s="31" t="s">
        <v>56</v>
      </c>
      <c r="D775" s="31" t="s">
        <v>63</v>
      </c>
      <c r="E775" s="31" t="s">
        <v>55</v>
      </c>
      <c r="F775" s="31">
        <v>10</v>
      </c>
      <c r="G775" s="32">
        <v>5400</v>
      </c>
      <c r="H775" s="31">
        <v>3489.3</v>
      </c>
    </row>
    <row r="776" spans="1:8" x14ac:dyDescent="0.25">
      <c r="A776" s="29">
        <v>40928</v>
      </c>
      <c r="B776" s="30">
        <v>2170</v>
      </c>
      <c r="C776" s="31" t="s">
        <v>53</v>
      </c>
      <c r="D776" s="31" t="s">
        <v>63</v>
      </c>
      <c r="E776" s="31" t="s">
        <v>59</v>
      </c>
      <c r="F776" s="31">
        <v>6</v>
      </c>
      <c r="G776" s="32">
        <v>8032.5</v>
      </c>
      <c r="H776" s="31">
        <v>2061.4607999999998</v>
      </c>
    </row>
    <row r="777" spans="1:8" x14ac:dyDescent="0.25">
      <c r="A777" s="29">
        <v>40929</v>
      </c>
      <c r="B777" s="30">
        <v>1806</v>
      </c>
      <c r="C777" s="31" t="s">
        <v>57</v>
      </c>
      <c r="D777" s="31" t="s">
        <v>63</v>
      </c>
      <c r="E777" s="31" t="s">
        <v>58</v>
      </c>
      <c r="F777" s="31">
        <v>6</v>
      </c>
      <c r="G777" s="32">
        <v>2133</v>
      </c>
      <c r="H777" s="31">
        <v>4209.4754999999996</v>
      </c>
    </row>
    <row r="778" spans="1:8" x14ac:dyDescent="0.25">
      <c r="A778" s="29">
        <v>40930</v>
      </c>
      <c r="B778" s="30">
        <v>2171</v>
      </c>
      <c r="C778" s="31" t="s">
        <v>56</v>
      </c>
      <c r="D778" s="31" t="s">
        <v>63</v>
      </c>
      <c r="E778" s="31" t="s">
        <v>59</v>
      </c>
      <c r="F778" s="31">
        <v>10</v>
      </c>
      <c r="G778" s="32">
        <v>4980</v>
      </c>
      <c r="H778" s="31">
        <v>1633.44</v>
      </c>
    </row>
    <row r="779" spans="1:8" x14ac:dyDescent="0.25">
      <c r="A779" s="29">
        <v>40931</v>
      </c>
      <c r="B779" s="30">
        <v>1807</v>
      </c>
      <c r="C779" s="31" t="s">
        <v>53</v>
      </c>
      <c r="D779" s="31" t="s">
        <v>63</v>
      </c>
      <c r="E779" s="31" t="s">
        <v>58</v>
      </c>
      <c r="F779" s="31">
        <v>6</v>
      </c>
      <c r="G779" s="32">
        <v>3582</v>
      </c>
      <c r="H779" s="31">
        <v>765.65250000000003</v>
      </c>
    </row>
    <row r="780" spans="1:8" x14ac:dyDescent="0.25">
      <c r="A780" s="29">
        <v>40932</v>
      </c>
      <c r="B780" s="30">
        <v>2172</v>
      </c>
      <c r="C780" s="31" t="s">
        <v>57</v>
      </c>
      <c r="D780" s="31" t="s">
        <v>63</v>
      </c>
      <c r="E780" s="31" t="s">
        <v>55</v>
      </c>
      <c r="F780" s="31">
        <v>8</v>
      </c>
      <c r="G780" s="32">
        <v>12540</v>
      </c>
      <c r="H780" s="31">
        <v>1075.6812</v>
      </c>
    </row>
    <row r="781" spans="1:8" x14ac:dyDescent="0.25">
      <c r="A781" s="29">
        <v>40933</v>
      </c>
      <c r="B781" s="30">
        <v>1808</v>
      </c>
      <c r="C781" s="31" t="s">
        <v>56</v>
      </c>
      <c r="D781" s="31" t="s">
        <v>63</v>
      </c>
      <c r="E781" s="31" t="s">
        <v>58</v>
      </c>
      <c r="F781" s="31">
        <v>10</v>
      </c>
      <c r="G781" s="32">
        <v>7335</v>
      </c>
      <c r="H781" s="31">
        <v>2410.2810000000004</v>
      </c>
    </row>
    <row r="782" spans="1:8" x14ac:dyDescent="0.25">
      <c r="A782" s="29">
        <v>40934</v>
      </c>
      <c r="B782" s="30">
        <v>2173</v>
      </c>
      <c r="C782" s="31" t="s">
        <v>53</v>
      </c>
      <c r="D782" s="31" t="s">
        <v>63</v>
      </c>
      <c r="E782" s="31" t="s">
        <v>55</v>
      </c>
      <c r="F782" s="31">
        <v>10</v>
      </c>
      <c r="G782" s="32">
        <v>2265</v>
      </c>
      <c r="H782" s="31">
        <v>4442.7974999999988</v>
      </c>
    </row>
    <row r="783" spans="1:8" x14ac:dyDescent="0.25">
      <c r="A783" s="29">
        <v>40935</v>
      </c>
      <c r="B783" s="30">
        <v>1809</v>
      </c>
      <c r="C783" s="31" t="s">
        <v>57</v>
      </c>
      <c r="D783" s="31" t="s">
        <v>63</v>
      </c>
      <c r="E783" s="31" t="s">
        <v>59</v>
      </c>
      <c r="F783" s="31">
        <v>7</v>
      </c>
      <c r="G783" s="32">
        <v>7812</v>
      </c>
      <c r="H783" s="31">
        <v>2996.6831999999999</v>
      </c>
    </row>
    <row r="784" spans="1:8" x14ac:dyDescent="0.25">
      <c r="A784" s="29">
        <v>40936</v>
      </c>
      <c r="B784" s="30">
        <v>2174</v>
      </c>
      <c r="C784" s="31" t="s">
        <v>56</v>
      </c>
      <c r="D784" s="31" t="s">
        <v>63</v>
      </c>
      <c r="E784" s="31" t="s">
        <v>55</v>
      </c>
      <c r="F784" s="31">
        <v>8</v>
      </c>
      <c r="G784" s="32">
        <v>2484</v>
      </c>
      <c r="H784" s="31">
        <v>874.11959999999999</v>
      </c>
    </row>
    <row r="785" spans="1:8" x14ac:dyDescent="0.25">
      <c r="A785" s="29">
        <v>40937</v>
      </c>
      <c r="B785" s="30">
        <v>1810</v>
      </c>
      <c r="C785" s="31" t="s">
        <v>53</v>
      </c>
      <c r="D785" s="31" t="s">
        <v>63</v>
      </c>
      <c r="E785" s="31" t="s">
        <v>59</v>
      </c>
      <c r="F785" s="31">
        <v>6</v>
      </c>
      <c r="G785" s="32">
        <v>6156</v>
      </c>
      <c r="H785" s="31">
        <v>757.39319999999998</v>
      </c>
    </row>
    <row r="786" spans="1:8" x14ac:dyDescent="0.25">
      <c r="A786" s="29">
        <v>40938</v>
      </c>
      <c r="B786" s="30">
        <v>2175</v>
      </c>
      <c r="C786" s="31" t="s">
        <v>57</v>
      </c>
      <c r="D786" s="31" t="s">
        <v>63</v>
      </c>
      <c r="E786" s="31" t="s">
        <v>58</v>
      </c>
      <c r="F786" s="31">
        <v>8</v>
      </c>
      <c r="G786" s="32">
        <v>9936</v>
      </c>
      <c r="H786" s="31">
        <v>910.13760000000002</v>
      </c>
    </row>
    <row r="787" spans="1:8" x14ac:dyDescent="0.25">
      <c r="A787" s="29">
        <v>40939</v>
      </c>
      <c r="B787" s="30">
        <v>1811</v>
      </c>
      <c r="C787" s="31" t="s">
        <v>56</v>
      </c>
      <c r="D787" s="31" t="s">
        <v>63</v>
      </c>
      <c r="E787" s="31" t="s">
        <v>59</v>
      </c>
      <c r="F787" s="31">
        <v>6</v>
      </c>
      <c r="G787" s="32">
        <v>1620</v>
      </c>
      <c r="H787" s="31">
        <v>2450.7359999999999</v>
      </c>
    </row>
    <row r="788" spans="1:8" x14ac:dyDescent="0.25">
      <c r="A788" s="29">
        <v>40940</v>
      </c>
      <c r="B788" s="30">
        <v>2176</v>
      </c>
      <c r="C788" s="31" t="s">
        <v>53</v>
      </c>
      <c r="D788" s="31" t="s">
        <v>63</v>
      </c>
      <c r="E788" s="31" t="s">
        <v>58</v>
      </c>
      <c r="F788" s="31">
        <v>8</v>
      </c>
      <c r="G788" s="32">
        <v>4176</v>
      </c>
      <c r="H788" s="31">
        <v>4690.692</v>
      </c>
    </row>
    <row r="789" spans="1:8" x14ac:dyDescent="0.25">
      <c r="A789" s="29">
        <v>40941</v>
      </c>
      <c r="B789" s="30">
        <v>1812</v>
      </c>
      <c r="C789" s="31" t="s">
        <v>57</v>
      </c>
      <c r="D789" s="31" t="s">
        <v>63</v>
      </c>
      <c r="E789" s="31" t="s">
        <v>55</v>
      </c>
      <c r="F789" s="31">
        <v>6</v>
      </c>
      <c r="G789" s="32">
        <v>5548.5</v>
      </c>
      <c r="H789" s="31">
        <v>2380.3065000000001</v>
      </c>
    </row>
    <row r="790" spans="1:8" x14ac:dyDescent="0.25">
      <c r="A790" s="29">
        <v>40942</v>
      </c>
      <c r="B790" s="30">
        <v>2177</v>
      </c>
      <c r="C790" s="31" t="s">
        <v>56</v>
      </c>
      <c r="D790" s="31" t="s">
        <v>63</v>
      </c>
      <c r="E790" s="31" t="s">
        <v>58</v>
      </c>
      <c r="F790" s="31">
        <v>6</v>
      </c>
      <c r="G790" s="32">
        <v>7641</v>
      </c>
      <c r="H790" s="31">
        <v>1739.6010000000001</v>
      </c>
    </row>
    <row r="791" spans="1:8" x14ac:dyDescent="0.25">
      <c r="A791" s="29">
        <v>40943</v>
      </c>
      <c r="B791" s="30">
        <v>1813</v>
      </c>
      <c r="C791" s="31" t="s">
        <v>53</v>
      </c>
      <c r="D791" s="31" t="s">
        <v>63</v>
      </c>
      <c r="E791" s="31" t="s">
        <v>55</v>
      </c>
      <c r="F791" s="31">
        <v>8</v>
      </c>
      <c r="G791" s="32">
        <v>9696</v>
      </c>
      <c r="H791" s="31">
        <v>3047.4528</v>
      </c>
    </row>
    <row r="792" spans="1:8" x14ac:dyDescent="0.25">
      <c r="A792" s="29">
        <v>40944</v>
      </c>
      <c r="B792" s="30">
        <v>2178</v>
      </c>
      <c r="C792" s="31" t="s">
        <v>57</v>
      </c>
      <c r="D792" s="31" t="s">
        <v>63</v>
      </c>
      <c r="E792" s="31" t="s">
        <v>59</v>
      </c>
      <c r="F792" s="31">
        <v>7</v>
      </c>
      <c r="G792" s="32">
        <v>7087.5</v>
      </c>
      <c r="H792" s="31">
        <v>2957.8500000000004</v>
      </c>
    </row>
    <row r="793" spans="1:8" x14ac:dyDescent="0.25">
      <c r="A793" s="29">
        <v>40945</v>
      </c>
      <c r="B793" s="30">
        <v>1814</v>
      </c>
      <c r="C793" s="31" t="s">
        <v>56</v>
      </c>
      <c r="D793" s="31" t="s">
        <v>63</v>
      </c>
      <c r="E793" s="31" t="s">
        <v>55</v>
      </c>
      <c r="F793" s="31">
        <v>6</v>
      </c>
      <c r="G793" s="32">
        <v>1539</v>
      </c>
      <c r="H793" s="31">
        <v>1813.5575999999999</v>
      </c>
    </row>
    <row r="794" spans="1:8" x14ac:dyDescent="0.25">
      <c r="A794" s="29">
        <v>40946</v>
      </c>
      <c r="B794" s="30">
        <v>2179</v>
      </c>
      <c r="C794" s="31" t="s">
        <v>53</v>
      </c>
      <c r="D794" s="31" t="s">
        <v>63</v>
      </c>
      <c r="E794" s="31" t="s">
        <v>59</v>
      </c>
      <c r="F794" s="31">
        <v>7</v>
      </c>
      <c r="G794" s="32">
        <v>4998</v>
      </c>
      <c r="H794" s="31">
        <v>2040.1835999999998</v>
      </c>
    </row>
    <row r="795" spans="1:8" x14ac:dyDescent="0.25">
      <c r="A795" s="29">
        <v>40947</v>
      </c>
      <c r="B795" s="30">
        <v>1815</v>
      </c>
      <c r="C795" s="31" t="s">
        <v>57</v>
      </c>
      <c r="D795" s="31" t="s">
        <v>63</v>
      </c>
      <c r="E795" s="31" t="s">
        <v>58</v>
      </c>
      <c r="F795" s="31">
        <v>7</v>
      </c>
      <c r="G795" s="32">
        <v>4410</v>
      </c>
      <c r="H795" s="31">
        <v>3461.8500000000004</v>
      </c>
    </row>
    <row r="796" spans="1:8" x14ac:dyDescent="0.25">
      <c r="A796" s="29">
        <v>40948</v>
      </c>
      <c r="B796" s="30">
        <v>2180</v>
      </c>
      <c r="C796" s="31" t="s">
        <v>56</v>
      </c>
      <c r="D796" s="31" t="s">
        <v>63</v>
      </c>
      <c r="E796" s="31" t="s">
        <v>59</v>
      </c>
      <c r="F796" s="31">
        <v>9</v>
      </c>
      <c r="G796" s="32">
        <v>7249.5</v>
      </c>
      <c r="H796" s="31">
        <v>3633.2077500000005</v>
      </c>
    </row>
    <row r="797" spans="1:8" x14ac:dyDescent="0.25">
      <c r="A797" s="29">
        <v>40949</v>
      </c>
      <c r="B797" s="30">
        <v>1816</v>
      </c>
      <c r="C797" s="31" t="s">
        <v>53</v>
      </c>
      <c r="D797" s="31" t="s">
        <v>63</v>
      </c>
      <c r="E797" s="31" t="s">
        <v>58</v>
      </c>
      <c r="F797" s="31">
        <v>10</v>
      </c>
      <c r="G797" s="32">
        <v>1635</v>
      </c>
      <c r="H797" s="31">
        <v>3072.165</v>
      </c>
    </row>
    <row r="798" spans="1:8" x14ac:dyDescent="0.25">
      <c r="A798" s="29">
        <v>40950</v>
      </c>
      <c r="B798" s="30">
        <v>2181</v>
      </c>
      <c r="C798" s="31" t="s">
        <v>57</v>
      </c>
      <c r="D798" s="31" t="s">
        <v>63</v>
      </c>
      <c r="E798" s="31" t="s">
        <v>55</v>
      </c>
      <c r="F798" s="31">
        <v>8</v>
      </c>
      <c r="G798" s="32">
        <v>2376</v>
      </c>
      <c r="H798" s="31">
        <v>1641.3407999999999</v>
      </c>
    </row>
    <row r="799" spans="1:8" x14ac:dyDescent="0.25">
      <c r="A799" s="29">
        <v>40951</v>
      </c>
      <c r="B799" s="30">
        <v>1817</v>
      </c>
      <c r="C799" s="31" t="s">
        <v>56</v>
      </c>
      <c r="D799" s="31" t="s">
        <v>63</v>
      </c>
      <c r="E799" s="31" t="s">
        <v>58</v>
      </c>
      <c r="F799" s="31">
        <v>10</v>
      </c>
      <c r="G799" s="32">
        <v>8175</v>
      </c>
      <c r="H799" s="31">
        <v>1896.2730000000001</v>
      </c>
    </row>
    <row r="800" spans="1:8" x14ac:dyDescent="0.25">
      <c r="A800" s="29">
        <v>40952</v>
      </c>
      <c r="B800" s="30">
        <v>2182</v>
      </c>
      <c r="C800" s="31" t="s">
        <v>53</v>
      </c>
      <c r="D800" s="31" t="s">
        <v>63</v>
      </c>
      <c r="E800" s="31" t="s">
        <v>55</v>
      </c>
      <c r="F800" s="31">
        <v>9</v>
      </c>
      <c r="G800" s="32">
        <v>13140</v>
      </c>
      <c r="H800" s="31">
        <v>4216.3631999999998</v>
      </c>
    </row>
    <row r="801" spans="1:8" x14ac:dyDescent="0.25">
      <c r="A801" s="29">
        <v>40953</v>
      </c>
      <c r="B801" s="30">
        <v>1818</v>
      </c>
      <c r="C801" s="31" t="s">
        <v>57</v>
      </c>
      <c r="D801" s="31" t="s">
        <v>63</v>
      </c>
      <c r="E801" s="31" t="s">
        <v>59</v>
      </c>
      <c r="F801" s="31">
        <v>7</v>
      </c>
      <c r="G801" s="32">
        <v>5811.75</v>
      </c>
      <c r="H801" s="31">
        <v>3467.6774999999998</v>
      </c>
    </row>
    <row r="802" spans="1:8" x14ac:dyDescent="0.25">
      <c r="A802" s="29">
        <v>40954</v>
      </c>
      <c r="B802" s="30">
        <v>2183</v>
      </c>
      <c r="C802" s="31" t="s">
        <v>56</v>
      </c>
      <c r="D802" s="31" t="s">
        <v>63</v>
      </c>
      <c r="E802" s="31" t="s">
        <v>55</v>
      </c>
      <c r="F802" s="31">
        <v>8</v>
      </c>
      <c r="G802" s="32">
        <v>2400</v>
      </c>
      <c r="H802" s="31">
        <v>976.8</v>
      </c>
    </row>
    <row r="803" spans="1:8" x14ac:dyDescent="0.25">
      <c r="A803" s="29">
        <v>40955</v>
      </c>
      <c r="B803" s="30">
        <v>1819</v>
      </c>
      <c r="C803" s="31" t="s">
        <v>53</v>
      </c>
      <c r="D803" s="31" t="s">
        <v>63</v>
      </c>
      <c r="E803" s="31" t="s">
        <v>59</v>
      </c>
      <c r="F803" s="31">
        <v>9</v>
      </c>
      <c r="G803" s="32">
        <v>6237</v>
      </c>
      <c r="H803" s="31">
        <v>919.1259</v>
      </c>
    </row>
    <row r="804" spans="1:8" x14ac:dyDescent="0.25">
      <c r="A804" s="29">
        <v>40956</v>
      </c>
      <c r="B804" s="30">
        <v>2184</v>
      </c>
      <c r="C804" s="31" t="s">
        <v>57</v>
      </c>
      <c r="D804" s="31" t="s">
        <v>63</v>
      </c>
      <c r="E804" s="31" t="s">
        <v>58</v>
      </c>
      <c r="F804" s="31">
        <v>7</v>
      </c>
      <c r="G804" s="32">
        <v>2268</v>
      </c>
      <c r="H804" s="31">
        <v>827.81999999999994</v>
      </c>
    </row>
    <row r="805" spans="1:8" x14ac:dyDescent="0.25">
      <c r="A805" s="29">
        <v>40957</v>
      </c>
      <c r="B805" s="30">
        <v>1820</v>
      </c>
      <c r="C805" s="31" t="s">
        <v>56</v>
      </c>
      <c r="D805" s="31" t="s">
        <v>63</v>
      </c>
      <c r="E805" s="31" t="s">
        <v>59</v>
      </c>
      <c r="F805" s="31">
        <v>10</v>
      </c>
      <c r="G805" s="32">
        <v>8880</v>
      </c>
      <c r="H805" s="31">
        <v>4449.99</v>
      </c>
    </row>
    <row r="806" spans="1:8" x14ac:dyDescent="0.25">
      <c r="A806" s="29">
        <v>40958</v>
      </c>
      <c r="B806" s="30">
        <v>2185</v>
      </c>
      <c r="C806" s="31" t="s">
        <v>53</v>
      </c>
      <c r="D806" s="31" t="s">
        <v>63</v>
      </c>
      <c r="E806" s="31" t="s">
        <v>58</v>
      </c>
      <c r="F806" s="31">
        <v>6</v>
      </c>
      <c r="G806" s="32">
        <v>4770</v>
      </c>
      <c r="H806" s="31">
        <v>976.4190000000001</v>
      </c>
    </row>
    <row r="807" spans="1:8" x14ac:dyDescent="0.25">
      <c r="A807" s="29">
        <v>40959</v>
      </c>
      <c r="B807" s="30">
        <v>2190</v>
      </c>
      <c r="C807" s="31" t="s">
        <v>53</v>
      </c>
      <c r="D807" s="31" t="s">
        <v>63</v>
      </c>
      <c r="E807" s="31" t="s">
        <v>58</v>
      </c>
      <c r="F807" s="31">
        <v>6</v>
      </c>
      <c r="G807" s="32">
        <v>11925</v>
      </c>
      <c r="H807" s="31">
        <v>3905.6760000000004</v>
      </c>
    </row>
    <row r="808" spans="1:8" x14ac:dyDescent="0.25">
      <c r="A808" s="29">
        <v>40960</v>
      </c>
      <c r="B808" s="30">
        <v>1821</v>
      </c>
      <c r="C808" s="31" t="s">
        <v>57</v>
      </c>
      <c r="D808" s="31" t="s">
        <v>63</v>
      </c>
      <c r="E808" s="31" t="s">
        <v>55</v>
      </c>
      <c r="F808" s="31">
        <v>8</v>
      </c>
      <c r="G808" s="32">
        <v>3072</v>
      </c>
      <c r="H808" s="31">
        <v>2750.6687999999999</v>
      </c>
    </row>
    <row r="809" spans="1:8" x14ac:dyDescent="0.25">
      <c r="A809" s="29">
        <v>40961</v>
      </c>
      <c r="B809" s="30">
        <v>2186</v>
      </c>
      <c r="C809" s="31" t="s">
        <v>56</v>
      </c>
      <c r="D809" s="31" t="s">
        <v>63</v>
      </c>
      <c r="E809" s="31" t="s">
        <v>58</v>
      </c>
      <c r="F809" s="31">
        <v>10</v>
      </c>
      <c r="G809" s="32">
        <v>2660</v>
      </c>
      <c r="H809" s="31">
        <v>5040.7</v>
      </c>
    </row>
    <row r="810" spans="1:8" x14ac:dyDescent="0.25">
      <c r="A810" s="29">
        <v>40962</v>
      </c>
      <c r="B810" s="30">
        <v>2191</v>
      </c>
      <c r="C810" s="31" t="s">
        <v>56</v>
      </c>
      <c r="D810" s="31" t="s">
        <v>63</v>
      </c>
      <c r="E810" s="31" t="s">
        <v>58</v>
      </c>
      <c r="F810" s="31">
        <v>10</v>
      </c>
      <c r="G810" s="32">
        <v>2660</v>
      </c>
      <c r="H810" s="31">
        <v>4032.56</v>
      </c>
    </row>
    <row r="811" spans="1:8" x14ac:dyDescent="0.25">
      <c r="A811" s="29">
        <v>40963</v>
      </c>
      <c r="B811" s="30">
        <v>1822</v>
      </c>
      <c r="C811" s="31" t="s">
        <v>53</v>
      </c>
      <c r="D811" s="31" t="s">
        <v>63</v>
      </c>
      <c r="E811" s="31" t="s">
        <v>55</v>
      </c>
      <c r="F811" s="31">
        <v>10</v>
      </c>
      <c r="G811" s="32">
        <v>2475</v>
      </c>
      <c r="H811" s="31">
        <v>1058.8050000000001</v>
      </c>
    </row>
    <row r="812" spans="1:8" x14ac:dyDescent="0.25">
      <c r="A812" s="29">
        <v>40964</v>
      </c>
      <c r="B812" s="30">
        <v>2187</v>
      </c>
      <c r="C812" s="31" t="s">
        <v>57</v>
      </c>
      <c r="D812" s="31" t="s">
        <v>63</v>
      </c>
      <c r="E812" s="31" t="s">
        <v>59</v>
      </c>
      <c r="F812" s="31">
        <v>9</v>
      </c>
      <c r="G812" s="32">
        <v>2097</v>
      </c>
      <c r="H812" s="31">
        <v>867.94830000000002</v>
      </c>
    </row>
    <row r="813" spans="1:8" x14ac:dyDescent="0.25">
      <c r="A813" s="29">
        <v>40965</v>
      </c>
      <c r="B813" s="30">
        <v>2192</v>
      </c>
      <c r="C813" s="31" t="s">
        <v>57</v>
      </c>
      <c r="D813" s="31" t="s">
        <v>63</v>
      </c>
      <c r="E813" s="31" t="s">
        <v>59</v>
      </c>
      <c r="F813" s="31">
        <v>9</v>
      </c>
      <c r="G813" s="32">
        <v>2097</v>
      </c>
      <c r="H813" s="31">
        <v>3471.7932000000001</v>
      </c>
    </row>
    <row r="814" spans="1:8" x14ac:dyDescent="0.25">
      <c r="A814" s="29">
        <v>40966</v>
      </c>
      <c r="B814" s="30">
        <v>1823</v>
      </c>
      <c r="C814" s="31" t="s">
        <v>56</v>
      </c>
      <c r="D814" s="31" t="s">
        <v>63</v>
      </c>
      <c r="E814" s="31" t="s">
        <v>55</v>
      </c>
      <c r="F814" s="31">
        <v>6</v>
      </c>
      <c r="G814" s="32">
        <v>7627.5</v>
      </c>
      <c r="H814" s="31">
        <v>1443.8857499999999</v>
      </c>
    </row>
    <row r="815" spans="1:8" x14ac:dyDescent="0.25">
      <c r="A815" s="29">
        <v>40967</v>
      </c>
      <c r="B815" s="30">
        <v>2188</v>
      </c>
      <c r="C815" s="31" t="s">
        <v>53</v>
      </c>
      <c r="D815" s="31" t="s">
        <v>63</v>
      </c>
      <c r="E815" s="31" t="s">
        <v>59</v>
      </c>
      <c r="F815" s="31">
        <v>7</v>
      </c>
      <c r="G815" s="32">
        <v>3045</v>
      </c>
      <c r="H815" s="31">
        <v>2037.7140000000002</v>
      </c>
    </row>
    <row r="816" spans="1:8" x14ac:dyDescent="0.25">
      <c r="A816" s="29">
        <v>40969</v>
      </c>
      <c r="B816" s="30">
        <v>2193</v>
      </c>
      <c r="C816" s="31" t="s">
        <v>53</v>
      </c>
      <c r="D816" s="31" t="s">
        <v>63</v>
      </c>
      <c r="E816" s="31" t="s">
        <v>59</v>
      </c>
      <c r="F816" s="31">
        <v>7</v>
      </c>
      <c r="G816" s="32">
        <v>1522.5</v>
      </c>
      <c r="H816" s="31">
        <v>509.42850000000004</v>
      </c>
    </row>
    <row r="817" spans="1:8" x14ac:dyDescent="0.25">
      <c r="A817" s="29">
        <v>40970</v>
      </c>
      <c r="B817" s="30">
        <v>1824</v>
      </c>
      <c r="C817" s="31" t="s">
        <v>57</v>
      </c>
      <c r="D817" s="31" t="s">
        <v>63</v>
      </c>
      <c r="E817" s="31" t="s">
        <v>58</v>
      </c>
      <c r="F817" s="31">
        <v>6</v>
      </c>
      <c r="G817" s="32">
        <v>13230</v>
      </c>
      <c r="H817" s="31">
        <v>5757.6959999999999</v>
      </c>
    </row>
    <row r="818" spans="1:8" x14ac:dyDescent="0.25">
      <c r="A818" s="29">
        <v>40971</v>
      </c>
      <c r="B818" s="30">
        <v>2189</v>
      </c>
      <c r="C818" s="31" t="s">
        <v>56</v>
      </c>
      <c r="D818" s="31" t="s">
        <v>63</v>
      </c>
      <c r="E818" s="31" t="s">
        <v>59</v>
      </c>
      <c r="F818" s="31">
        <v>9</v>
      </c>
      <c r="G818" s="32">
        <v>6378.75</v>
      </c>
      <c r="H818" s="31">
        <v>2721.6000000000004</v>
      </c>
    </row>
    <row r="819" spans="1:8" x14ac:dyDescent="0.25">
      <c r="A819" s="29">
        <v>40972</v>
      </c>
      <c r="B819" s="30">
        <v>2194</v>
      </c>
      <c r="C819" s="31" t="s">
        <v>56</v>
      </c>
      <c r="D819" s="31" t="s">
        <v>63</v>
      </c>
      <c r="E819" s="31" t="s">
        <v>59</v>
      </c>
      <c r="F819" s="31">
        <v>9</v>
      </c>
      <c r="G819" s="32">
        <v>4252.5</v>
      </c>
      <c r="H819" s="31">
        <v>3402.0000000000005</v>
      </c>
    </row>
    <row r="820" spans="1:8" x14ac:dyDescent="0.25">
      <c r="A820" s="29">
        <v>40973</v>
      </c>
      <c r="B820" s="30">
        <v>2195</v>
      </c>
      <c r="C820" s="31" t="s">
        <v>53</v>
      </c>
      <c r="D820" s="31" t="s">
        <v>63</v>
      </c>
      <c r="E820" s="31" t="s">
        <v>55</v>
      </c>
      <c r="F820" s="31">
        <v>8</v>
      </c>
      <c r="G820" s="32">
        <v>4776</v>
      </c>
      <c r="H820" s="31">
        <v>2532.4739999999997</v>
      </c>
    </row>
    <row r="821" spans="1:8" x14ac:dyDescent="0.25">
      <c r="A821" s="29">
        <v>41339</v>
      </c>
      <c r="B821" s="30">
        <v>1825</v>
      </c>
      <c r="C821" s="31" t="s">
        <v>53</v>
      </c>
      <c r="D821" s="31" t="s">
        <v>63</v>
      </c>
      <c r="E821" s="31" t="s">
        <v>58</v>
      </c>
      <c r="F821" s="31">
        <v>9</v>
      </c>
      <c r="G821" s="32">
        <v>11295</v>
      </c>
      <c r="H821" s="31">
        <v>3438.1979999999999</v>
      </c>
    </row>
    <row r="822" spans="1:8" x14ac:dyDescent="0.25">
      <c r="A822" s="29">
        <v>41340</v>
      </c>
      <c r="B822" s="30">
        <v>1826</v>
      </c>
      <c r="C822" s="31" t="s">
        <v>56</v>
      </c>
      <c r="D822" s="31" t="s">
        <v>63</v>
      </c>
      <c r="E822" s="31" t="s">
        <v>58</v>
      </c>
      <c r="F822" s="31">
        <v>9</v>
      </c>
      <c r="G822" s="32">
        <v>5697</v>
      </c>
      <c r="H822" s="31">
        <v>4106.3976000000002</v>
      </c>
    </row>
    <row r="823" spans="1:8" x14ac:dyDescent="0.25">
      <c r="A823" s="29">
        <v>41341</v>
      </c>
      <c r="B823" s="30">
        <v>1827</v>
      </c>
      <c r="C823" s="31" t="s">
        <v>57</v>
      </c>
      <c r="D823" s="31" t="s">
        <v>63</v>
      </c>
      <c r="E823" s="31" t="s">
        <v>59</v>
      </c>
      <c r="F823" s="31">
        <v>7</v>
      </c>
      <c r="G823" s="32">
        <v>10001.25</v>
      </c>
      <c r="H823" s="31">
        <v>2616.3270000000002</v>
      </c>
    </row>
    <row r="824" spans="1:8" x14ac:dyDescent="0.25">
      <c r="A824" s="29">
        <v>41342</v>
      </c>
      <c r="B824" s="30">
        <v>1828</v>
      </c>
      <c r="C824" s="31" t="s">
        <v>53</v>
      </c>
      <c r="D824" s="31" t="s">
        <v>63</v>
      </c>
      <c r="E824" s="31" t="s">
        <v>59</v>
      </c>
      <c r="F824" s="31">
        <v>6</v>
      </c>
      <c r="G824" s="32">
        <v>9045</v>
      </c>
      <c r="H824" s="31">
        <v>2658.5064000000002</v>
      </c>
    </row>
    <row r="825" spans="1:8" x14ac:dyDescent="0.25">
      <c r="A825" s="29">
        <v>41343</v>
      </c>
      <c r="B825" s="30">
        <v>1829</v>
      </c>
      <c r="C825" s="31" t="s">
        <v>56</v>
      </c>
      <c r="D825" s="31" t="s">
        <v>63</v>
      </c>
      <c r="E825" s="31" t="s">
        <v>59</v>
      </c>
      <c r="F825" s="31">
        <v>7</v>
      </c>
      <c r="G825" s="32">
        <v>7980</v>
      </c>
      <c r="H825" s="31">
        <v>1240.4112</v>
      </c>
    </row>
    <row r="826" spans="1:8" x14ac:dyDescent="0.25">
      <c r="A826" s="29">
        <v>41344</v>
      </c>
      <c r="B826" s="30">
        <v>1830</v>
      </c>
      <c r="C826" s="31" t="s">
        <v>57</v>
      </c>
      <c r="D826" s="31" t="s">
        <v>63</v>
      </c>
      <c r="E826" s="31" t="s">
        <v>55</v>
      </c>
      <c r="F826" s="31">
        <v>10</v>
      </c>
      <c r="G826" s="32">
        <v>1725</v>
      </c>
      <c r="H826" s="31">
        <v>1082.6100000000001</v>
      </c>
    </row>
    <row r="827" spans="1:8" x14ac:dyDescent="0.25">
      <c r="A827" s="29">
        <v>41345</v>
      </c>
      <c r="B827" s="30">
        <v>1831</v>
      </c>
      <c r="C827" s="31" t="s">
        <v>53</v>
      </c>
      <c r="D827" s="31" t="s">
        <v>63</v>
      </c>
      <c r="E827" s="31" t="s">
        <v>55</v>
      </c>
      <c r="F827" s="31">
        <v>10</v>
      </c>
      <c r="G827" s="32">
        <v>4080</v>
      </c>
      <c r="H827" s="31">
        <v>3821.9399999999996</v>
      </c>
    </row>
    <row r="828" spans="1:8" x14ac:dyDescent="0.25">
      <c r="A828" s="29">
        <v>41346</v>
      </c>
      <c r="B828" s="30">
        <v>1832</v>
      </c>
      <c r="C828" s="31" t="s">
        <v>56</v>
      </c>
      <c r="D828" s="31" t="s">
        <v>63</v>
      </c>
      <c r="E828" s="31" t="s">
        <v>55</v>
      </c>
      <c r="F828" s="31">
        <v>8</v>
      </c>
      <c r="G828" s="32">
        <v>14880</v>
      </c>
      <c r="H828" s="31">
        <v>1169.8656000000001</v>
      </c>
    </row>
    <row r="829" spans="1:8" x14ac:dyDescent="0.25">
      <c r="A829" s="29">
        <v>41347</v>
      </c>
      <c r="B829" s="30">
        <v>1833</v>
      </c>
      <c r="C829" s="31" t="s">
        <v>57</v>
      </c>
      <c r="D829" s="31" t="s">
        <v>63</v>
      </c>
      <c r="E829" s="31" t="s">
        <v>58</v>
      </c>
      <c r="F829" s="31">
        <v>9</v>
      </c>
      <c r="G829" s="32">
        <v>6925.5</v>
      </c>
      <c r="H829" s="31">
        <v>2930.8716000000004</v>
      </c>
    </row>
    <row r="830" spans="1:8" x14ac:dyDescent="0.25">
      <c r="A830" s="29">
        <v>41348</v>
      </c>
      <c r="B830" s="30">
        <v>1834</v>
      </c>
      <c r="C830" s="31" t="s">
        <v>53</v>
      </c>
      <c r="D830" s="31" t="s">
        <v>63</v>
      </c>
      <c r="E830" s="31" t="s">
        <v>58</v>
      </c>
      <c r="F830" s="31">
        <v>9</v>
      </c>
      <c r="G830" s="32">
        <v>6831</v>
      </c>
      <c r="H830" s="31">
        <v>4097.6891999999998</v>
      </c>
    </row>
    <row r="831" spans="1:8" x14ac:dyDescent="0.25">
      <c r="A831" s="29">
        <v>41349</v>
      </c>
      <c r="B831" s="30">
        <v>1835</v>
      </c>
      <c r="C831" s="31" t="s">
        <v>56</v>
      </c>
      <c r="D831" s="31" t="s">
        <v>63</v>
      </c>
      <c r="E831" s="31" t="s">
        <v>58</v>
      </c>
      <c r="F831" s="31">
        <v>9</v>
      </c>
      <c r="G831" s="32">
        <v>1957.5</v>
      </c>
      <c r="H831" s="31">
        <v>1549.9485</v>
      </c>
    </row>
    <row r="832" spans="1:8" x14ac:dyDescent="0.25">
      <c r="A832" s="29">
        <v>41350</v>
      </c>
      <c r="B832" s="30">
        <v>1836</v>
      </c>
      <c r="C832" s="31" t="s">
        <v>57</v>
      </c>
      <c r="D832" s="31" t="s">
        <v>63</v>
      </c>
      <c r="E832" s="31" t="s">
        <v>59</v>
      </c>
      <c r="F832" s="31">
        <v>9</v>
      </c>
      <c r="G832" s="32">
        <v>10260</v>
      </c>
      <c r="H832" s="31">
        <v>3351.942</v>
      </c>
    </row>
    <row r="833" spans="1:8" x14ac:dyDescent="0.25">
      <c r="A833" s="29">
        <v>41351</v>
      </c>
      <c r="B833" s="30">
        <v>1837</v>
      </c>
      <c r="C833" s="31" t="s">
        <v>53</v>
      </c>
      <c r="D833" s="31" t="s">
        <v>63</v>
      </c>
      <c r="E833" s="31" t="s">
        <v>59</v>
      </c>
      <c r="F833" s="31">
        <v>6</v>
      </c>
      <c r="G833" s="32">
        <v>7668</v>
      </c>
      <c r="H833" s="31">
        <v>1401.7103999999999</v>
      </c>
    </row>
    <row r="834" spans="1:8" x14ac:dyDescent="0.25">
      <c r="A834" s="29">
        <v>41352</v>
      </c>
      <c r="B834" s="30">
        <v>1838</v>
      </c>
      <c r="C834" s="31" t="s">
        <v>56</v>
      </c>
      <c r="D834" s="31" t="s">
        <v>63</v>
      </c>
      <c r="E834" s="31" t="s">
        <v>59</v>
      </c>
      <c r="F834" s="31">
        <v>6</v>
      </c>
      <c r="G834" s="32">
        <v>4482</v>
      </c>
      <c r="H834" s="31">
        <v>1760.9778000000001</v>
      </c>
    </row>
    <row r="835" spans="1:8" x14ac:dyDescent="0.25">
      <c r="A835" s="29">
        <v>41353</v>
      </c>
      <c r="B835" s="30">
        <v>1839</v>
      </c>
      <c r="C835" s="31" t="s">
        <v>57</v>
      </c>
      <c r="D835" s="31" t="s">
        <v>63</v>
      </c>
      <c r="E835" s="31" t="s">
        <v>55</v>
      </c>
      <c r="F835" s="31">
        <v>7</v>
      </c>
      <c r="G835" s="32">
        <v>6048</v>
      </c>
      <c r="H835" s="31">
        <v>503.79839999999996</v>
      </c>
    </row>
    <row r="836" spans="1:8" x14ac:dyDescent="0.25">
      <c r="A836" s="29">
        <v>41354</v>
      </c>
      <c r="B836" s="30">
        <v>1840</v>
      </c>
      <c r="C836" s="31" t="s">
        <v>53</v>
      </c>
      <c r="D836" s="31" t="s">
        <v>63</v>
      </c>
      <c r="E836" s="31" t="s">
        <v>55</v>
      </c>
      <c r="F836" s="31">
        <v>6</v>
      </c>
      <c r="G836" s="32">
        <v>1791</v>
      </c>
      <c r="H836" s="31">
        <v>3220.9344000000001</v>
      </c>
    </row>
    <row r="837" spans="1:8" x14ac:dyDescent="0.25">
      <c r="A837" s="29">
        <v>41355</v>
      </c>
      <c r="B837" s="30">
        <v>1841</v>
      </c>
      <c r="C837" s="31" t="s">
        <v>56</v>
      </c>
      <c r="D837" s="31" t="s">
        <v>63</v>
      </c>
      <c r="E837" s="31" t="s">
        <v>55</v>
      </c>
      <c r="F837" s="31">
        <v>8</v>
      </c>
      <c r="G837" s="32">
        <v>2604</v>
      </c>
      <c r="H837" s="31">
        <v>4309.0992000000006</v>
      </c>
    </row>
    <row r="838" spans="1:8" x14ac:dyDescent="0.25">
      <c r="A838" s="29">
        <v>41356</v>
      </c>
      <c r="B838" s="30">
        <v>2196</v>
      </c>
      <c r="C838" s="31" t="s">
        <v>57</v>
      </c>
      <c r="D838" s="31" t="s">
        <v>63</v>
      </c>
      <c r="E838" s="31" t="s">
        <v>59</v>
      </c>
      <c r="F838" s="31">
        <v>6</v>
      </c>
      <c r="G838" s="32">
        <v>8172</v>
      </c>
      <c r="H838" s="31">
        <v>2018.2797</v>
      </c>
    </row>
    <row r="839" spans="1:8" x14ac:dyDescent="0.25">
      <c r="A839" s="29">
        <v>41357</v>
      </c>
      <c r="B839" s="30">
        <v>2562</v>
      </c>
      <c r="C839" s="31" t="s">
        <v>57</v>
      </c>
      <c r="D839" s="31" t="s">
        <v>63</v>
      </c>
      <c r="E839" s="31" t="s">
        <v>58</v>
      </c>
      <c r="F839" s="31">
        <v>6</v>
      </c>
      <c r="G839" s="32">
        <v>7020</v>
      </c>
      <c r="H839" s="31">
        <v>2369.25</v>
      </c>
    </row>
    <row r="840" spans="1:8" x14ac:dyDescent="0.25">
      <c r="A840" s="29">
        <v>41358</v>
      </c>
      <c r="B840" s="30">
        <v>2197</v>
      </c>
      <c r="C840" s="31" t="s">
        <v>53</v>
      </c>
      <c r="D840" s="31" t="s">
        <v>63</v>
      </c>
      <c r="E840" s="31" t="s">
        <v>59</v>
      </c>
      <c r="F840" s="31">
        <v>6</v>
      </c>
      <c r="G840" s="32">
        <v>3978</v>
      </c>
      <c r="H840" s="31">
        <v>735.53219999999999</v>
      </c>
    </row>
    <row r="841" spans="1:8" x14ac:dyDescent="0.25">
      <c r="A841" s="29">
        <v>41359</v>
      </c>
      <c r="B841" s="30">
        <v>2563</v>
      </c>
      <c r="C841" s="31" t="s">
        <v>53</v>
      </c>
      <c r="D841" s="31" t="s">
        <v>63</v>
      </c>
      <c r="E841" s="31" t="s">
        <v>58</v>
      </c>
      <c r="F841" s="31">
        <v>8</v>
      </c>
      <c r="G841" s="32">
        <v>7920</v>
      </c>
      <c r="H841" s="31">
        <v>3519.45</v>
      </c>
    </row>
    <row r="842" spans="1:8" x14ac:dyDescent="0.25">
      <c r="A842" s="29">
        <v>41360</v>
      </c>
      <c r="B842" s="30">
        <v>2198</v>
      </c>
      <c r="C842" s="31" t="s">
        <v>56</v>
      </c>
      <c r="D842" s="31" t="s">
        <v>63</v>
      </c>
      <c r="E842" s="31" t="s">
        <v>59</v>
      </c>
      <c r="F842" s="31">
        <v>9</v>
      </c>
      <c r="G842" s="32">
        <v>11178</v>
      </c>
      <c r="H842" s="31">
        <v>4783.0661999999993</v>
      </c>
    </row>
    <row r="843" spans="1:8" x14ac:dyDescent="0.25">
      <c r="A843" s="29">
        <v>41361</v>
      </c>
      <c r="B843" s="30">
        <v>2564</v>
      </c>
      <c r="C843" s="31" t="s">
        <v>56</v>
      </c>
      <c r="D843" s="31" t="s">
        <v>63</v>
      </c>
      <c r="E843" s="31" t="s">
        <v>58</v>
      </c>
      <c r="F843" s="31">
        <v>6</v>
      </c>
      <c r="G843" s="32">
        <v>3150</v>
      </c>
      <c r="H843" s="31">
        <v>2264.85</v>
      </c>
    </row>
    <row r="844" spans="1:8" x14ac:dyDescent="0.25">
      <c r="A844" s="29">
        <v>41362</v>
      </c>
      <c r="B844" s="30">
        <v>2199</v>
      </c>
      <c r="C844" s="31" t="s">
        <v>57</v>
      </c>
      <c r="D844" s="31" t="s">
        <v>63</v>
      </c>
      <c r="E844" s="31" t="s">
        <v>55</v>
      </c>
      <c r="F844" s="31">
        <v>8</v>
      </c>
      <c r="G844" s="32">
        <v>6096</v>
      </c>
      <c r="H844" s="31">
        <v>1445.9712</v>
      </c>
    </row>
    <row r="845" spans="1:8" x14ac:dyDescent="0.25">
      <c r="A845" s="29">
        <v>41363</v>
      </c>
      <c r="B845" s="30">
        <v>2565</v>
      </c>
      <c r="C845" s="31" t="s">
        <v>57</v>
      </c>
      <c r="D845" s="31" t="s">
        <v>63</v>
      </c>
      <c r="E845" s="31" t="s">
        <v>59</v>
      </c>
      <c r="F845" s="31">
        <v>9</v>
      </c>
      <c r="G845" s="32">
        <v>6135.75</v>
      </c>
      <c r="H845" s="31">
        <v>1783.8670499999998</v>
      </c>
    </row>
    <row r="846" spans="1:8" x14ac:dyDescent="0.25">
      <c r="A846" s="29">
        <v>41364</v>
      </c>
      <c r="B846" s="30">
        <v>2200</v>
      </c>
      <c r="C846" s="31" t="s">
        <v>53</v>
      </c>
      <c r="D846" s="31" t="s">
        <v>63</v>
      </c>
      <c r="E846" s="31" t="s">
        <v>55</v>
      </c>
      <c r="F846" s="31">
        <v>8</v>
      </c>
      <c r="G846" s="32">
        <v>7248</v>
      </c>
      <c r="H846" s="31">
        <v>3665.6759999999995</v>
      </c>
    </row>
    <row r="847" spans="1:8" x14ac:dyDescent="0.25">
      <c r="A847" s="29">
        <v>41365</v>
      </c>
      <c r="B847" s="30">
        <v>2566</v>
      </c>
      <c r="C847" s="31" t="s">
        <v>53</v>
      </c>
      <c r="D847" s="31" t="s">
        <v>63</v>
      </c>
      <c r="E847" s="31" t="s">
        <v>59</v>
      </c>
      <c r="F847" s="31">
        <v>7</v>
      </c>
      <c r="G847" s="32">
        <v>3108</v>
      </c>
      <c r="H847" s="31">
        <v>605.90460000000007</v>
      </c>
    </row>
    <row r="848" spans="1:8" x14ac:dyDescent="0.25">
      <c r="A848" s="29">
        <v>41366</v>
      </c>
      <c r="B848" s="30">
        <v>2201</v>
      </c>
      <c r="C848" s="31" t="s">
        <v>56</v>
      </c>
      <c r="D848" s="31" t="s">
        <v>63</v>
      </c>
      <c r="E848" s="31" t="s">
        <v>55</v>
      </c>
      <c r="F848" s="31">
        <v>6</v>
      </c>
      <c r="G848" s="32">
        <v>1935</v>
      </c>
      <c r="H848" s="31">
        <v>637.77600000000007</v>
      </c>
    </row>
    <row r="849" spans="1:8" x14ac:dyDescent="0.25">
      <c r="A849" s="29">
        <v>41367</v>
      </c>
      <c r="B849" s="30">
        <v>2567</v>
      </c>
      <c r="C849" s="31" t="s">
        <v>56</v>
      </c>
      <c r="D849" s="31" t="s">
        <v>63</v>
      </c>
      <c r="E849" s="31" t="s">
        <v>59</v>
      </c>
      <c r="F849" s="31">
        <v>9</v>
      </c>
      <c r="G849" s="32">
        <v>7411.5</v>
      </c>
      <c r="H849" s="31">
        <v>4191.9444000000003</v>
      </c>
    </row>
    <row r="850" spans="1:8" x14ac:dyDescent="0.25">
      <c r="A850" s="29">
        <v>41368</v>
      </c>
      <c r="B850" s="30">
        <v>2202</v>
      </c>
      <c r="C850" s="31" t="s">
        <v>57</v>
      </c>
      <c r="D850" s="31" t="s">
        <v>63</v>
      </c>
      <c r="E850" s="31" t="s">
        <v>58</v>
      </c>
      <c r="F850" s="31">
        <v>7</v>
      </c>
      <c r="G850" s="32">
        <v>8568</v>
      </c>
      <c r="H850" s="31">
        <v>5873.3639999999996</v>
      </c>
    </row>
    <row r="851" spans="1:8" x14ac:dyDescent="0.25">
      <c r="A851" s="29">
        <v>41369</v>
      </c>
      <c r="B851" s="30">
        <v>2568</v>
      </c>
      <c r="C851" s="31" t="s">
        <v>57</v>
      </c>
      <c r="D851" s="31" t="s">
        <v>63</v>
      </c>
      <c r="E851" s="31" t="s">
        <v>55</v>
      </c>
      <c r="F851" s="31">
        <v>10</v>
      </c>
      <c r="G851" s="32">
        <v>8880</v>
      </c>
      <c r="H851" s="31">
        <v>4962.8100000000004</v>
      </c>
    </row>
    <row r="852" spans="1:8" x14ac:dyDescent="0.25">
      <c r="A852" s="29">
        <v>41370</v>
      </c>
      <c r="B852" s="30">
        <v>2203</v>
      </c>
      <c r="C852" s="31" t="s">
        <v>53</v>
      </c>
      <c r="D852" s="31" t="s">
        <v>63</v>
      </c>
      <c r="E852" s="31" t="s">
        <v>58</v>
      </c>
      <c r="F852" s="31">
        <v>10</v>
      </c>
      <c r="G852" s="32">
        <v>6255</v>
      </c>
      <c r="H852" s="31">
        <v>3148.35</v>
      </c>
    </row>
    <row r="853" spans="1:8" x14ac:dyDescent="0.25">
      <c r="A853" s="29">
        <v>41371</v>
      </c>
      <c r="B853" s="30">
        <v>2569</v>
      </c>
      <c r="C853" s="31" t="s">
        <v>53</v>
      </c>
      <c r="D853" s="31" t="s">
        <v>63</v>
      </c>
      <c r="E853" s="31" t="s">
        <v>55</v>
      </c>
      <c r="F853" s="31">
        <v>6</v>
      </c>
      <c r="G853" s="32">
        <v>7992</v>
      </c>
      <c r="H853" s="31">
        <v>3956.5727999999999</v>
      </c>
    </row>
    <row r="854" spans="1:8" x14ac:dyDescent="0.25">
      <c r="A854" s="29">
        <v>41372</v>
      </c>
      <c r="B854" s="30">
        <v>2204</v>
      </c>
      <c r="C854" s="31" t="s">
        <v>56</v>
      </c>
      <c r="D854" s="31" t="s">
        <v>63</v>
      </c>
      <c r="E854" s="31" t="s">
        <v>58</v>
      </c>
      <c r="F854" s="31">
        <v>10</v>
      </c>
      <c r="G854" s="32">
        <v>6660</v>
      </c>
      <c r="H854" s="31">
        <v>1922.9639999999999</v>
      </c>
    </row>
    <row r="855" spans="1:8" x14ac:dyDescent="0.25">
      <c r="A855" s="29">
        <v>41373</v>
      </c>
      <c r="B855" s="30">
        <v>2570</v>
      </c>
      <c r="C855" s="31" t="s">
        <v>56</v>
      </c>
      <c r="D855" s="31" t="s">
        <v>63</v>
      </c>
      <c r="E855" s="31" t="s">
        <v>55</v>
      </c>
      <c r="F855" s="31">
        <v>7</v>
      </c>
      <c r="G855" s="32">
        <v>5607</v>
      </c>
      <c r="H855" s="31">
        <v>591.35159999999996</v>
      </c>
    </row>
    <row r="856" spans="1:8" x14ac:dyDescent="0.25">
      <c r="A856" s="29">
        <v>41374</v>
      </c>
      <c r="B856" s="30">
        <v>2205</v>
      </c>
      <c r="C856" s="31" t="s">
        <v>57</v>
      </c>
      <c r="D856" s="31" t="s">
        <v>63</v>
      </c>
      <c r="E856" s="31" t="s">
        <v>59</v>
      </c>
      <c r="F856" s="31">
        <v>9</v>
      </c>
      <c r="G856" s="32">
        <v>13410</v>
      </c>
      <c r="H856" s="31">
        <v>2911.0428000000002</v>
      </c>
    </row>
    <row r="857" spans="1:8" x14ac:dyDescent="0.25">
      <c r="A857" s="29">
        <v>41375</v>
      </c>
      <c r="B857" s="30">
        <v>2571</v>
      </c>
      <c r="C857" s="31" t="s">
        <v>57</v>
      </c>
      <c r="D857" s="31" t="s">
        <v>63</v>
      </c>
      <c r="E857" s="31" t="s">
        <v>58</v>
      </c>
      <c r="F857" s="31">
        <v>10</v>
      </c>
      <c r="G857" s="32">
        <v>4770</v>
      </c>
      <c r="H857" s="31">
        <v>2509.9740000000002</v>
      </c>
    </row>
    <row r="858" spans="1:8" x14ac:dyDescent="0.25">
      <c r="A858" s="29">
        <v>41376</v>
      </c>
      <c r="B858" s="30">
        <v>2206</v>
      </c>
      <c r="C858" s="31" t="s">
        <v>53</v>
      </c>
      <c r="D858" s="31" t="s">
        <v>63</v>
      </c>
      <c r="E858" s="31" t="s">
        <v>59</v>
      </c>
      <c r="F858" s="31">
        <v>6</v>
      </c>
      <c r="G858" s="32">
        <v>2673</v>
      </c>
      <c r="H858" s="31">
        <v>2986.2755999999999</v>
      </c>
    </row>
    <row r="859" spans="1:8" x14ac:dyDescent="0.25">
      <c r="A859" s="29">
        <v>41377</v>
      </c>
      <c r="B859" s="30">
        <v>2572</v>
      </c>
      <c r="C859" s="31" t="s">
        <v>53</v>
      </c>
      <c r="D859" s="31" t="s">
        <v>63</v>
      </c>
      <c r="E859" s="31" t="s">
        <v>58</v>
      </c>
      <c r="F859" s="31">
        <v>9</v>
      </c>
      <c r="G859" s="32">
        <v>6378.75</v>
      </c>
      <c r="H859" s="31">
        <v>702.08774999999991</v>
      </c>
    </row>
    <row r="860" spans="1:8" x14ac:dyDescent="0.25">
      <c r="A860" s="29">
        <v>41378</v>
      </c>
      <c r="B860" s="30">
        <v>2207</v>
      </c>
      <c r="C860" s="31" t="s">
        <v>56</v>
      </c>
      <c r="D860" s="31" t="s">
        <v>63</v>
      </c>
      <c r="E860" s="31" t="s">
        <v>59</v>
      </c>
      <c r="F860" s="31">
        <v>7</v>
      </c>
      <c r="G860" s="32">
        <v>4882.5</v>
      </c>
      <c r="H860" s="31">
        <v>687.94425000000001</v>
      </c>
    </row>
    <row r="861" spans="1:8" x14ac:dyDescent="0.25">
      <c r="A861" s="29">
        <v>41379</v>
      </c>
      <c r="B861" s="30">
        <v>2573</v>
      </c>
      <c r="C861" s="31" t="s">
        <v>56</v>
      </c>
      <c r="D861" s="31" t="s">
        <v>63</v>
      </c>
      <c r="E861" s="31" t="s">
        <v>58</v>
      </c>
      <c r="F861" s="31">
        <v>6</v>
      </c>
      <c r="G861" s="32">
        <v>4401</v>
      </c>
      <c r="H861" s="31">
        <v>2591.7489000000005</v>
      </c>
    </row>
    <row r="862" spans="1:8" x14ac:dyDescent="0.25">
      <c r="A862" s="29">
        <v>41380</v>
      </c>
      <c r="B862" s="30">
        <v>2208</v>
      </c>
      <c r="C862" s="31" t="s">
        <v>57</v>
      </c>
      <c r="D862" s="31" t="s">
        <v>63</v>
      </c>
      <c r="E862" s="31" t="s">
        <v>55</v>
      </c>
      <c r="F862" s="31">
        <v>6</v>
      </c>
      <c r="G862" s="32">
        <v>9720</v>
      </c>
      <c r="H862" s="31">
        <v>3403.5551999999998</v>
      </c>
    </row>
    <row r="863" spans="1:8" x14ac:dyDescent="0.25">
      <c r="A863" s="29">
        <v>41381</v>
      </c>
      <c r="B863" s="30">
        <v>2574</v>
      </c>
      <c r="C863" s="31" t="s">
        <v>57</v>
      </c>
      <c r="D863" s="31" t="s">
        <v>63</v>
      </c>
      <c r="E863" s="31" t="s">
        <v>59</v>
      </c>
      <c r="F863" s="31">
        <v>7</v>
      </c>
      <c r="G863" s="32">
        <v>3990</v>
      </c>
      <c r="H863" s="31">
        <v>1372.9590000000001</v>
      </c>
    </row>
    <row r="864" spans="1:8" x14ac:dyDescent="0.25">
      <c r="A864" s="29">
        <v>41382</v>
      </c>
      <c r="B864" s="30">
        <v>2209</v>
      </c>
      <c r="C864" s="31" t="s">
        <v>53</v>
      </c>
      <c r="D864" s="31" t="s">
        <v>63</v>
      </c>
      <c r="E864" s="31" t="s">
        <v>55</v>
      </c>
      <c r="F864" s="31">
        <v>9</v>
      </c>
      <c r="G864" s="32">
        <v>2349</v>
      </c>
      <c r="H864" s="31">
        <v>3937.8635999999997</v>
      </c>
    </row>
    <row r="865" spans="1:8" x14ac:dyDescent="0.25">
      <c r="A865" s="29">
        <v>41383</v>
      </c>
      <c r="B865" s="30">
        <v>2575</v>
      </c>
      <c r="C865" s="31" t="s">
        <v>53</v>
      </c>
      <c r="D865" s="31" t="s">
        <v>63</v>
      </c>
      <c r="E865" s="31" t="s">
        <v>59</v>
      </c>
      <c r="F865" s="31">
        <v>7</v>
      </c>
      <c r="G865" s="32">
        <v>9292.5</v>
      </c>
      <c r="H865" s="31">
        <v>737.63864999999987</v>
      </c>
    </row>
    <row r="866" spans="1:8" x14ac:dyDescent="0.25">
      <c r="A866" s="29">
        <v>41384</v>
      </c>
      <c r="B866" s="30">
        <v>2210</v>
      </c>
      <c r="C866" s="31" t="s">
        <v>56</v>
      </c>
      <c r="D866" s="31" t="s">
        <v>63</v>
      </c>
      <c r="E866" s="31" t="s">
        <v>55</v>
      </c>
      <c r="F866" s="31">
        <v>9</v>
      </c>
      <c r="G866" s="32">
        <v>13702.5</v>
      </c>
      <c r="H866" s="31">
        <v>919.98585000000003</v>
      </c>
    </row>
    <row r="867" spans="1:8" x14ac:dyDescent="0.25">
      <c r="A867" s="29">
        <v>41385</v>
      </c>
      <c r="B867" s="30">
        <v>2576</v>
      </c>
      <c r="C867" s="31" t="s">
        <v>56</v>
      </c>
      <c r="D867" s="31" t="s">
        <v>63</v>
      </c>
      <c r="E867" s="31" t="s">
        <v>59</v>
      </c>
      <c r="F867" s="31">
        <v>7</v>
      </c>
      <c r="G867" s="32">
        <v>6762</v>
      </c>
      <c r="H867" s="31">
        <v>1316.8995</v>
      </c>
    </row>
    <row r="868" spans="1:8" x14ac:dyDescent="0.25">
      <c r="A868" s="29">
        <v>41386</v>
      </c>
      <c r="B868" s="30">
        <v>2211</v>
      </c>
      <c r="C868" s="31" t="s">
        <v>57</v>
      </c>
      <c r="D868" s="31" t="s">
        <v>63</v>
      </c>
      <c r="E868" s="31" t="s">
        <v>58</v>
      </c>
      <c r="F868" s="31">
        <v>10</v>
      </c>
      <c r="G868" s="32">
        <v>5400</v>
      </c>
      <c r="H868" s="31">
        <v>2108.7000000000003</v>
      </c>
    </row>
    <row r="869" spans="1:8" x14ac:dyDescent="0.25">
      <c r="A869" s="29">
        <v>41387</v>
      </c>
      <c r="B869" s="30">
        <v>2577</v>
      </c>
      <c r="C869" s="31" t="s">
        <v>57</v>
      </c>
      <c r="D869" s="31" t="s">
        <v>63</v>
      </c>
      <c r="E869" s="31" t="s">
        <v>55</v>
      </c>
      <c r="F869" s="31">
        <v>6</v>
      </c>
      <c r="G869" s="32">
        <v>9432</v>
      </c>
      <c r="H869" s="31">
        <v>3295.5407999999998</v>
      </c>
    </row>
    <row r="870" spans="1:8" x14ac:dyDescent="0.25">
      <c r="A870" s="29">
        <v>41388</v>
      </c>
      <c r="B870" s="30">
        <v>2212</v>
      </c>
      <c r="C870" s="31" t="s">
        <v>53</v>
      </c>
      <c r="D870" s="31" t="s">
        <v>63</v>
      </c>
      <c r="E870" s="31" t="s">
        <v>58</v>
      </c>
      <c r="F870" s="31">
        <v>9</v>
      </c>
      <c r="G870" s="32">
        <v>2610</v>
      </c>
      <c r="H870" s="31">
        <v>3854.4479999999999</v>
      </c>
    </row>
    <row r="871" spans="1:8" x14ac:dyDescent="0.25">
      <c r="A871" s="29">
        <v>41389</v>
      </c>
      <c r="B871" s="30">
        <v>2578</v>
      </c>
      <c r="C871" s="31" t="s">
        <v>53</v>
      </c>
      <c r="D871" s="31" t="s">
        <v>63</v>
      </c>
      <c r="E871" s="31" t="s">
        <v>55</v>
      </c>
      <c r="F871" s="31">
        <v>9</v>
      </c>
      <c r="G871" s="32">
        <v>5220</v>
      </c>
      <c r="H871" s="31">
        <v>1099.0709999999999</v>
      </c>
    </row>
    <row r="872" spans="1:8" x14ac:dyDescent="0.25">
      <c r="A872" s="29">
        <v>41390</v>
      </c>
      <c r="B872" s="30">
        <v>2213</v>
      </c>
      <c r="C872" s="31" t="s">
        <v>56</v>
      </c>
      <c r="D872" s="31" t="s">
        <v>63</v>
      </c>
      <c r="E872" s="31" t="s">
        <v>58</v>
      </c>
      <c r="F872" s="31">
        <v>8</v>
      </c>
      <c r="G872" s="32">
        <v>8388</v>
      </c>
      <c r="H872" s="31">
        <v>1038.4344000000001</v>
      </c>
    </row>
    <row r="873" spans="1:8" x14ac:dyDescent="0.25">
      <c r="A873" s="29">
        <v>41391</v>
      </c>
      <c r="B873" s="30">
        <v>2579</v>
      </c>
      <c r="C873" s="31" t="s">
        <v>56</v>
      </c>
      <c r="D873" s="31" t="s">
        <v>63</v>
      </c>
      <c r="E873" s="31" t="s">
        <v>55</v>
      </c>
      <c r="F873" s="31">
        <v>7</v>
      </c>
      <c r="G873" s="32">
        <v>11550</v>
      </c>
      <c r="H873" s="31">
        <v>1974.5880000000002</v>
      </c>
    </row>
    <row r="874" spans="1:8" x14ac:dyDescent="0.25">
      <c r="A874" s="29">
        <v>41392</v>
      </c>
      <c r="B874" s="30">
        <v>2214</v>
      </c>
      <c r="C874" s="31" t="s">
        <v>57</v>
      </c>
      <c r="D874" s="31" t="s">
        <v>63</v>
      </c>
      <c r="E874" s="31" t="s">
        <v>59</v>
      </c>
      <c r="F874" s="31">
        <v>6</v>
      </c>
      <c r="G874" s="32">
        <v>5967</v>
      </c>
      <c r="H874" s="31">
        <v>3592.1340000000005</v>
      </c>
    </row>
    <row r="875" spans="1:8" x14ac:dyDescent="0.25">
      <c r="A875" s="29">
        <v>41393</v>
      </c>
      <c r="B875" s="30">
        <v>2580</v>
      </c>
      <c r="C875" s="31" t="s">
        <v>57</v>
      </c>
      <c r="D875" s="31" t="s">
        <v>63</v>
      </c>
      <c r="E875" s="31" t="s">
        <v>58</v>
      </c>
      <c r="F875" s="31">
        <v>8</v>
      </c>
      <c r="G875" s="32">
        <v>7308</v>
      </c>
      <c r="H875" s="31">
        <v>2817.2339999999999</v>
      </c>
    </row>
    <row r="876" spans="1:8" x14ac:dyDescent="0.25">
      <c r="A876" s="29">
        <v>41394</v>
      </c>
      <c r="B876" s="30">
        <v>2215</v>
      </c>
      <c r="C876" s="31" t="s">
        <v>53</v>
      </c>
      <c r="D876" s="31" t="s">
        <v>63</v>
      </c>
      <c r="E876" s="31" t="s">
        <v>59</v>
      </c>
      <c r="F876" s="31">
        <v>9</v>
      </c>
      <c r="G876" s="32">
        <v>5481</v>
      </c>
      <c r="H876" s="31">
        <v>1679.9265</v>
      </c>
    </row>
    <row r="877" spans="1:8" x14ac:dyDescent="0.25">
      <c r="A877" s="29">
        <v>41395</v>
      </c>
      <c r="B877" s="30">
        <v>2581</v>
      </c>
      <c r="C877" s="31" t="s">
        <v>53</v>
      </c>
      <c r="D877" s="31" t="s">
        <v>63</v>
      </c>
      <c r="E877" s="31" t="s">
        <v>58</v>
      </c>
      <c r="F877" s="31">
        <v>8</v>
      </c>
      <c r="G877" s="32">
        <v>3024</v>
      </c>
      <c r="H877" s="31">
        <v>1639.3103999999998</v>
      </c>
    </row>
    <row r="878" spans="1:8" x14ac:dyDescent="0.25">
      <c r="A878" s="29">
        <v>41396</v>
      </c>
      <c r="B878" s="30">
        <v>2216</v>
      </c>
      <c r="C878" s="31" t="s">
        <v>56</v>
      </c>
      <c r="D878" s="31" t="s">
        <v>63</v>
      </c>
      <c r="E878" s="31" t="s">
        <v>59</v>
      </c>
      <c r="F878" s="31">
        <v>7</v>
      </c>
      <c r="G878" s="32">
        <v>4074</v>
      </c>
      <c r="H878" s="31">
        <v>3602.2308000000003</v>
      </c>
    </row>
    <row r="879" spans="1:8" x14ac:dyDescent="0.25">
      <c r="A879" s="29">
        <v>41397</v>
      </c>
      <c r="B879" s="30">
        <v>2582</v>
      </c>
      <c r="C879" s="31" t="s">
        <v>56</v>
      </c>
      <c r="D879" s="31" t="s">
        <v>63</v>
      </c>
      <c r="E879" s="31" t="s">
        <v>58</v>
      </c>
      <c r="F879" s="31">
        <v>7</v>
      </c>
      <c r="G879" s="32">
        <v>7182</v>
      </c>
      <c r="H879" s="31">
        <v>3080.5991999999997</v>
      </c>
    </row>
    <row r="880" spans="1:8" x14ac:dyDescent="0.25">
      <c r="A880" s="29">
        <v>41398</v>
      </c>
      <c r="B880" s="30">
        <v>2217</v>
      </c>
      <c r="C880" s="31" t="s">
        <v>57</v>
      </c>
      <c r="D880" s="31" t="s">
        <v>63</v>
      </c>
      <c r="E880" s="31" t="s">
        <v>55</v>
      </c>
      <c r="F880" s="31">
        <v>9</v>
      </c>
      <c r="G880" s="32">
        <v>12555</v>
      </c>
      <c r="H880" s="31">
        <v>2253.3714</v>
      </c>
    </row>
    <row r="881" spans="1:8" x14ac:dyDescent="0.25">
      <c r="A881" s="29">
        <v>41399</v>
      </c>
      <c r="B881" s="30">
        <v>2583</v>
      </c>
      <c r="C881" s="31" t="s">
        <v>57</v>
      </c>
      <c r="D881" s="31" t="s">
        <v>63</v>
      </c>
      <c r="E881" s="31" t="s">
        <v>59</v>
      </c>
      <c r="F881" s="31">
        <v>7</v>
      </c>
      <c r="G881" s="32">
        <v>5229</v>
      </c>
      <c r="H881" s="31">
        <v>1091.8152</v>
      </c>
    </row>
    <row r="882" spans="1:8" x14ac:dyDescent="0.25">
      <c r="A882" s="29">
        <v>41400</v>
      </c>
      <c r="B882" s="30">
        <v>2218</v>
      </c>
      <c r="C882" s="31" t="s">
        <v>53</v>
      </c>
      <c r="D882" s="31" t="s">
        <v>63</v>
      </c>
      <c r="E882" s="31" t="s">
        <v>55</v>
      </c>
      <c r="F882" s="31">
        <v>6</v>
      </c>
      <c r="G882" s="32">
        <v>8437.5</v>
      </c>
      <c r="H882" s="31">
        <v>2847.6562500000005</v>
      </c>
    </row>
    <row r="883" spans="1:8" x14ac:dyDescent="0.25">
      <c r="A883" s="29">
        <v>41401</v>
      </c>
      <c r="B883" s="30">
        <v>2584</v>
      </c>
      <c r="C883" s="31" t="s">
        <v>53</v>
      </c>
      <c r="D883" s="31" t="s">
        <v>63</v>
      </c>
      <c r="E883" s="31" t="s">
        <v>59</v>
      </c>
      <c r="F883" s="31">
        <v>8</v>
      </c>
      <c r="G883" s="32">
        <v>10260</v>
      </c>
      <c r="H883" s="31">
        <v>649.0476000000001</v>
      </c>
    </row>
    <row r="884" spans="1:8" x14ac:dyDescent="0.25">
      <c r="A884" s="29">
        <v>41767</v>
      </c>
      <c r="B884" s="30">
        <v>2219</v>
      </c>
      <c r="C884" s="31" t="s">
        <v>56</v>
      </c>
      <c r="D884" s="31" t="s">
        <v>63</v>
      </c>
      <c r="E884" s="31" t="s">
        <v>55</v>
      </c>
      <c r="F884" s="31">
        <v>10</v>
      </c>
      <c r="G884" s="32">
        <v>1755</v>
      </c>
      <c r="H884" s="31">
        <v>682.69499999999994</v>
      </c>
    </row>
    <row r="885" spans="1:8" x14ac:dyDescent="0.25">
      <c r="A885" s="29">
        <v>41768</v>
      </c>
      <c r="B885" s="30">
        <v>2585</v>
      </c>
      <c r="C885" s="31" t="s">
        <v>56</v>
      </c>
      <c r="D885" s="31" t="s">
        <v>63</v>
      </c>
      <c r="E885" s="31" t="s">
        <v>59</v>
      </c>
      <c r="F885" s="31">
        <v>8</v>
      </c>
      <c r="G885" s="32">
        <v>2248</v>
      </c>
      <c r="H885" s="31">
        <v>2456.8392000000003</v>
      </c>
    </row>
    <row r="886" spans="1:8" x14ac:dyDescent="0.25">
      <c r="A886" s="29">
        <v>41769</v>
      </c>
      <c r="B886" s="30">
        <v>2220</v>
      </c>
      <c r="C886" s="31" t="s">
        <v>57</v>
      </c>
      <c r="D886" s="31" t="s">
        <v>63</v>
      </c>
      <c r="E886" s="31" t="s">
        <v>58</v>
      </c>
      <c r="F886" s="31">
        <v>9</v>
      </c>
      <c r="G886" s="32">
        <v>2929.5</v>
      </c>
      <c r="H886" s="31">
        <v>2312.5473000000002</v>
      </c>
    </row>
    <row r="887" spans="1:8" x14ac:dyDescent="0.25">
      <c r="A887" s="29">
        <v>41770</v>
      </c>
      <c r="B887" s="30">
        <v>2586</v>
      </c>
      <c r="C887" s="31" t="s">
        <v>57</v>
      </c>
      <c r="D887" s="31" t="s">
        <v>63</v>
      </c>
      <c r="E887" s="31" t="s">
        <v>55</v>
      </c>
      <c r="F887" s="31">
        <v>10</v>
      </c>
      <c r="G887" s="32">
        <v>2910</v>
      </c>
      <c r="H887" s="31">
        <v>1042.653</v>
      </c>
    </row>
    <row r="888" spans="1:8" x14ac:dyDescent="0.25">
      <c r="A888" s="29">
        <v>41771</v>
      </c>
      <c r="B888" s="30">
        <v>2221</v>
      </c>
      <c r="C888" s="31" t="s">
        <v>53</v>
      </c>
      <c r="D888" s="31" t="s">
        <v>63</v>
      </c>
      <c r="E888" s="31" t="s">
        <v>58</v>
      </c>
      <c r="F888" s="31">
        <v>7</v>
      </c>
      <c r="G888" s="32">
        <v>10395</v>
      </c>
      <c r="H888" s="31">
        <v>861.9534000000001</v>
      </c>
    </row>
    <row r="889" spans="1:8" x14ac:dyDescent="0.25">
      <c r="A889" s="29">
        <v>41772</v>
      </c>
      <c r="B889" s="30">
        <v>2587</v>
      </c>
      <c r="C889" s="31" t="s">
        <v>53</v>
      </c>
      <c r="D889" s="31" t="s">
        <v>63</v>
      </c>
      <c r="E889" s="31" t="s">
        <v>55</v>
      </c>
      <c r="F889" s="31">
        <v>8</v>
      </c>
      <c r="G889" s="32">
        <v>10440</v>
      </c>
      <c r="H889" s="31">
        <v>2196.1584000000003</v>
      </c>
    </row>
    <row r="890" spans="1:8" x14ac:dyDescent="0.25">
      <c r="A890" s="29">
        <v>41773</v>
      </c>
      <c r="B890" s="30">
        <v>2222</v>
      </c>
      <c r="C890" s="31" t="s">
        <v>56</v>
      </c>
      <c r="D890" s="31" t="s">
        <v>63</v>
      </c>
      <c r="E890" s="31" t="s">
        <v>58</v>
      </c>
      <c r="F890" s="31">
        <v>6</v>
      </c>
      <c r="G890" s="32">
        <v>4374</v>
      </c>
      <c r="H890" s="31">
        <v>2795.8608000000004</v>
      </c>
    </row>
    <row r="891" spans="1:8" x14ac:dyDescent="0.25">
      <c r="A891" s="29">
        <v>41774</v>
      </c>
      <c r="B891" s="30">
        <v>2588</v>
      </c>
      <c r="C891" s="31" t="s">
        <v>56</v>
      </c>
      <c r="D891" s="31" t="s">
        <v>63</v>
      </c>
      <c r="E891" s="31" t="s">
        <v>55</v>
      </c>
      <c r="F891" s="31">
        <v>8</v>
      </c>
      <c r="G891" s="32">
        <v>2124</v>
      </c>
      <c r="H891" s="31">
        <v>2627.1755999999996</v>
      </c>
    </row>
    <row r="892" spans="1:8" x14ac:dyDescent="0.25">
      <c r="A892" s="29">
        <v>41775</v>
      </c>
      <c r="B892" s="30">
        <v>2223</v>
      </c>
      <c r="C892" s="31" t="s">
        <v>57</v>
      </c>
      <c r="D892" s="31" t="s">
        <v>63</v>
      </c>
      <c r="E892" s="31" t="s">
        <v>59</v>
      </c>
      <c r="F892" s="31">
        <v>7</v>
      </c>
      <c r="G892" s="32">
        <v>4515</v>
      </c>
      <c r="H892" s="31">
        <v>3930.3074999999999</v>
      </c>
    </row>
    <row r="893" spans="1:8" x14ac:dyDescent="0.25">
      <c r="A893" s="29">
        <v>41776</v>
      </c>
      <c r="B893" s="30">
        <v>2589</v>
      </c>
      <c r="C893" s="31" t="s">
        <v>57</v>
      </c>
      <c r="D893" s="31" t="s">
        <v>63</v>
      </c>
      <c r="E893" s="31" t="s">
        <v>58</v>
      </c>
      <c r="F893" s="31">
        <v>9</v>
      </c>
      <c r="G893" s="32">
        <v>1714.5</v>
      </c>
      <c r="H893" s="31">
        <v>3669.03</v>
      </c>
    </row>
    <row r="894" spans="1:8" x14ac:dyDescent="0.25">
      <c r="A894" s="29">
        <v>41777</v>
      </c>
      <c r="B894" s="30">
        <v>2224</v>
      </c>
      <c r="C894" s="31" t="s">
        <v>53</v>
      </c>
      <c r="D894" s="31" t="s">
        <v>63</v>
      </c>
      <c r="E894" s="31" t="s">
        <v>59</v>
      </c>
      <c r="F894" s="31">
        <v>9</v>
      </c>
      <c r="G894" s="32">
        <v>2439</v>
      </c>
      <c r="H894" s="31">
        <v>5413.3604999999998</v>
      </c>
    </row>
    <row r="895" spans="1:8" x14ac:dyDescent="0.25">
      <c r="A895" s="29">
        <v>41778</v>
      </c>
      <c r="B895" s="30">
        <v>2590</v>
      </c>
      <c r="C895" s="31" t="s">
        <v>53</v>
      </c>
      <c r="D895" s="31" t="s">
        <v>63</v>
      </c>
      <c r="E895" s="31" t="s">
        <v>58</v>
      </c>
      <c r="F895" s="31">
        <v>10</v>
      </c>
      <c r="G895" s="32">
        <v>5280</v>
      </c>
      <c r="H895" s="31">
        <v>1017.9839999999999</v>
      </c>
    </row>
    <row r="896" spans="1:8" x14ac:dyDescent="0.25">
      <c r="A896" s="29">
        <v>41779</v>
      </c>
      <c r="B896" s="30">
        <v>2225</v>
      </c>
      <c r="C896" s="31" t="s">
        <v>56</v>
      </c>
      <c r="D896" s="31" t="s">
        <v>63</v>
      </c>
      <c r="E896" s="31" t="s">
        <v>59</v>
      </c>
      <c r="F896" s="31">
        <v>9</v>
      </c>
      <c r="G896" s="32">
        <v>11475</v>
      </c>
      <c r="H896" s="31">
        <v>1964.0609999999999</v>
      </c>
    </row>
    <row r="897" spans="1:8" x14ac:dyDescent="0.25">
      <c r="A897" s="29">
        <v>41780</v>
      </c>
      <c r="B897" s="30">
        <v>2591</v>
      </c>
      <c r="C897" s="31" t="s">
        <v>56</v>
      </c>
      <c r="D897" s="31" t="s">
        <v>63</v>
      </c>
      <c r="E897" s="31" t="s">
        <v>58</v>
      </c>
      <c r="F897" s="31">
        <v>9</v>
      </c>
      <c r="G897" s="32">
        <v>2146.5</v>
      </c>
      <c r="H897" s="31">
        <v>2891.9794499999998</v>
      </c>
    </row>
    <row r="898" spans="1:8" x14ac:dyDescent="0.25">
      <c r="A898" s="29">
        <v>41781</v>
      </c>
      <c r="B898" s="30">
        <v>2226</v>
      </c>
      <c r="C898" s="31" t="s">
        <v>57</v>
      </c>
      <c r="D898" s="31" t="s">
        <v>63</v>
      </c>
      <c r="E898" s="31" t="s">
        <v>55</v>
      </c>
      <c r="F898" s="31">
        <v>7</v>
      </c>
      <c r="G898" s="32">
        <v>3507</v>
      </c>
      <c r="H898" s="31">
        <v>1728.6003000000001</v>
      </c>
    </row>
    <row r="899" spans="1:8" x14ac:dyDescent="0.25">
      <c r="A899" s="29">
        <v>41782</v>
      </c>
      <c r="B899" s="30">
        <v>2592</v>
      </c>
      <c r="C899" s="31" t="s">
        <v>57</v>
      </c>
      <c r="D899" s="31" t="s">
        <v>63</v>
      </c>
      <c r="E899" s="31" t="s">
        <v>59</v>
      </c>
      <c r="F899" s="31">
        <v>7</v>
      </c>
      <c r="G899" s="32">
        <v>5386.5</v>
      </c>
      <c r="H899" s="31">
        <v>4035.3862500000005</v>
      </c>
    </row>
    <row r="900" spans="1:8" x14ac:dyDescent="0.25">
      <c r="A900" s="29">
        <v>41783</v>
      </c>
      <c r="B900" s="30">
        <v>2227</v>
      </c>
      <c r="C900" s="31" t="s">
        <v>53</v>
      </c>
      <c r="D900" s="31" t="s">
        <v>63</v>
      </c>
      <c r="E900" s="31" t="s">
        <v>55</v>
      </c>
      <c r="F900" s="31">
        <v>9</v>
      </c>
      <c r="G900" s="32">
        <v>1809</v>
      </c>
      <c r="H900" s="31">
        <v>672.22439999999995</v>
      </c>
    </row>
    <row r="901" spans="1:8" x14ac:dyDescent="0.25">
      <c r="A901" s="29">
        <v>41784</v>
      </c>
      <c r="B901" s="30">
        <v>2593</v>
      </c>
      <c r="C901" s="31" t="s">
        <v>53</v>
      </c>
      <c r="D901" s="31" t="s">
        <v>63</v>
      </c>
      <c r="E901" s="31" t="s">
        <v>59</v>
      </c>
      <c r="F901" s="31">
        <v>6</v>
      </c>
      <c r="G901" s="32">
        <v>9792</v>
      </c>
      <c r="H901" s="31">
        <v>2450.6927999999998</v>
      </c>
    </row>
    <row r="902" spans="1:8" x14ac:dyDescent="0.25">
      <c r="A902" s="29">
        <v>41785</v>
      </c>
      <c r="B902" s="30">
        <v>2228</v>
      </c>
      <c r="C902" s="31" t="s">
        <v>56</v>
      </c>
      <c r="D902" s="31" t="s">
        <v>63</v>
      </c>
      <c r="E902" s="31" t="s">
        <v>55</v>
      </c>
      <c r="F902" s="31">
        <v>7</v>
      </c>
      <c r="G902" s="32">
        <v>5055.75</v>
      </c>
      <c r="H902" s="31">
        <v>2312.1630000000005</v>
      </c>
    </row>
    <row r="903" spans="1:8" x14ac:dyDescent="0.25">
      <c r="A903" s="29">
        <v>41786</v>
      </c>
      <c r="B903" s="30">
        <v>2594</v>
      </c>
      <c r="C903" s="31" t="s">
        <v>56</v>
      </c>
      <c r="D903" s="31" t="s">
        <v>63</v>
      </c>
      <c r="E903" s="31" t="s">
        <v>59</v>
      </c>
      <c r="F903" s="31">
        <v>6</v>
      </c>
      <c r="G903" s="32">
        <v>10044</v>
      </c>
      <c r="H903" s="31">
        <v>2625.2505000000001</v>
      </c>
    </row>
    <row r="904" spans="1:8" x14ac:dyDescent="0.25">
      <c r="A904" s="29">
        <v>41787</v>
      </c>
      <c r="B904" s="30">
        <v>2229</v>
      </c>
      <c r="C904" s="31" t="s">
        <v>57</v>
      </c>
      <c r="D904" s="31" t="s">
        <v>63</v>
      </c>
      <c r="E904" s="31" t="s">
        <v>58</v>
      </c>
      <c r="F904" s="31">
        <v>9</v>
      </c>
      <c r="G904" s="32">
        <v>10260</v>
      </c>
      <c r="H904" s="31">
        <v>1579.0140000000001</v>
      </c>
    </row>
    <row r="905" spans="1:8" x14ac:dyDescent="0.25">
      <c r="A905" s="29">
        <v>41788</v>
      </c>
      <c r="B905" s="30">
        <v>2595</v>
      </c>
      <c r="C905" s="31" t="s">
        <v>57</v>
      </c>
      <c r="D905" s="31" t="s">
        <v>63</v>
      </c>
      <c r="E905" s="31" t="s">
        <v>55</v>
      </c>
      <c r="F905" s="31">
        <v>6</v>
      </c>
      <c r="G905" s="32">
        <v>7236</v>
      </c>
      <c r="H905" s="31">
        <v>1536.9264000000001</v>
      </c>
    </row>
    <row r="906" spans="1:8" x14ac:dyDescent="0.25">
      <c r="A906" s="29">
        <v>41789</v>
      </c>
      <c r="B906" s="30">
        <v>2230</v>
      </c>
      <c r="C906" s="31" t="s">
        <v>53</v>
      </c>
      <c r="D906" s="31" t="s">
        <v>63</v>
      </c>
      <c r="E906" s="31" t="s">
        <v>58</v>
      </c>
      <c r="F906" s="31">
        <v>9</v>
      </c>
      <c r="G906" s="32">
        <v>2943</v>
      </c>
      <c r="H906" s="31">
        <v>2674.3041000000003</v>
      </c>
    </row>
    <row r="907" spans="1:8" x14ac:dyDescent="0.25">
      <c r="A907" s="29">
        <v>41790</v>
      </c>
      <c r="B907" s="30">
        <v>2596</v>
      </c>
      <c r="C907" s="31" t="s">
        <v>53</v>
      </c>
      <c r="D907" s="31" t="s">
        <v>63</v>
      </c>
      <c r="E907" s="31" t="s">
        <v>55</v>
      </c>
      <c r="F907" s="31">
        <v>9</v>
      </c>
      <c r="G907" s="32">
        <v>5643</v>
      </c>
      <c r="H907" s="31">
        <v>5301.5985000000001</v>
      </c>
    </row>
    <row r="908" spans="1:8" x14ac:dyDescent="0.25">
      <c r="A908" s="29">
        <v>41791</v>
      </c>
      <c r="B908" s="30">
        <v>2231</v>
      </c>
      <c r="C908" s="31" t="s">
        <v>56</v>
      </c>
      <c r="D908" s="31" t="s">
        <v>63</v>
      </c>
      <c r="E908" s="31" t="s">
        <v>58</v>
      </c>
      <c r="F908" s="31">
        <v>7</v>
      </c>
      <c r="G908" s="32">
        <v>1869</v>
      </c>
      <c r="H908" s="31">
        <v>1558.3722</v>
      </c>
    </row>
    <row r="909" spans="1:8" x14ac:dyDescent="0.25">
      <c r="A909" s="29">
        <v>41792</v>
      </c>
      <c r="B909" s="30">
        <v>2597</v>
      </c>
      <c r="C909" s="31" t="s">
        <v>56</v>
      </c>
      <c r="D909" s="31" t="s">
        <v>63</v>
      </c>
      <c r="E909" s="31" t="s">
        <v>55</v>
      </c>
      <c r="F909" s="31">
        <v>6</v>
      </c>
      <c r="G909" s="32">
        <v>3474</v>
      </c>
      <c r="H909" s="31">
        <v>1250.2926</v>
      </c>
    </row>
    <row r="910" spans="1:8" x14ac:dyDescent="0.25">
      <c r="A910" s="29">
        <v>41793</v>
      </c>
      <c r="B910" s="30">
        <v>2232</v>
      </c>
      <c r="C910" s="31" t="s">
        <v>57</v>
      </c>
      <c r="D910" s="31" t="s">
        <v>63</v>
      </c>
      <c r="E910" s="31" t="s">
        <v>59</v>
      </c>
      <c r="F910" s="31">
        <v>8</v>
      </c>
      <c r="G910" s="32">
        <v>2064</v>
      </c>
      <c r="H910" s="31">
        <v>1355.6352000000002</v>
      </c>
    </row>
    <row r="911" spans="1:8" x14ac:dyDescent="0.25">
      <c r="A911" s="29">
        <v>41794</v>
      </c>
      <c r="B911" s="30">
        <v>2598</v>
      </c>
      <c r="C911" s="31" t="s">
        <v>57</v>
      </c>
      <c r="D911" s="31" t="s">
        <v>63</v>
      </c>
      <c r="E911" s="31" t="s">
        <v>58</v>
      </c>
      <c r="F911" s="31">
        <v>7</v>
      </c>
      <c r="G911" s="32">
        <v>2068.5</v>
      </c>
      <c r="H911" s="31">
        <v>907.86464999999998</v>
      </c>
    </row>
    <row r="912" spans="1:8" x14ac:dyDescent="0.25">
      <c r="A912" s="29">
        <v>41795</v>
      </c>
      <c r="B912" s="30">
        <v>2233</v>
      </c>
      <c r="C912" s="31" t="s">
        <v>53</v>
      </c>
      <c r="D912" s="31" t="s">
        <v>63</v>
      </c>
      <c r="E912" s="31" t="s">
        <v>59</v>
      </c>
      <c r="F912" s="31">
        <v>8</v>
      </c>
      <c r="G912" s="32">
        <v>4356</v>
      </c>
      <c r="H912" s="31">
        <v>1457.9531999999999</v>
      </c>
    </row>
    <row r="913" spans="1:8" x14ac:dyDescent="0.25">
      <c r="A913" s="29">
        <v>41796</v>
      </c>
      <c r="B913" s="30">
        <v>2599</v>
      </c>
      <c r="C913" s="31" t="s">
        <v>53</v>
      </c>
      <c r="D913" s="31" t="s">
        <v>63</v>
      </c>
      <c r="E913" s="31" t="s">
        <v>58</v>
      </c>
      <c r="F913" s="31">
        <v>6</v>
      </c>
      <c r="G913" s="32">
        <v>9900</v>
      </c>
      <c r="H913" s="31">
        <v>2066.13</v>
      </c>
    </row>
    <row r="914" spans="1:8" x14ac:dyDescent="0.25">
      <c r="A914" s="29">
        <v>41797</v>
      </c>
      <c r="B914" s="30">
        <v>2234</v>
      </c>
      <c r="C914" s="31" t="s">
        <v>56</v>
      </c>
      <c r="D914" s="31" t="s">
        <v>63</v>
      </c>
      <c r="E914" s="31" t="s">
        <v>59</v>
      </c>
      <c r="F914" s="31">
        <v>8</v>
      </c>
      <c r="G914" s="32">
        <v>11904</v>
      </c>
      <c r="H914" s="31">
        <v>4160.4479999999994</v>
      </c>
    </row>
    <row r="915" spans="1:8" x14ac:dyDescent="0.25">
      <c r="A915" s="29">
        <v>41798</v>
      </c>
      <c r="B915" s="30">
        <v>2600</v>
      </c>
      <c r="C915" s="31" t="s">
        <v>56</v>
      </c>
      <c r="D915" s="31" t="s">
        <v>63</v>
      </c>
      <c r="E915" s="31" t="s">
        <v>58</v>
      </c>
      <c r="F915" s="31">
        <v>6</v>
      </c>
      <c r="G915" s="32">
        <v>7357.5</v>
      </c>
      <c r="H915" s="31">
        <v>914.6844000000001</v>
      </c>
    </row>
    <row r="916" spans="1:8" x14ac:dyDescent="0.25">
      <c r="A916" s="29">
        <v>41799</v>
      </c>
      <c r="B916" s="30">
        <v>2235</v>
      </c>
      <c r="C916" s="31" t="s">
        <v>57</v>
      </c>
      <c r="D916" s="31" t="s">
        <v>63</v>
      </c>
      <c r="E916" s="31" t="s">
        <v>55</v>
      </c>
      <c r="F916" s="31">
        <v>8</v>
      </c>
      <c r="G916" s="32">
        <v>4728</v>
      </c>
      <c r="H916" s="31">
        <v>4931.3040000000001</v>
      </c>
    </row>
    <row r="917" spans="1:8" x14ac:dyDescent="0.25">
      <c r="A917" s="29">
        <v>41800</v>
      </c>
      <c r="B917" s="30">
        <v>2601</v>
      </c>
      <c r="C917" s="31" t="s">
        <v>57</v>
      </c>
      <c r="D917" s="31" t="s">
        <v>63</v>
      </c>
      <c r="E917" s="31" t="s">
        <v>59</v>
      </c>
      <c r="F917" s="31">
        <v>9</v>
      </c>
      <c r="G917" s="32">
        <v>8869.5</v>
      </c>
      <c r="H917" s="31">
        <v>1227.24315</v>
      </c>
    </row>
    <row r="918" spans="1:8" x14ac:dyDescent="0.25">
      <c r="A918" s="29">
        <v>41801</v>
      </c>
      <c r="B918" s="30">
        <v>2236</v>
      </c>
      <c r="C918" s="31" t="s">
        <v>53</v>
      </c>
      <c r="D918" s="31" t="s">
        <v>63</v>
      </c>
      <c r="E918" s="31" t="s">
        <v>55</v>
      </c>
      <c r="F918" s="31">
        <v>9</v>
      </c>
      <c r="G918" s="32">
        <v>9864</v>
      </c>
      <c r="H918" s="31">
        <v>3500.7336</v>
      </c>
    </row>
    <row r="919" spans="1:8" x14ac:dyDescent="0.25">
      <c r="A919" s="29">
        <v>41802</v>
      </c>
      <c r="B919" s="30">
        <v>2602</v>
      </c>
      <c r="C919" s="31" t="s">
        <v>53</v>
      </c>
      <c r="D919" s="31" t="s">
        <v>63</v>
      </c>
      <c r="E919" s="31" t="s">
        <v>59</v>
      </c>
      <c r="F919" s="31">
        <v>9</v>
      </c>
      <c r="G919" s="32">
        <v>10548</v>
      </c>
      <c r="H919" s="31">
        <v>4387.9679999999998</v>
      </c>
    </row>
    <row r="920" spans="1:8" x14ac:dyDescent="0.25">
      <c r="A920" s="29">
        <v>41803</v>
      </c>
      <c r="B920" s="30">
        <v>2237</v>
      </c>
      <c r="C920" s="31" t="s">
        <v>56</v>
      </c>
      <c r="D920" s="31" t="s">
        <v>63</v>
      </c>
      <c r="E920" s="31" t="s">
        <v>55</v>
      </c>
      <c r="F920" s="31">
        <v>10</v>
      </c>
      <c r="G920" s="32">
        <v>6120</v>
      </c>
      <c r="H920" s="31">
        <v>710.12400000000002</v>
      </c>
    </row>
    <row r="921" spans="1:8" x14ac:dyDescent="0.25">
      <c r="A921" s="29">
        <v>41804</v>
      </c>
      <c r="B921" s="30">
        <v>2603</v>
      </c>
      <c r="C921" s="31" t="s">
        <v>56</v>
      </c>
      <c r="D921" s="31" t="s">
        <v>63</v>
      </c>
      <c r="E921" s="31" t="s">
        <v>59</v>
      </c>
      <c r="F921" s="31">
        <v>6</v>
      </c>
      <c r="G921" s="32">
        <v>1737</v>
      </c>
      <c r="H921" s="31">
        <v>1066.1705999999999</v>
      </c>
    </row>
    <row r="922" spans="1:8" x14ac:dyDescent="0.25">
      <c r="A922" s="29">
        <v>41805</v>
      </c>
      <c r="B922" s="30">
        <v>2238</v>
      </c>
      <c r="C922" s="31" t="s">
        <v>57</v>
      </c>
      <c r="D922" s="31" t="s">
        <v>63</v>
      </c>
      <c r="E922" s="31" t="s">
        <v>58</v>
      </c>
      <c r="F922" s="31">
        <v>6</v>
      </c>
      <c r="G922" s="32">
        <v>2011.5</v>
      </c>
      <c r="H922" s="31">
        <v>1330.0038</v>
      </c>
    </row>
    <row r="923" spans="1:8" x14ac:dyDescent="0.25">
      <c r="A923" s="29">
        <v>41806</v>
      </c>
      <c r="B923" s="30">
        <v>2604</v>
      </c>
      <c r="C923" s="31" t="s">
        <v>57</v>
      </c>
      <c r="D923" s="31" t="s">
        <v>63</v>
      </c>
      <c r="E923" s="31" t="s">
        <v>55</v>
      </c>
      <c r="F923" s="31">
        <v>6</v>
      </c>
      <c r="G923" s="32">
        <v>5022</v>
      </c>
      <c r="H923" s="31">
        <v>1730.5812000000001</v>
      </c>
    </row>
    <row r="924" spans="1:8" x14ac:dyDescent="0.25">
      <c r="A924" s="29">
        <v>41807</v>
      </c>
      <c r="B924" s="30">
        <v>2239</v>
      </c>
      <c r="C924" s="31" t="s">
        <v>53</v>
      </c>
      <c r="D924" s="31" t="s">
        <v>63</v>
      </c>
      <c r="E924" s="31" t="s">
        <v>58</v>
      </c>
      <c r="F924" s="31">
        <v>9</v>
      </c>
      <c r="G924" s="32">
        <v>7627.5</v>
      </c>
      <c r="H924" s="31">
        <v>1917.0958500000002</v>
      </c>
    </row>
    <row r="925" spans="1:8" x14ac:dyDescent="0.25">
      <c r="A925" s="29">
        <v>41808</v>
      </c>
      <c r="B925" s="30">
        <v>2605</v>
      </c>
      <c r="C925" s="31" t="s">
        <v>53</v>
      </c>
      <c r="D925" s="31" t="s">
        <v>63</v>
      </c>
      <c r="E925" s="31" t="s">
        <v>55</v>
      </c>
      <c r="F925" s="31">
        <v>10</v>
      </c>
      <c r="G925" s="32">
        <v>13050</v>
      </c>
      <c r="H925" s="31">
        <v>4386.1049999999996</v>
      </c>
    </row>
    <row r="926" spans="1:8" x14ac:dyDescent="0.25">
      <c r="A926" s="29">
        <v>41809</v>
      </c>
      <c r="B926" s="30">
        <v>2240</v>
      </c>
      <c r="C926" s="31" t="s">
        <v>56</v>
      </c>
      <c r="D926" s="31" t="s">
        <v>63</v>
      </c>
      <c r="E926" s="31" t="s">
        <v>58</v>
      </c>
      <c r="F926" s="31">
        <v>10</v>
      </c>
      <c r="G926" s="32">
        <v>10450</v>
      </c>
      <c r="H926" s="31">
        <v>4504.9949999999999</v>
      </c>
    </row>
    <row r="927" spans="1:8" x14ac:dyDescent="0.25">
      <c r="A927" s="29">
        <v>41810</v>
      </c>
      <c r="B927" s="30">
        <v>2606</v>
      </c>
      <c r="C927" s="31" t="s">
        <v>56</v>
      </c>
      <c r="D927" s="31" t="s">
        <v>63</v>
      </c>
      <c r="E927" s="31" t="s">
        <v>55</v>
      </c>
      <c r="F927" s="31">
        <v>7</v>
      </c>
      <c r="G927" s="32">
        <v>5607</v>
      </c>
      <c r="H927" s="31">
        <v>2206.9152000000004</v>
      </c>
    </row>
    <row r="928" spans="1:8" x14ac:dyDescent="0.25">
      <c r="A928" s="29">
        <v>41811</v>
      </c>
      <c r="B928" s="30">
        <v>2241</v>
      </c>
      <c r="C928" s="31" t="s">
        <v>57</v>
      </c>
      <c r="D928" s="31" t="s">
        <v>63</v>
      </c>
      <c r="E928" s="31" t="s">
        <v>59</v>
      </c>
      <c r="F928" s="31">
        <v>8</v>
      </c>
      <c r="G928" s="32">
        <v>5256</v>
      </c>
      <c r="H928" s="31">
        <v>2346.2784000000001</v>
      </c>
    </row>
    <row r="929" spans="1:8" x14ac:dyDescent="0.25">
      <c r="A929" s="29">
        <v>41812</v>
      </c>
      <c r="B929" s="30">
        <v>2607</v>
      </c>
      <c r="C929" s="31" t="s">
        <v>57</v>
      </c>
      <c r="D929" s="31" t="s">
        <v>63</v>
      </c>
      <c r="E929" s="31" t="s">
        <v>58</v>
      </c>
      <c r="F929" s="31">
        <v>8</v>
      </c>
      <c r="G929" s="32">
        <v>1584</v>
      </c>
      <c r="H929" s="31">
        <v>3345.4079999999999</v>
      </c>
    </row>
    <row r="930" spans="1:8" x14ac:dyDescent="0.25">
      <c r="A930" s="29">
        <v>41813</v>
      </c>
      <c r="B930" s="30">
        <v>2242</v>
      </c>
      <c r="C930" s="31" t="s">
        <v>53</v>
      </c>
      <c r="D930" s="31" t="s">
        <v>63</v>
      </c>
      <c r="E930" s="31" t="s">
        <v>59</v>
      </c>
      <c r="F930" s="31">
        <v>8</v>
      </c>
      <c r="G930" s="32">
        <v>6426</v>
      </c>
      <c r="H930" s="31">
        <v>1597.0751999999998</v>
      </c>
    </row>
    <row r="931" spans="1:8" x14ac:dyDescent="0.25">
      <c r="A931" s="29">
        <v>41814</v>
      </c>
      <c r="B931" s="30">
        <v>2608</v>
      </c>
      <c r="C931" s="31" t="s">
        <v>53</v>
      </c>
      <c r="D931" s="31" t="s">
        <v>63</v>
      </c>
      <c r="E931" s="31" t="s">
        <v>58</v>
      </c>
      <c r="F931" s="31">
        <v>7</v>
      </c>
      <c r="G931" s="32">
        <v>5544</v>
      </c>
      <c r="H931" s="31">
        <v>872.34840000000008</v>
      </c>
    </row>
    <row r="932" spans="1:8" x14ac:dyDescent="0.25">
      <c r="A932" s="29">
        <v>41815</v>
      </c>
      <c r="B932" s="30">
        <v>2243</v>
      </c>
      <c r="C932" s="31" t="s">
        <v>56</v>
      </c>
      <c r="D932" s="31" t="s">
        <v>63</v>
      </c>
      <c r="E932" s="31" t="s">
        <v>59</v>
      </c>
      <c r="F932" s="31">
        <v>8</v>
      </c>
      <c r="G932" s="32">
        <v>9312</v>
      </c>
      <c r="H932" s="31">
        <v>1458.7248000000002</v>
      </c>
    </row>
    <row r="933" spans="1:8" x14ac:dyDescent="0.25">
      <c r="A933" s="29">
        <v>41816</v>
      </c>
      <c r="B933" s="30">
        <v>2609</v>
      </c>
      <c r="C933" s="31" t="s">
        <v>56</v>
      </c>
      <c r="D933" s="31" t="s">
        <v>63</v>
      </c>
      <c r="E933" s="31" t="s">
        <v>58</v>
      </c>
      <c r="F933" s="31">
        <v>6</v>
      </c>
      <c r="G933" s="32">
        <v>6912</v>
      </c>
      <c r="H933" s="31">
        <v>2849.1264000000001</v>
      </c>
    </row>
    <row r="934" spans="1:8" x14ac:dyDescent="0.25">
      <c r="A934" s="29">
        <v>41817</v>
      </c>
      <c r="B934" s="30">
        <v>2244</v>
      </c>
      <c r="C934" s="31" t="s">
        <v>57</v>
      </c>
      <c r="D934" s="31" t="s">
        <v>63</v>
      </c>
      <c r="E934" s="31" t="s">
        <v>55</v>
      </c>
      <c r="F934" s="31">
        <v>6</v>
      </c>
      <c r="G934" s="32">
        <v>8676</v>
      </c>
      <c r="H934" s="31">
        <v>4146.0434999999998</v>
      </c>
    </row>
    <row r="935" spans="1:8" x14ac:dyDescent="0.25">
      <c r="A935" s="29">
        <v>41818</v>
      </c>
      <c r="B935" s="30">
        <v>2610</v>
      </c>
      <c r="C935" s="31" t="s">
        <v>57</v>
      </c>
      <c r="D935" s="31" t="s">
        <v>63</v>
      </c>
      <c r="E935" s="31" t="s">
        <v>59</v>
      </c>
      <c r="F935" s="31">
        <v>10</v>
      </c>
      <c r="G935" s="32">
        <v>10020</v>
      </c>
      <c r="H935" s="31">
        <v>919.58550000000002</v>
      </c>
    </row>
    <row r="936" spans="1:8" x14ac:dyDescent="0.25">
      <c r="A936" s="29">
        <v>41819</v>
      </c>
      <c r="B936" s="30">
        <v>2245</v>
      </c>
      <c r="C936" s="31" t="s">
        <v>53</v>
      </c>
      <c r="D936" s="31" t="s">
        <v>63</v>
      </c>
      <c r="E936" s="31" t="s">
        <v>55</v>
      </c>
      <c r="F936" s="31">
        <v>10</v>
      </c>
      <c r="G936" s="32">
        <v>9360</v>
      </c>
      <c r="H936" s="31">
        <v>2694.2759999999998</v>
      </c>
    </row>
    <row r="937" spans="1:8" x14ac:dyDescent="0.25">
      <c r="A937" s="29">
        <v>41820</v>
      </c>
      <c r="B937" s="30">
        <v>2611</v>
      </c>
      <c r="C937" s="31" t="s">
        <v>53</v>
      </c>
      <c r="D937" s="31" t="s">
        <v>63</v>
      </c>
      <c r="E937" s="31" t="s">
        <v>59</v>
      </c>
      <c r="F937" s="31">
        <v>6</v>
      </c>
      <c r="G937" s="32">
        <v>4284</v>
      </c>
      <c r="H937" s="31">
        <v>3193.2936</v>
      </c>
    </row>
    <row r="938" spans="1:8" x14ac:dyDescent="0.25">
      <c r="A938" s="29">
        <v>41821</v>
      </c>
      <c r="B938" s="30">
        <v>2246</v>
      </c>
      <c r="C938" s="31" t="s">
        <v>56</v>
      </c>
      <c r="D938" s="31" t="s">
        <v>63</v>
      </c>
      <c r="E938" s="31" t="s">
        <v>55</v>
      </c>
      <c r="F938" s="31">
        <v>6</v>
      </c>
      <c r="G938" s="32">
        <v>7290</v>
      </c>
      <c r="H938" s="31">
        <v>645.01920000000007</v>
      </c>
    </row>
    <row r="939" spans="1:8" x14ac:dyDescent="0.25">
      <c r="A939" s="29">
        <v>41822</v>
      </c>
      <c r="B939" s="30">
        <v>2612</v>
      </c>
      <c r="C939" s="31" t="s">
        <v>56</v>
      </c>
      <c r="D939" s="31" t="s">
        <v>63</v>
      </c>
      <c r="E939" s="31" t="s">
        <v>59</v>
      </c>
      <c r="F939" s="31">
        <v>9</v>
      </c>
      <c r="G939" s="32">
        <v>4171.5</v>
      </c>
      <c r="H939" s="31">
        <v>4196.5289999999995</v>
      </c>
    </row>
    <row r="940" spans="1:8" x14ac:dyDescent="0.25">
      <c r="A940" s="29">
        <v>41823</v>
      </c>
      <c r="B940" s="30">
        <v>2247</v>
      </c>
      <c r="C940" s="31" t="s">
        <v>57</v>
      </c>
      <c r="D940" s="31" t="s">
        <v>63</v>
      </c>
      <c r="E940" s="31" t="s">
        <v>58</v>
      </c>
      <c r="F940" s="31">
        <v>9</v>
      </c>
      <c r="G940" s="32">
        <v>9432</v>
      </c>
      <c r="H940" s="31">
        <v>3880.3247999999999</v>
      </c>
    </row>
    <row r="941" spans="1:8" x14ac:dyDescent="0.25">
      <c r="A941" s="29">
        <v>41824</v>
      </c>
      <c r="B941" s="30">
        <v>2613</v>
      </c>
      <c r="C941" s="31" t="s">
        <v>57</v>
      </c>
      <c r="D941" s="31" t="s">
        <v>63</v>
      </c>
      <c r="E941" s="31" t="s">
        <v>55</v>
      </c>
      <c r="F941" s="31">
        <v>9</v>
      </c>
      <c r="G941" s="32">
        <v>2207.25</v>
      </c>
      <c r="H941" s="31">
        <v>1667.7981000000002</v>
      </c>
    </row>
    <row r="942" spans="1:8" x14ac:dyDescent="0.25">
      <c r="A942" s="29">
        <v>41825</v>
      </c>
      <c r="B942" s="30">
        <v>2248</v>
      </c>
      <c r="C942" s="31" t="s">
        <v>53</v>
      </c>
      <c r="D942" s="31" t="s">
        <v>63</v>
      </c>
      <c r="E942" s="31" t="s">
        <v>58</v>
      </c>
      <c r="F942" s="31">
        <v>8</v>
      </c>
      <c r="G942" s="32">
        <v>2144</v>
      </c>
      <c r="H942" s="31">
        <v>868.10559999999998</v>
      </c>
    </row>
    <row r="943" spans="1:8" x14ac:dyDescent="0.25">
      <c r="A943" s="29">
        <v>41826</v>
      </c>
      <c r="B943" s="30">
        <v>2614</v>
      </c>
      <c r="C943" s="31" t="s">
        <v>53</v>
      </c>
      <c r="D943" s="31" t="s">
        <v>63</v>
      </c>
      <c r="E943" s="31" t="s">
        <v>55</v>
      </c>
      <c r="F943" s="31">
        <v>6</v>
      </c>
      <c r="G943" s="32">
        <v>5157</v>
      </c>
      <c r="H943" s="31">
        <v>2928.3165000000004</v>
      </c>
    </row>
    <row r="944" spans="1:8" x14ac:dyDescent="0.25">
      <c r="A944" s="29">
        <v>41827</v>
      </c>
      <c r="B944" s="30">
        <v>2249</v>
      </c>
      <c r="C944" s="31" t="s">
        <v>56</v>
      </c>
      <c r="D944" s="31" t="s">
        <v>63</v>
      </c>
      <c r="E944" s="31" t="s">
        <v>58</v>
      </c>
      <c r="F944" s="31">
        <v>9</v>
      </c>
      <c r="G944" s="32">
        <v>11178</v>
      </c>
      <c r="H944" s="31">
        <v>3189.0834000000004</v>
      </c>
    </row>
    <row r="945" spans="1:8" x14ac:dyDescent="0.25">
      <c r="A945" s="29">
        <v>41828</v>
      </c>
      <c r="B945" s="30">
        <v>2615</v>
      </c>
      <c r="C945" s="31" t="s">
        <v>56</v>
      </c>
      <c r="D945" s="31" t="s">
        <v>63</v>
      </c>
      <c r="E945" s="31" t="s">
        <v>55</v>
      </c>
      <c r="F945" s="31">
        <v>8</v>
      </c>
      <c r="G945" s="32">
        <v>5568</v>
      </c>
      <c r="H945" s="31">
        <v>4292.9279999999999</v>
      </c>
    </row>
    <row r="946" spans="1:8" x14ac:dyDescent="0.25">
      <c r="A946" s="29">
        <v>41829</v>
      </c>
      <c r="B946" s="30">
        <v>2250</v>
      </c>
      <c r="C946" s="31" t="s">
        <v>57</v>
      </c>
      <c r="D946" s="31" t="s">
        <v>63</v>
      </c>
      <c r="E946" s="31" t="s">
        <v>59</v>
      </c>
      <c r="F946" s="31">
        <v>7</v>
      </c>
      <c r="G946" s="32">
        <v>9324</v>
      </c>
      <c r="H946" s="31">
        <v>834.73109999999997</v>
      </c>
    </row>
    <row r="947" spans="1:8" x14ac:dyDescent="0.25">
      <c r="A947" s="29">
        <v>40909</v>
      </c>
      <c r="B947" s="30">
        <v>2461</v>
      </c>
      <c r="C947" s="31" t="s">
        <v>53</v>
      </c>
      <c r="D947" s="31" t="s">
        <v>64</v>
      </c>
      <c r="E947" s="31" t="s">
        <v>55</v>
      </c>
      <c r="F947" s="31">
        <v>10</v>
      </c>
      <c r="G947" s="32">
        <v>8370</v>
      </c>
      <c r="H947" s="31">
        <v>3260.9519999999998</v>
      </c>
    </row>
    <row r="948" spans="1:8" x14ac:dyDescent="0.25">
      <c r="A948" s="29">
        <v>40910</v>
      </c>
      <c r="B948" s="30">
        <v>2826</v>
      </c>
      <c r="C948" s="31" t="s">
        <v>57</v>
      </c>
      <c r="D948" s="31" t="s">
        <v>64</v>
      </c>
      <c r="E948" s="31" t="s">
        <v>59</v>
      </c>
      <c r="F948" s="31">
        <v>6</v>
      </c>
      <c r="G948" s="32">
        <v>10080</v>
      </c>
      <c r="H948" s="31">
        <v>2938.5719999999997</v>
      </c>
    </row>
    <row r="949" spans="1:8" x14ac:dyDescent="0.25">
      <c r="A949" s="29">
        <v>40911</v>
      </c>
      <c r="B949" s="30">
        <v>2462</v>
      </c>
      <c r="C949" s="31" t="s">
        <v>56</v>
      </c>
      <c r="D949" s="31" t="s">
        <v>64</v>
      </c>
      <c r="E949" s="31" t="s">
        <v>55</v>
      </c>
      <c r="F949" s="31">
        <v>6</v>
      </c>
      <c r="G949" s="32">
        <v>7560</v>
      </c>
      <c r="H949" s="31">
        <v>2281.6080000000002</v>
      </c>
    </row>
    <row r="950" spans="1:8" x14ac:dyDescent="0.25">
      <c r="A950" s="29">
        <v>40913</v>
      </c>
      <c r="B950" s="30">
        <v>2827</v>
      </c>
      <c r="C950" s="31" t="s">
        <v>53</v>
      </c>
      <c r="D950" s="31" t="s">
        <v>64</v>
      </c>
      <c r="E950" s="31" t="s">
        <v>59</v>
      </c>
      <c r="F950" s="31">
        <v>8</v>
      </c>
      <c r="G950" s="32">
        <v>7248</v>
      </c>
      <c r="H950" s="31">
        <v>1923.2568000000001</v>
      </c>
    </row>
    <row r="951" spans="1:8" x14ac:dyDescent="0.25">
      <c r="A951" s="29">
        <v>40914</v>
      </c>
      <c r="B951" s="30">
        <v>2463</v>
      </c>
      <c r="C951" s="31" t="s">
        <v>57</v>
      </c>
      <c r="D951" s="31" t="s">
        <v>64</v>
      </c>
      <c r="E951" s="31" t="s">
        <v>58</v>
      </c>
      <c r="F951" s="31">
        <v>10</v>
      </c>
      <c r="G951" s="32">
        <v>14025</v>
      </c>
      <c r="H951" s="31">
        <v>1848.4950000000003</v>
      </c>
    </row>
    <row r="952" spans="1:8" x14ac:dyDescent="0.25">
      <c r="A952" s="29">
        <v>40915</v>
      </c>
      <c r="B952" s="30">
        <v>2828</v>
      </c>
      <c r="C952" s="31" t="s">
        <v>56</v>
      </c>
      <c r="D952" s="31" t="s">
        <v>64</v>
      </c>
      <c r="E952" s="31" t="s">
        <v>59</v>
      </c>
      <c r="F952" s="31">
        <v>8</v>
      </c>
      <c r="G952" s="32">
        <v>2256</v>
      </c>
      <c r="H952" s="31">
        <v>1967.232</v>
      </c>
    </row>
    <row r="953" spans="1:8" x14ac:dyDescent="0.25">
      <c r="A953" s="29">
        <v>40916</v>
      </c>
      <c r="B953" s="30">
        <v>2464</v>
      </c>
      <c r="C953" s="31" t="s">
        <v>53</v>
      </c>
      <c r="D953" s="31" t="s">
        <v>64</v>
      </c>
      <c r="E953" s="31" t="s">
        <v>58</v>
      </c>
      <c r="F953" s="31">
        <v>6</v>
      </c>
      <c r="G953" s="32">
        <v>11002.5</v>
      </c>
      <c r="H953" s="31">
        <v>4562.73675</v>
      </c>
    </row>
    <row r="954" spans="1:8" x14ac:dyDescent="0.25">
      <c r="A954" s="29">
        <v>40917</v>
      </c>
      <c r="B954" s="30">
        <v>2829</v>
      </c>
      <c r="C954" s="31" t="s">
        <v>57</v>
      </c>
      <c r="D954" s="31" t="s">
        <v>64</v>
      </c>
      <c r="E954" s="31" t="s">
        <v>55</v>
      </c>
      <c r="F954" s="31">
        <v>10</v>
      </c>
      <c r="G954" s="32">
        <v>10300</v>
      </c>
      <c r="H954" s="31">
        <v>2440.482</v>
      </c>
    </row>
    <row r="955" spans="1:8" x14ac:dyDescent="0.25">
      <c r="A955" s="29">
        <v>40918</v>
      </c>
      <c r="B955" s="30">
        <v>2465</v>
      </c>
      <c r="C955" s="31" t="s">
        <v>56</v>
      </c>
      <c r="D955" s="31" t="s">
        <v>64</v>
      </c>
      <c r="E955" s="31" t="s">
        <v>58</v>
      </c>
      <c r="F955" s="31">
        <v>8</v>
      </c>
      <c r="G955" s="32">
        <v>5832</v>
      </c>
      <c r="H955" s="31">
        <v>1251.2556</v>
      </c>
    </row>
    <row r="956" spans="1:8" x14ac:dyDescent="0.25">
      <c r="A956" s="29">
        <v>40919</v>
      </c>
      <c r="B956" s="30">
        <v>2830</v>
      </c>
      <c r="C956" s="31" t="s">
        <v>53</v>
      </c>
      <c r="D956" s="31" t="s">
        <v>64</v>
      </c>
      <c r="E956" s="31" t="s">
        <v>55</v>
      </c>
      <c r="F956" s="31">
        <v>7</v>
      </c>
      <c r="G956" s="32">
        <v>2173.5</v>
      </c>
      <c r="H956" s="31">
        <v>3364.5779999999995</v>
      </c>
    </row>
    <row r="957" spans="1:8" x14ac:dyDescent="0.25">
      <c r="A957" s="29">
        <v>40920</v>
      </c>
      <c r="B957" s="30">
        <v>2466</v>
      </c>
      <c r="C957" s="31" t="s">
        <v>57</v>
      </c>
      <c r="D957" s="31" t="s">
        <v>64</v>
      </c>
      <c r="E957" s="31" t="s">
        <v>59</v>
      </c>
      <c r="F957" s="31">
        <v>6</v>
      </c>
      <c r="G957" s="32">
        <v>3546</v>
      </c>
      <c r="H957" s="31">
        <v>2980.7676000000001</v>
      </c>
    </row>
    <row r="958" spans="1:8" x14ac:dyDescent="0.25">
      <c r="A958" s="29">
        <v>40921</v>
      </c>
      <c r="B958" s="30">
        <v>2831</v>
      </c>
      <c r="C958" s="31" t="s">
        <v>56</v>
      </c>
      <c r="D958" s="31" t="s">
        <v>64</v>
      </c>
      <c r="E958" s="31" t="s">
        <v>55</v>
      </c>
      <c r="F958" s="31">
        <v>6</v>
      </c>
      <c r="G958" s="32">
        <v>6439.5</v>
      </c>
      <c r="H958" s="31">
        <v>901.31534999999997</v>
      </c>
    </row>
    <row r="959" spans="1:8" x14ac:dyDescent="0.25">
      <c r="A959" s="29">
        <v>40922</v>
      </c>
      <c r="B959" s="30">
        <v>2467</v>
      </c>
      <c r="C959" s="31" t="s">
        <v>53</v>
      </c>
      <c r="D959" s="31" t="s">
        <v>64</v>
      </c>
      <c r="E959" s="31" t="s">
        <v>59</v>
      </c>
      <c r="F959" s="31">
        <v>10</v>
      </c>
      <c r="G959" s="32">
        <v>14300</v>
      </c>
      <c r="H959" s="31">
        <v>5694.26</v>
      </c>
    </row>
    <row r="960" spans="1:8" x14ac:dyDescent="0.25">
      <c r="A960" s="29">
        <v>40923</v>
      </c>
      <c r="B960" s="30">
        <v>2832</v>
      </c>
      <c r="C960" s="31" t="s">
        <v>57</v>
      </c>
      <c r="D960" s="31" t="s">
        <v>64</v>
      </c>
      <c r="E960" s="31" t="s">
        <v>58</v>
      </c>
      <c r="F960" s="31">
        <v>8</v>
      </c>
      <c r="G960" s="32">
        <v>12060</v>
      </c>
      <c r="H960" s="31">
        <v>2411.0352000000003</v>
      </c>
    </row>
    <row r="961" spans="1:8" x14ac:dyDescent="0.25">
      <c r="A961" s="29">
        <v>40924</v>
      </c>
      <c r="B961" s="30">
        <v>2468</v>
      </c>
      <c r="C961" s="31" t="s">
        <v>56</v>
      </c>
      <c r="D961" s="31" t="s">
        <v>64</v>
      </c>
      <c r="E961" s="31" t="s">
        <v>59</v>
      </c>
      <c r="F961" s="31">
        <v>9</v>
      </c>
      <c r="G961" s="32">
        <v>4104</v>
      </c>
      <c r="H961" s="31">
        <v>632.22119999999995</v>
      </c>
    </row>
    <row r="962" spans="1:8" x14ac:dyDescent="0.25">
      <c r="A962" s="29">
        <v>40925</v>
      </c>
      <c r="B962" s="30">
        <v>2833</v>
      </c>
      <c r="C962" s="31" t="s">
        <v>53</v>
      </c>
      <c r="D962" s="31" t="s">
        <v>64</v>
      </c>
      <c r="E962" s="31" t="s">
        <v>58</v>
      </c>
      <c r="F962" s="31">
        <v>8</v>
      </c>
      <c r="G962" s="32">
        <v>10640</v>
      </c>
      <c r="H962" s="31">
        <v>2694.0480000000002</v>
      </c>
    </row>
    <row r="963" spans="1:8" x14ac:dyDescent="0.25">
      <c r="A963" s="29">
        <v>40926</v>
      </c>
      <c r="B963" s="30">
        <v>2469</v>
      </c>
      <c r="C963" s="31" t="s">
        <v>57</v>
      </c>
      <c r="D963" s="31" t="s">
        <v>64</v>
      </c>
      <c r="E963" s="31" t="s">
        <v>55</v>
      </c>
      <c r="F963" s="31">
        <v>6</v>
      </c>
      <c r="G963" s="32">
        <v>3654</v>
      </c>
      <c r="H963" s="31">
        <v>2649.8807999999999</v>
      </c>
    </row>
    <row r="964" spans="1:8" x14ac:dyDescent="0.25">
      <c r="A964" s="29">
        <v>40927</v>
      </c>
      <c r="B964" s="30">
        <v>2834</v>
      </c>
      <c r="C964" s="31" t="s">
        <v>56</v>
      </c>
      <c r="D964" s="31" t="s">
        <v>64</v>
      </c>
      <c r="E964" s="31" t="s">
        <v>58</v>
      </c>
      <c r="F964" s="31">
        <v>8</v>
      </c>
      <c r="G964" s="32">
        <v>7440</v>
      </c>
      <c r="H964" s="31">
        <v>1705.2479999999998</v>
      </c>
    </row>
    <row r="965" spans="1:8" x14ac:dyDescent="0.25">
      <c r="A965" s="29">
        <v>40928</v>
      </c>
      <c r="B965" s="30">
        <v>2470</v>
      </c>
      <c r="C965" s="31" t="s">
        <v>53</v>
      </c>
      <c r="D965" s="31" t="s">
        <v>64</v>
      </c>
      <c r="E965" s="31" t="s">
        <v>55</v>
      </c>
      <c r="F965" s="31">
        <v>10</v>
      </c>
      <c r="G965" s="32">
        <v>9840</v>
      </c>
      <c r="H965" s="31">
        <v>3874.5</v>
      </c>
    </row>
    <row r="966" spans="1:8" x14ac:dyDescent="0.25">
      <c r="A966" s="29">
        <v>40929</v>
      </c>
      <c r="B966" s="30">
        <v>2835</v>
      </c>
      <c r="C966" s="31" t="s">
        <v>57</v>
      </c>
      <c r="D966" s="31" t="s">
        <v>64</v>
      </c>
      <c r="E966" s="31" t="s">
        <v>59</v>
      </c>
      <c r="F966" s="31">
        <v>6</v>
      </c>
      <c r="G966" s="32">
        <v>7128</v>
      </c>
      <c r="H966" s="31">
        <v>2157.6456000000003</v>
      </c>
    </row>
    <row r="967" spans="1:8" x14ac:dyDescent="0.25">
      <c r="A967" s="29">
        <v>40930</v>
      </c>
      <c r="B967" s="30">
        <v>2471</v>
      </c>
      <c r="C967" s="31" t="s">
        <v>56</v>
      </c>
      <c r="D967" s="31" t="s">
        <v>64</v>
      </c>
      <c r="E967" s="31" t="s">
        <v>55</v>
      </c>
      <c r="F967" s="31">
        <v>9</v>
      </c>
      <c r="G967" s="32">
        <v>10440</v>
      </c>
      <c r="H967" s="31">
        <v>3222.8279999999995</v>
      </c>
    </row>
    <row r="968" spans="1:8" x14ac:dyDescent="0.25">
      <c r="A968" s="29">
        <v>40931</v>
      </c>
      <c r="B968" s="30">
        <v>2836</v>
      </c>
      <c r="C968" s="31" t="s">
        <v>53</v>
      </c>
      <c r="D968" s="31" t="s">
        <v>64</v>
      </c>
      <c r="E968" s="31" t="s">
        <v>59</v>
      </c>
      <c r="F968" s="31">
        <v>6</v>
      </c>
      <c r="G968" s="32">
        <v>2412</v>
      </c>
      <c r="H968" s="31">
        <v>2929.1328000000003</v>
      </c>
    </row>
    <row r="969" spans="1:8" x14ac:dyDescent="0.25">
      <c r="A969" s="29">
        <v>40932</v>
      </c>
      <c r="B969" s="30">
        <v>2472</v>
      </c>
      <c r="C969" s="31" t="s">
        <v>57</v>
      </c>
      <c r="D969" s="31" t="s">
        <v>64</v>
      </c>
      <c r="E969" s="31" t="s">
        <v>58</v>
      </c>
      <c r="F969" s="31">
        <v>9</v>
      </c>
      <c r="G969" s="32">
        <v>2794.5</v>
      </c>
      <c r="H969" s="31">
        <v>5992.8052500000003</v>
      </c>
    </row>
    <row r="970" spans="1:8" x14ac:dyDescent="0.25">
      <c r="A970" s="29">
        <v>40933</v>
      </c>
      <c r="B970" s="30">
        <v>2837</v>
      </c>
      <c r="C970" s="31" t="s">
        <v>56</v>
      </c>
      <c r="D970" s="31" t="s">
        <v>64</v>
      </c>
      <c r="E970" s="31" t="s">
        <v>59</v>
      </c>
      <c r="F970" s="31">
        <v>8</v>
      </c>
      <c r="G970" s="32">
        <v>2988</v>
      </c>
      <c r="H970" s="31">
        <v>1167.4115999999999</v>
      </c>
    </row>
    <row r="971" spans="1:8" x14ac:dyDescent="0.25">
      <c r="A971" s="29">
        <v>40934</v>
      </c>
      <c r="B971" s="30">
        <v>2473</v>
      </c>
      <c r="C971" s="31" t="s">
        <v>53</v>
      </c>
      <c r="D971" s="31" t="s">
        <v>64</v>
      </c>
      <c r="E971" s="31" t="s">
        <v>58</v>
      </c>
      <c r="F971" s="31">
        <v>7</v>
      </c>
      <c r="G971" s="32">
        <v>4830</v>
      </c>
      <c r="H971" s="31">
        <v>3731.1750000000002</v>
      </c>
    </row>
    <row r="972" spans="1:8" x14ac:dyDescent="0.25">
      <c r="A972" s="29">
        <v>40935</v>
      </c>
      <c r="B972" s="30">
        <v>2838</v>
      </c>
      <c r="C972" s="31" t="s">
        <v>57</v>
      </c>
      <c r="D972" s="31" t="s">
        <v>64</v>
      </c>
      <c r="E972" s="31" t="s">
        <v>55</v>
      </c>
      <c r="F972" s="31">
        <v>8</v>
      </c>
      <c r="G972" s="32">
        <v>8760</v>
      </c>
      <c r="H972" s="31">
        <v>1515.8303999999998</v>
      </c>
    </row>
    <row r="973" spans="1:8" x14ac:dyDescent="0.25">
      <c r="A973" s="29">
        <v>40936</v>
      </c>
      <c r="B973" s="30">
        <v>2474</v>
      </c>
      <c r="C973" s="31" t="s">
        <v>56</v>
      </c>
      <c r="D973" s="31" t="s">
        <v>64</v>
      </c>
      <c r="E973" s="31" t="s">
        <v>58</v>
      </c>
      <c r="F973" s="31">
        <v>6</v>
      </c>
      <c r="G973" s="32">
        <v>1377</v>
      </c>
      <c r="H973" s="31">
        <v>533.31209999999987</v>
      </c>
    </row>
    <row r="974" spans="1:8" x14ac:dyDescent="0.25">
      <c r="A974" s="29">
        <v>40937</v>
      </c>
      <c r="B974" s="30">
        <v>2839</v>
      </c>
      <c r="C974" s="31" t="s">
        <v>53</v>
      </c>
      <c r="D974" s="31" t="s">
        <v>64</v>
      </c>
      <c r="E974" s="31" t="s">
        <v>55</v>
      </c>
      <c r="F974" s="31">
        <v>8</v>
      </c>
      <c r="G974" s="32">
        <v>10704</v>
      </c>
      <c r="H974" s="31">
        <v>1048.1891999999998</v>
      </c>
    </row>
    <row r="975" spans="1:8" x14ac:dyDescent="0.25">
      <c r="A975" s="29">
        <v>40938</v>
      </c>
      <c r="B975" s="30">
        <v>2475</v>
      </c>
      <c r="C975" s="31" t="s">
        <v>57</v>
      </c>
      <c r="D975" s="31" t="s">
        <v>64</v>
      </c>
      <c r="E975" s="31" t="s">
        <v>59</v>
      </c>
      <c r="F975" s="31">
        <v>7</v>
      </c>
      <c r="G975" s="32">
        <v>4830</v>
      </c>
      <c r="H975" s="31">
        <v>3560.6760000000004</v>
      </c>
    </row>
    <row r="976" spans="1:8" x14ac:dyDescent="0.25">
      <c r="A976" s="29">
        <v>40939</v>
      </c>
      <c r="B976" s="30">
        <v>2840</v>
      </c>
      <c r="C976" s="31" t="s">
        <v>56</v>
      </c>
      <c r="D976" s="31" t="s">
        <v>64</v>
      </c>
      <c r="E976" s="31" t="s">
        <v>55</v>
      </c>
      <c r="F976" s="31">
        <v>9</v>
      </c>
      <c r="G976" s="32">
        <v>2268</v>
      </c>
      <c r="H976" s="31">
        <v>990.20879999999988</v>
      </c>
    </row>
    <row r="977" spans="1:8" x14ac:dyDescent="0.25">
      <c r="A977" s="29">
        <v>40940</v>
      </c>
      <c r="B977" s="30">
        <v>2476</v>
      </c>
      <c r="C977" s="31" t="s">
        <v>53</v>
      </c>
      <c r="D977" s="31" t="s">
        <v>64</v>
      </c>
      <c r="E977" s="31" t="s">
        <v>59</v>
      </c>
      <c r="F977" s="31">
        <v>8</v>
      </c>
      <c r="G977" s="32">
        <v>4656</v>
      </c>
      <c r="H977" s="31">
        <v>4615.26</v>
      </c>
    </row>
    <row r="978" spans="1:8" x14ac:dyDescent="0.25">
      <c r="A978" s="29">
        <v>40941</v>
      </c>
      <c r="B978" s="30">
        <v>2841</v>
      </c>
      <c r="C978" s="31" t="s">
        <v>57</v>
      </c>
      <c r="D978" s="31" t="s">
        <v>64</v>
      </c>
      <c r="E978" s="31" t="s">
        <v>58</v>
      </c>
      <c r="F978" s="31">
        <v>6</v>
      </c>
      <c r="G978" s="32">
        <v>3510</v>
      </c>
      <c r="H978" s="31">
        <v>591.2595</v>
      </c>
    </row>
    <row r="979" spans="1:8" x14ac:dyDescent="0.25">
      <c r="A979" s="29">
        <v>40942</v>
      </c>
      <c r="B979" s="30">
        <v>2477</v>
      </c>
      <c r="C979" s="31" t="s">
        <v>56</v>
      </c>
      <c r="D979" s="31" t="s">
        <v>64</v>
      </c>
      <c r="E979" s="31" t="s">
        <v>59</v>
      </c>
      <c r="F979" s="31">
        <v>10</v>
      </c>
      <c r="G979" s="32">
        <v>6060</v>
      </c>
      <c r="H979" s="31">
        <v>601.75800000000004</v>
      </c>
    </row>
    <row r="980" spans="1:8" x14ac:dyDescent="0.25">
      <c r="A980" s="29">
        <v>40943</v>
      </c>
      <c r="B980" s="30">
        <v>2842</v>
      </c>
      <c r="C980" s="31" t="s">
        <v>53</v>
      </c>
      <c r="D980" s="31" t="s">
        <v>64</v>
      </c>
      <c r="E980" s="31" t="s">
        <v>58</v>
      </c>
      <c r="F980" s="31">
        <v>10</v>
      </c>
      <c r="G980" s="32">
        <v>2100</v>
      </c>
      <c r="H980" s="31">
        <v>2436.84</v>
      </c>
    </row>
    <row r="981" spans="1:8" x14ac:dyDescent="0.25">
      <c r="A981" s="29">
        <v>40944</v>
      </c>
      <c r="B981" s="30">
        <v>2478</v>
      </c>
      <c r="C981" s="31" t="s">
        <v>57</v>
      </c>
      <c r="D981" s="31" t="s">
        <v>64</v>
      </c>
      <c r="E981" s="31" t="s">
        <v>55</v>
      </c>
      <c r="F981" s="31">
        <v>6</v>
      </c>
      <c r="G981" s="32">
        <v>4302</v>
      </c>
      <c r="H981" s="31">
        <v>921.27329999999995</v>
      </c>
    </row>
    <row r="982" spans="1:8" x14ac:dyDescent="0.25">
      <c r="A982" s="29">
        <v>40945</v>
      </c>
      <c r="B982" s="30">
        <v>2843</v>
      </c>
      <c r="C982" s="31" t="s">
        <v>56</v>
      </c>
      <c r="D982" s="31" t="s">
        <v>64</v>
      </c>
      <c r="E982" s="31" t="s">
        <v>58</v>
      </c>
      <c r="F982" s="31">
        <v>6</v>
      </c>
      <c r="G982" s="32">
        <v>4950</v>
      </c>
      <c r="H982" s="31">
        <v>3771.9</v>
      </c>
    </row>
    <row r="983" spans="1:8" x14ac:dyDescent="0.25">
      <c r="A983" s="29">
        <v>40946</v>
      </c>
      <c r="B983" s="30">
        <v>2479</v>
      </c>
      <c r="C983" s="31" t="s">
        <v>53</v>
      </c>
      <c r="D983" s="31" t="s">
        <v>64</v>
      </c>
      <c r="E983" s="31" t="s">
        <v>55</v>
      </c>
      <c r="F983" s="31">
        <v>9</v>
      </c>
      <c r="G983" s="32">
        <v>8586</v>
      </c>
      <c r="H983" s="31">
        <v>6004.4759999999997</v>
      </c>
    </row>
    <row r="984" spans="1:8" x14ac:dyDescent="0.25">
      <c r="A984" s="29">
        <v>40947</v>
      </c>
      <c r="B984" s="30">
        <v>2844</v>
      </c>
      <c r="C984" s="31" t="s">
        <v>57</v>
      </c>
      <c r="D984" s="31" t="s">
        <v>64</v>
      </c>
      <c r="E984" s="31" t="s">
        <v>59</v>
      </c>
      <c r="F984" s="31">
        <v>8</v>
      </c>
      <c r="G984" s="32">
        <v>4176</v>
      </c>
      <c r="H984" s="31">
        <v>2659.6943999999994</v>
      </c>
    </row>
    <row r="985" spans="1:8" x14ac:dyDescent="0.25">
      <c r="A985" s="29">
        <v>40948</v>
      </c>
      <c r="B985" s="30">
        <v>2480</v>
      </c>
      <c r="C985" s="31" t="s">
        <v>56</v>
      </c>
      <c r="D985" s="31" t="s">
        <v>64</v>
      </c>
      <c r="E985" s="31" t="s">
        <v>55</v>
      </c>
      <c r="F985" s="31">
        <v>7</v>
      </c>
      <c r="G985" s="32">
        <v>6615</v>
      </c>
      <c r="H985" s="31">
        <v>1713.1196250000003</v>
      </c>
    </row>
    <row r="986" spans="1:8" x14ac:dyDescent="0.25">
      <c r="A986" s="29">
        <v>40949</v>
      </c>
      <c r="B986" s="30">
        <v>2845</v>
      </c>
      <c r="C986" s="31" t="s">
        <v>53</v>
      </c>
      <c r="D986" s="31" t="s">
        <v>64</v>
      </c>
      <c r="E986" s="31" t="s">
        <v>59</v>
      </c>
      <c r="F986" s="31">
        <v>8</v>
      </c>
      <c r="G986" s="32">
        <v>7668</v>
      </c>
      <c r="H986" s="31">
        <v>3251.9987999999994</v>
      </c>
    </row>
    <row r="987" spans="1:8" x14ac:dyDescent="0.25">
      <c r="A987" s="29">
        <v>40950</v>
      </c>
      <c r="B987" s="30">
        <v>2481</v>
      </c>
      <c r="C987" s="31" t="s">
        <v>57</v>
      </c>
      <c r="D987" s="31" t="s">
        <v>64</v>
      </c>
      <c r="E987" s="31" t="s">
        <v>58</v>
      </c>
      <c r="F987" s="31">
        <v>9</v>
      </c>
      <c r="G987" s="32">
        <v>4887</v>
      </c>
      <c r="H987" s="31">
        <v>3844.8472500000003</v>
      </c>
    </row>
    <row r="988" spans="1:8" x14ac:dyDescent="0.25">
      <c r="A988" s="29">
        <v>40951</v>
      </c>
      <c r="B988" s="30">
        <v>2846</v>
      </c>
      <c r="C988" s="31" t="s">
        <v>56</v>
      </c>
      <c r="D988" s="31" t="s">
        <v>64</v>
      </c>
      <c r="E988" s="31" t="s">
        <v>59</v>
      </c>
      <c r="F988" s="31">
        <v>9</v>
      </c>
      <c r="G988" s="32">
        <v>3753</v>
      </c>
      <c r="H988" s="31">
        <v>780.24869999999999</v>
      </c>
    </row>
    <row r="989" spans="1:8" x14ac:dyDescent="0.25">
      <c r="A989" s="29">
        <v>40952</v>
      </c>
      <c r="B989" s="30">
        <v>2482</v>
      </c>
      <c r="C989" s="31" t="s">
        <v>53</v>
      </c>
      <c r="D989" s="31" t="s">
        <v>64</v>
      </c>
      <c r="E989" s="31" t="s">
        <v>58</v>
      </c>
      <c r="F989" s="31">
        <v>9</v>
      </c>
      <c r="G989" s="32">
        <v>3861</v>
      </c>
      <c r="H989" s="31">
        <v>3315.6337500000009</v>
      </c>
    </row>
    <row r="990" spans="1:8" x14ac:dyDescent="0.25">
      <c r="A990" s="29">
        <v>40953</v>
      </c>
      <c r="B990" s="30">
        <v>2847</v>
      </c>
      <c r="C990" s="31" t="s">
        <v>57</v>
      </c>
      <c r="D990" s="31" t="s">
        <v>64</v>
      </c>
      <c r="E990" s="31" t="s">
        <v>55</v>
      </c>
      <c r="F990" s="31">
        <v>9</v>
      </c>
      <c r="G990" s="32">
        <v>9247.5</v>
      </c>
      <c r="H990" s="31">
        <v>751.63679999999999</v>
      </c>
    </row>
    <row r="991" spans="1:8" x14ac:dyDescent="0.25">
      <c r="A991" s="29">
        <v>40954</v>
      </c>
      <c r="B991" s="30">
        <v>2483</v>
      </c>
      <c r="C991" s="31" t="s">
        <v>56</v>
      </c>
      <c r="D991" s="31" t="s">
        <v>64</v>
      </c>
      <c r="E991" s="31" t="s">
        <v>58</v>
      </c>
      <c r="F991" s="31">
        <v>8</v>
      </c>
      <c r="G991" s="32">
        <v>8424</v>
      </c>
      <c r="H991" s="31">
        <v>1465.7759999999998</v>
      </c>
    </row>
    <row r="992" spans="1:8" x14ac:dyDescent="0.25">
      <c r="A992" s="29">
        <v>40955</v>
      </c>
      <c r="B992" s="30">
        <v>2848</v>
      </c>
      <c r="C992" s="31" t="s">
        <v>53</v>
      </c>
      <c r="D992" s="31" t="s">
        <v>64</v>
      </c>
      <c r="E992" s="31" t="s">
        <v>55</v>
      </c>
      <c r="F992" s="31">
        <v>7</v>
      </c>
      <c r="G992" s="32">
        <v>4158</v>
      </c>
      <c r="H992" s="31">
        <v>3411.6390000000001</v>
      </c>
    </row>
    <row r="993" spans="1:8" x14ac:dyDescent="0.25">
      <c r="A993" s="29">
        <v>40956</v>
      </c>
      <c r="B993" s="30">
        <v>2484</v>
      </c>
      <c r="C993" s="31" t="s">
        <v>57</v>
      </c>
      <c r="D993" s="31" t="s">
        <v>64</v>
      </c>
      <c r="E993" s="31" t="s">
        <v>59</v>
      </c>
      <c r="F993" s="31">
        <v>9</v>
      </c>
      <c r="G993" s="32">
        <v>4212</v>
      </c>
      <c r="H993" s="31">
        <v>2482.9740000000002</v>
      </c>
    </row>
    <row r="994" spans="1:8" x14ac:dyDescent="0.25">
      <c r="A994" s="29">
        <v>40957</v>
      </c>
      <c r="B994" s="30">
        <v>2849</v>
      </c>
      <c r="C994" s="31" t="s">
        <v>56</v>
      </c>
      <c r="D994" s="31" t="s">
        <v>64</v>
      </c>
      <c r="E994" s="31" t="s">
        <v>55</v>
      </c>
      <c r="F994" s="31">
        <v>8</v>
      </c>
      <c r="G994" s="32">
        <v>8820</v>
      </c>
      <c r="H994" s="31">
        <v>1235.1528000000001</v>
      </c>
    </row>
    <row r="995" spans="1:8" x14ac:dyDescent="0.25">
      <c r="A995" s="29">
        <v>40958</v>
      </c>
      <c r="B995" s="30">
        <v>2485</v>
      </c>
      <c r="C995" s="31" t="s">
        <v>53</v>
      </c>
      <c r="D995" s="31" t="s">
        <v>64</v>
      </c>
      <c r="E995" s="31" t="s">
        <v>59</v>
      </c>
      <c r="F995" s="31">
        <v>8</v>
      </c>
      <c r="G995" s="32">
        <v>2040</v>
      </c>
      <c r="H995" s="31">
        <v>793.35599999999999</v>
      </c>
    </row>
    <row r="996" spans="1:8" x14ac:dyDescent="0.25">
      <c r="A996" s="29">
        <v>40959</v>
      </c>
      <c r="B996" s="30">
        <v>2850</v>
      </c>
      <c r="C996" s="31" t="s">
        <v>57</v>
      </c>
      <c r="D996" s="31" t="s">
        <v>64</v>
      </c>
      <c r="E996" s="31" t="s">
        <v>58</v>
      </c>
      <c r="F996" s="31">
        <v>8</v>
      </c>
      <c r="G996" s="32">
        <v>7152</v>
      </c>
      <c r="H996" s="31">
        <v>774.91920000000005</v>
      </c>
    </row>
    <row r="997" spans="1:8" x14ac:dyDescent="0.25">
      <c r="A997" s="29">
        <v>40960</v>
      </c>
      <c r="B997" s="30">
        <v>2486</v>
      </c>
      <c r="C997" s="31" t="s">
        <v>56</v>
      </c>
      <c r="D997" s="31" t="s">
        <v>64</v>
      </c>
      <c r="E997" s="31" t="s">
        <v>59</v>
      </c>
      <c r="F997" s="31">
        <v>6</v>
      </c>
      <c r="G997" s="32">
        <v>4734</v>
      </c>
      <c r="H997" s="31">
        <v>3942.4751999999999</v>
      </c>
    </row>
    <row r="998" spans="1:8" x14ac:dyDescent="0.25">
      <c r="A998" s="29">
        <v>40961</v>
      </c>
      <c r="B998" s="30">
        <v>2851</v>
      </c>
      <c r="C998" s="31" t="s">
        <v>53</v>
      </c>
      <c r="D998" s="31" t="s">
        <v>64</v>
      </c>
      <c r="E998" s="31" t="s">
        <v>58</v>
      </c>
      <c r="F998" s="31">
        <v>8</v>
      </c>
      <c r="G998" s="32">
        <v>11376</v>
      </c>
      <c r="H998" s="31">
        <v>3846.2255999999998</v>
      </c>
    </row>
    <row r="999" spans="1:8" x14ac:dyDescent="0.25">
      <c r="A999" s="29">
        <v>40962</v>
      </c>
      <c r="B999" s="30">
        <v>2487</v>
      </c>
      <c r="C999" s="31" t="s">
        <v>57</v>
      </c>
      <c r="D999" s="31" t="s">
        <v>64</v>
      </c>
      <c r="E999" s="31" t="s">
        <v>55</v>
      </c>
      <c r="F999" s="31">
        <v>9</v>
      </c>
      <c r="G999" s="32">
        <v>2173.5</v>
      </c>
      <c r="H999" s="31">
        <v>1726.1937000000003</v>
      </c>
    </row>
    <row r="1000" spans="1:8" x14ac:dyDescent="0.25">
      <c r="A1000" s="29">
        <v>40963</v>
      </c>
      <c r="B1000" s="30">
        <v>2852</v>
      </c>
      <c r="C1000" s="31" t="s">
        <v>56</v>
      </c>
      <c r="D1000" s="31" t="s">
        <v>64</v>
      </c>
      <c r="E1000" s="31" t="s">
        <v>58</v>
      </c>
      <c r="F1000" s="31">
        <v>9</v>
      </c>
      <c r="G1000" s="32">
        <v>8073</v>
      </c>
      <c r="H1000" s="31">
        <v>2109.7440000000001</v>
      </c>
    </row>
    <row r="1001" spans="1:8" x14ac:dyDescent="0.25">
      <c r="A1001" s="29">
        <v>40964</v>
      </c>
      <c r="B1001" s="30">
        <v>2488</v>
      </c>
      <c r="C1001" s="31" t="s">
        <v>53</v>
      </c>
      <c r="D1001" s="31" t="s">
        <v>64</v>
      </c>
      <c r="E1001" s="31" t="s">
        <v>55</v>
      </c>
      <c r="F1001" s="31">
        <v>9</v>
      </c>
      <c r="G1001" s="32">
        <v>7020</v>
      </c>
      <c r="H1001" s="31">
        <v>3148.47</v>
      </c>
    </row>
    <row r="1002" spans="1:8" x14ac:dyDescent="0.25">
      <c r="A1002" s="29">
        <v>40965</v>
      </c>
      <c r="B1002" s="30">
        <v>2853</v>
      </c>
      <c r="C1002" s="31" t="s">
        <v>57</v>
      </c>
      <c r="D1002" s="31" t="s">
        <v>64</v>
      </c>
      <c r="E1002" s="31" t="s">
        <v>59</v>
      </c>
      <c r="F1002" s="31">
        <v>7</v>
      </c>
      <c r="G1002" s="32">
        <v>5103</v>
      </c>
      <c r="H1002" s="31">
        <v>715.4405999999999</v>
      </c>
    </row>
    <row r="1003" spans="1:8" x14ac:dyDescent="0.25">
      <c r="A1003" s="29">
        <v>40966</v>
      </c>
      <c r="B1003" s="30">
        <v>2489</v>
      </c>
      <c r="C1003" s="31" t="s">
        <v>56</v>
      </c>
      <c r="D1003" s="31" t="s">
        <v>64</v>
      </c>
      <c r="E1003" s="31" t="s">
        <v>55</v>
      </c>
      <c r="F1003" s="31">
        <v>8</v>
      </c>
      <c r="G1003" s="32">
        <v>7800</v>
      </c>
      <c r="H1003" s="31">
        <v>487.5</v>
      </c>
    </row>
    <row r="1004" spans="1:8" x14ac:dyDescent="0.25">
      <c r="A1004" s="29">
        <v>40967</v>
      </c>
      <c r="B1004" s="30">
        <v>2854</v>
      </c>
      <c r="C1004" s="31" t="s">
        <v>53</v>
      </c>
      <c r="D1004" s="31" t="s">
        <v>64</v>
      </c>
      <c r="E1004" s="31" t="s">
        <v>59</v>
      </c>
      <c r="F1004" s="31">
        <v>9</v>
      </c>
      <c r="G1004" s="32">
        <v>7533</v>
      </c>
      <c r="H1004" s="31">
        <v>1518.6528000000001</v>
      </c>
    </row>
    <row r="1005" spans="1:8" x14ac:dyDescent="0.25">
      <c r="A1005" s="29">
        <v>40969</v>
      </c>
      <c r="B1005" s="30">
        <v>2490</v>
      </c>
      <c r="C1005" s="31" t="s">
        <v>57</v>
      </c>
      <c r="D1005" s="31" t="s">
        <v>64</v>
      </c>
      <c r="E1005" s="31" t="s">
        <v>58</v>
      </c>
      <c r="F1005" s="31">
        <v>8</v>
      </c>
      <c r="G1005" s="32">
        <v>13020</v>
      </c>
      <c r="H1005" s="31">
        <v>898.37999999999988</v>
      </c>
    </row>
    <row r="1006" spans="1:8" x14ac:dyDescent="0.25">
      <c r="A1006" s="29">
        <v>40970</v>
      </c>
      <c r="B1006" s="30">
        <v>2855</v>
      </c>
      <c r="C1006" s="31" t="s">
        <v>56</v>
      </c>
      <c r="D1006" s="31" t="s">
        <v>64</v>
      </c>
      <c r="E1006" s="31" t="s">
        <v>59</v>
      </c>
      <c r="F1006" s="31">
        <v>6</v>
      </c>
      <c r="G1006" s="32">
        <v>11520</v>
      </c>
      <c r="H1006" s="31">
        <v>3578.5727999999995</v>
      </c>
    </row>
    <row r="1007" spans="1:8" x14ac:dyDescent="0.25">
      <c r="A1007" s="29">
        <v>40971</v>
      </c>
      <c r="B1007" s="30">
        <v>2491</v>
      </c>
      <c r="C1007" s="31" t="s">
        <v>53</v>
      </c>
      <c r="D1007" s="31" t="s">
        <v>64</v>
      </c>
      <c r="E1007" s="31" t="s">
        <v>58</v>
      </c>
      <c r="F1007" s="31">
        <v>7</v>
      </c>
      <c r="G1007" s="32">
        <v>8400</v>
      </c>
      <c r="H1007" s="31">
        <v>2535.96</v>
      </c>
    </row>
    <row r="1008" spans="1:8" x14ac:dyDescent="0.25">
      <c r="A1008" s="29">
        <v>40972</v>
      </c>
      <c r="B1008" s="30">
        <v>2856</v>
      </c>
      <c r="C1008" s="31" t="s">
        <v>57</v>
      </c>
      <c r="D1008" s="31" t="s">
        <v>64</v>
      </c>
      <c r="E1008" s="31" t="s">
        <v>55</v>
      </c>
      <c r="F1008" s="31">
        <v>8</v>
      </c>
      <c r="G1008" s="32">
        <v>3960</v>
      </c>
      <c r="H1008" s="31">
        <v>712.99800000000005</v>
      </c>
    </row>
    <row r="1009" spans="1:8" x14ac:dyDescent="0.25">
      <c r="A1009" s="29">
        <v>40973</v>
      </c>
      <c r="B1009" s="30">
        <v>2492</v>
      </c>
      <c r="C1009" s="31" t="s">
        <v>56</v>
      </c>
      <c r="D1009" s="31" t="s">
        <v>64</v>
      </c>
      <c r="E1009" s="31" t="s">
        <v>58</v>
      </c>
      <c r="F1009" s="31">
        <v>10</v>
      </c>
      <c r="G1009" s="32">
        <v>13300</v>
      </c>
      <c r="H1009" s="31">
        <v>1908.816</v>
      </c>
    </row>
    <row r="1010" spans="1:8" x14ac:dyDescent="0.25">
      <c r="A1010" s="29">
        <v>41339</v>
      </c>
      <c r="B1010" s="30">
        <v>2857</v>
      </c>
      <c r="C1010" s="31" t="s">
        <v>53</v>
      </c>
      <c r="D1010" s="31" t="s">
        <v>64</v>
      </c>
      <c r="E1010" s="31" t="s">
        <v>55</v>
      </c>
      <c r="F1010" s="31">
        <v>6</v>
      </c>
      <c r="G1010" s="32">
        <v>8820</v>
      </c>
      <c r="H1010" s="31">
        <v>2288.2607999999996</v>
      </c>
    </row>
    <row r="1011" spans="1:8" x14ac:dyDescent="0.25">
      <c r="A1011" s="29">
        <v>41340</v>
      </c>
      <c r="B1011" s="30">
        <v>2493</v>
      </c>
      <c r="C1011" s="31" t="s">
        <v>57</v>
      </c>
      <c r="D1011" s="31" t="s">
        <v>64</v>
      </c>
      <c r="E1011" s="31" t="s">
        <v>59</v>
      </c>
      <c r="F1011" s="31">
        <v>6</v>
      </c>
      <c r="G1011" s="32">
        <v>6624</v>
      </c>
      <c r="H1011" s="31">
        <v>2715.84</v>
      </c>
    </row>
    <row r="1012" spans="1:8" x14ac:dyDescent="0.25">
      <c r="A1012" s="29">
        <v>41341</v>
      </c>
      <c r="B1012" s="30">
        <v>2858</v>
      </c>
      <c r="C1012" s="31" t="s">
        <v>56</v>
      </c>
      <c r="D1012" s="31" t="s">
        <v>64</v>
      </c>
      <c r="E1012" s="31" t="s">
        <v>55</v>
      </c>
      <c r="F1012" s="31">
        <v>6</v>
      </c>
      <c r="G1012" s="32">
        <v>12915</v>
      </c>
      <c r="H1012" s="31">
        <v>1046.1150000000002</v>
      </c>
    </row>
    <row r="1013" spans="1:8" x14ac:dyDescent="0.25">
      <c r="A1013" s="29">
        <v>41342</v>
      </c>
      <c r="B1013" s="30">
        <v>2494</v>
      </c>
      <c r="C1013" s="31" t="s">
        <v>53</v>
      </c>
      <c r="D1013" s="31" t="s">
        <v>64</v>
      </c>
      <c r="E1013" s="31" t="s">
        <v>59</v>
      </c>
      <c r="F1013" s="31">
        <v>9</v>
      </c>
      <c r="G1013" s="32">
        <v>2358</v>
      </c>
      <c r="H1013" s="31">
        <v>3220.0847999999996</v>
      </c>
    </row>
    <row r="1014" spans="1:8" x14ac:dyDescent="0.25">
      <c r="A1014" s="29">
        <v>41343</v>
      </c>
      <c r="B1014" s="30">
        <v>2859</v>
      </c>
      <c r="C1014" s="31" t="s">
        <v>57</v>
      </c>
      <c r="D1014" s="31" t="s">
        <v>64</v>
      </c>
      <c r="E1014" s="31" t="s">
        <v>58</v>
      </c>
      <c r="F1014" s="31">
        <v>8</v>
      </c>
      <c r="G1014" s="32">
        <v>2544</v>
      </c>
      <c r="H1014" s="31">
        <v>3075.1872000000003</v>
      </c>
    </row>
    <row r="1015" spans="1:8" x14ac:dyDescent="0.25">
      <c r="A1015" s="29">
        <v>41344</v>
      </c>
      <c r="B1015" s="30">
        <v>2495</v>
      </c>
      <c r="C1015" s="31" t="s">
        <v>56</v>
      </c>
      <c r="D1015" s="31" t="s">
        <v>64</v>
      </c>
      <c r="E1015" s="31" t="s">
        <v>59</v>
      </c>
      <c r="F1015" s="31">
        <v>6</v>
      </c>
      <c r="G1015" s="32">
        <v>9585</v>
      </c>
      <c r="H1015" s="31">
        <v>827.18550000000005</v>
      </c>
    </row>
    <row r="1016" spans="1:8" x14ac:dyDescent="0.25">
      <c r="A1016" s="29">
        <v>41345</v>
      </c>
      <c r="B1016" s="30">
        <v>2860</v>
      </c>
      <c r="C1016" s="31" t="s">
        <v>53</v>
      </c>
      <c r="D1016" s="31" t="s">
        <v>64</v>
      </c>
      <c r="E1016" s="31" t="s">
        <v>58</v>
      </c>
      <c r="F1016" s="31">
        <v>8</v>
      </c>
      <c r="G1016" s="32">
        <v>1668</v>
      </c>
      <c r="H1016" s="31">
        <v>3338.5019999999995</v>
      </c>
    </row>
    <row r="1017" spans="1:8" x14ac:dyDescent="0.25">
      <c r="A1017" s="29">
        <v>41346</v>
      </c>
      <c r="B1017" s="30">
        <v>2496</v>
      </c>
      <c r="C1017" s="31" t="s">
        <v>57</v>
      </c>
      <c r="D1017" s="31" t="s">
        <v>64</v>
      </c>
      <c r="E1017" s="31" t="s">
        <v>55</v>
      </c>
      <c r="F1017" s="31">
        <v>9</v>
      </c>
      <c r="G1017" s="32">
        <v>7398</v>
      </c>
      <c r="H1017" s="31">
        <v>729.62774999999999</v>
      </c>
    </row>
    <row r="1018" spans="1:8" x14ac:dyDescent="0.25">
      <c r="A1018" s="29">
        <v>41347</v>
      </c>
      <c r="B1018" s="30">
        <v>2861</v>
      </c>
      <c r="C1018" s="31" t="s">
        <v>56</v>
      </c>
      <c r="D1018" s="31" t="s">
        <v>64</v>
      </c>
      <c r="E1018" s="31" t="s">
        <v>58</v>
      </c>
      <c r="F1018" s="31">
        <v>8</v>
      </c>
      <c r="G1018" s="32">
        <v>7848</v>
      </c>
      <c r="H1018" s="31">
        <v>3290.6664000000001</v>
      </c>
    </row>
    <row r="1019" spans="1:8" x14ac:dyDescent="0.25">
      <c r="A1019" s="29">
        <v>41348</v>
      </c>
      <c r="B1019" s="30">
        <v>2497</v>
      </c>
      <c r="C1019" s="31" t="s">
        <v>53</v>
      </c>
      <c r="D1019" s="31" t="s">
        <v>64</v>
      </c>
      <c r="E1019" s="31" t="s">
        <v>55</v>
      </c>
      <c r="F1019" s="31">
        <v>7</v>
      </c>
      <c r="G1019" s="32">
        <v>2063.25</v>
      </c>
      <c r="H1019" s="31">
        <v>1351.8413999999998</v>
      </c>
    </row>
    <row r="1020" spans="1:8" x14ac:dyDescent="0.25">
      <c r="A1020" s="29">
        <v>41349</v>
      </c>
      <c r="B1020" s="30">
        <v>2862</v>
      </c>
      <c r="C1020" s="31" t="s">
        <v>57</v>
      </c>
      <c r="D1020" s="31" t="s">
        <v>64</v>
      </c>
      <c r="E1020" s="31" t="s">
        <v>59</v>
      </c>
      <c r="F1020" s="31">
        <v>8</v>
      </c>
      <c r="G1020" s="32">
        <v>8192</v>
      </c>
      <c r="H1020" s="31">
        <v>3385.7536</v>
      </c>
    </row>
    <row r="1021" spans="1:8" x14ac:dyDescent="0.25">
      <c r="A1021" s="29">
        <v>41350</v>
      </c>
      <c r="B1021" s="30">
        <v>2498</v>
      </c>
      <c r="C1021" s="31" t="s">
        <v>56</v>
      </c>
      <c r="D1021" s="31" t="s">
        <v>64</v>
      </c>
      <c r="E1021" s="31" t="s">
        <v>55</v>
      </c>
      <c r="F1021" s="31">
        <v>6</v>
      </c>
      <c r="G1021" s="32">
        <v>1764</v>
      </c>
      <c r="H1021" s="31">
        <v>2071.2888000000003</v>
      </c>
    </row>
    <row r="1022" spans="1:8" x14ac:dyDescent="0.25">
      <c r="A1022" s="29">
        <v>41351</v>
      </c>
      <c r="B1022" s="30">
        <v>2863</v>
      </c>
      <c r="C1022" s="31" t="s">
        <v>53</v>
      </c>
      <c r="D1022" s="31" t="s">
        <v>64</v>
      </c>
      <c r="E1022" s="31" t="s">
        <v>59</v>
      </c>
      <c r="F1022" s="31">
        <v>8</v>
      </c>
      <c r="G1022" s="32">
        <v>4224</v>
      </c>
      <c r="H1022" s="31">
        <v>3279.9360000000001</v>
      </c>
    </row>
    <row r="1023" spans="1:8" x14ac:dyDescent="0.25">
      <c r="A1023" s="29">
        <v>41352</v>
      </c>
      <c r="B1023" s="30">
        <v>2499</v>
      </c>
      <c r="C1023" s="31" t="s">
        <v>57</v>
      </c>
      <c r="D1023" s="31" t="s">
        <v>64</v>
      </c>
      <c r="E1023" s="31" t="s">
        <v>58</v>
      </c>
      <c r="F1023" s="31">
        <v>8</v>
      </c>
      <c r="G1023" s="32">
        <v>7776</v>
      </c>
      <c r="H1023" s="31">
        <v>1168.7327999999998</v>
      </c>
    </row>
    <row r="1024" spans="1:8" x14ac:dyDescent="0.25">
      <c r="A1024" s="29">
        <v>41353</v>
      </c>
      <c r="B1024" s="30">
        <v>2864</v>
      </c>
      <c r="C1024" s="31" t="s">
        <v>56</v>
      </c>
      <c r="D1024" s="31" t="s">
        <v>64</v>
      </c>
      <c r="E1024" s="31" t="s">
        <v>59</v>
      </c>
      <c r="F1024" s="31">
        <v>7</v>
      </c>
      <c r="G1024" s="32">
        <v>7938</v>
      </c>
      <c r="H1024" s="31">
        <v>887.26994999999988</v>
      </c>
    </row>
    <row r="1025" spans="1:8" x14ac:dyDescent="0.25">
      <c r="A1025" s="29">
        <v>41354</v>
      </c>
      <c r="B1025" s="30">
        <v>2500</v>
      </c>
      <c r="C1025" s="31" t="s">
        <v>53</v>
      </c>
      <c r="D1025" s="31" t="s">
        <v>64</v>
      </c>
      <c r="E1025" s="31" t="s">
        <v>58</v>
      </c>
      <c r="F1025" s="31">
        <v>8</v>
      </c>
      <c r="G1025" s="32">
        <v>3696</v>
      </c>
      <c r="H1025" s="31">
        <v>1456.2240000000002</v>
      </c>
    </row>
    <row r="1026" spans="1:8" x14ac:dyDescent="0.25">
      <c r="A1026" s="29">
        <v>41355</v>
      </c>
      <c r="B1026" s="30">
        <v>2865</v>
      </c>
      <c r="C1026" s="31" t="s">
        <v>57</v>
      </c>
      <c r="D1026" s="31" t="s">
        <v>64</v>
      </c>
      <c r="E1026" s="31" t="s">
        <v>55</v>
      </c>
      <c r="F1026" s="31">
        <v>9</v>
      </c>
      <c r="G1026" s="32">
        <v>7398</v>
      </c>
      <c r="H1026" s="31">
        <v>3510.5976000000001</v>
      </c>
    </row>
    <row r="1027" spans="1:8" x14ac:dyDescent="0.25">
      <c r="A1027" s="29">
        <v>41356</v>
      </c>
      <c r="B1027" s="30">
        <v>2501</v>
      </c>
      <c r="C1027" s="31" t="s">
        <v>56</v>
      </c>
      <c r="D1027" s="31" t="s">
        <v>64</v>
      </c>
      <c r="E1027" s="31" t="s">
        <v>58</v>
      </c>
      <c r="F1027" s="31">
        <v>9</v>
      </c>
      <c r="G1027" s="32">
        <v>14377.5</v>
      </c>
      <c r="H1027" s="31">
        <v>4574.9204999999993</v>
      </c>
    </row>
    <row r="1028" spans="1:8" x14ac:dyDescent="0.25">
      <c r="A1028" s="29">
        <v>41357</v>
      </c>
      <c r="B1028" s="30">
        <v>2866</v>
      </c>
      <c r="C1028" s="31" t="s">
        <v>53</v>
      </c>
      <c r="D1028" s="31" t="s">
        <v>64</v>
      </c>
      <c r="E1028" s="31" t="s">
        <v>55</v>
      </c>
      <c r="F1028" s="31">
        <v>9</v>
      </c>
      <c r="G1028" s="32">
        <v>4770</v>
      </c>
      <c r="H1028" s="31">
        <v>1554.0659999999998</v>
      </c>
    </row>
    <row r="1029" spans="1:8" x14ac:dyDescent="0.25">
      <c r="A1029" s="29">
        <v>41358</v>
      </c>
      <c r="B1029" s="30">
        <v>2502</v>
      </c>
      <c r="C1029" s="31" t="s">
        <v>57</v>
      </c>
      <c r="D1029" s="31" t="s">
        <v>64</v>
      </c>
      <c r="E1029" s="31" t="s">
        <v>59</v>
      </c>
      <c r="F1029" s="31">
        <v>10</v>
      </c>
      <c r="G1029" s="32">
        <v>11400</v>
      </c>
      <c r="H1029" s="31">
        <v>3393.5519999999997</v>
      </c>
    </row>
    <row r="1030" spans="1:8" x14ac:dyDescent="0.25">
      <c r="A1030" s="29">
        <v>41359</v>
      </c>
      <c r="B1030" s="30">
        <v>2867</v>
      </c>
      <c r="C1030" s="31" t="s">
        <v>56</v>
      </c>
      <c r="D1030" s="31" t="s">
        <v>64</v>
      </c>
      <c r="E1030" s="31" t="s">
        <v>55</v>
      </c>
      <c r="F1030" s="31">
        <v>7</v>
      </c>
      <c r="G1030" s="32">
        <v>10962</v>
      </c>
      <c r="H1030" s="31">
        <v>936.7029</v>
      </c>
    </row>
    <row r="1031" spans="1:8" x14ac:dyDescent="0.25">
      <c r="A1031" s="29">
        <v>41360</v>
      </c>
      <c r="B1031" s="30">
        <v>2503</v>
      </c>
      <c r="C1031" s="31" t="s">
        <v>53</v>
      </c>
      <c r="D1031" s="31" t="s">
        <v>64</v>
      </c>
      <c r="E1031" s="31" t="s">
        <v>59</v>
      </c>
      <c r="F1031" s="31">
        <v>10</v>
      </c>
      <c r="G1031" s="32">
        <v>3870</v>
      </c>
      <c r="H1031" s="31">
        <v>3277.116</v>
      </c>
    </row>
    <row r="1032" spans="1:8" x14ac:dyDescent="0.25">
      <c r="A1032" s="29">
        <v>41361</v>
      </c>
      <c r="B1032" s="30">
        <v>2868</v>
      </c>
      <c r="C1032" s="31" t="s">
        <v>57</v>
      </c>
      <c r="D1032" s="31" t="s">
        <v>64</v>
      </c>
      <c r="E1032" s="31" t="s">
        <v>58</v>
      </c>
      <c r="F1032" s="31">
        <v>6</v>
      </c>
      <c r="G1032" s="32">
        <v>2520</v>
      </c>
      <c r="H1032" s="31">
        <v>2804.7599999999998</v>
      </c>
    </row>
    <row r="1033" spans="1:8" x14ac:dyDescent="0.25">
      <c r="A1033" s="29">
        <v>41362</v>
      </c>
      <c r="B1033" s="30">
        <v>2504</v>
      </c>
      <c r="C1033" s="31" t="s">
        <v>56</v>
      </c>
      <c r="D1033" s="31" t="s">
        <v>64</v>
      </c>
      <c r="E1033" s="31" t="s">
        <v>59</v>
      </c>
      <c r="F1033" s="31">
        <v>8</v>
      </c>
      <c r="G1033" s="32">
        <v>4248</v>
      </c>
      <c r="H1033" s="31">
        <v>4709.9699999999993</v>
      </c>
    </row>
    <row r="1034" spans="1:8" x14ac:dyDescent="0.25">
      <c r="A1034" s="29">
        <v>41363</v>
      </c>
      <c r="B1034" s="30">
        <v>2869</v>
      </c>
      <c r="C1034" s="31" t="s">
        <v>53</v>
      </c>
      <c r="D1034" s="31" t="s">
        <v>64</v>
      </c>
      <c r="E1034" s="31" t="s">
        <v>58</v>
      </c>
      <c r="F1034" s="31">
        <v>9</v>
      </c>
      <c r="G1034" s="32">
        <v>8640</v>
      </c>
      <c r="H1034" s="31">
        <v>1875.3119999999999</v>
      </c>
    </row>
    <row r="1035" spans="1:8" x14ac:dyDescent="0.25">
      <c r="A1035" s="29">
        <v>41364</v>
      </c>
      <c r="B1035" s="30">
        <v>2505</v>
      </c>
      <c r="C1035" s="31" t="s">
        <v>57</v>
      </c>
      <c r="D1035" s="31" t="s">
        <v>64</v>
      </c>
      <c r="E1035" s="31" t="s">
        <v>55</v>
      </c>
      <c r="F1035" s="31">
        <v>10</v>
      </c>
      <c r="G1035" s="32">
        <v>10240</v>
      </c>
      <c r="H1035" s="31">
        <v>3927.04</v>
      </c>
    </row>
    <row r="1036" spans="1:8" x14ac:dyDescent="0.25">
      <c r="A1036" s="29">
        <v>41365</v>
      </c>
      <c r="B1036" s="30">
        <v>2870</v>
      </c>
      <c r="C1036" s="31" t="s">
        <v>56</v>
      </c>
      <c r="D1036" s="31" t="s">
        <v>64</v>
      </c>
      <c r="E1036" s="31" t="s">
        <v>58</v>
      </c>
      <c r="F1036" s="31">
        <v>10</v>
      </c>
      <c r="G1036" s="32">
        <v>8640</v>
      </c>
      <c r="H1036" s="31">
        <v>2881.0079999999998</v>
      </c>
    </row>
    <row r="1037" spans="1:8" x14ac:dyDescent="0.25">
      <c r="A1037" s="29">
        <v>41366</v>
      </c>
      <c r="B1037" s="30">
        <v>2506</v>
      </c>
      <c r="C1037" s="31" t="s">
        <v>53</v>
      </c>
      <c r="D1037" s="31" t="s">
        <v>64</v>
      </c>
      <c r="E1037" s="31" t="s">
        <v>55</v>
      </c>
      <c r="F1037" s="31">
        <v>10</v>
      </c>
      <c r="G1037" s="32">
        <v>2340</v>
      </c>
      <c r="H1037" s="31">
        <v>3684.33</v>
      </c>
    </row>
    <row r="1038" spans="1:8" x14ac:dyDescent="0.25">
      <c r="A1038" s="29">
        <v>41367</v>
      </c>
      <c r="B1038" s="30">
        <v>2871</v>
      </c>
      <c r="C1038" s="31" t="s">
        <v>57</v>
      </c>
      <c r="D1038" s="31" t="s">
        <v>64</v>
      </c>
      <c r="E1038" s="31" t="s">
        <v>59</v>
      </c>
      <c r="F1038" s="31">
        <v>6</v>
      </c>
      <c r="G1038" s="32">
        <v>11070</v>
      </c>
      <c r="H1038" s="31">
        <v>2114.8128000000002</v>
      </c>
    </row>
    <row r="1039" spans="1:8" x14ac:dyDescent="0.25">
      <c r="A1039" s="29">
        <v>41368</v>
      </c>
      <c r="B1039" s="30">
        <v>2507</v>
      </c>
      <c r="C1039" s="31" t="s">
        <v>56</v>
      </c>
      <c r="D1039" s="31" t="s">
        <v>64</v>
      </c>
      <c r="E1039" s="31" t="s">
        <v>55</v>
      </c>
      <c r="F1039" s="31">
        <v>8</v>
      </c>
      <c r="G1039" s="32">
        <v>6768</v>
      </c>
      <c r="H1039" s="31">
        <v>3277.5168000000003</v>
      </c>
    </row>
    <row r="1040" spans="1:8" x14ac:dyDescent="0.25">
      <c r="A1040" s="29">
        <v>41369</v>
      </c>
      <c r="B1040" s="30">
        <v>2872</v>
      </c>
      <c r="C1040" s="31" t="s">
        <v>53</v>
      </c>
      <c r="D1040" s="31" t="s">
        <v>64</v>
      </c>
      <c r="E1040" s="31" t="s">
        <v>59</v>
      </c>
      <c r="F1040" s="31">
        <v>6</v>
      </c>
      <c r="G1040" s="32">
        <v>7222.5</v>
      </c>
      <c r="H1040" s="31">
        <v>529.26480000000004</v>
      </c>
    </row>
    <row r="1041" spans="1:8" x14ac:dyDescent="0.25">
      <c r="A1041" s="29">
        <v>41370</v>
      </c>
      <c r="B1041" s="30">
        <v>2508</v>
      </c>
      <c r="C1041" s="31" t="s">
        <v>57</v>
      </c>
      <c r="D1041" s="31" t="s">
        <v>64</v>
      </c>
      <c r="E1041" s="31" t="s">
        <v>58</v>
      </c>
      <c r="F1041" s="31">
        <v>10</v>
      </c>
      <c r="G1041" s="32">
        <v>4240</v>
      </c>
      <c r="H1041" s="31">
        <v>3751.5520000000001</v>
      </c>
    </row>
    <row r="1042" spans="1:8" x14ac:dyDescent="0.25">
      <c r="A1042" s="29">
        <v>41371</v>
      </c>
      <c r="B1042" s="30">
        <v>2873</v>
      </c>
      <c r="C1042" s="31" t="s">
        <v>56</v>
      </c>
      <c r="D1042" s="31" t="s">
        <v>64</v>
      </c>
      <c r="E1042" s="31" t="s">
        <v>59</v>
      </c>
      <c r="F1042" s="31">
        <v>6</v>
      </c>
      <c r="G1042" s="32">
        <v>12330</v>
      </c>
      <c r="H1042" s="31">
        <v>3938.6952000000001</v>
      </c>
    </row>
    <row r="1043" spans="1:8" x14ac:dyDescent="0.25">
      <c r="A1043" s="29">
        <v>41372</v>
      </c>
      <c r="B1043" s="30">
        <v>2509</v>
      </c>
      <c r="C1043" s="31" t="s">
        <v>53</v>
      </c>
      <c r="D1043" s="31" t="s">
        <v>64</v>
      </c>
      <c r="E1043" s="31" t="s">
        <v>58</v>
      </c>
      <c r="F1043" s="31">
        <v>10</v>
      </c>
      <c r="G1043" s="32">
        <v>6960</v>
      </c>
      <c r="H1043" s="31">
        <v>3035.4300000000003</v>
      </c>
    </row>
    <row r="1044" spans="1:8" x14ac:dyDescent="0.25">
      <c r="A1044" s="29">
        <v>41373</v>
      </c>
      <c r="B1044" s="30">
        <v>2874</v>
      </c>
      <c r="C1044" s="31" t="s">
        <v>57</v>
      </c>
      <c r="D1044" s="31" t="s">
        <v>64</v>
      </c>
      <c r="E1044" s="31" t="s">
        <v>55</v>
      </c>
      <c r="F1044" s="31">
        <v>8</v>
      </c>
      <c r="G1044" s="32">
        <v>2952</v>
      </c>
      <c r="H1044" s="31">
        <v>3958.6320000000005</v>
      </c>
    </row>
    <row r="1045" spans="1:8" x14ac:dyDescent="0.25">
      <c r="A1045" s="29">
        <v>41374</v>
      </c>
      <c r="B1045" s="30">
        <v>2510</v>
      </c>
      <c r="C1045" s="31" t="s">
        <v>56</v>
      </c>
      <c r="D1045" s="31" t="s">
        <v>64</v>
      </c>
      <c r="E1045" s="31" t="s">
        <v>58</v>
      </c>
      <c r="F1045" s="31">
        <v>7</v>
      </c>
      <c r="G1045" s="32">
        <v>2236.5</v>
      </c>
      <c r="H1045" s="31">
        <v>2497.2759000000001</v>
      </c>
    </row>
    <row r="1046" spans="1:8" x14ac:dyDescent="0.25">
      <c r="A1046" s="29">
        <v>41375</v>
      </c>
      <c r="B1046" s="30">
        <v>2875</v>
      </c>
      <c r="C1046" s="31" t="s">
        <v>53</v>
      </c>
      <c r="D1046" s="31" t="s">
        <v>64</v>
      </c>
      <c r="E1046" s="31" t="s">
        <v>55</v>
      </c>
      <c r="F1046" s="31">
        <v>6</v>
      </c>
      <c r="G1046" s="32">
        <v>2160</v>
      </c>
      <c r="H1046" s="31">
        <v>3587.7599999999993</v>
      </c>
    </row>
    <row r="1047" spans="1:8" x14ac:dyDescent="0.25">
      <c r="A1047" s="29">
        <v>41376</v>
      </c>
      <c r="B1047" s="30">
        <v>2511</v>
      </c>
      <c r="C1047" s="31" t="s">
        <v>57</v>
      </c>
      <c r="D1047" s="31" t="s">
        <v>64</v>
      </c>
      <c r="E1047" s="31" t="s">
        <v>59</v>
      </c>
      <c r="F1047" s="31">
        <v>9</v>
      </c>
      <c r="G1047" s="32">
        <v>2034</v>
      </c>
      <c r="H1047" s="31">
        <v>1342.0332000000001</v>
      </c>
    </row>
    <row r="1048" spans="1:8" x14ac:dyDescent="0.25">
      <c r="A1048" s="29">
        <v>41377</v>
      </c>
      <c r="B1048" s="30">
        <v>2876</v>
      </c>
      <c r="C1048" s="31" t="s">
        <v>56</v>
      </c>
      <c r="D1048" s="31" t="s">
        <v>64</v>
      </c>
      <c r="E1048" s="31" t="s">
        <v>55</v>
      </c>
      <c r="F1048" s="31">
        <v>9</v>
      </c>
      <c r="G1048" s="32">
        <v>8437.5</v>
      </c>
      <c r="H1048" s="31">
        <v>3468.65625</v>
      </c>
    </row>
    <row r="1049" spans="1:8" x14ac:dyDescent="0.25">
      <c r="A1049" s="29">
        <v>41378</v>
      </c>
      <c r="B1049" s="30">
        <v>2512</v>
      </c>
      <c r="C1049" s="31" t="s">
        <v>53</v>
      </c>
      <c r="D1049" s="31" t="s">
        <v>64</v>
      </c>
      <c r="E1049" s="31" t="s">
        <v>59</v>
      </c>
      <c r="F1049" s="31">
        <v>6</v>
      </c>
      <c r="G1049" s="32">
        <v>12510</v>
      </c>
      <c r="H1049" s="31">
        <v>4870.143</v>
      </c>
    </row>
    <row r="1050" spans="1:8" x14ac:dyDescent="0.25">
      <c r="A1050" s="29">
        <v>41379</v>
      </c>
      <c r="B1050" s="30">
        <v>2877</v>
      </c>
      <c r="C1050" s="31" t="s">
        <v>57</v>
      </c>
      <c r="D1050" s="31" t="s">
        <v>64</v>
      </c>
      <c r="E1050" s="31" t="s">
        <v>58</v>
      </c>
      <c r="F1050" s="31">
        <v>6</v>
      </c>
      <c r="G1050" s="32">
        <v>7209</v>
      </c>
      <c r="H1050" s="31">
        <v>3840.9552000000003</v>
      </c>
    </row>
    <row r="1051" spans="1:8" x14ac:dyDescent="0.25">
      <c r="A1051" s="29">
        <v>41380</v>
      </c>
      <c r="B1051" s="30">
        <v>2513</v>
      </c>
      <c r="C1051" s="31" t="s">
        <v>56</v>
      </c>
      <c r="D1051" s="31" t="s">
        <v>64</v>
      </c>
      <c r="E1051" s="31" t="s">
        <v>59</v>
      </c>
      <c r="F1051" s="31">
        <v>6</v>
      </c>
      <c r="G1051" s="32">
        <v>1791</v>
      </c>
      <c r="H1051" s="31">
        <v>1631.2428</v>
      </c>
    </row>
    <row r="1052" spans="1:8" x14ac:dyDescent="0.25">
      <c r="A1052" s="29">
        <v>41381</v>
      </c>
      <c r="B1052" s="30">
        <v>2878</v>
      </c>
      <c r="C1052" s="31" t="s">
        <v>53</v>
      </c>
      <c r="D1052" s="31" t="s">
        <v>64</v>
      </c>
      <c r="E1052" s="31" t="s">
        <v>58</v>
      </c>
      <c r="F1052" s="31">
        <v>9</v>
      </c>
      <c r="G1052" s="32">
        <v>6264</v>
      </c>
      <c r="H1052" s="31">
        <v>1817.3951999999999</v>
      </c>
    </row>
    <row r="1053" spans="1:8" x14ac:dyDescent="0.25">
      <c r="A1053" s="29">
        <v>41382</v>
      </c>
      <c r="B1053" s="30">
        <v>2514</v>
      </c>
      <c r="C1053" s="31" t="s">
        <v>57</v>
      </c>
      <c r="D1053" s="31" t="s">
        <v>64</v>
      </c>
      <c r="E1053" s="31" t="s">
        <v>55</v>
      </c>
      <c r="F1053" s="31">
        <v>8</v>
      </c>
      <c r="G1053" s="32">
        <v>2280</v>
      </c>
      <c r="H1053" s="31">
        <v>2873.4839999999995</v>
      </c>
    </row>
    <row r="1054" spans="1:8" x14ac:dyDescent="0.25">
      <c r="A1054" s="29">
        <v>41383</v>
      </c>
      <c r="B1054" s="30">
        <v>2879</v>
      </c>
      <c r="C1054" s="31" t="s">
        <v>56</v>
      </c>
      <c r="D1054" s="31" t="s">
        <v>64</v>
      </c>
      <c r="E1054" s="31" t="s">
        <v>58</v>
      </c>
      <c r="F1054" s="31">
        <v>6</v>
      </c>
      <c r="G1054" s="32">
        <v>1530</v>
      </c>
      <c r="H1054" s="31">
        <v>1919.0790000000002</v>
      </c>
    </row>
    <row r="1055" spans="1:8" x14ac:dyDescent="0.25">
      <c r="A1055" s="29">
        <v>41384</v>
      </c>
      <c r="B1055" s="30">
        <v>2515</v>
      </c>
      <c r="C1055" s="31" t="s">
        <v>53</v>
      </c>
      <c r="D1055" s="31" t="s">
        <v>64</v>
      </c>
      <c r="E1055" s="31" t="s">
        <v>55</v>
      </c>
      <c r="F1055" s="31">
        <v>8</v>
      </c>
      <c r="G1055" s="32">
        <v>2016</v>
      </c>
      <c r="H1055" s="31">
        <v>1384.992</v>
      </c>
    </row>
    <row r="1056" spans="1:8" x14ac:dyDescent="0.25">
      <c r="A1056" s="29">
        <v>41385</v>
      </c>
      <c r="B1056" s="30">
        <v>2880</v>
      </c>
      <c r="C1056" s="31" t="s">
        <v>57</v>
      </c>
      <c r="D1056" s="31" t="s">
        <v>64</v>
      </c>
      <c r="E1056" s="31" t="s">
        <v>59</v>
      </c>
      <c r="F1056" s="31">
        <v>6</v>
      </c>
      <c r="G1056" s="32">
        <v>4302</v>
      </c>
      <c r="H1056" s="31">
        <v>2503.7640000000001</v>
      </c>
    </row>
    <row r="1057" spans="1:8" x14ac:dyDescent="0.25">
      <c r="A1057" s="29">
        <v>41386</v>
      </c>
      <c r="B1057" s="30">
        <v>2516</v>
      </c>
      <c r="C1057" s="31" t="s">
        <v>56</v>
      </c>
      <c r="D1057" s="31" t="s">
        <v>64</v>
      </c>
      <c r="E1057" s="31" t="s">
        <v>55</v>
      </c>
      <c r="F1057" s="31">
        <v>10</v>
      </c>
      <c r="G1057" s="32">
        <v>11220</v>
      </c>
      <c r="H1057" s="31">
        <v>4840.0275000000001</v>
      </c>
    </row>
    <row r="1058" spans="1:8" x14ac:dyDescent="0.25">
      <c r="A1058" s="29">
        <v>41387</v>
      </c>
      <c r="B1058" s="30">
        <v>2881</v>
      </c>
      <c r="C1058" s="31" t="s">
        <v>53</v>
      </c>
      <c r="D1058" s="31" t="s">
        <v>64</v>
      </c>
      <c r="E1058" s="31" t="s">
        <v>59</v>
      </c>
      <c r="F1058" s="31">
        <v>7</v>
      </c>
      <c r="G1058" s="32">
        <v>5922</v>
      </c>
      <c r="H1058" s="31">
        <v>2014.0722000000001</v>
      </c>
    </row>
    <row r="1059" spans="1:8" x14ac:dyDescent="0.25">
      <c r="A1059" s="29">
        <v>41388</v>
      </c>
      <c r="B1059" s="30">
        <v>2517</v>
      </c>
      <c r="C1059" s="31" t="s">
        <v>57</v>
      </c>
      <c r="D1059" s="31" t="s">
        <v>64</v>
      </c>
      <c r="E1059" s="31" t="s">
        <v>58</v>
      </c>
      <c r="F1059" s="31">
        <v>9</v>
      </c>
      <c r="G1059" s="32">
        <v>6277.5</v>
      </c>
      <c r="H1059" s="31">
        <v>4457.0249999999996</v>
      </c>
    </row>
    <row r="1060" spans="1:8" x14ac:dyDescent="0.25">
      <c r="A1060" s="29">
        <v>41389</v>
      </c>
      <c r="B1060" s="30">
        <v>2882</v>
      </c>
      <c r="C1060" s="31" t="s">
        <v>56</v>
      </c>
      <c r="D1060" s="31" t="s">
        <v>64</v>
      </c>
      <c r="E1060" s="31" t="s">
        <v>59</v>
      </c>
      <c r="F1060" s="31">
        <v>7</v>
      </c>
      <c r="G1060" s="32">
        <v>4158</v>
      </c>
      <c r="H1060" s="31">
        <v>1633.6782000000001</v>
      </c>
    </row>
    <row r="1061" spans="1:8" x14ac:dyDescent="0.25">
      <c r="A1061" s="29">
        <v>41390</v>
      </c>
      <c r="B1061" s="30">
        <v>2518</v>
      </c>
      <c r="C1061" s="31" t="s">
        <v>53</v>
      </c>
      <c r="D1061" s="31" t="s">
        <v>64</v>
      </c>
      <c r="E1061" s="31" t="s">
        <v>58</v>
      </c>
      <c r="F1061" s="31">
        <v>6</v>
      </c>
      <c r="G1061" s="32">
        <v>7506</v>
      </c>
      <c r="H1061" s="31">
        <v>3336.6671999999999</v>
      </c>
    </row>
    <row r="1062" spans="1:8" x14ac:dyDescent="0.25">
      <c r="A1062" s="29">
        <v>41391</v>
      </c>
      <c r="B1062" s="30">
        <v>2883</v>
      </c>
      <c r="C1062" s="31" t="s">
        <v>57</v>
      </c>
      <c r="D1062" s="31" t="s">
        <v>64</v>
      </c>
      <c r="E1062" s="31" t="s">
        <v>55</v>
      </c>
      <c r="F1062" s="31">
        <v>10</v>
      </c>
      <c r="G1062" s="32">
        <v>4470</v>
      </c>
      <c r="H1062" s="31">
        <v>841.25400000000002</v>
      </c>
    </row>
    <row r="1063" spans="1:8" x14ac:dyDescent="0.25">
      <c r="A1063" s="29">
        <v>41392</v>
      </c>
      <c r="B1063" s="30">
        <v>2519</v>
      </c>
      <c r="C1063" s="31" t="s">
        <v>56</v>
      </c>
      <c r="D1063" s="31" t="s">
        <v>64</v>
      </c>
      <c r="E1063" s="31" t="s">
        <v>58</v>
      </c>
      <c r="F1063" s="31">
        <v>8</v>
      </c>
      <c r="G1063" s="32">
        <v>8496</v>
      </c>
      <c r="H1063" s="31">
        <v>3202.1424000000006</v>
      </c>
    </row>
    <row r="1064" spans="1:8" x14ac:dyDescent="0.25">
      <c r="A1064" s="29">
        <v>41393</v>
      </c>
      <c r="B1064" s="30">
        <v>2884</v>
      </c>
      <c r="C1064" s="31" t="s">
        <v>53</v>
      </c>
      <c r="D1064" s="31" t="s">
        <v>64</v>
      </c>
      <c r="E1064" s="31" t="s">
        <v>55</v>
      </c>
      <c r="F1064" s="31">
        <v>10</v>
      </c>
      <c r="G1064" s="32">
        <v>5860</v>
      </c>
      <c r="H1064" s="31">
        <v>3559.9500000000003</v>
      </c>
    </row>
    <row r="1065" spans="1:8" x14ac:dyDescent="0.25">
      <c r="A1065" s="29">
        <v>41394</v>
      </c>
      <c r="B1065" s="30">
        <v>2520</v>
      </c>
      <c r="C1065" s="31" t="s">
        <v>57</v>
      </c>
      <c r="D1065" s="31" t="s">
        <v>64</v>
      </c>
      <c r="E1065" s="31" t="s">
        <v>59</v>
      </c>
      <c r="F1065" s="31">
        <v>9</v>
      </c>
      <c r="G1065" s="32">
        <v>2821.5</v>
      </c>
      <c r="H1065" s="31">
        <v>4735.605599999999</v>
      </c>
    </row>
    <row r="1066" spans="1:8" x14ac:dyDescent="0.25">
      <c r="A1066" s="29">
        <v>41395</v>
      </c>
      <c r="B1066" s="30">
        <v>2885</v>
      </c>
      <c r="C1066" s="31" t="s">
        <v>56</v>
      </c>
      <c r="D1066" s="31" t="s">
        <v>64</v>
      </c>
      <c r="E1066" s="31" t="s">
        <v>55</v>
      </c>
      <c r="F1066" s="31">
        <v>10</v>
      </c>
      <c r="G1066" s="32">
        <v>2835</v>
      </c>
      <c r="H1066" s="31">
        <v>904.36500000000001</v>
      </c>
    </row>
    <row r="1067" spans="1:8" x14ac:dyDescent="0.25">
      <c r="A1067" s="29">
        <v>41396</v>
      </c>
      <c r="B1067" s="30">
        <v>2521</v>
      </c>
      <c r="C1067" s="31" t="s">
        <v>53</v>
      </c>
      <c r="D1067" s="31" t="s">
        <v>64</v>
      </c>
      <c r="E1067" s="31" t="s">
        <v>59</v>
      </c>
      <c r="F1067" s="31">
        <v>9</v>
      </c>
      <c r="G1067" s="32">
        <v>7533</v>
      </c>
      <c r="H1067" s="31">
        <v>2267.433</v>
      </c>
    </row>
    <row r="1068" spans="1:8" x14ac:dyDescent="0.25">
      <c r="A1068" s="29">
        <v>41397</v>
      </c>
      <c r="B1068" s="30">
        <v>2886</v>
      </c>
      <c r="C1068" s="31" t="s">
        <v>57</v>
      </c>
      <c r="D1068" s="31" t="s">
        <v>64</v>
      </c>
      <c r="E1068" s="31" t="s">
        <v>58</v>
      </c>
      <c r="F1068" s="31">
        <v>8</v>
      </c>
      <c r="G1068" s="32">
        <v>6240</v>
      </c>
      <c r="H1068" s="31">
        <v>2210.8319999999999</v>
      </c>
    </row>
    <row r="1069" spans="1:8" x14ac:dyDescent="0.25">
      <c r="A1069" s="29">
        <v>41398</v>
      </c>
      <c r="B1069" s="30">
        <v>2522</v>
      </c>
      <c r="C1069" s="31" t="s">
        <v>56</v>
      </c>
      <c r="D1069" s="31" t="s">
        <v>64</v>
      </c>
      <c r="E1069" s="31" t="s">
        <v>59</v>
      </c>
      <c r="F1069" s="31">
        <v>7</v>
      </c>
      <c r="G1069" s="32">
        <v>1974</v>
      </c>
      <c r="H1069" s="31">
        <v>2703.5904</v>
      </c>
    </row>
    <row r="1070" spans="1:8" x14ac:dyDescent="0.25">
      <c r="A1070" s="29">
        <v>41399</v>
      </c>
      <c r="B1070" s="30">
        <v>2887</v>
      </c>
      <c r="C1070" s="31" t="s">
        <v>53</v>
      </c>
      <c r="D1070" s="31" t="s">
        <v>64</v>
      </c>
      <c r="E1070" s="31" t="s">
        <v>58</v>
      </c>
      <c r="F1070" s="31">
        <v>9</v>
      </c>
      <c r="G1070" s="32">
        <v>4819.5</v>
      </c>
      <c r="H1070" s="31">
        <v>3159.9855000000002</v>
      </c>
    </row>
    <row r="1071" spans="1:8" x14ac:dyDescent="0.25">
      <c r="A1071" s="29">
        <v>41400</v>
      </c>
      <c r="B1071" s="30">
        <v>2523</v>
      </c>
      <c r="C1071" s="31" t="s">
        <v>57</v>
      </c>
      <c r="D1071" s="31" t="s">
        <v>64</v>
      </c>
      <c r="E1071" s="31" t="s">
        <v>55</v>
      </c>
      <c r="F1071" s="31">
        <v>8</v>
      </c>
      <c r="G1071" s="32">
        <v>6912</v>
      </c>
      <c r="H1071" s="31">
        <v>1589.2991999999999</v>
      </c>
    </row>
    <row r="1072" spans="1:8" x14ac:dyDescent="0.25">
      <c r="A1072" s="29">
        <v>41401</v>
      </c>
      <c r="B1072" s="30">
        <v>2888</v>
      </c>
      <c r="C1072" s="31" t="s">
        <v>56</v>
      </c>
      <c r="D1072" s="31" t="s">
        <v>64</v>
      </c>
      <c r="E1072" s="31" t="s">
        <v>58</v>
      </c>
      <c r="F1072" s="31">
        <v>7</v>
      </c>
      <c r="G1072" s="32">
        <v>1937.25</v>
      </c>
      <c r="H1072" s="31">
        <v>1735.3885500000001</v>
      </c>
    </row>
    <row r="1073" spans="1:8" x14ac:dyDescent="0.25">
      <c r="A1073" s="29">
        <v>41767</v>
      </c>
      <c r="B1073" s="30">
        <v>2524</v>
      </c>
      <c r="C1073" s="31" t="s">
        <v>53</v>
      </c>
      <c r="D1073" s="31" t="s">
        <v>64</v>
      </c>
      <c r="E1073" s="31" t="s">
        <v>55</v>
      </c>
      <c r="F1073" s="31">
        <v>7</v>
      </c>
      <c r="G1073" s="32">
        <v>5701.5</v>
      </c>
      <c r="H1073" s="31">
        <v>2538.3077999999996</v>
      </c>
    </row>
    <row r="1074" spans="1:8" x14ac:dyDescent="0.25">
      <c r="A1074" s="29">
        <v>41768</v>
      </c>
      <c r="B1074" s="30">
        <v>2889</v>
      </c>
      <c r="C1074" s="31" t="s">
        <v>57</v>
      </c>
      <c r="D1074" s="31" t="s">
        <v>64</v>
      </c>
      <c r="E1074" s="31" t="s">
        <v>59</v>
      </c>
      <c r="F1074" s="31">
        <v>8</v>
      </c>
      <c r="G1074" s="32">
        <v>5832</v>
      </c>
      <c r="H1074" s="31">
        <v>666.01440000000002</v>
      </c>
    </row>
    <row r="1075" spans="1:8" x14ac:dyDescent="0.25">
      <c r="A1075" s="29">
        <v>41769</v>
      </c>
      <c r="B1075" s="30">
        <v>2525</v>
      </c>
      <c r="C1075" s="31" t="s">
        <v>56</v>
      </c>
      <c r="D1075" s="31" t="s">
        <v>64</v>
      </c>
      <c r="E1075" s="31" t="s">
        <v>55</v>
      </c>
      <c r="F1075" s="31">
        <v>10</v>
      </c>
      <c r="G1075" s="32">
        <v>7200</v>
      </c>
      <c r="H1075" s="31">
        <v>2791.44</v>
      </c>
    </row>
    <row r="1076" spans="1:8" x14ac:dyDescent="0.25">
      <c r="A1076" s="29">
        <v>41770</v>
      </c>
      <c r="B1076" s="30">
        <v>2890</v>
      </c>
      <c r="C1076" s="31" t="s">
        <v>53</v>
      </c>
      <c r="D1076" s="31" t="s">
        <v>64</v>
      </c>
      <c r="E1076" s="31" t="s">
        <v>59</v>
      </c>
      <c r="F1076" s="31">
        <v>6</v>
      </c>
      <c r="G1076" s="32">
        <v>4819.5</v>
      </c>
      <c r="H1076" s="31">
        <v>2576.826</v>
      </c>
    </row>
    <row r="1077" spans="1:8" x14ac:dyDescent="0.25">
      <c r="A1077" s="29">
        <v>41771</v>
      </c>
      <c r="B1077" s="30">
        <v>2526</v>
      </c>
      <c r="C1077" s="31" t="s">
        <v>57</v>
      </c>
      <c r="D1077" s="31" t="s">
        <v>64</v>
      </c>
      <c r="E1077" s="31" t="s">
        <v>58</v>
      </c>
      <c r="F1077" s="31">
        <v>6</v>
      </c>
      <c r="G1077" s="32">
        <v>2133</v>
      </c>
      <c r="H1077" s="31">
        <v>3367.5803999999998</v>
      </c>
    </row>
    <row r="1078" spans="1:8" x14ac:dyDescent="0.25">
      <c r="A1078" s="29">
        <v>41772</v>
      </c>
      <c r="B1078" s="30">
        <v>2891</v>
      </c>
      <c r="C1078" s="31" t="s">
        <v>56</v>
      </c>
      <c r="D1078" s="31" t="s">
        <v>64</v>
      </c>
      <c r="E1078" s="31" t="s">
        <v>59</v>
      </c>
      <c r="F1078" s="31">
        <v>10</v>
      </c>
      <c r="G1078" s="32">
        <v>4980</v>
      </c>
      <c r="H1078" s="31">
        <v>816.72</v>
      </c>
    </row>
    <row r="1079" spans="1:8" x14ac:dyDescent="0.25">
      <c r="A1079" s="29">
        <v>41773</v>
      </c>
      <c r="B1079" s="30">
        <v>2527</v>
      </c>
      <c r="C1079" s="31" t="s">
        <v>53</v>
      </c>
      <c r="D1079" s="31" t="s">
        <v>64</v>
      </c>
      <c r="E1079" s="31" t="s">
        <v>58</v>
      </c>
      <c r="F1079" s="31">
        <v>6</v>
      </c>
      <c r="G1079" s="32">
        <v>7164</v>
      </c>
      <c r="H1079" s="31">
        <v>3062.61</v>
      </c>
    </row>
    <row r="1080" spans="1:8" x14ac:dyDescent="0.25">
      <c r="A1080" s="29">
        <v>41774</v>
      </c>
      <c r="B1080" s="30">
        <v>2892</v>
      </c>
      <c r="C1080" s="31" t="s">
        <v>57</v>
      </c>
      <c r="D1080" s="31" t="s">
        <v>64</v>
      </c>
      <c r="E1080" s="31" t="s">
        <v>55</v>
      </c>
      <c r="F1080" s="31">
        <v>8</v>
      </c>
      <c r="G1080" s="32">
        <v>12540</v>
      </c>
      <c r="H1080" s="31">
        <v>2151.3624</v>
      </c>
    </row>
    <row r="1081" spans="1:8" x14ac:dyDescent="0.25">
      <c r="A1081" s="29">
        <v>41775</v>
      </c>
      <c r="B1081" s="30">
        <v>2528</v>
      </c>
      <c r="C1081" s="31" t="s">
        <v>56</v>
      </c>
      <c r="D1081" s="31" t="s">
        <v>64</v>
      </c>
      <c r="E1081" s="31" t="s">
        <v>58</v>
      </c>
      <c r="F1081" s="31">
        <v>10</v>
      </c>
      <c r="G1081" s="32">
        <v>2445</v>
      </c>
      <c r="H1081" s="31">
        <v>1606.8540000000003</v>
      </c>
    </row>
    <row r="1082" spans="1:8" x14ac:dyDescent="0.25">
      <c r="A1082" s="29">
        <v>41776</v>
      </c>
      <c r="B1082" s="30">
        <v>2893</v>
      </c>
      <c r="C1082" s="31" t="s">
        <v>53</v>
      </c>
      <c r="D1082" s="31" t="s">
        <v>64</v>
      </c>
      <c r="E1082" s="31" t="s">
        <v>55</v>
      </c>
      <c r="F1082" s="31">
        <v>10</v>
      </c>
      <c r="G1082" s="32">
        <v>4530</v>
      </c>
      <c r="H1082" s="31">
        <v>2665.6784999999995</v>
      </c>
    </row>
    <row r="1083" spans="1:8" x14ac:dyDescent="0.25">
      <c r="A1083" s="29">
        <v>41777</v>
      </c>
      <c r="B1083" s="30">
        <v>2529</v>
      </c>
      <c r="C1083" s="31" t="s">
        <v>57</v>
      </c>
      <c r="D1083" s="31" t="s">
        <v>64</v>
      </c>
      <c r="E1083" s="31" t="s">
        <v>59</v>
      </c>
      <c r="F1083" s="31">
        <v>7</v>
      </c>
      <c r="G1083" s="32">
        <v>3906</v>
      </c>
      <c r="H1083" s="31">
        <v>2996.6831999999999</v>
      </c>
    </row>
    <row r="1084" spans="1:8" x14ac:dyDescent="0.25">
      <c r="A1084" s="29">
        <v>41778</v>
      </c>
      <c r="B1084" s="30">
        <v>2894</v>
      </c>
      <c r="C1084" s="31" t="s">
        <v>56</v>
      </c>
      <c r="D1084" s="31" t="s">
        <v>64</v>
      </c>
      <c r="E1084" s="31" t="s">
        <v>55</v>
      </c>
      <c r="F1084" s="31">
        <v>8</v>
      </c>
      <c r="G1084" s="32">
        <v>4968</v>
      </c>
      <c r="H1084" s="31">
        <v>874.11959999999999</v>
      </c>
    </row>
    <row r="1085" spans="1:8" x14ac:dyDescent="0.25">
      <c r="A1085" s="29">
        <v>41779</v>
      </c>
      <c r="B1085" s="30">
        <v>2530</v>
      </c>
      <c r="C1085" s="31" t="s">
        <v>53</v>
      </c>
      <c r="D1085" s="31" t="s">
        <v>64</v>
      </c>
      <c r="E1085" s="31" t="s">
        <v>59</v>
      </c>
      <c r="F1085" s="31">
        <v>6</v>
      </c>
      <c r="G1085" s="32">
        <v>4104</v>
      </c>
      <c r="H1085" s="31">
        <v>757.39319999999998</v>
      </c>
    </row>
    <row r="1086" spans="1:8" x14ac:dyDescent="0.25">
      <c r="A1086" s="29">
        <v>41780</v>
      </c>
      <c r="B1086" s="30">
        <v>2895</v>
      </c>
      <c r="C1086" s="31" t="s">
        <v>57</v>
      </c>
      <c r="D1086" s="31" t="s">
        <v>64</v>
      </c>
      <c r="E1086" s="31" t="s">
        <v>58</v>
      </c>
      <c r="F1086" s="31">
        <v>8</v>
      </c>
      <c r="G1086" s="32">
        <v>12420</v>
      </c>
      <c r="H1086" s="31">
        <v>4550.6880000000001</v>
      </c>
    </row>
    <row r="1087" spans="1:8" x14ac:dyDescent="0.25">
      <c r="A1087" s="29">
        <v>41781</v>
      </c>
      <c r="B1087" s="30">
        <v>2531</v>
      </c>
      <c r="C1087" s="31" t="s">
        <v>56</v>
      </c>
      <c r="D1087" s="31" t="s">
        <v>64</v>
      </c>
      <c r="E1087" s="31" t="s">
        <v>59</v>
      </c>
      <c r="F1087" s="31">
        <v>6</v>
      </c>
      <c r="G1087" s="32">
        <v>3240</v>
      </c>
      <c r="H1087" s="31">
        <v>1838.0519999999999</v>
      </c>
    </row>
    <row r="1088" spans="1:8" x14ac:dyDescent="0.25">
      <c r="A1088" s="29">
        <v>41782</v>
      </c>
      <c r="B1088" s="30">
        <v>2896</v>
      </c>
      <c r="C1088" s="31" t="s">
        <v>53</v>
      </c>
      <c r="D1088" s="31" t="s">
        <v>64</v>
      </c>
      <c r="E1088" s="31" t="s">
        <v>58</v>
      </c>
      <c r="F1088" s="31">
        <v>8</v>
      </c>
      <c r="G1088" s="32">
        <v>6264</v>
      </c>
      <c r="H1088" s="31">
        <v>938.13840000000005</v>
      </c>
    </row>
    <row r="1089" spans="1:8" x14ac:dyDescent="0.25">
      <c r="A1089" s="29">
        <v>41783</v>
      </c>
      <c r="B1089" s="30">
        <v>2532</v>
      </c>
      <c r="C1089" s="31" t="s">
        <v>57</v>
      </c>
      <c r="D1089" s="31" t="s">
        <v>64</v>
      </c>
      <c r="E1089" s="31" t="s">
        <v>55</v>
      </c>
      <c r="F1089" s="31">
        <v>6</v>
      </c>
      <c r="G1089" s="32">
        <v>7398</v>
      </c>
      <c r="H1089" s="31">
        <v>2380.3065000000001</v>
      </c>
    </row>
    <row r="1090" spans="1:8" x14ac:dyDescent="0.25">
      <c r="A1090" s="29">
        <v>41784</v>
      </c>
      <c r="B1090" s="30">
        <v>2897</v>
      </c>
      <c r="C1090" s="31" t="s">
        <v>56</v>
      </c>
      <c r="D1090" s="31" t="s">
        <v>64</v>
      </c>
      <c r="E1090" s="31" t="s">
        <v>58</v>
      </c>
      <c r="F1090" s="31">
        <v>6</v>
      </c>
      <c r="G1090" s="32">
        <v>7641</v>
      </c>
      <c r="H1090" s="31">
        <v>4349.0025000000005</v>
      </c>
    </row>
    <row r="1091" spans="1:8" x14ac:dyDescent="0.25">
      <c r="A1091" s="29">
        <v>41785</v>
      </c>
      <c r="B1091" s="30">
        <v>2533</v>
      </c>
      <c r="C1091" s="31" t="s">
        <v>53</v>
      </c>
      <c r="D1091" s="31" t="s">
        <v>64</v>
      </c>
      <c r="E1091" s="31" t="s">
        <v>55</v>
      </c>
      <c r="F1091" s="31">
        <v>8</v>
      </c>
      <c r="G1091" s="32">
        <v>7272</v>
      </c>
      <c r="H1091" s="31">
        <v>2285.5896000000002</v>
      </c>
    </row>
    <row r="1092" spans="1:8" x14ac:dyDescent="0.25">
      <c r="A1092" s="29">
        <v>41786</v>
      </c>
      <c r="B1092" s="30">
        <v>2898</v>
      </c>
      <c r="C1092" s="31" t="s">
        <v>57</v>
      </c>
      <c r="D1092" s="31" t="s">
        <v>64</v>
      </c>
      <c r="E1092" s="31" t="s">
        <v>59</v>
      </c>
      <c r="F1092" s="31">
        <v>7</v>
      </c>
      <c r="G1092" s="32">
        <v>2362.5</v>
      </c>
      <c r="H1092" s="31">
        <v>2218.3875000000003</v>
      </c>
    </row>
    <row r="1093" spans="1:8" x14ac:dyDescent="0.25">
      <c r="A1093" s="29">
        <v>41787</v>
      </c>
      <c r="B1093" s="30">
        <v>2534</v>
      </c>
      <c r="C1093" s="31" t="s">
        <v>56</v>
      </c>
      <c r="D1093" s="31" t="s">
        <v>64</v>
      </c>
      <c r="E1093" s="31" t="s">
        <v>55</v>
      </c>
      <c r="F1093" s="31">
        <v>6</v>
      </c>
      <c r="G1093" s="32">
        <v>1539</v>
      </c>
      <c r="H1093" s="31">
        <v>2418.0767999999998</v>
      </c>
    </row>
    <row r="1094" spans="1:8" x14ac:dyDescent="0.25">
      <c r="A1094" s="29">
        <v>41788</v>
      </c>
      <c r="B1094" s="30">
        <v>2899</v>
      </c>
      <c r="C1094" s="31" t="s">
        <v>53</v>
      </c>
      <c r="D1094" s="31" t="s">
        <v>64</v>
      </c>
      <c r="E1094" s="31" t="s">
        <v>59</v>
      </c>
      <c r="F1094" s="31">
        <v>7</v>
      </c>
      <c r="G1094" s="32">
        <v>2499</v>
      </c>
      <c r="H1094" s="31">
        <v>3060.2753999999995</v>
      </c>
    </row>
    <row r="1095" spans="1:8" x14ac:dyDescent="0.25">
      <c r="A1095" s="29">
        <v>41789</v>
      </c>
      <c r="B1095" s="30">
        <v>2535</v>
      </c>
      <c r="C1095" s="31" t="s">
        <v>57</v>
      </c>
      <c r="D1095" s="31" t="s">
        <v>64</v>
      </c>
      <c r="E1095" s="31" t="s">
        <v>58</v>
      </c>
      <c r="F1095" s="31">
        <v>7</v>
      </c>
      <c r="G1095" s="32">
        <v>2205</v>
      </c>
      <c r="H1095" s="31">
        <v>1384.7400000000002</v>
      </c>
    </row>
    <row r="1096" spans="1:8" x14ac:dyDescent="0.25">
      <c r="A1096" s="29">
        <v>41790</v>
      </c>
      <c r="B1096" s="30">
        <v>2900</v>
      </c>
      <c r="C1096" s="31" t="s">
        <v>56</v>
      </c>
      <c r="D1096" s="31" t="s">
        <v>64</v>
      </c>
      <c r="E1096" s="31" t="s">
        <v>59</v>
      </c>
      <c r="F1096" s="31">
        <v>9</v>
      </c>
      <c r="G1096" s="32">
        <v>7249.5</v>
      </c>
      <c r="H1096" s="31">
        <v>3633.2077500000005</v>
      </c>
    </row>
    <row r="1097" spans="1:8" x14ac:dyDescent="0.25">
      <c r="A1097" s="29">
        <v>41791</v>
      </c>
      <c r="B1097" s="30">
        <v>2536</v>
      </c>
      <c r="C1097" s="31" t="s">
        <v>53</v>
      </c>
      <c r="D1097" s="31" t="s">
        <v>64</v>
      </c>
      <c r="E1097" s="31" t="s">
        <v>58</v>
      </c>
      <c r="F1097" s="31">
        <v>10</v>
      </c>
      <c r="G1097" s="32">
        <v>4905</v>
      </c>
      <c r="H1097" s="31">
        <v>1843.299</v>
      </c>
    </row>
    <row r="1098" spans="1:8" x14ac:dyDescent="0.25">
      <c r="A1098" s="29">
        <v>41792</v>
      </c>
      <c r="B1098" s="30">
        <v>2901</v>
      </c>
      <c r="C1098" s="31" t="s">
        <v>57</v>
      </c>
      <c r="D1098" s="31" t="s">
        <v>64</v>
      </c>
      <c r="E1098" s="31" t="s">
        <v>55</v>
      </c>
      <c r="F1098" s="31">
        <v>8</v>
      </c>
      <c r="G1098" s="32">
        <v>7128</v>
      </c>
      <c r="H1098" s="31">
        <v>3282.6815999999999</v>
      </c>
    </row>
    <row r="1099" spans="1:8" x14ac:dyDescent="0.25">
      <c r="A1099" s="29">
        <v>41793</v>
      </c>
      <c r="B1099" s="30">
        <v>2537</v>
      </c>
      <c r="C1099" s="31" t="s">
        <v>56</v>
      </c>
      <c r="D1099" s="31" t="s">
        <v>64</v>
      </c>
      <c r="E1099" s="31" t="s">
        <v>58</v>
      </c>
      <c r="F1099" s="31">
        <v>10</v>
      </c>
      <c r="G1099" s="32">
        <v>3270</v>
      </c>
      <c r="H1099" s="31">
        <v>632.09100000000001</v>
      </c>
    </row>
    <row r="1100" spans="1:8" x14ac:dyDescent="0.25">
      <c r="A1100" s="29">
        <v>41794</v>
      </c>
      <c r="B1100" s="30">
        <v>2902</v>
      </c>
      <c r="C1100" s="31" t="s">
        <v>53</v>
      </c>
      <c r="D1100" s="31" t="s">
        <v>64</v>
      </c>
      <c r="E1100" s="31" t="s">
        <v>55</v>
      </c>
      <c r="F1100" s="31">
        <v>9</v>
      </c>
      <c r="G1100" s="32">
        <v>7884</v>
      </c>
      <c r="H1100" s="31">
        <v>1054.0907999999999</v>
      </c>
    </row>
    <row r="1101" spans="1:8" x14ac:dyDescent="0.25">
      <c r="A1101" s="29">
        <v>41795</v>
      </c>
      <c r="B1101" s="30">
        <v>2538</v>
      </c>
      <c r="C1101" s="31" t="s">
        <v>57</v>
      </c>
      <c r="D1101" s="31" t="s">
        <v>64</v>
      </c>
      <c r="E1101" s="31" t="s">
        <v>59</v>
      </c>
      <c r="F1101" s="31">
        <v>7</v>
      </c>
      <c r="G1101" s="32">
        <v>3874.5</v>
      </c>
      <c r="H1101" s="31">
        <v>4334.5968749999993</v>
      </c>
    </row>
    <row r="1102" spans="1:8" x14ac:dyDescent="0.25">
      <c r="A1102" s="29">
        <v>41796</v>
      </c>
      <c r="B1102" s="30">
        <v>2903</v>
      </c>
      <c r="C1102" s="31" t="s">
        <v>56</v>
      </c>
      <c r="D1102" s="31" t="s">
        <v>64</v>
      </c>
      <c r="E1102" s="31" t="s">
        <v>55</v>
      </c>
      <c r="F1102" s="31">
        <v>8</v>
      </c>
      <c r="G1102" s="32">
        <v>2400</v>
      </c>
      <c r="H1102" s="31">
        <v>2930.3999999999996</v>
      </c>
    </row>
    <row r="1103" spans="1:8" x14ac:dyDescent="0.25">
      <c r="A1103" s="29">
        <v>41797</v>
      </c>
      <c r="B1103" s="30">
        <v>2539</v>
      </c>
      <c r="C1103" s="31" t="s">
        <v>53</v>
      </c>
      <c r="D1103" s="31" t="s">
        <v>64</v>
      </c>
      <c r="E1103" s="31" t="s">
        <v>59</v>
      </c>
      <c r="F1103" s="31">
        <v>9</v>
      </c>
      <c r="G1103" s="32">
        <v>8316</v>
      </c>
      <c r="H1103" s="31">
        <v>1838.2518</v>
      </c>
    </row>
    <row r="1104" spans="1:8" x14ac:dyDescent="0.25">
      <c r="A1104" s="29">
        <v>41798</v>
      </c>
      <c r="B1104" s="30">
        <v>2904</v>
      </c>
      <c r="C1104" s="31" t="s">
        <v>57</v>
      </c>
      <c r="D1104" s="31" t="s">
        <v>64</v>
      </c>
      <c r="E1104" s="31" t="s">
        <v>58</v>
      </c>
      <c r="F1104" s="31">
        <v>7</v>
      </c>
      <c r="G1104" s="32">
        <v>6804</v>
      </c>
      <c r="H1104" s="31">
        <v>2483.46</v>
      </c>
    </row>
    <row r="1105" spans="1:8" x14ac:dyDescent="0.25">
      <c r="A1105" s="29">
        <v>41799</v>
      </c>
      <c r="B1105" s="30">
        <v>2540</v>
      </c>
      <c r="C1105" s="31" t="s">
        <v>56</v>
      </c>
      <c r="D1105" s="31" t="s">
        <v>64</v>
      </c>
      <c r="E1105" s="31" t="s">
        <v>59</v>
      </c>
      <c r="F1105" s="31">
        <v>10</v>
      </c>
      <c r="G1105" s="32">
        <v>4440</v>
      </c>
      <c r="H1105" s="31">
        <v>1779.9959999999999</v>
      </c>
    </row>
    <row r="1106" spans="1:8" x14ac:dyDescent="0.25">
      <c r="A1106" s="29">
        <v>41800</v>
      </c>
      <c r="B1106" s="30">
        <v>2905</v>
      </c>
      <c r="C1106" s="31" t="s">
        <v>53</v>
      </c>
      <c r="D1106" s="31" t="s">
        <v>64</v>
      </c>
      <c r="E1106" s="31" t="s">
        <v>58</v>
      </c>
      <c r="F1106" s="31">
        <v>6</v>
      </c>
      <c r="G1106" s="32">
        <v>7155</v>
      </c>
      <c r="H1106" s="31">
        <v>1952.8380000000002</v>
      </c>
    </row>
    <row r="1107" spans="1:8" x14ac:dyDescent="0.25">
      <c r="A1107" s="29">
        <v>41801</v>
      </c>
      <c r="B1107" s="30">
        <v>2910</v>
      </c>
      <c r="C1107" s="31" t="s">
        <v>53</v>
      </c>
      <c r="D1107" s="31" t="s">
        <v>64</v>
      </c>
      <c r="E1107" s="31" t="s">
        <v>58</v>
      </c>
      <c r="F1107" s="31">
        <v>6</v>
      </c>
      <c r="G1107" s="32">
        <v>11925</v>
      </c>
      <c r="H1107" s="31">
        <v>976.4190000000001</v>
      </c>
    </row>
    <row r="1108" spans="1:8" x14ac:dyDescent="0.25">
      <c r="A1108" s="29">
        <v>41802</v>
      </c>
      <c r="B1108" s="30">
        <v>2541</v>
      </c>
      <c r="C1108" s="31" t="s">
        <v>57</v>
      </c>
      <c r="D1108" s="31" t="s">
        <v>64</v>
      </c>
      <c r="E1108" s="31" t="s">
        <v>55</v>
      </c>
      <c r="F1108" s="31">
        <v>8</v>
      </c>
      <c r="G1108" s="32">
        <v>6144</v>
      </c>
      <c r="H1108" s="31">
        <v>687.66719999999998</v>
      </c>
    </row>
    <row r="1109" spans="1:8" x14ac:dyDescent="0.25">
      <c r="A1109" s="29">
        <v>41803</v>
      </c>
      <c r="B1109" s="30">
        <v>2906</v>
      </c>
      <c r="C1109" s="31" t="s">
        <v>56</v>
      </c>
      <c r="D1109" s="31" t="s">
        <v>64</v>
      </c>
      <c r="E1109" s="31" t="s">
        <v>58</v>
      </c>
      <c r="F1109" s="31">
        <v>10</v>
      </c>
      <c r="G1109" s="32">
        <v>10640</v>
      </c>
      <c r="H1109" s="31">
        <v>2016.28</v>
      </c>
    </row>
    <row r="1110" spans="1:8" x14ac:dyDescent="0.25">
      <c r="A1110" s="29">
        <v>41804</v>
      </c>
      <c r="B1110" s="30">
        <v>2911</v>
      </c>
      <c r="C1110" s="31" t="s">
        <v>56</v>
      </c>
      <c r="D1110" s="31" t="s">
        <v>64</v>
      </c>
      <c r="E1110" s="31" t="s">
        <v>58</v>
      </c>
      <c r="F1110" s="31">
        <v>10</v>
      </c>
      <c r="G1110" s="32">
        <v>7980</v>
      </c>
      <c r="H1110" s="31">
        <v>4032.56</v>
      </c>
    </row>
    <row r="1111" spans="1:8" x14ac:dyDescent="0.25">
      <c r="A1111" s="29">
        <v>41805</v>
      </c>
      <c r="B1111" s="30">
        <v>2542</v>
      </c>
      <c r="C1111" s="31" t="s">
        <v>53</v>
      </c>
      <c r="D1111" s="31" t="s">
        <v>64</v>
      </c>
      <c r="E1111" s="31" t="s">
        <v>55</v>
      </c>
      <c r="F1111" s="31">
        <v>10</v>
      </c>
      <c r="G1111" s="32">
        <v>9900</v>
      </c>
      <c r="H1111" s="31">
        <v>4235.22</v>
      </c>
    </row>
    <row r="1112" spans="1:8" x14ac:dyDescent="0.25">
      <c r="A1112" s="29">
        <v>41806</v>
      </c>
      <c r="B1112" s="30">
        <v>2907</v>
      </c>
      <c r="C1112" s="31" t="s">
        <v>57</v>
      </c>
      <c r="D1112" s="31" t="s">
        <v>64</v>
      </c>
      <c r="E1112" s="31" t="s">
        <v>59</v>
      </c>
      <c r="F1112" s="31">
        <v>9</v>
      </c>
      <c r="G1112" s="32">
        <v>10485</v>
      </c>
      <c r="H1112" s="31">
        <v>2603.8449000000001</v>
      </c>
    </row>
    <row r="1113" spans="1:8" x14ac:dyDescent="0.25">
      <c r="A1113" s="29">
        <v>41807</v>
      </c>
      <c r="B1113" s="30">
        <v>2912</v>
      </c>
      <c r="C1113" s="31" t="s">
        <v>57</v>
      </c>
      <c r="D1113" s="31" t="s">
        <v>64</v>
      </c>
      <c r="E1113" s="31" t="s">
        <v>59</v>
      </c>
      <c r="F1113" s="31">
        <v>9</v>
      </c>
      <c r="G1113" s="32">
        <v>4194</v>
      </c>
      <c r="H1113" s="31">
        <v>4339.7415000000001</v>
      </c>
    </row>
    <row r="1114" spans="1:8" x14ac:dyDescent="0.25">
      <c r="A1114" s="29">
        <v>41808</v>
      </c>
      <c r="B1114" s="30">
        <v>2543</v>
      </c>
      <c r="C1114" s="31" t="s">
        <v>56</v>
      </c>
      <c r="D1114" s="31" t="s">
        <v>64</v>
      </c>
      <c r="E1114" s="31" t="s">
        <v>55</v>
      </c>
      <c r="F1114" s="31">
        <v>6</v>
      </c>
      <c r="G1114" s="32">
        <v>4576.5</v>
      </c>
      <c r="H1114" s="31">
        <v>2406.4762500000002</v>
      </c>
    </row>
    <row r="1115" spans="1:8" x14ac:dyDescent="0.25">
      <c r="A1115" s="29">
        <v>41809</v>
      </c>
      <c r="B1115" s="30">
        <v>2908</v>
      </c>
      <c r="C1115" s="31" t="s">
        <v>53</v>
      </c>
      <c r="D1115" s="31" t="s">
        <v>64</v>
      </c>
      <c r="E1115" s="31" t="s">
        <v>59</v>
      </c>
      <c r="F1115" s="31">
        <v>7</v>
      </c>
      <c r="G1115" s="32">
        <v>6090</v>
      </c>
      <c r="H1115" s="31">
        <v>2547.1425000000004</v>
      </c>
    </row>
    <row r="1116" spans="1:8" x14ac:dyDescent="0.25">
      <c r="A1116" s="29">
        <v>41810</v>
      </c>
      <c r="B1116" s="30">
        <v>2913</v>
      </c>
      <c r="C1116" s="31" t="s">
        <v>53</v>
      </c>
      <c r="D1116" s="31" t="s">
        <v>64</v>
      </c>
      <c r="E1116" s="31" t="s">
        <v>59</v>
      </c>
      <c r="F1116" s="31">
        <v>7</v>
      </c>
      <c r="G1116" s="32">
        <v>6090</v>
      </c>
      <c r="H1116" s="31">
        <v>2547.1425000000004</v>
      </c>
    </row>
    <row r="1117" spans="1:8" x14ac:dyDescent="0.25">
      <c r="A1117" s="29">
        <v>41811</v>
      </c>
      <c r="B1117" s="30">
        <v>2544</v>
      </c>
      <c r="C1117" s="31" t="s">
        <v>57</v>
      </c>
      <c r="D1117" s="31" t="s">
        <v>64</v>
      </c>
      <c r="E1117" s="31" t="s">
        <v>58</v>
      </c>
      <c r="F1117" s="31">
        <v>6</v>
      </c>
      <c r="G1117" s="32">
        <v>5292</v>
      </c>
      <c r="H1117" s="31">
        <v>3454.6175999999996</v>
      </c>
    </row>
    <row r="1118" spans="1:8" x14ac:dyDescent="0.25">
      <c r="A1118" s="29">
        <v>41812</v>
      </c>
      <c r="B1118" s="30">
        <v>2909</v>
      </c>
      <c r="C1118" s="31" t="s">
        <v>56</v>
      </c>
      <c r="D1118" s="31" t="s">
        <v>64</v>
      </c>
      <c r="E1118" s="31" t="s">
        <v>59</v>
      </c>
      <c r="F1118" s="31">
        <v>9</v>
      </c>
      <c r="G1118" s="32">
        <v>4252.5</v>
      </c>
      <c r="H1118" s="31">
        <v>680.40000000000009</v>
      </c>
    </row>
    <row r="1119" spans="1:8" x14ac:dyDescent="0.25">
      <c r="A1119" s="29">
        <v>41813</v>
      </c>
      <c r="B1119" s="30">
        <v>2914</v>
      </c>
      <c r="C1119" s="31" t="s">
        <v>56</v>
      </c>
      <c r="D1119" s="31" t="s">
        <v>64</v>
      </c>
      <c r="E1119" s="31" t="s">
        <v>59</v>
      </c>
      <c r="F1119" s="31">
        <v>9</v>
      </c>
      <c r="G1119" s="32">
        <v>4252.5</v>
      </c>
      <c r="H1119" s="31">
        <v>2041.2000000000003</v>
      </c>
    </row>
    <row r="1120" spans="1:8" x14ac:dyDescent="0.25">
      <c r="A1120" s="29">
        <v>41814</v>
      </c>
      <c r="B1120" s="30">
        <v>2915</v>
      </c>
      <c r="C1120" s="31" t="s">
        <v>53</v>
      </c>
      <c r="D1120" s="31" t="s">
        <v>64</v>
      </c>
      <c r="E1120" s="31" t="s">
        <v>55</v>
      </c>
      <c r="F1120" s="31">
        <v>8</v>
      </c>
      <c r="G1120" s="32">
        <v>4776</v>
      </c>
      <c r="H1120" s="31">
        <v>2532.4739999999997</v>
      </c>
    </row>
    <row r="1121" spans="1:8" x14ac:dyDescent="0.25">
      <c r="A1121" s="29">
        <v>41815</v>
      </c>
      <c r="B1121" s="30">
        <v>2545</v>
      </c>
      <c r="C1121" s="31" t="s">
        <v>53</v>
      </c>
      <c r="D1121" s="31" t="s">
        <v>64</v>
      </c>
      <c r="E1121" s="31" t="s">
        <v>58</v>
      </c>
      <c r="F1121" s="31">
        <v>9</v>
      </c>
      <c r="G1121" s="32">
        <v>6777</v>
      </c>
      <c r="H1121" s="31">
        <v>2062.9187999999999</v>
      </c>
    </row>
    <row r="1122" spans="1:8" x14ac:dyDescent="0.25">
      <c r="A1122" s="29">
        <v>41816</v>
      </c>
      <c r="B1122" s="30">
        <v>2546</v>
      </c>
      <c r="C1122" s="31" t="s">
        <v>56</v>
      </c>
      <c r="D1122" s="31" t="s">
        <v>64</v>
      </c>
      <c r="E1122" s="31" t="s">
        <v>58</v>
      </c>
      <c r="F1122" s="31">
        <v>9</v>
      </c>
      <c r="G1122" s="32">
        <v>5697</v>
      </c>
      <c r="H1122" s="31">
        <v>1026.5994000000001</v>
      </c>
    </row>
    <row r="1123" spans="1:8" x14ac:dyDescent="0.25">
      <c r="A1123" s="29">
        <v>41817</v>
      </c>
      <c r="B1123" s="30">
        <v>2547</v>
      </c>
      <c r="C1123" s="31" t="s">
        <v>57</v>
      </c>
      <c r="D1123" s="31" t="s">
        <v>64</v>
      </c>
      <c r="E1123" s="31" t="s">
        <v>59</v>
      </c>
      <c r="F1123" s="31">
        <v>7</v>
      </c>
      <c r="G1123" s="32">
        <v>4000.5</v>
      </c>
      <c r="H1123" s="31">
        <v>2616.3270000000002</v>
      </c>
    </row>
    <row r="1124" spans="1:8" x14ac:dyDescent="0.25">
      <c r="A1124" s="29">
        <v>41818</v>
      </c>
      <c r="B1124" s="30">
        <v>2548</v>
      </c>
      <c r="C1124" s="31" t="s">
        <v>53</v>
      </c>
      <c r="D1124" s="31" t="s">
        <v>64</v>
      </c>
      <c r="E1124" s="31" t="s">
        <v>59</v>
      </c>
      <c r="F1124" s="31">
        <v>6</v>
      </c>
      <c r="G1124" s="32">
        <v>5427</v>
      </c>
      <c r="H1124" s="31">
        <v>2658.5064000000002</v>
      </c>
    </row>
    <row r="1125" spans="1:8" x14ac:dyDescent="0.25">
      <c r="A1125" s="29">
        <v>41819</v>
      </c>
      <c r="B1125" s="30">
        <v>2549</v>
      </c>
      <c r="C1125" s="31" t="s">
        <v>56</v>
      </c>
      <c r="D1125" s="31" t="s">
        <v>64</v>
      </c>
      <c r="E1125" s="31" t="s">
        <v>59</v>
      </c>
      <c r="F1125" s="31">
        <v>7</v>
      </c>
      <c r="G1125" s="32">
        <v>3192</v>
      </c>
      <c r="H1125" s="31">
        <v>1860.6168</v>
      </c>
    </row>
    <row r="1126" spans="1:8" x14ac:dyDescent="0.25">
      <c r="A1126" s="29">
        <v>41820</v>
      </c>
      <c r="B1126" s="30">
        <v>2550</v>
      </c>
      <c r="C1126" s="31" t="s">
        <v>57</v>
      </c>
      <c r="D1126" s="31" t="s">
        <v>64</v>
      </c>
      <c r="E1126" s="31" t="s">
        <v>55</v>
      </c>
      <c r="F1126" s="31">
        <v>10</v>
      </c>
      <c r="G1126" s="32">
        <v>5175</v>
      </c>
      <c r="H1126" s="31">
        <v>541.30500000000006</v>
      </c>
    </row>
    <row r="1127" spans="1:8" x14ac:dyDescent="0.25">
      <c r="A1127" s="29">
        <v>41821</v>
      </c>
      <c r="B1127" s="30">
        <v>2551</v>
      </c>
      <c r="C1127" s="31" t="s">
        <v>53</v>
      </c>
      <c r="D1127" s="31" t="s">
        <v>64</v>
      </c>
      <c r="E1127" s="31" t="s">
        <v>55</v>
      </c>
      <c r="F1127" s="31">
        <v>10</v>
      </c>
      <c r="G1127" s="32">
        <v>10200</v>
      </c>
      <c r="H1127" s="31">
        <v>3057.5519999999997</v>
      </c>
    </row>
    <row r="1128" spans="1:8" x14ac:dyDescent="0.25">
      <c r="A1128" s="29">
        <v>41822</v>
      </c>
      <c r="B1128" s="30">
        <v>2552</v>
      </c>
      <c r="C1128" s="31" t="s">
        <v>56</v>
      </c>
      <c r="D1128" s="31" t="s">
        <v>64</v>
      </c>
      <c r="E1128" s="31" t="s">
        <v>55</v>
      </c>
      <c r="F1128" s="31">
        <v>8</v>
      </c>
      <c r="G1128" s="32">
        <v>5952</v>
      </c>
      <c r="H1128" s="31">
        <v>4679.4624000000003</v>
      </c>
    </row>
    <row r="1129" spans="1:8" x14ac:dyDescent="0.25">
      <c r="A1129" s="29">
        <v>41823</v>
      </c>
      <c r="B1129" s="30">
        <v>2553</v>
      </c>
      <c r="C1129" s="31" t="s">
        <v>57</v>
      </c>
      <c r="D1129" s="31" t="s">
        <v>64</v>
      </c>
      <c r="E1129" s="31" t="s">
        <v>58</v>
      </c>
      <c r="F1129" s="31">
        <v>9</v>
      </c>
      <c r="G1129" s="32">
        <v>2308.5</v>
      </c>
      <c r="H1129" s="31">
        <v>4884.7860000000001</v>
      </c>
    </row>
    <row r="1130" spans="1:8" x14ac:dyDescent="0.25">
      <c r="A1130" s="29">
        <v>41824</v>
      </c>
      <c r="B1130" s="30">
        <v>2554</v>
      </c>
      <c r="C1130" s="31" t="s">
        <v>53</v>
      </c>
      <c r="D1130" s="31" t="s">
        <v>64</v>
      </c>
      <c r="E1130" s="31" t="s">
        <v>58</v>
      </c>
      <c r="F1130" s="31">
        <v>9</v>
      </c>
      <c r="G1130" s="32">
        <v>6831</v>
      </c>
      <c r="H1130" s="31">
        <v>5122.1115</v>
      </c>
    </row>
    <row r="1131" spans="1:8" x14ac:dyDescent="0.25">
      <c r="A1131" s="29">
        <v>41825</v>
      </c>
      <c r="B1131" s="30">
        <v>2555</v>
      </c>
      <c r="C1131" s="31" t="s">
        <v>56</v>
      </c>
      <c r="D1131" s="31" t="s">
        <v>64</v>
      </c>
      <c r="E1131" s="31" t="s">
        <v>58</v>
      </c>
      <c r="F1131" s="31">
        <v>9</v>
      </c>
      <c r="G1131" s="32">
        <v>5872.5</v>
      </c>
      <c r="H1131" s="31">
        <v>774.97424999999998</v>
      </c>
    </row>
    <row r="1132" spans="1:8" x14ac:dyDescent="0.25">
      <c r="A1132" s="29">
        <v>41826</v>
      </c>
      <c r="B1132" s="30">
        <v>2556</v>
      </c>
      <c r="C1132" s="31" t="s">
        <v>57</v>
      </c>
      <c r="D1132" s="31" t="s">
        <v>64</v>
      </c>
      <c r="E1132" s="31" t="s">
        <v>59</v>
      </c>
      <c r="F1132" s="31">
        <v>9</v>
      </c>
      <c r="G1132" s="32">
        <v>10260</v>
      </c>
      <c r="H1132" s="31">
        <v>2513.9565000000002</v>
      </c>
    </row>
    <row r="1133" spans="1:8" x14ac:dyDescent="0.25">
      <c r="A1133" s="29">
        <v>41827</v>
      </c>
      <c r="B1133" s="30">
        <v>2557</v>
      </c>
      <c r="C1133" s="31" t="s">
        <v>53</v>
      </c>
      <c r="D1133" s="31" t="s">
        <v>64</v>
      </c>
      <c r="E1133" s="31" t="s">
        <v>59</v>
      </c>
      <c r="F1133" s="31">
        <v>6</v>
      </c>
      <c r="G1133" s="32">
        <v>5751</v>
      </c>
      <c r="H1133" s="31">
        <v>2803.4207999999999</v>
      </c>
    </row>
    <row r="1134" spans="1:8" x14ac:dyDescent="0.25">
      <c r="A1134" s="29">
        <v>41828</v>
      </c>
      <c r="B1134" s="30">
        <v>2558</v>
      </c>
      <c r="C1134" s="31" t="s">
        <v>56</v>
      </c>
      <c r="D1134" s="31" t="s">
        <v>64</v>
      </c>
      <c r="E1134" s="31" t="s">
        <v>59</v>
      </c>
      <c r="F1134" s="31">
        <v>6</v>
      </c>
      <c r="G1134" s="32">
        <v>8964</v>
      </c>
      <c r="H1134" s="31">
        <v>2641.4666999999999</v>
      </c>
    </row>
    <row r="1135" spans="1:8" x14ac:dyDescent="0.25">
      <c r="A1135" s="29">
        <v>41829</v>
      </c>
      <c r="B1135" s="30">
        <v>2559</v>
      </c>
      <c r="C1135" s="31" t="s">
        <v>57</v>
      </c>
      <c r="D1135" s="31" t="s">
        <v>64</v>
      </c>
      <c r="E1135" s="31" t="s">
        <v>55</v>
      </c>
      <c r="F1135" s="31">
        <v>7</v>
      </c>
      <c r="G1135" s="32">
        <v>4536</v>
      </c>
      <c r="H1135" s="31">
        <v>503.79839999999996</v>
      </c>
    </row>
    <row r="1136" spans="1:8" x14ac:dyDescent="0.25">
      <c r="A1136" s="29">
        <v>41828</v>
      </c>
      <c r="B1136" s="30">
        <v>2560</v>
      </c>
      <c r="C1136" s="31" t="s">
        <v>53</v>
      </c>
      <c r="D1136" s="31" t="s">
        <v>64</v>
      </c>
      <c r="E1136" s="31" t="s">
        <v>55</v>
      </c>
      <c r="F1136" s="31">
        <v>6</v>
      </c>
      <c r="G1136" s="32">
        <v>1791</v>
      </c>
      <c r="H1136" s="31">
        <v>805.23360000000002</v>
      </c>
    </row>
    <row r="1137" spans="1:8" x14ac:dyDescent="0.25">
      <c r="A1137" s="29">
        <v>41829</v>
      </c>
      <c r="B1137" s="30">
        <v>2561</v>
      </c>
      <c r="C1137" s="31" t="s">
        <v>56</v>
      </c>
      <c r="D1137" s="31" t="s">
        <v>64</v>
      </c>
      <c r="E1137" s="31" t="s">
        <v>55</v>
      </c>
      <c r="F1137" s="31">
        <v>8</v>
      </c>
      <c r="G1137" s="32">
        <v>13020</v>
      </c>
      <c r="H1137" s="31">
        <v>4309.0992000000006</v>
      </c>
    </row>
    <row r="1138" spans="1:8" x14ac:dyDescent="0.25">
      <c r="A1138" s="29">
        <v>40909</v>
      </c>
      <c r="B1138" s="30">
        <v>2616</v>
      </c>
      <c r="C1138" s="31" t="s">
        <v>57</v>
      </c>
      <c r="D1138" s="31" t="s">
        <v>65</v>
      </c>
      <c r="E1138" s="31" t="s">
        <v>58</v>
      </c>
      <c r="F1138" s="31">
        <v>8</v>
      </c>
      <c r="G1138" s="32">
        <v>9744</v>
      </c>
      <c r="H1138" s="31">
        <v>904.73039999999992</v>
      </c>
    </row>
    <row r="1139" spans="1:8" x14ac:dyDescent="0.25">
      <c r="A1139" s="29">
        <v>40910</v>
      </c>
      <c r="B1139" s="30">
        <v>2251</v>
      </c>
      <c r="C1139" s="31" t="s">
        <v>53</v>
      </c>
      <c r="D1139" s="31" t="s">
        <v>65</v>
      </c>
      <c r="E1139" s="31" t="s">
        <v>59</v>
      </c>
      <c r="F1139" s="31">
        <v>8</v>
      </c>
      <c r="G1139" s="32">
        <v>9600</v>
      </c>
      <c r="H1139" s="31">
        <v>741.12</v>
      </c>
    </row>
    <row r="1140" spans="1:8" x14ac:dyDescent="0.25">
      <c r="A1140" s="29">
        <v>40911</v>
      </c>
      <c r="B1140" s="30">
        <v>2617</v>
      </c>
      <c r="C1140" s="31" t="s">
        <v>53</v>
      </c>
      <c r="D1140" s="31" t="s">
        <v>65</v>
      </c>
      <c r="E1140" s="31" t="s">
        <v>58</v>
      </c>
      <c r="F1140" s="31">
        <v>10</v>
      </c>
      <c r="G1140" s="32">
        <v>14450</v>
      </c>
      <c r="H1140" s="31">
        <v>2875.8389999999999</v>
      </c>
    </row>
    <row r="1141" spans="1:8" x14ac:dyDescent="0.25">
      <c r="A1141" s="29">
        <v>40913</v>
      </c>
      <c r="B1141" s="30">
        <v>2252</v>
      </c>
      <c r="C1141" s="31" t="s">
        <v>56</v>
      </c>
      <c r="D1141" s="31" t="s">
        <v>65</v>
      </c>
      <c r="E1141" s="31" t="s">
        <v>59</v>
      </c>
      <c r="F1141" s="31">
        <v>10</v>
      </c>
      <c r="G1141" s="32">
        <v>10750</v>
      </c>
      <c r="H1141" s="31">
        <v>928.58500000000004</v>
      </c>
    </row>
    <row r="1142" spans="1:8" x14ac:dyDescent="0.25">
      <c r="A1142" s="29">
        <v>40914</v>
      </c>
      <c r="B1142" s="30">
        <v>2618</v>
      </c>
      <c r="C1142" s="31" t="s">
        <v>56</v>
      </c>
      <c r="D1142" s="31" t="s">
        <v>65</v>
      </c>
      <c r="E1142" s="31" t="s">
        <v>58</v>
      </c>
      <c r="F1142" s="31">
        <v>8</v>
      </c>
      <c r="G1142" s="32">
        <v>2520</v>
      </c>
      <c r="H1142" s="31">
        <v>2920.4279999999999</v>
      </c>
    </row>
    <row r="1143" spans="1:8" x14ac:dyDescent="0.25">
      <c r="A1143" s="29">
        <v>40915</v>
      </c>
      <c r="B1143" s="30">
        <v>2253</v>
      </c>
      <c r="C1143" s="31" t="s">
        <v>57</v>
      </c>
      <c r="D1143" s="31" t="s">
        <v>65</v>
      </c>
      <c r="E1143" s="31" t="s">
        <v>55</v>
      </c>
      <c r="F1143" s="31">
        <v>6</v>
      </c>
      <c r="G1143" s="32">
        <v>1674</v>
      </c>
      <c r="H1143" s="31">
        <v>571.16880000000003</v>
      </c>
    </row>
    <row r="1144" spans="1:8" x14ac:dyDescent="0.25">
      <c r="A1144" s="29">
        <v>40916</v>
      </c>
      <c r="B1144" s="30">
        <v>2619</v>
      </c>
      <c r="C1144" s="31" t="s">
        <v>57</v>
      </c>
      <c r="D1144" s="31" t="s">
        <v>65</v>
      </c>
      <c r="E1144" s="31" t="s">
        <v>59</v>
      </c>
      <c r="F1144" s="31">
        <v>8</v>
      </c>
      <c r="G1144" s="32">
        <v>6084</v>
      </c>
      <c r="H1144" s="31">
        <v>4072.2240000000002</v>
      </c>
    </row>
    <row r="1145" spans="1:8" x14ac:dyDescent="0.25">
      <c r="A1145" s="29">
        <v>40917</v>
      </c>
      <c r="B1145" s="30">
        <v>2254</v>
      </c>
      <c r="C1145" s="31" t="s">
        <v>53</v>
      </c>
      <c r="D1145" s="31" t="s">
        <v>65</v>
      </c>
      <c r="E1145" s="31" t="s">
        <v>55</v>
      </c>
      <c r="F1145" s="31">
        <v>7</v>
      </c>
      <c r="G1145" s="32">
        <v>11466</v>
      </c>
      <c r="H1145" s="31">
        <v>5305.8914999999997</v>
      </c>
    </row>
    <row r="1146" spans="1:8" x14ac:dyDescent="0.25">
      <c r="A1146" s="29">
        <v>40918</v>
      </c>
      <c r="B1146" s="30">
        <v>2620</v>
      </c>
      <c r="C1146" s="31" t="s">
        <v>53</v>
      </c>
      <c r="D1146" s="31" t="s">
        <v>65</v>
      </c>
      <c r="E1146" s="31" t="s">
        <v>59</v>
      </c>
      <c r="F1146" s="31">
        <v>9</v>
      </c>
      <c r="G1146" s="32">
        <v>2529</v>
      </c>
      <c r="H1146" s="31">
        <v>1095.3099</v>
      </c>
    </row>
    <row r="1147" spans="1:8" x14ac:dyDescent="0.25">
      <c r="A1147" s="29">
        <v>40919</v>
      </c>
      <c r="B1147" s="30">
        <v>2622</v>
      </c>
      <c r="C1147" s="31" t="s">
        <v>57</v>
      </c>
      <c r="D1147" s="31" t="s">
        <v>65</v>
      </c>
      <c r="E1147" s="31" t="s">
        <v>55</v>
      </c>
      <c r="F1147" s="31">
        <v>9</v>
      </c>
      <c r="G1147" s="32">
        <v>5386.5</v>
      </c>
      <c r="H1147" s="31">
        <v>2413.6906500000005</v>
      </c>
    </row>
    <row r="1148" spans="1:8" x14ac:dyDescent="0.25">
      <c r="A1148" s="29">
        <v>40920</v>
      </c>
      <c r="B1148" s="30">
        <v>2623</v>
      </c>
      <c r="C1148" s="31" t="s">
        <v>53</v>
      </c>
      <c r="D1148" s="31" t="s">
        <v>65</v>
      </c>
      <c r="E1148" s="31" t="s">
        <v>55</v>
      </c>
      <c r="F1148" s="31">
        <v>6</v>
      </c>
      <c r="G1148" s="32">
        <v>8928</v>
      </c>
      <c r="H1148" s="31">
        <v>3718.5120000000002</v>
      </c>
    </row>
    <row r="1149" spans="1:8" x14ac:dyDescent="0.25">
      <c r="A1149" s="29">
        <v>40921</v>
      </c>
      <c r="B1149" s="30">
        <v>2624</v>
      </c>
      <c r="C1149" s="31" t="s">
        <v>56</v>
      </c>
      <c r="D1149" s="31" t="s">
        <v>65</v>
      </c>
      <c r="E1149" s="31" t="s">
        <v>55</v>
      </c>
      <c r="F1149" s="31">
        <v>9</v>
      </c>
      <c r="G1149" s="32">
        <v>5346</v>
      </c>
      <c r="H1149" s="31">
        <v>5565.1859999999997</v>
      </c>
    </row>
    <row r="1150" spans="1:8" x14ac:dyDescent="0.25">
      <c r="A1150" s="29">
        <v>40922</v>
      </c>
      <c r="B1150" s="30">
        <v>2625</v>
      </c>
      <c r="C1150" s="31" t="s">
        <v>57</v>
      </c>
      <c r="D1150" s="31" t="s">
        <v>65</v>
      </c>
      <c r="E1150" s="31" t="s">
        <v>58</v>
      </c>
      <c r="F1150" s="31">
        <v>7</v>
      </c>
      <c r="G1150" s="32">
        <v>11103.75</v>
      </c>
      <c r="H1150" s="31">
        <v>2948.0456249999997</v>
      </c>
    </row>
    <row r="1151" spans="1:8" x14ac:dyDescent="0.25">
      <c r="A1151" s="29">
        <v>40923</v>
      </c>
      <c r="B1151" s="30">
        <v>2626</v>
      </c>
      <c r="C1151" s="31" t="s">
        <v>53</v>
      </c>
      <c r="D1151" s="31" t="s">
        <v>65</v>
      </c>
      <c r="E1151" s="31" t="s">
        <v>58</v>
      </c>
      <c r="F1151" s="31">
        <v>6</v>
      </c>
      <c r="G1151" s="32">
        <v>1872</v>
      </c>
      <c r="H1151" s="31">
        <v>1645.1136000000001</v>
      </c>
    </row>
    <row r="1152" spans="1:8" x14ac:dyDescent="0.25">
      <c r="A1152" s="29">
        <v>40924</v>
      </c>
      <c r="B1152" s="30">
        <v>2262</v>
      </c>
      <c r="C1152" s="31" t="s">
        <v>57</v>
      </c>
      <c r="D1152" s="31" t="s">
        <v>65</v>
      </c>
      <c r="E1152" s="31" t="s">
        <v>55</v>
      </c>
      <c r="F1152" s="31">
        <v>9</v>
      </c>
      <c r="G1152" s="32">
        <v>1984.5</v>
      </c>
      <c r="H1152" s="31">
        <v>1616.9705999999999</v>
      </c>
    </row>
    <row r="1153" spans="1:8" x14ac:dyDescent="0.25">
      <c r="A1153" s="29">
        <v>40925</v>
      </c>
      <c r="B1153" s="30">
        <v>2627</v>
      </c>
      <c r="C1153" s="31" t="s">
        <v>56</v>
      </c>
      <c r="D1153" s="31" t="s">
        <v>65</v>
      </c>
      <c r="E1153" s="31" t="s">
        <v>58</v>
      </c>
      <c r="F1153" s="31">
        <v>6</v>
      </c>
      <c r="G1153" s="32">
        <v>7344</v>
      </c>
      <c r="H1153" s="31">
        <v>5129.7839999999997</v>
      </c>
    </row>
    <row r="1154" spans="1:8" x14ac:dyDescent="0.25">
      <c r="A1154" s="29">
        <v>40926</v>
      </c>
      <c r="B1154" s="30">
        <v>2263</v>
      </c>
      <c r="C1154" s="31" t="s">
        <v>53</v>
      </c>
      <c r="D1154" s="31" t="s">
        <v>65</v>
      </c>
      <c r="E1154" s="31" t="s">
        <v>55</v>
      </c>
      <c r="F1154" s="31">
        <v>9</v>
      </c>
      <c r="G1154" s="32">
        <v>12645</v>
      </c>
      <c r="H1154" s="31">
        <v>2667.5892000000003</v>
      </c>
    </row>
    <row r="1155" spans="1:8" x14ac:dyDescent="0.25">
      <c r="A1155" s="29">
        <v>40927</v>
      </c>
      <c r="B1155" s="30">
        <v>2628</v>
      </c>
      <c r="C1155" s="31" t="s">
        <v>57</v>
      </c>
      <c r="D1155" s="31" t="s">
        <v>65</v>
      </c>
      <c r="E1155" s="31" t="s">
        <v>59</v>
      </c>
      <c r="F1155" s="31">
        <v>6</v>
      </c>
      <c r="G1155" s="32">
        <v>5751</v>
      </c>
      <c r="H1155" s="31">
        <v>3564.6615000000002</v>
      </c>
    </row>
    <row r="1156" spans="1:8" x14ac:dyDescent="0.25">
      <c r="A1156" s="29">
        <v>40928</v>
      </c>
      <c r="B1156" s="30">
        <v>2264</v>
      </c>
      <c r="C1156" s="31" t="s">
        <v>56</v>
      </c>
      <c r="D1156" s="31" t="s">
        <v>65</v>
      </c>
      <c r="E1156" s="31" t="s">
        <v>55</v>
      </c>
      <c r="F1156" s="31">
        <v>8</v>
      </c>
      <c r="G1156" s="32">
        <v>11952</v>
      </c>
      <c r="H1156" s="31">
        <v>2329.4447999999998</v>
      </c>
    </row>
    <row r="1157" spans="1:8" x14ac:dyDescent="0.25">
      <c r="A1157" s="29">
        <v>40929</v>
      </c>
      <c r="B1157" s="30">
        <v>2629</v>
      </c>
      <c r="C1157" s="31" t="s">
        <v>53</v>
      </c>
      <c r="D1157" s="31" t="s">
        <v>65</v>
      </c>
      <c r="E1157" s="31" t="s">
        <v>59</v>
      </c>
      <c r="F1157" s="31">
        <v>8</v>
      </c>
      <c r="G1157" s="32">
        <v>9120</v>
      </c>
      <c r="H1157" s="31">
        <v>1475.16</v>
      </c>
    </row>
    <row r="1158" spans="1:8" x14ac:dyDescent="0.25">
      <c r="A1158" s="29">
        <v>40930</v>
      </c>
      <c r="B1158" s="30">
        <v>2265</v>
      </c>
      <c r="C1158" s="31" t="s">
        <v>57</v>
      </c>
      <c r="D1158" s="31" t="s">
        <v>65</v>
      </c>
      <c r="E1158" s="31" t="s">
        <v>58</v>
      </c>
      <c r="F1158" s="31">
        <v>10</v>
      </c>
      <c r="G1158" s="32">
        <v>5520</v>
      </c>
      <c r="H1158" s="31">
        <v>4529.1600000000008</v>
      </c>
    </row>
    <row r="1159" spans="1:8" x14ac:dyDescent="0.25">
      <c r="A1159" s="29">
        <v>40931</v>
      </c>
      <c r="B1159" s="30">
        <v>2630</v>
      </c>
      <c r="C1159" s="31" t="s">
        <v>56</v>
      </c>
      <c r="D1159" s="31" t="s">
        <v>65</v>
      </c>
      <c r="E1159" s="31" t="s">
        <v>59</v>
      </c>
      <c r="F1159" s="31">
        <v>8</v>
      </c>
      <c r="G1159" s="32">
        <v>4048</v>
      </c>
      <c r="H1159" s="31">
        <v>3422.1792</v>
      </c>
    </row>
    <row r="1160" spans="1:8" x14ac:dyDescent="0.25">
      <c r="A1160" s="29">
        <v>40932</v>
      </c>
      <c r="B1160" s="30">
        <v>2266</v>
      </c>
      <c r="C1160" s="31" t="s">
        <v>53</v>
      </c>
      <c r="D1160" s="31" t="s">
        <v>65</v>
      </c>
      <c r="E1160" s="31" t="s">
        <v>58</v>
      </c>
      <c r="F1160" s="31">
        <v>8</v>
      </c>
      <c r="G1160" s="32">
        <v>2106</v>
      </c>
      <c r="H1160" s="31">
        <v>718.98839999999996</v>
      </c>
    </row>
    <row r="1161" spans="1:8" x14ac:dyDescent="0.25">
      <c r="A1161" s="29">
        <v>40933</v>
      </c>
      <c r="B1161" s="30">
        <v>2631</v>
      </c>
      <c r="C1161" s="31" t="s">
        <v>57</v>
      </c>
      <c r="D1161" s="31" t="s">
        <v>65</v>
      </c>
      <c r="E1161" s="31" t="s">
        <v>55</v>
      </c>
      <c r="F1161" s="31">
        <v>9</v>
      </c>
      <c r="G1161" s="32">
        <v>10215</v>
      </c>
      <c r="H1161" s="31">
        <v>2739.0500999999999</v>
      </c>
    </row>
    <row r="1162" spans="1:8" x14ac:dyDescent="0.25">
      <c r="A1162" s="29">
        <v>40934</v>
      </c>
      <c r="B1162" s="30">
        <v>2267</v>
      </c>
      <c r="C1162" s="31" t="s">
        <v>56</v>
      </c>
      <c r="D1162" s="31" t="s">
        <v>65</v>
      </c>
      <c r="E1162" s="31" t="s">
        <v>58</v>
      </c>
      <c r="F1162" s="31">
        <v>8</v>
      </c>
      <c r="G1162" s="32">
        <v>3960</v>
      </c>
      <c r="H1162" s="31">
        <v>1251.7560000000001</v>
      </c>
    </row>
    <row r="1163" spans="1:8" x14ac:dyDescent="0.25">
      <c r="A1163" s="29">
        <v>40935</v>
      </c>
      <c r="B1163" s="30">
        <v>2632</v>
      </c>
      <c r="C1163" s="31" t="s">
        <v>53</v>
      </c>
      <c r="D1163" s="31" t="s">
        <v>65</v>
      </c>
      <c r="E1163" s="31" t="s">
        <v>55</v>
      </c>
      <c r="F1163" s="31">
        <v>10</v>
      </c>
      <c r="G1163" s="32">
        <v>10200</v>
      </c>
      <c r="H1163" s="31">
        <v>3237.4800000000005</v>
      </c>
    </row>
    <row r="1164" spans="1:8" x14ac:dyDescent="0.25">
      <c r="A1164" s="29">
        <v>40936</v>
      </c>
      <c r="B1164" s="30">
        <v>2268</v>
      </c>
      <c r="C1164" s="31" t="s">
        <v>57</v>
      </c>
      <c r="D1164" s="31" t="s">
        <v>65</v>
      </c>
      <c r="E1164" s="31" t="s">
        <v>59</v>
      </c>
      <c r="F1164" s="31">
        <v>9</v>
      </c>
      <c r="G1164" s="32">
        <v>5022</v>
      </c>
      <c r="H1164" s="31">
        <v>1969.6284000000001</v>
      </c>
    </row>
    <row r="1165" spans="1:8" x14ac:dyDescent="0.25">
      <c r="A1165" s="29">
        <v>40937</v>
      </c>
      <c r="B1165" s="30">
        <v>2633</v>
      </c>
      <c r="C1165" s="31" t="s">
        <v>56</v>
      </c>
      <c r="D1165" s="31" t="s">
        <v>65</v>
      </c>
      <c r="E1165" s="31" t="s">
        <v>55</v>
      </c>
      <c r="F1165" s="31">
        <v>9</v>
      </c>
      <c r="G1165" s="32">
        <v>2349</v>
      </c>
      <c r="H1165" s="31">
        <v>732.88800000000003</v>
      </c>
    </row>
    <row r="1166" spans="1:8" x14ac:dyDescent="0.25">
      <c r="A1166" s="29">
        <v>40938</v>
      </c>
      <c r="B1166" s="30">
        <v>2269</v>
      </c>
      <c r="C1166" s="31" t="s">
        <v>53</v>
      </c>
      <c r="D1166" s="31" t="s">
        <v>65</v>
      </c>
      <c r="E1166" s="31" t="s">
        <v>59</v>
      </c>
      <c r="F1166" s="31">
        <v>8</v>
      </c>
      <c r="G1166" s="32">
        <v>4716</v>
      </c>
      <c r="H1166" s="31">
        <v>3420.6719999999996</v>
      </c>
    </row>
    <row r="1167" spans="1:8" x14ac:dyDescent="0.25">
      <c r="A1167" s="29">
        <v>40939</v>
      </c>
      <c r="B1167" s="30">
        <v>2634</v>
      </c>
      <c r="C1167" s="31" t="s">
        <v>57</v>
      </c>
      <c r="D1167" s="31" t="s">
        <v>65</v>
      </c>
      <c r="E1167" s="31" t="s">
        <v>58</v>
      </c>
      <c r="F1167" s="31">
        <v>10</v>
      </c>
      <c r="G1167" s="32">
        <v>8460</v>
      </c>
      <c r="H1167" s="31">
        <v>4686.84</v>
      </c>
    </row>
    <row r="1168" spans="1:8" x14ac:dyDescent="0.25">
      <c r="A1168" s="29">
        <v>40940</v>
      </c>
      <c r="B1168" s="30">
        <v>2270</v>
      </c>
      <c r="C1168" s="31" t="s">
        <v>56</v>
      </c>
      <c r="D1168" s="31" t="s">
        <v>65</v>
      </c>
      <c r="E1168" s="31" t="s">
        <v>59</v>
      </c>
      <c r="F1168" s="31">
        <v>10</v>
      </c>
      <c r="G1168" s="32">
        <v>7515</v>
      </c>
      <c r="H1168" s="31">
        <v>1917.3269999999998</v>
      </c>
    </row>
    <row r="1169" spans="1:8" x14ac:dyDescent="0.25">
      <c r="A1169" s="29">
        <v>40941</v>
      </c>
      <c r="B1169" s="30">
        <v>2635</v>
      </c>
      <c r="C1169" s="31" t="s">
        <v>53</v>
      </c>
      <c r="D1169" s="31" t="s">
        <v>65</v>
      </c>
      <c r="E1169" s="31" t="s">
        <v>58</v>
      </c>
      <c r="F1169" s="31">
        <v>7</v>
      </c>
      <c r="G1169" s="32">
        <v>4772.25</v>
      </c>
      <c r="H1169" s="31">
        <v>2592.127125</v>
      </c>
    </row>
    <row r="1170" spans="1:8" x14ac:dyDescent="0.25">
      <c r="A1170" s="29">
        <v>40942</v>
      </c>
      <c r="B1170" s="30">
        <v>2271</v>
      </c>
      <c r="C1170" s="31" t="s">
        <v>57</v>
      </c>
      <c r="D1170" s="31" t="s">
        <v>65</v>
      </c>
      <c r="E1170" s="31" t="s">
        <v>55</v>
      </c>
      <c r="F1170" s="31">
        <v>10</v>
      </c>
      <c r="G1170" s="32">
        <v>4140</v>
      </c>
      <c r="H1170" s="31">
        <v>706.077</v>
      </c>
    </row>
    <row r="1171" spans="1:8" x14ac:dyDescent="0.25">
      <c r="A1171" s="29">
        <v>40943</v>
      </c>
      <c r="B1171" s="30">
        <v>2636</v>
      </c>
      <c r="C1171" s="31" t="s">
        <v>56</v>
      </c>
      <c r="D1171" s="31" t="s">
        <v>65</v>
      </c>
      <c r="E1171" s="31" t="s">
        <v>58</v>
      </c>
      <c r="F1171" s="31">
        <v>10</v>
      </c>
      <c r="G1171" s="32">
        <v>5880</v>
      </c>
      <c r="H1171" s="31">
        <v>4880.3999999999996</v>
      </c>
    </row>
    <row r="1172" spans="1:8" x14ac:dyDescent="0.25">
      <c r="A1172" s="29">
        <v>40944</v>
      </c>
      <c r="B1172" s="30">
        <v>2272</v>
      </c>
      <c r="C1172" s="31" t="s">
        <v>53</v>
      </c>
      <c r="D1172" s="31" t="s">
        <v>65</v>
      </c>
      <c r="E1172" s="31" t="s">
        <v>55</v>
      </c>
      <c r="F1172" s="31">
        <v>9</v>
      </c>
      <c r="G1172" s="32">
        <v>8464.5</v>
      </c>
      <c r="H1172" s="31">
        <v>2866.0797000000002</v>
      </c>
    </row>
    <row r="1173" spans="1:8" x14ac:dyDescent="0.25">
      <c r="A1173" s="29">
        <v>40945</v>
      </c>
      <c r="B1173" s="30">
        <v>2637</v>
      </c>
      <c r="C1173" s="31" t="s">
        <v>57</v>
      </c>
      <c r="D1173" s="31" t="s">
        <v>65</v>
      </c>
      <c r="E1173" s="31" t="s">
        <v>59</v>
      </c>
      <c r="F1173" s="31">
        <v>10</v>
      </c>
      <c r="G1173" s="32">
        <v>8360</v>
      </c>
      <c r="H1173" s="31">
        <v>3410.0439999999999</v>
      </c>
    </row>
    <row r="1174" spans="1:8" x14ac:dyDescent="0.25">
      <c r="A1174" s="29">
        <v>40946</v>
      </c>
      <c r="B1174" s="30">
        <v>2273</v>
      </c>
      <c r="C1174" s="31" t="s">
        <v>56</v>
      </c>
      <c r="D1174" s="31" t="s">
        <v>65</v>
      </c>
      <c r="E1174" s="31" t="s">
        <v>55</v>
      </c>
      <c r="F1174" s="31">
        <v>10</v>
      </c>
      <c r="G1174" s="32">
        <v>12300</v>
      </c>
      <c r="H1174" s="31">
        <v>4463.67</v>
      </c>
    </row>
    <row r="1175" spans="1:8" x14ac:dyDescent="0.25">
      <c r="A1175" s="29">
        <v>40947</v>
      </c>
      <c r="B1175" s="30">
        <v>2638</v>
      </c>
      <c r="C1175" s="31" t="s">
        <v>53</v>
      </c>
      <c r="D1175" s="31" t="s">
        <v>65</v>
      </c>
      <c r="E1175" s="31" t="s">
        <v>59</v>
      </c>
      <c r="F1175" s="31">
        <v>9</v>
      </c>
      <c r="G1175" s="32">
        <v>1741.5</v>
      </c>
      <c r="H1175" s="31">
        <v>1337.1237000000001</v>
      </c>
    </row>
    <row r="1176" spans="1:8" x14ac:dyDescent="0.25">
      <c r="A1176" s="29">
        <v>40948</v>
      </c>
      <c r="B1176" s="30">
        <v>2274</v>
      </c>
      <c r="C1176" s="31" t="s">
        <v>57</v>
      </c>
      <c r="D1176" s="31" t="s">
        <v>65</v>
      </c>
      <c r="E1176" s="31" t="s">
        <v>58</v>
      </c>
      <c r="F1176" s="31">
        <v>7</v>
      </c>
      <c r="G1176" s="32">
        <v>1932</v>
      </c>
      <c r="H1176" s="31">
        <v>4193.4059999999999</v>
      </c>
    </row>
    <row r="1177" spans="1:8" x14ac:dyDescent="0.25">
      <c r="A1177" s="29">
        <v>40949</v>
      </c>
      <c r="B1177" s="30">
        <v>2639</v>
      </c>
      <c r="C1177" s="31" t="s">
        <v>56</v>
      </c>
      <c r="D1177" s="31" t="s">
        <v>65</v>
      </c>
      <c r="E1177" s="31" t="s">
        <v>59</v>
      </c>
      <c r="F1177" s="31">
        <v>10</v>
      </c>
      <c r="G1177" s="32">
        <v>2085</v>
      </c>
      <c r="H1177" s="31">
        <v>822.32400000000007</v>
      </c>
    </row>
    <row r="1178" spans="1:8" x14ac:dyDescent="0.25">
      <c r="A1178" s="29">
        <v>40950</v>
      </c>
      <c r="B1178" s="30">
        <v>2275</v>
      </c>
      <c r="C1178" s="31" t="s">
        <v>53</v>
      </c>
      <c r="D1178" s="31" t="s">
        <v>65</v>
      </c>
      <c r="E1178" s="31" t="s">
        <v>58</v>
      </c>
      <c r="F1178" s="31">
        <v>10</v>
      </c>
      <c r="G1178" s="32">
        <v>5640</v>
      </c>
      <c r="H1178" s="31">
        <v>2078.34</v>
      </c>
    </row>
    <row r="1179" spans="1:8" x14ac:dyDescent="0.25">
      <c r="A1179" s="29">
        <v>40951</v>
      </c>
      <c r="B1179" s="30">
        <v>2658</v>
      </c>
      <c r="C1179" s="31" t="s">
        <v>57</v>
      </c>
      <c r="D1179" s="31" t="s">
        <v>65</v>
      </c>
      <c r="E1179" s="31" t="s">
        <v>55</v>
      </c>
      <c r="F1179" s="31">
        <v>7</v>
      </c>
      <c r="G1179" s="32">
        <v>2016</v>
      </c>
      <c r="H1179" s="31">
        <v>1776.096</v>
      </c>
    </row>
    <row r="1180" spans="1:8" x14ac:dyDescent="0.25">
      <c r="A1180" s="29">
        <v>40952</v>
      </c>
      <c r="B1180" s="30">
        <v>2659</v>
      </c>
      <c r="C1180" s="31" t="s">
        <v>53</v>
      </c>
      <c r="D1180" s="31" t="s">
        <v>65</v>
      </c>
      <c r="E1180" s="31" t="s">
        <v>55</v>
      </c>
      <c r="F1180" s="31">
        <v>10</v>
      </c>
      <c r="G1180" s="32">
        <v>4890</v>
      </c>
      <c r="H1180" s="31">
        <v>926.89949999999999</v>
      </c>
    </row>
    <row r="1181" spans="1:8" x14ac:dyDescent="0.25">
      <c r="A1181" s="29">
        <v>40953</v>
      </c>
      <c r="B1181" s="30">
        <v>2660</v>
      </c>
      <c r="C1181" s="31" t="s">
        <v>56</v>
      </c>
      <c r="D1181" s="31" t="s">
        <v>65</v>
      </c>
      <c r="E1181" s="31" t="s">
        <v>55</v>
      </c>
      <c r="F1181" s="31">
        <v>10</v>
      </c>
      <c r="G1181" s="32">
        <v>8850</v>
      </c>
      <c r="H1181" s="31">
        <v>2768.28</v>
      </c>
    </row>
    <row r="1182" spans="1:8" x14ac:dyDescent="0.25">
      <c r="A1182" s="29">
        <v>40954</v>
      </c>
      <c r="B1182" s="30">
        <v>2661</v>
      </c>
      <c r="C1182" s="31" t="s">
        <v>57</v>
      </c>
      <c r="D1182" s="31" t="s">
        <v>65</v>
      </c>
      <c r="E1182" s="31" t="s">
        <v>58</v>
      </c>
      <c r="F1182" s="31">
        <v>6</v>
      </c>
      <c r="G1182" s="32">
        <v>5859</v>
      </c>
      <c r="H1182" s="31">
        <v>3330.8415000000005</v>
      </c>
    </row>
    <row r="1183" spans="1:8" x14ac:dyDescent="0.25">
      <c r="A1183" s="29">
        <v>40955</v>
      </c>
      <c r="B1183" s="30">
        <v>2662</v>
      </c>
      <c r="C1183" s="31" t="s">
        <v>53</v>
      </c>
      <c r="D1183" s="31" t="s">
        <v>65</v>
      </c>
      <c r="E1183" s="31" t="s">
        <v>58</v>
      </c>
      <c r="F1183" s="31">
        <v>10</v>
      </c>
      <c r="G1183" s="32">
        <v>7785</v>
      </c>
      <c r="H1183" s="31">
        <v>1109.1030000000001</v>
      </c>
    </row>
    <row r="1184" spans="1:8" x14ac:dyDescent="0.25">
      <c r="A1184" s="29">
        <v>40956</v>
      </c>
      <c r="B1184" s="30">
        <v>2298</v>
      </c>
      <c r="C1184" s="31" t="s">
        <v>57</v>
      </c>
      <c r="D1184" s="31" t="s">
        <v>65</v>
      </c>
      <c r="E1184" s="31" t="s">
        <v>55</v>
      </c>
      <c r="F1184" s="31">
        <v>8</v>
      </c>
      <c r="G1184" s="32">
        <v>6876</v>
      </c>
      <c r="H1184" s="31">
        <v>4302.0840000000007</v>
      </c>
    </row>
    <row r="1185" spans="1:8" x14ac:dyDescent="0.25">
      <c r="A1185" s="29">
        <v>40957</v>
      </c>
      <c r="B1185" s="30">
        <v>2383</v>
      </c>
      <c r="C1185" s="31" t="s">
        <v>53</v>
      </c>
      <c r="D1185" s="31" t="s">
        <v>65</v>
      </c>
      <c r="E1185" s="31" t="s">
        <v>58</v>
      </c>
      <c r="F1185" s="31">
        <v>10</v>
      </c>
      <c r="G1185" s="32">
        <v>11000</v>
      </c>
      <c r="H1185" s="31">
        <v>811.58</v>
      </c>
    </row>
    <row r="1186" spans="1:8" x14ac:dyDescent="0.25">
      <c r="A1186" s="29">
        <v>40958</v>
      </c>
      <c r="B1186" s="30">
        <v>2748</v>
      </c>
      <c r="C1186" s="31" t="s">
        <v>57</v>
      </c>
      <c r="D1186" s="31" t="s">
        <v>65</v>
      </c>
      <c r="E1186" s="31" t="s">
        <v>55</v>
      </c>
      <c r="F1186" s="31">
        <v>8</v>
      </c>
      <c r="G1186" s="32">
        <v>14160</v>
      </c>
      <c r="H1186" s="31">
        <v>1010.7407999999999</v>
      </c>
    </row>
    <row r="1187" spans="1:8" x14ac:dyDescent="0.25">
      <c r="A1187" s="29">
        <v>40959</v>
      </c>
      <c r="B1187" s="30">
        <v>2384</v>
      </c>
      <c r="C1187" s="31" t="s">
        <v>56</v>
      </c>
      <c r="D1187" s="31" t="s">
        <v>65</v>
      </c>
      <c r="E1187" s="31" t="s">
        <v>58</v>
      </c>
      <c r="F1187" s="31">
        <v>7</v>
      </c>
      <c r="G1187" s="32">
        <v>4851</v>
      </c>
      <c r="H1187" s="31">
        <v>2858.93685</v>
      </c>
    </row>
    <row r="1188" spans="1:8" x14ac:dyDescent="0.25">
      <c r="A1188" s="29">
        <v>40960</v>
      </c>
      <c r="B1188" s="30">
        <v>2749</v>
      </c>
      <c r="C1188" s="31" t="s">
        <v>53</v>
      </c>
      <c r="D1188" s="31" t="s">
        <v>65</v>
      </c>
      <c r="E1188" s="31" t="s">
        <v>55</v>
      </c>
      <c r="F1188" s="31">
        <v>7</v>
      </c>
      <c r="G1188" s="32">
        <v>10500</v>
      </c>
      <c r="H1188" s="31">
        <v>872.7600000000001</v>
      </c>
    </row>
    <row r="1189" spans="1:8" x14ac:dyDescent="0.25">
      <c r="A1189" s="29">
        <v>40961</v>
      </c>
      <c r="B1189" s="30">
        <v>2385</v>
      </c>
      <c r="C1189" s="31" t="s">
        <v>57</v>
      </c>
      <c r="D1189" s="31" t="s">
        <v>65</v>
      </c>
      <c r="E1189" s="31" t="s">
        <v>59</v>
      </c>
      <c r="F1189" s="31">
        <v>10</v>
      </c>
      <c r="G1189" s="32">
        <v>13700</v>
      </c>
      <c r="H1189" s="31">
        <v>2335.0279999999998</v>
      </c>
    </row>
    <row r="1190" spans="1:8" x14ac:dyDescent="0.25">
      <c r="A1190" s="29">
        <v>40962</v>
      </c>
      <c r="B1190" s="30">
        <v>2750</v>
      </c>
      <c r="C1190" s="31" t="s">
        <v>56</v>
      </c>
      <c r="D1190" s="31" t="s">
        <v>65</v>
      </c>
      <c r="E1190" s="31" t="s">
        <v>55</v>
      </c>
      <c r="F1190" s="31">
        <v>10</v>
      </c>
      <c r="G1190" s="32">
        <v>12450</v>
      </c>
      <c r="H1190" s="31">
        <v>4834.335</v>
      </c>
    </row>
    <row r="1191" spans="1:8" x14ac:dyDescent="0.25">
      <c r="A1191" s="29">
        <v>40963</v>
      </c>
      <c r="B1191" s="30">
        <v>2386</v>
      </c>
      <c r="C1191" s="31" t="s">
        <v>53</v>
      </c>
      <c r="D1191" s="31" t="s">
        <v>65</v>
      </c>
      <c r="E1191" s="31" t="s">
        <v>59</v>
      </c>
      <c r="F1191" s="31">
        <v>7</v>
      </c>
      <c r="G1191" s="32">
        <v>4368</v>
      </c>
      <c r="H1191" s="31">
        <v>3318.5880000000002</v>
      </c>
    </row>
    <row r="1192" spans="1:8" x14ac:dyDescent="0.25">
      <c r="A1192" s="29">
        <v>40964</v>
      </c>
      <c r="B1192" s="30">
        <v>2751</v>
      </c>
      <c r="C1192" s="31" t="s">
        <v>57</v>
      </c>
      <c r="D1192" s="31" t="s">
        <v>65</v>
      </c>
      <c r="E1192" s="31" t="s">
        <v>58</v>
      </c>
      <c r="F1192" s="31">
        <v>9</v>
      </c>
      <c r="G1192" s="32">
        <v>1795.5</v>
      </c>
      <c r="H1192" s="31">
        <v>1237.4585999999999</v>
      </c>
    </row>
    <row r="1193" spans="1:8" x14ac:dyDescent="0.25">
      <c r="A1193" s="29">
        <v>40965</v>
      </c>
      <c r="B1193" s="30">
        <v>2387</v>
      </c>
      <c r="C1193" s="31" t="s">
        <v>56</v>
      </c>
      <c r="D1193" s="31" t="s">
        <v>65</v>
      </c>
      <c r="E1193" s="31" t="s">
        <v>59</v>
      </c>
      <c r="F1193" s="31">
        <v>6</v>
      </c>
      <c r="G1193" s="32">
        <v>9036</v>
      </c>
      <c r="H1193" s="31">
        <v>3571.4789999999994</v>
      </c>
    </row>
    <row r="1194" spans="1:8" x14ac:dyDescent="0.25">
      <c r="A1194" s="29">
        <v>40966</v>
      </c>
      <c r="B1194" s="30">
        <v>2752</v>
      </c>
      <c r="C1194" s="31" t="s">
        <v>53</v>
      </c>
      <c r="D1194" s="31" t="s">
        <v>65</v>
      </c>
      <c r="E1194" s="31" t="s">
        <v>58</v>
      </c>
      <c r="F1194" s="31">
        <v>10</v>
      </c>
      <c r="G1194" s="32">
        <v>8100</v>
      </c>
      <c r="H1194" s="31">
        <v>1702.2149999999999</v>
      </c>
    </row>
    <row r="1195" spans="1:8" x14ac:dyDescent="0.25">
      <c r="A1195" s="29">
        <v>40967</v>
      </c>
      <c r="B1195" s="30">
        <v>2388</v>
      </c>
      <c r="C1195" s="31" t="s">
        <v>57</v>
      </c>
      <c r="D1195" s="31" t="s">
        <v>65</v>
      </c>
      <c r="E1195" s="31" t="s">
        <v>55</v>
      </c>
      <c r="F1195" s="31">
        <v>7</v>
      </c>
      <c r="G1195" s="32">
        <v>1669.5</v>
      </c>
      <c r="H1195" s="31">
        <v>3289.7497500000004</v>
      </c>
    </row>
    <row r="1196" spans="1:8" x14ac:dyDescent="0.25">
      <c r="A1196" s="29">
        <v>40969</v>
      </c>
      <c r="B1196" s="30">
        <v>2753</v>
      </c>
      <c r="C1196" s="31" t="s">
        <v>56</v>
      </c>
      <c r="D1196" s="31" t="s">
        <v>65</v>
      </c>
      <c r="E1196" s="31" t="s">
        <v>58</v>
      </c>
      <c r="F1196" s="31">
        <v>8</v>
      </c>
      <c r="G1196" s="32">
        <v>6888</v>
      </c>
      <c r="H1196" s="31">
        <v>1569.5455999999999</v>
      </c>
    </row>
    <row r="1197" spans="1:8" x14ac:dyDescent="0.25">
      <c r="A1197" s="29">
        <v>40970</v>
      </c>
      <c r="B1197" s="30">
        <v>2389</v>
      </c>
      <c r="C1197" s="31" t="s">
        <v>53</v>
      </c>
      <c r="D1197" s="31" t="s">
        <v>65</v>
      </c>
      <c r="E1197" s="31" t="s">
        <v>55</v>
      </c>
      <c r="F1197" s="31">
        <v>8</v>
      </c>
      <c r="G1197" s="32">
        <v>3744</v>
      </c>
      <c r="H1197" s="31">
        <v>681.40800000000002</v>
      </c>
    </row>
    <row r="1198" spans="1:8" x14ac:dyDescent="0.25">
      <c r="A1198" s="29">
        <v>40971</v>
      </c>
      <c r="B1198" s="30">
        <v>2754</v>
      </c>
      <c r="C1198" s="31" t="s">
        <v>57</v>
      </c>
      <c r="D1198" s="31" t="s">
        <v>65</v>
      </c>
      <c r="E1198" s="31" t="s">
        <v>59</v>
      </c>
      <c r="F1198" s="31">
        <v>10</v>
      </c>
      <c r="G1198" s="32">
        <v>2205</v>
      </c>
      <c r="H1198" s="31">
        <v>665.68949999999995</v>
      </c>
    </row>
    <row r="1199" spans="1:8" x14ac:dyDescent="0.25">
      <c r="A1199" s="29">
        <v>40972</v>
      </c>
      <c r="B1199" s="30">
        <v>2390</v>
      </c>
      <c r="C1199" s="31" t="s">
        <v>56</v>
      </c>
      <c r="D1199" s="31" t="s">
        <v>65</v>
      </c>
      <c r="E1199" s="31" t="s">
        <v>55</v>
      </c>
      <c r="F1199" s="31">
        <v>8</v>
      </c>
      <c r="G1199" s="32">
        <v>11200</v>
      </c>
      <c r="H1199" s="31">
        <v>1729.28</v>
      </c>
    </row>
    <row r="1200" spans="1:8" x14ac:dyDescent="0.25">
      <c r="A1200" s="29">
        <v>40973</v>
      </c>
      <c r="B1200" s="30">
        <v>2755</v>
      </c>
      <c r="C1200" s="31" t="s">
        <v>53</v>
      </c>
      <c r="D1200" s="31" t="s">
        <v>65</v>
      </c>
      <c r="E1200" s="31" t="s">
        <v>59</v>
      </c>
      <c r="F1200" s="31">
        <v>9</v>
      </c>
      <c r="G1200" s="32">
        <v>8676</v>
      </c>
      <c r="H1200" s="31">
        <v>2805.1677</v>
      </c>
    </row>
    <row r="1201" spans="1:8" x14ac:dyDescent="0.25">
      <c r="A1201" s="29">
        <v>41339</v>
      </c>
      <c r="B1201" s="30">
        <v>2391</v>
      </c>
      <c r="C1201" s="31" t="s">
        <v>57</v>
      </c>
      <c r="D1201" s="31" t="s">
        <v>65</v>
      </c>
      <c r="E1201" s="31" t="s">
        <v>58</v>
      </c>
      <c r="F1201" s="31">
        <v>6</v>
      </c>
      <c r="G1201" s="32">
        <v>5292</v>
      </c>
      <c r="H1201" s="31">
        <v>3653.2439999999997</v>
      </c>
    </row>
    <row r="1202" spans="1:8" x14ac:dyDescent="0.25">
      <c r="A1202" s="29">
        <v>41340</v>
      </c>
      <c r="B1202" s="30">
        <v>2756</v>
      </c>
      <c r="C1202" s="31" t="s">
        <v>56</v>
      </c>
      <c r="D1202" s="31" t="s">
        <v>65</v>
      </c>
      <c r="E1202" s="31" t="s">
        <v>59</v>
      </c>
      <c r="F1202" s="31">
        <v>9</v>
      </c>
      <c r="G1202" s="32">
        <v>6048</v>
      </c>
      <c r="H1202" s="31">
        <v>1563.1056000000001</v>
      </c>
    </row>
    <row r="1203" spans="1:8" x14ac:dyDescent="0.25">
      <c r="A1203" s="29">
        <v>41341</v>
      </c>
      <c r="B1203" s="30">
        <v>2392</v>
      </c>
      <c r="C1203" s="31" t="s">
        <v>53</v>
      </c>
      <c r="D1203" s="31" t="s">
        <v>65</v>
      </c>
      <c r="E1203" s="31" t="s">
        <v>58</v>
      </c>
      <c r="F1203" s="31">
        <v>6</v>
      </c>
      <c r="G1203" s="32">
        <v>7371</v>
      </c>
      <c r="H1203" s="31">
        <v>2491.3980000000001</v>
      </c>
    </row>
    <row r="1204" spans="1:8" x14ac:dyDescent="0.25">
      <c r="A1204" s="29">
        <v>41342</v>
      </c>
      <c r="B1204" s="30">
        <v>2757</v>
      </c>
      <c r="C1204" s="31" t="s">
        <v>57</v>
      </c>
      <c r="D1204" s="31" t="s">
        <v>65</v>
      </c>
      <c r="E1204" s="31" t="s">
        <v>55</v>
      </c>
      <c r="F1204" s="31">
        <v>7</v>
      </c>
      <c r="G1204" s="32">
        <v>4221</v>
      </c>
      <c r="H1204" s="31">
        <v>4334.9669999999996</v>
      </c>
    </row>
    <row r="1205" spans="1:8" x14ac:dyDescent="0.25">
      <c r="A1205" s="29">
        <v>41343</v>
      </c>
      <c r="B1205" s="30">
        <v>2393</v>
      </c>
      <c r="C1205" s="31" t="s">
        <v>56</v>
      </c>
      <c r="D1205" s="31" t="s">
        <v>65</v>
      </c>
      <c r="E1205" s="31" t="s">
        <v>58</v>
      </c>
      <c r="F1205" s="31">
        <v>8</v>
      </c>
      <c r="G1205" s="32">
        <v>10880</v>
      </c>
      <c r="H1205" s="31">
        <v>2310.2592</v>
      </c>
    </row>
    <row r="1206" spans="1:8" x14ac:dyDescent="0.25">
      <c r="A1206" s="29">
        <v>41344</v>
      </c>
      <c r="B1206" s="30">
        <v>2758</v>
      </c>
      <c r="C1206" s="31" t="s">
        <v>53</v>
      </c>
      <c r="D1206" s="31" t="s">
        <v>65</v>
      </c>
      <c r="E1206" s="31" t="s">
        <v>55</v>
      </c>
      <c r="F1206" s="31">
        <v>7</v>
      </c>
      <c r="G1206" s="32">
        <v>10710</v>
      </c>
      <c r="H1206" s="31">
        <v>5527.6987499999996</v>
      </c>
    </row>
    <row r="1207" spans="1:8" x14ac:dyDescent="0.25">
      <c r="A1207" s="29">
        <v>41345</v>
      </c>
      <c r="B1207" s="30">
        <v>2394</v>
      </c>
      <c r="C1207" s="31" t="s">
        <v>57</v>
      </c>
      <c r="D1207" s="31" t="s">
        <v>65</v>
      </c>
      <c r="E1207" s="31" t="s">
        <v>59</v>
      </c>
      <c r="F1207" s="31">
        <v>10</v>
      </c>
      <c r="G1207" s="32">
        <v>2000</v>
      </c>
      <c r="H1207" s="31">
        <v>623.80000000000007</v>
      </c>
    </row>
    <row r="1208" spans="1:8" x14ac:dyDescent="0.25">
      <c r="A1208" s="29">
        <v>41346</v>
      </c>
      <c r="B1208" s="30">
        <v>2759</v>
      </c>
      <c r="C1208" s="31" t="s">
        <v>56</v>
      </c>
      <c r="D1208" s="31" t="s">
        <v>65</v>
      </c>
      <c r="E1208" s="31" t="s">
        <v>55</v>
      </c>
      <c r="F1208" s="31">
        <v>9</v>
      </c>
      <c r="G1208" s="32">
        <v>9045</v>
      </c>
      <c r="H1208" s="31">
        <v>545.95619999999997</v>
      </c>
    </row>
    <row r="1209" spans="1:8" x14ac:dyDescent="0.25">
      <c r="A1209" s="29">
        <v>41347</v>
      </c>
      <c r="B1209" s="30">
        <v>2395</v>
      </c>
      <c r="C1209" s="31" t="s">
        <v>53</v>
      </c>
      <c r="D1209" s="31" t="s">
        <v>65</v>
      </c>
      <c r="E1209" s="31" t="s">
        <v>59</v>
      </c>
      <c r="F1209" s="31">
        <v>10</v>
      </c>
      <c r="G1209" s="32">
        <v>5400</v>
      </c>
      <c r="H1209" s="31">
        <v>5366.25</v>
      </c>
    </row>
    <row r="1210" spans="1:8" x14ac:dyDescent="0.25">
      <c r="A1210" s="29">
        <v>41348</v>
      </c>
      <c r="B1210" s="30">
        <v>2760</v>
      </c>
      <c r="C1210" s="31" t="s">
        <v>57</v>
      </c>
      <c r="D1210" s="31" t="s">
        <v>65</v>
      </c>
      <c r="E1210" s="31" t="s">
        <v>58</v>
      </c>
      <c r="F1210" s="31">
        <v>8</v>
      </c>
      <c r="G1210" s="32">
        <v>9248</v>
      </c>
      <c r="H1210" s="31">
        <v>985.14319999999998</v>
      </c>
    </row>
    <row r="1211" spans="1:8" x14ac:dyDescent="0.25">
      <c r="A1211" s="29">
        <v>41349</v>
      </c>
      <c r="B1211" s="30">
        <v>2396</v>
      </c>
      <c r="C1211" s="31" t="s">
        <v>56</v>
      </c>
      <c r="D1211" s="31" t="s">
        <v>65</v>
      </c>
      <c r="E1211" s="31" t="s">
        <v>59</v>
      </c>
      <c r="F1211" s="31">
        <v>8</v>
      </c>
      <c r="G1211" s="32">
        <v>4496</v>
      </c>
      <c r="H1211" s="31">
        <v>842.32559999999989</v>
      </c>
    </row>
    <row r="1212" spans="1:8" x14ac:dyDescent="0.25">
      <c r="A1212" s="29">
        <v>41350</v>
      </c>
      <c r="B1212" s="30">
        <v>2761</v>
      </c>
      <c r="C1212" s="31" t="s">
        <v>53</v>
      </c>
      <c r="D1212" s="31" t="s">
        <v>65</v>
      </c>
      <c r="E1212" s="31" t="s">
        <v>58</v>
      </c>
      <c r="F1212" s="31">
        <v>9</v>
      </c>
      <c r="G1212" s="32">
        <v>8842.5</v>
      </c>
      <c r="H1212" s="31">
        <v>1452.6459</v>
      </c>
    </row>
    <row r="1213" spans="1:8" x14ac:dyDescent="0.25">
      <c r="A1213" s="29">
        <v>41351</v>
      </c>
      <c r="B1213" s="30">
        <v>2397</v>
      </c>
      <c r="C1213" s="31" t="s">
        <v>57</v>
      </c>
      <c r="D1213" s="31" t="s">
        <v>65</v>
      </c>
      <c r="E1213" s="31" t="s">
        <v>55</v>
      </c>
      <c r="F1213" s="31">
        <v>6</v>
      </c>
      <c r="G1213" s="32">
        <v>4446</v>
      </c>
      <c r="H1213" s="31">
        <v>2164.7574000000004</v>
      </c>
    </row>
    <row r="1214" spans="1:8" x14ac:dyDescent="0.25">
      <c r="A1214" s="29">
        <v>41352</v>
      </c>
      <c r="B1214" s="30">
        <v>2762</v>
      </c>
      <c r="C1214" s="31" t="s">
        <v>56</v>
      </c>
      <c r="D1214" s="31" t="s">
        <v>65</v>
      </c>
      <c r="E1214" s="31" t="s">
        <v>58</v>
      </c>
      <c r="F1214" s="31">
        <v>10</v>
      </c>
      <c r="G1214" s="32">
        <v>5760</v>
      </c>
      <c r="H1214" s="31">
        <v>2762.4960000000001</v>
      </c>
    </row>
    <row r="1215" spans="1:8" x14ac:dyDescent="0.25">
      <c r="A1215" s="29">
        <v>41353</v>
      </c>
      <c r="B1215" s="30">
        <v>2398</v>
      </c>
      <c r="C1215" s="31" t="s">
        <v>53</v>
      </c>
      <c r="D1215" s="31" t="s">
        <v>65</v>
      </c>
      <c r="E1215" s="31" t="s">
        <v>55</v>
      </c>
      <c r="F1215" s="31">
        <v>9</v>
      </c>
      <c r="G1215" s="32">
        <v>2214</v>
      </c>
      <c r="H1215" s="31">
        <v>3928.7429999999999</v>
      </c>
    </row>
    <row r="1216" spans="1:8" x14ac:dyDescent="0.25">
      <c r="A1216" s="29">
        <v>41354</v>
      </c>
      <c r="B1216" s="30">
        <v>2763</v>
      </c>
      <c r="C1216" s="31" t="s">
        <v>57</v>
      </c>
      <c r="D1216" s="31" t="s">
        <v>65</v>
      </c>
      <c r="E1216" s="31" t="s">
        <v>59</v>
      </c>
      <c r="F1216" s="31">
        <v>9</v>
      </c>
      <c r="G1216" s="32">
        <v>9585</v>
      </c>
      <c r="H1216" s="31">
        <v>1387.1412</v>
      </c>
    </row>
    <row r="1217" spans="1:8" x14ac:dyDescent="0.25">
      <c r="A1217" s="29">
        <v>41355</v>
      </c>
      <c r="B1217" s="30">
        <v>2399</v>
      </c>
      <c r="C1217" s="31" t="s">
        <v>56</v>
      </c>
      <c r="D1217" s="31" t="s">
        <v>65</v>
      </c>
      <c r="E1217" s="31" t="s">
        <v>55</v>
      </c>
      <c r="F1217" s="31">
        <v>8</v>
      </c>
      <c r="G1217" s="32">
        <v>1926</v>
      </c>
      <c r="H1217" s="31">
        <v>1205.6759999999999</v>
      </c>
    </row>
    <row r="1218" spans="1:8" x14ac:dyDescent="0.25">
      <c r="A1218" s="29">
        <v>41356</v>
      </c>
      <c r="B1218" s="30">
        <v>2764</v>
      </c>
      <c r="C1218" s="31" t="s">
        <v>53</v>
      </c>
      <c r="D1218" s="31" t="s">
        <v>65</v>
      </c>
      <c r="E1218" s="31" t="s">
        <v>59</v>
      </c>
      <c r="F1218" s="31">
        <v>7</v>
      </c>
      <c r="G1218" s="32">
        <v>6384</v>
      </c>
      <c r="H1218" s="31">
        <v>3173.6459999999997</v>
      </c>
    </row>
    <row r="1219" spans="1:8" x14ac:dyDescent="0.25">
      <c r="A1219" s="29">
        <v>41357</v>
      </c>
      <c r="B1219" s="30">
        <v>2400</v>
      </c>
      <c r="C1219" s="31" t="s">
        <v>57</v>
      </c>
      <c r="D1219" s="31" t="s">
        <v>65</v>
      </c>
      <c r="E1219" s="31" t="s">
        <v>58</v>
      </c>
      <c r="F1219" s="31">
        <v>8</v>
      </c>
      <c r="G1219" s="32">
        <v>11160</v>
      </c>
      <c r="H1219" s="31">
        <v>4388.1120000000001</v>
      </c>
    </row>
    <row r="1220" spans="1:8" x14ac:dyDescent="0.25">
      <c r="A1220" s="29">
        <v>41358</v>
      </c>
      <c r="B1220" s="30">
        <v>2765</v>
      </c>
      <c r="C1220" s="31" t="s">
        <v>56</v>
      </c>
      <c r="D1220" s="31" t="s">
        <v>65</v>
      </c>
      <c r="E1220" s="31" t="s">
        <v>59</v>
      </c>
      <c r="F1220" s="31">
        <v>10</v>
      </c>
      <c r="G1220" s="32">
        <v>11250</v>
      </c>
      <c r="H1220" s="31">
        <v>2397.6000000000004</v>
      </c>
    </row>
    <row r="1221" spans="1:8" x14ac:dyDescent="0.25">
      <c r="A1221" s="29">
        <v>41359</v>
      </c>
      <c r="B1221" s="30">
        <v>2401</v>
      </c>
      <c r="C1221" s="31" t="s">
        <v>53</v>
      </c>
      <c r="D1221" s="31" t="s">
        <v>65</v>
      </c>
      <c r="E1221" s="31" t="s">
        <v>58</v>
      </c>
      <c r="F1221" s="31">
        <v>8</v>
      </c>
      <c r="G1221" s="32">
        <v>5640</v>
      </c>
      <c r="H1221" s="31">
        <v>2969.46</v>
      </c>
    </row>
    <row r="1222" spans="1:8" x14ac:dyDescent="0.25">
      <c r="A1222" s="29">
        <v>41360</v>
      </c>
      <c r="B1222" s="30">
        <v>2402</v>
      </c>
      <c r="C1222" s="31" t="s">
        <v>56</v>
      </c>
      <c r="D1222" s="31" t="s">
        <v>65</v>
      </c>
      <c r="E1222" s="31" t="s">
        <v>58</v>
      </c>
      <c r="F1222" s="31">
        <v>10</v>
      </c>
      <c r="G1222" s="32">
        <v>1635</v>
      </c>
      <c r="H1222" s="31">
        <v>612.9615</v>
      </c>
    </row>
    <row r="1223" spans="1:8" x14ac:dyDescent="0.25">
      <c r="A1223" s="29">
        <v>41361</v>
      </c>
      <c r="B1223" s="30">
        <v>2403</v>
      </c>
      <c r="C1223" s="31" t="s">
        <v>57</v>
      </c>
      <c r="D1223" s="31" t="s">
        <v>65</v>
      </c>
      <c r="E1223" s="31" t="s">
        <v>59</v>
      </c>
      <c r="F1223" s="31">
        <v>8</v>
      </c>
      <c r="G1223" s="32">
        <v>9216</v>
      </c>
      <c r="H1223" s="31">
        <v>2406.7583999999997</v>
      </c>
    </row>
    <row r="1224" spans="1:8" x14ac:dyDescent="0.25">
      <c r="A1224" s="29">
        <v>41362</v>
      </c>
      <c r="B1224" s="30">
        <v>2404</v>
      </c>
      <c r="C1224" s="31" t="s">
        <v>53</v>
      </c>
      <c r="D1224" s="31" t="s">
        <v>65</v>
      </c>
      <c r="E1224" s="31" t="s">
        <v>59</v>
      </c>
      <c r="F1224" s="31">
        <v>10</v>
      </c>
      <c r="G1224" s="32">
        <v>7620</v>
      </c>
      <c r="H1224" s="31">
        <v>1853.3745000000001</v>
      </c>
    </row>
    <row r="1225" spans="1:8" x14ac:dyDescent="0.25">
      <c r="A1225" s="29">
        <v>41363</v>
      </c>
      <c r="B1225" s="30">
        <v>2405</v>
      </c>
      <c r="C1225" s="31" t="s">
        <v>56</v>
      </c>
      <c r="D1225" s="31" t="s">
        <v>65</v>
      </c>
      <c r="E1225" s="31" t="s">
        <v>59</v>
      </c>
      <c r="F1225" s="31">
        <v>10</v>
      </c>
      <c r="G1225" s="32">
        <v>5970</v>
      </c>
      <c r="H1225" s="31">
        <v>5246.1374999999998</v>
      </c>
    </row>
    <row r="1226" spans="1:8" x14ac:dyDescent="0.25">
      <c r="A1226" s="29">
        <v>41364</v>
      </c>
      <c r="B1226" s="30">
        <v>2775</v>
      </c>
      <c r="C1226" s="31" t="s">
        <v>57</v>
      </c>
      <c r="D1226" s="31" t="s">
        <v>65</v>
      </c>
      <c r="E1226" s="31" t="s">
        <v>55</v>
      </c>
      <c r="F1226" s="31">
        <v>10</v>
      </c>
      <c r="G1226" s="32">
        <v>6060</v>
      </c>
      <c r="H1226" s="31">
        <v>1452.7839999999999</v>
      </c>
    </row>
    <row r="1227" spans="1:8" x14ac:dyDescent="0.25">
      <c r="A1227" s="29">
        <v>41365</v>
      </c>
      <c r="B1227" s="30">
        <v>2411</v>
      </c>
      <c r="C1227" s="31" t="s">
        <v>56</v>
      </c>
      <c r="D1227" s="31" t="s">
        <v>65</v>
      </c>
      <c r="E1227" s="31" t="s">
        <v>58</v>
      </c>
      <c r="F1227" s="31">
        <v>8</v>
      </c>
      <c r="G1227" s="32">
        <v>5724</v>
      </c>
      <c r="H1227" s="31">
        <v>849.44159999999999</v>
      </c>
    </row>
    <row r="1228" spans="1:8" x14ac:dyDescent="0.25">
      <c r="A1228" s="29">
        <v>41366</v>
      </c>
      <c r="B1228" s="30">
        <v>2776</v>
      </c>
      <c r="C1228" s="31" t="s">
        <v>53</v>
      </c>
      <c r="D1228" s="31" t="s">
        <v>65</v>
      </c>
      <c r="E1228" s="31" t="s">
        <v>55</v>
      </c>
      <c r="F1228" s="31">
        <v>10</v>
      </c>
      <c r="G1228" s="32">
        <v>10350</v>
      </c>
      <c r="H1228" s="31">
        <v>683.51400000000001</v>
      </c>
    </row>
    <row r="1229" spans="1:8" x14ac:dyDescent="0.25">
      <c r="A1229" s="29">
        <v>41367</v>
      </c>
      <c r="B1229" s="30">
        <v>2412</v>
      </c>
      <c r="C1229" s="31" t="s">
        <v>57</v>
      </c>
      <c r="D1229" s="31" t="s">
        <v>65</v>
      </c>
      <c r="E1229" s="31" t="s">
        <v>59</v>
      </c>
      <c r="F1229" s="31">
        <v>6</v>
      </c>
      <c r="G1229" s="32">
        <v>11475</v>
      </c>
      <c r="H1229" s="31">
        <v>3490.2359999999999</v>
      </c>
    </row>
    <row r="1230" spans="1:8" x14ac:dyDescent="0.25">
      <c r="A1230" s="29">
        <v>41368</v>
      </c>
      <c r="B1230" s="30">
        <v>2777</v>
      </c>
      <c r="C1230" s="31" t="s">
        <v>56</v>
      </c>
      <c r="D1230" s="31" t="s">
        <v>65</v>
      </c>
      <c r="E1230" s="31" t="s">
        <v>55</v>
      </c>
      <c r="F1230" s="31">
        <v>9</v>
      </c>
      <c r="G1230" s="32">
        <v>6831</v>
      </c>
      <c r="H1230" s="31">
        <v>852.96420000000001</v>
      </c>
    </row>
    <row r="1231" spans="1:8" x14ac:dyDescent="0.25">
      <c r="A1231" s="29">
        <v>41369</v>
      </c>
      <c r="B1231" s="30">
        <v>2413</v>
      </c>
      <c r="C1231" s="31" t="s">
        <v>53</v>
      </c>
      <c r="D1231" s="31" t="s">
        <v>65</v>
      </c>
      <c r="E1231" s="31" t="s">
        <v>59</v>
      </c>
      <c r="F1231" s="31">
        <v>6</v>
      </c>
      <c r="G1231" s="32">
        <v>5062.5</v>
      </c>
      <c r="H1231" s="31">
        <v>1971.84375</v>
      </c>
    </row>
    <row r="1232" spans="1:8" x14ac:dyDescent="0.25">
      <c r="A1232" s="29">
        <v>41370</v>
      </c>
      <c r="B1232" s="30">
        <v>2778</v>
      </c>
      <c r="C1232" s="31" t="s">
        <v>57</v>
      </c>
      <c r="D1232" s="31" t="s">
        <v>65</v>
      </c>
      <c r="E1232" s="31" t="s">
        <v>58</v>
      </c>
      <c r="F1232" s="31">
        <v>6</v>
      </c>
      <c r="G1232" s="32">
        <v>5778</v>
      </c>
      <c r="H1232" s="31">
        <v>2354.5349999999999</v>
      </c>
    </row>
    <row r="1233" spans="1:8" x14ac:dyDescent="0.25">
      <c r="A1233" s="29">
        <v>41371</v>
      </c>
      <c r="B1233" s="30">
        <v>2414</v>
      </c>
      <c r="C1233" s="31" t="s">
        <v>56</v>
      </c>
      <c r="D1233" s="31" t="s">
        <v>65</v>
      </c>
      <c r="E1233" s="31" t="s">
        <v>59</v>
      </c>
      <c r="F1233" s="31">
        <v>9</v>
      </c>
      <c r="G1233" s="32">
        <v>13432.5</v>
      </c>
      <c r="H1233" s="31">
        <v>2267.4059999999999</v>
      </c>
    </row>
    <row r="1234" spans="1:8" x14ac:dyDescent="0.25">
      <c r="A1234" s="29">
        <v>41372</v>
      </c>
      <c r="B1234" s="30">
        <v>2779</v>
      </c>
      <c r="C1234" s="31" t="s">
        <v>53</v>
      </c>
      <c r="D1234" s="31" t="s">
        <v>65</v>
      </c>
      <c r="E1234" s="31" t="s">
        <v>58</v>
      </c>
      <c r="F1234" s="31">
        <v>8</v>
      </c>
      <c r="G1234" s="32">
        <v>6516</v>
      </c>
      <c r="H1234" s="31">
        <v>683.31119999999999</v>
      </c>
    </row>
    <row r="1235" spans="1:8" x14ac:dyDescent="0.25">
      <c r="A1235" s="29">
        <v>41373</v>
      </c>
      <c r="B1235" s="30">
        <v>2415</v>
      </c>
      <c r="C1235" s="31" t="s">
        <v>57</v>
      </c>
      <c r="D1235" s="31" t="s">
        <v>65</v>
      </c>
      <c r="E1235" s="31" t="s">
        <v>55</v>
      </c>
      <c r="F1235" s="31">
        <v>10</v>
      </c>
      <c r="G1235" s="32">
        <v>7575</v>
      </c>
      <c r="H1235" s="31">
        <v>578.73</v>
      </c>
    </row>
    <row r="1236" spans="1:8" x14ac:dyDescent="0.25">
      <c r="A1236" s="29">
        <v>41374</v>
      </c>
      <c r="B1236" s="30">
        <v>2780</v>
      </c>
      <c r="C1236" s="31" t="s">
        <v>56</v>
      </c>
      <c r="D1236" s="31" t="s">
        <v>65</v>
      </c>
      <c r="E1236" s="31" t="s">
        <v>58</v>
      </c>
      <c r="F1236" s="31">
        <v>6</v>
      </c>
      <c r="G1236" s="32">
        <v>6084</v>
      </c>
      <c r="H1236" s="31">
        <v>1423.1997000000001</v>
      </c>
    </row>
    <row r="1237" spans="1:8" x14ac:dyDescent="0.25">
      <c r="A1237" s="29">
        <v>41375</v>
      </c>
      <c r="B1237" s="30">
        <v>2416</v>
      </c>
      <c r="C1237" s="31" t="s">
        <v>53</v>
      </c>
      <c r="D1237" s="31" t="s">
        <v>65</v>
      </c>
      <c r="E1237" s="31" t="s">
        <v>55</v>
      </c>
      <c r="F1237" s="31">
        <v>9</v>
      </c>
      <c r="G1237" s="32">
        <v>12487.5</v>
      </c>
      <c r="H1237" s="31">
        <v>912.33675000000005</v>
      </c>
    </row>
    <row r="1238" spans="1:8" x14ac:dyDescent="0.25">
      <c r="A1238" s="29">
        <v>41376</v>
      </c>
      <c r="B1238" s="30">
        <v>2781</v>
      </c>
      <c r="C1238" s="31" t="s">
        <v>57</v>
      </c>
      <c r="D1238" s="31" t="s">
        <v>65</v>
      </c>
      <c r="E1238" s="31" t="s">
        <v>59</v>
      </c>
      <c r="F1238" s="31">
        <v>9</v>
      </c>
      <c r="G1238" s="32">
        <v>7506</v>
      </c>
      <c r="H1238" s="31">
        <v>754.35299999999995</v>
      </c>
    </row>
    <row r="1239" spans="1:8" x14ac:dyDescent="0.25">
      <c r="A1239" s="29">
        <v>41377</v>
      </c>
      <c r="B1239" s="30">
        <v>2417</v>
      </c>
      <c r="C1239" s="31" t="s">
        <v>56</v>
      </c>
      <c r="D1239" s="31" t="s">
        <v>65</v>
      </c>
      <c r="E1239" s="31" t="s">
        <v>55</v>
      </c>
      <c r="F1239" s="31">
        <v>7</v>
      </c>
      <c r="G1239" s="32">
        <v>12022.5</v>
      </c>
      <c r="H1239" s="31">
        <v>4181.9063999999998</v>
      </c>
    </row>
    <row r="1240" spans="1:8" x14ac:dyDescent="0.25">
      <c r="A1240" s="29">
        <v>41378</v>
      </c>
      <c r="B1240" s="30">
        <v>2782</v>
      </c>
      <c r="C1240" s="31" t="s">
        <v>53</v>
      </c>
      <c r="D1240" s="31" t="s">
        <v>65</v>
      </c>
      <c r="E1240" s="31" t="s">
        <v>59</v>
      </c>
      <c r="F1240" s="31">
        <v>9</v>
      </c>
      <c r="G1240" s="32">
        <v>4266</v>
      </c>
      <c r="H1240" s="31">
        <v>1736.2619999999997</v>
      </c>
    </row>
    <row r="1241" spans="1:8" x14ac:dyDescent="0.25">
      <c r="A1241" s="29">
        <v>41379</v>
      </c>
      <c r="B1241" s="30">
        <v>2418</v>
      </c>
      <c r="C1241" s="31" t="s">
        <v>57</v>
      </c>
      <c r="D1241" s="31" t="s">
        <v>65</v>
      </c>
      <c r="E1241" s="31" t="s">
        <v>58</v>
      </c>
      <c r="F1241" s="31">
        <v>7</v>
      </c>
      <c r="G1241" s="32">
        <v>3370.5</v>
      </c>
      <c r="H1241" s="31">
        <v>2058.7013999999999</v>
      </c>
    </row>
    <row r="1242" spans="1:8" x14ac:dyDescent="0.25">
      <c r="A1242" s="29">
        <v>41380</v>
      </c>
      <c r="B1242" s="30">
        <v>2783</v>
      </c>
      <c r="C1242" s="31" t="s">
        <v>56</v>
      </c>
      <c r="D1242" s="31" t="s">
        <v>65</v>
      </c>
      <c r="E1242" s="31" t="s">
        <v>59</v>
      </c>
      <c r="F1242" s="31">
        <v>9</v>
      </c>
      <c r="G1242" s="32">
        <v>2673</v>
      </c>
      <c r="H1242" s="31">
        <v>4602.9059999999999</v>
      </c>
    </row>
    <row r="1243" spans="1:8" x14ac:dyDescent="0.25">
      <c r="A1243" s="29">
        <v>41381</v>
      </c>
      <c r="B1243" s="30">
        <v>2419</v>
      </c>
      <c r="C1243" s="31" t="s">
        <v>53</v>
      </c>
      <c r="D1243" s="31" t="s">
        <v>65</v>
      </c>
      <c r="E1243" s="31" t="s">
        <v>58</v>
      </c>
      <c r="F1243" s="31">
        <v>8</v>
      </c>
      <c r="G1243" s="32">
        <v>6048</v>
      </c>
      <c r="H1243" s="31">
        <v>3281.04</v>
      </c>
    </row>
    <row r="1244" spans="1:8" x14ac:dyDescent="0.25">
      <c r="A1244" s="29">
        <v>41382</v>
      </c>
      <c r="B1244" s="30">
        <v>2784</v>
      </c>
      <c r="C1244" s="31" t="s">
        <v>57</v>
      </c>
      <c r="D1244" s="31" t="s">
        <v>65</v>
      </c>
      <c r="E1244" s="31" t="s">
        <v>55</v>
      </c>
      <c r="F1244" s="31">
        <v>8</v>
      </c>
      <c r="G1244" s="32">
        <v>4428</v>
      </c>
      <c r="H1244" s="31">
        <v>721.09979999999996</v>
      </c>
    </row>
    <row r="1245" spans="1:8" x14ac:dyDescent="0.25">
      <c r="A1245" s="29">
        <v>41383</v>
      </c>
      <c r="B1245" s="30">
        <v>2420</v>
      </c>
      <c r="C1245" s="31" t="s">
        <v>56</v>
      </c>
      <c r="D1245" s="31" t="s">
        <v>65</v>
      </c>
      <c r="E1245" s="31" t="s">
        <v>58</v>
      </c>
      <c r="F1245" s="31">
        <v>10</v>
      </c>
      <c r="G1245" s="32">
        <v>5160</v>
      </c>
      <c r="H1245" s="31">
        <v>2085.1559999999999</v>
      </c>
    </row>
    <row r="1246" spans="1:8" x14ac:dyDescent="0.25">
      <c r="A1246" s="29">
        <v>41384</v>
      </c>
      <c r="B1246" s="30">
        <v>2785</v>
      </c>
      <c r="C1246" s="31" t="s">
        <v>53</v>
      </c>
      <c r="D1246" s="31" t="s">
        <v>65</v>
      </c>
      <c r="E1246" s="31" t="s">
        <v>55</v>
      </c>
      <c r="F1246" s="31">
        <v>7</v>
      </c>
      <c r="G1246" s="32">
        <v>14280</v>
      </c>
      <c r="H1246" s="31">
        <v>4382.5320000000002</v>
      </c>
    </row>
    <row r="1247" spans="1:8" x14ac:dyDescent="0.25">
      <c r="A1247" s="29">
        <v>41385</v>
      </c>
      <c r="B1247" s="30">
        <v>2421</v>
      </c>
      <c r="C1247" s="31" t="s">
        <v>57</v>
      </c>
      <c r="D1247" s="31" t="s">
        <v>65</v>
      </c>
      <c r="E1247" s="31" t="s">
        <v>59</v>
      </c>
      <c r="F1247" s="31">
        <v>7</v>
      </c>
      <c r="G1247" s="32">
        <v>11172</v>
      </c>
      <c r="H1247" s="31">
        <v>2141.1137999999996</v>
      </c>
    </row>
    <row r="1248" spans="1:8" x14ac:dyDescent="0.25">
      <c r="A1248" s="29">
        <v>41386</v>
      </c>
      <c r="B1248" s="30">
        <v>2786</v>
      </c>
      <c r="C1248" s="31" t="s">
        <v>56</v>
      </c>
      <c r="D1248" s="31" t="s">
        <v>65</v>
      </c>
      <c r="E1248" s="31" t="s">
        <v>55</v>
      </c>
      <c r="F1248" s="31">
        <v>7</v>
      </c>
      <c r="G1248" s="32">
        <v>11550</v>
      </c>
      <c r="H1248" s="31">
        <v>2089.395</v>
      </c>
    </row>
    <row r="1249" spans="1:8" x14ac:dyDescent="0.25">
      <c r="A1249" s="29">
        <v>41387</v>
      </c>
      <c r="B1249" s="30">
        <v>2422</v>
      </c>
      <c r="C1249" s="31" t="s">
        <v>53</v>
      </c>
      <c r="D1249" s="31" t="s">
        <v>65</v>
      </c>
      <c r="E1249" s="31" t="s">
        <v>59</v>
      </c>
      <c r="F1249" s="31">
        <v>6</v>
      </c>
      <c r="G1249" s="32">
        <v>9828</v>
      </c>
      <c r="H1249" s="31">
        <v>4660.9290000000001</v>
      </c>
    </row>
    <row r="1250" spans="1:8" x14ac:dyDescent="0.25">
      <c r="A1250" s="29">
        <v>41388</v>
      </c>
      <c r="B1250" s="30">
        <v>2787</v>
      </c>
      <c r="C1250" s="31" t="s">
        <v>57</v>
      </c>
      <c r="D1250" s="31" t="s">
        <v>65</v>
      </c>
      <c r="E1250" s="31" t="s">
        <v>58</v>
      </c>
      <c r="F1250" s="31">
        <v>8</v>
      </c>
      <c r="G1250" s="32">
        <v>7200</v>
      </c>
      <c r="H1250" s="31">
        <v>2219.7600000000002</v>
      </c>
    </row>
    <row r="1251" spans="1:8" x14ac:dyDescent="0.25">
      <c r="A1251" s="29">
        <v>41389</v>
      </c>
      <c r="B1251" s="30">
        <v>2423</v>
      </c>
      <c r="C1251" s="31" t="s">
        <v>56</v>
      </c>
      <c r="D1251" s="31" t="s">
        <v>65</v>
      </c>
      <c r="E1251" s="31" t="s">
        <v>59</v>
      </c>
      <c r="F1251" s="31">
        <v>10</v>
      </c>
      <c r="G1251" s="32">
        <v>5130</v>
      </c>
      <c r="H1251" s="31">
        <v>969.31350000000009</v>
      </c>
    </row>
    <row r="1252" spans="1:8" x14ac:dyDescent="0.25">
      <c r="A1252" s="29">
        <v>41390</v>
      </c>
      <c r="B1252" s="30">
        <v>2788</v>
      </c>
      <c r="C1252" s="31" t="s">
        <v>53</v>
      </c>
      <c r="D1252" s="31" t="s">
        <v>65</v>
      </c>
      <c r="E1252" s="31" t="s">
        <v>58</v>
      </c>
      <c r="F1252" s="31">
        <v>10</v>
      </c>
      <c r="G1252" s="32">
        <v>6780</v>
      </c>
      <c r="H1252" s="31">
        <v>1490.922</v>
      </c>
    </row>
    <row r="1253" spans="1:8" x14ac:dyDescent="0.25">
      <c r="A1253" s="29">
        <v>41391</v>
      </c>
      <c r="B1253" s="30">
        <v>2424</v>
      </c>
      <c r="C1253" s="31" t="s">
        <v>57</v>
      </c>
      <c r="D1253" s="31" t="s">
        <v>65</v>
      </c>
      <c r="E1253" s="31" t="s">
        <v>55</v>
      </c>
      <c r="F1253" s="31">
        <v>10</v>
      </c>
      <c r="G1253" s="32">
        <v>2210</v>
      </c>
      <c r="H1253" s="31">
        <v>2978.8589999999999</v>
      </c>
    </row>
    <row r="1254" spans="1:8" x14ac:dyDescent="0.25">
      <c r="A1254" s="29">
        <v>41392</v>
      </c>
      <c r="B1254" s="30">
        <v>2789</v>
      </c>
      <c r="C1254" s="31" t="s">
        <v>56</v>
      </c>
      <c r="D1254" s="31" t="s">
        <v>65</v>
      </c>
      <c r="E1254" s="31" t="s">
        <v>58</v>
      </c>
      <c r="F1254" s="31">
        <v>7</v>
      </c>
      <c r="G1254" s="32">
        <v>5355</v>
      </c>
      <c r="H1254" s="31">
        <v>1920.3029999999999</v>
      </c>
    </row>
    <row r="1255" spans="1:8" x14ac:dyDescent="0.25">
      <c r="A1255" s="29">
        <v>41393</v>
      </c>
      <c r="B1255" s="30">
        <v>2425</v>
      </c>
      <c r="C1255" s="31" t="s">
        <v>53</v>
      </c>
      <c r="D1255" s="31" t="s">
        <v>65</v>
      </c>
      <c r="E1255" s="31" t="s">
        <v>55</v>
      </c>
      <c r="F1255" s="31">
        <v>6</v>
      </c>
      <c r="G1255" s="32">
        <v>3762</v>
      </c>
      <c r="H1255" s="31">
        <v>3857.9309999999996</v>
      </c>
    </row>
    <row r="1256" spans="1:8" x14ac:dyDescent="0.25">
      <c r="A1256" s="29">
        <v>41394</v>
      </c>
      <c r="B1256" s="30">
        <v>2790</v>
      </c>
      <c r="C1256" s="31" t="s">
        <v>57</v>
      </c>
      <c r="D1256" s="31" t="s">
        <v>65</v>
      </c>
      <c r="E1256" s="31" t="s">
        <v>59</v>
      </c>
      <c r="F1256" s="31">
        <v>6</v>
      </c>
      <c r="G1256" s="32">
        <v>4698</v>
      </c>
      <c r="H1256" s="31">
        <v>587.40659999999991</v>
      </c>
    </row>
    <row r="1257" spans="1:8" x14ac:dyDescent="0.25">
      <c r="A1257" s="29">
        <v>41395</v>
      </c>
      <c r="B1257" s="30">
        <v>2426</v>
      </c>
      <c r="C1257" s="31" t="s">
        <v>56</v>
      </c>
      <c r="D1257" s="31" t="s">
        <v>65</v>
      </c>
      <c r="E1257" s="31" t="s">
        <v>55</v>
      </c>
      <c r="F1257" s="31">
        <v>10</v>
      </c>
      <c r="G1257" s="32">
        <v>3660</v>
      </c>
      <c r="H1257" s="31">
        <v>2663.0160000000001</v>
      </c>
    </row>
    <row r="1258" spans="1:8" x14ac:dyDescent="0.25">
      <c r="A1258" s="29">
        <v>41396</v>
      </c>
      <c r="B1258" s="30">
        <v>2791</v>
      </c>
      <c r="C1258" s="31" t="s">
        <v>53</v>
      </c>
      <c r="D1258" s="31" t="s">
        <v>65</v>
      </c>
      <c r="E1258" s="31" t="s">
        <v>59</v>
      </c>
      <c r="F1258" s="31">
        <v>8</v>
      </c>
      <c r="G1258" s="32">
        <v>1608</v>
      </c>
      <c r="H1258" s="31">
        <v>1651.2552000000001</v>
      </c>
    </row>
    <row r="1259" spans="1:8" x14ac:dyDescent="0.25">
      <c r="A1259" s="29">
        <v>41397</v>
      </c>
      <c r="B1259" s="30">
        <v>2427</v>
      </c>
      <c r="C1259" s="31" t="s">
        <v>57</v>
      </c>
      <c r="D1259" s="31" t="s">
        <v>65</v>
      </c>
      <c r="E1259" s="31" t="s">
        <v>58</v>
      </c>
      <c r="F1259" s="31">
        <v>10</v>
      </c>
      <c r="G1259" s="32">
        <v>4160</v>
      </c>
      <c r="H1259" s="31">
        <v>3580.7200000000003</v>
      </c>
    </row>
    <row r="1260" spans="1:8" x14ac:dyDescent="0.25">
      <c r="A1260" s="29">
        <v>41398</v>
      </c>
      <c r="B1260" s="30">
        <v>2792</v>
      </c>
      <c r="C1260" s="31" t="s">
        <v>56</v>
      </c>
      <c r="D1260" s="31" t="s">
        <v>65</v>
      </c>
      <c r="E1260" s="31" t="s">
        <v>59</v>
      </c>
      <c r="F1260" s="31">
        <v>10</v>
      </c>
      <c r="G1260" s="32">
        <v>4120</v>
      </c>
      <c r="H1260" s="31">
        <v>1837.52</v>
      </c>
    </row>
    <row r="1261" spans="1:8" x14ac:dyDescent="0.25">
      <c r="A1261" s="29">
        <v>41399</v>
      </c>
      <c r="B1261" s="30">
        <v>2428</v>
      </c>
      <c r="C1261" s="31" t="s">
        <v>53</v>
      </c>
      <c r="D1261" s="31" t="s">
        <v>65</v>
      </c>
      <c r="E1261" s="31" t="s">
        <v>58</v>
      </c>
      <c r="F1261" s="31">
        <v>8</v>
      </c>
      <c r="G1261" s="32">
        <v>4416</v>
      </c>
      <c r="H1261" s="31">
        <v>2109.0816</v>
      </c>
    </row>
    <row r="1262" spans="1:8" x14ac:dyDescent="0.25">
      <c r="A1262" s="29">
        <v>41400</v>
      </c>
      <c r="B1262" s="30">
        <v>2793</v>
      </c>
      <c r="C1262" s="31" t="s">
        <v>57</v>
      </c>
      <c r="D1262" s="31" t="s">
        <v>65</v>
      </c>
      <c r="E1262" s="31" t="s">
        <v>55</v>
      </c>
      <c r="F1262" s="31">
        <v>6</v>
      </c>
      <c r="G1262" s="32">
        <v>2178</v>
      </c>
      <c r="H1262" s="31">
        <v>2867.7726000000002</v>
      </c>
    </row>
    <row r="1263" spans="1:8" x14ac:dyDescent="0.25">
      <c r="A1263" s="29">
        <v>41401</v>
      </c>
      <c r="B1263" s="30">
        <v>2429</v>
      </c>
      <c r="C1263" s="31" t="s">
        <v>56</v>
      </c>
      <c r="D1263" s="31" t="s">
        <v>65</v>
      </c>
      <c r="E1263" s="31" t="s">
        <v>58</v>
      </c>
      <c r="F1263" s="31">
        <v>8</v>
      </c>
      <c r="G1263" s="32">
        <v>2496</v>
      </c>
      <c r="H1263" s="31">
        <v>5033.1840000000002</v>
      </c>
    </row>
    <row r="1264" spans="1:8" x14ac:dyDescent="0.25">
      <c r="A1264" s="29">
        <v>41767</v>
      </c>
      <c r="B1264" s="30">
        <v>2794</v>
      </c>
      <c r="C1264" s="31" t="s">
        <v>53</v>
      </c>
      <c r="D1264" s="31" t="s">
        <v>65</v>
      </c>
      <c r="E1264" s="31" t="s">
        <v>55</v>
      </c>
      <c r="F1264" s="31">
        <v>6</v>
      </c>
      <c r="G1264" s="32">
        <v>8784</v>
      </c>
      <c r="H1264" s="31">
        <v>2782.1124</v>
      </c>
    </row>
    <row r="1265" spans="1:8" x14ac:dyDescent="0.25">
      <c r="A1265" s="29">
        <v>41768</v>
      </c>
      <c r="B1265" s="30">
        <v>2430</v>
      </c>
      <c r="C1265" s="31" t="s">
        <v>57</v>
      </c>
      <c r="D1265" s="31" t="s">
        <v>65</v>
      </c>
      <c r="E1265" s="31" t="s">
        <v>59</v>
      </c>
      <c r="F1265" s="31">
        <v>9</v>
      </c>
      <c r="G1265" s="32">
        <v>9324</v>
      </c>
      <c r="H1265" s="31">
        <v>1722.1428000000001</v>
      </c>
    </row>
    <row r="1266" spans="1:8" x14ac:dyDescent="0.25">
      <c r="A1266" s="29">
        <v>41769</v>
      </c>
      <c r="B1266" s="30">
        <v>2795</v>
      </c>
      <c r="C1266" s="31" t="s">
        <v>56</v>
      </c>
      <c r="D1266" s="31" t="s">
        <v>65</v>
      </c>
      <c r="E1266" s="31" t="s">
        <v>55</v>
      </c>
      <c r="F1266" s="31">
        <v>10</v>
      </c>
      <c r="G1266" s="32">
        <v>4260</v>
      </c>
      <c r="H1266" s="31">
        <v>1370.0159999999998</v>
      </c>
    </row>
    <row r="1267" spans="1:8" x14ac:dyDescent="0.25">
      <c r="A1267" s="29">
        <v>41770</v>
      </c>
      <c r="B1267" s="30">
        <v>2431</v>
      </c>
      <c r="C1267" s="31" t="s">
        <v>53</v>
      </c>
      <c r="D1267" s="31" t="s">
        <v>65</v>
      </c>
      <c r="E1267" s="31" t="s">
        <v>59</v>
      </c>
      <c r="F1267" s="31">
        <v>8</v>
      </c>
      <c r="G1267" s="32">
        <v>5760</v>
      </c>
      <c r="H1267" s="31">
        <v>2139.2640000000001</v>
      </c>
    </row>
    <row r="1268" spans="1:8" x14ac:dyDescent="0.25">
      <c r="A1268" s="29">
        <v>41771</v>
      </c>
      <c r="B1268" s="30">
        <v>2796</v>
      </c>
      <c r="C1268" s="31" t="s">
        <v>57</v>
      </c>
      <c r="D1268" s="31" t="s">
        <v>65</v>
      </c>
      <c r="E1268" s="31" t="s">
        <v>58</v>
      </c>
      <c r="F1268" s="31">
        <v>9</v>
      </c>
      <c r="G1268" s="32">
        <v>10440</v>
      </c>
      <c r="H1268" s="31">
        <v>3124.17</v>
      </c>
    </row>
    <row r="1269" spans="1:8" x14ac:dyDescent="0.25">
      <c r="A1269" s="29">
        <v>41772</v>
      </c>
      <c r="B1269" s="30">
        <v>2432</v>
      </c>
      <c r="C1269" s="31" t="s">
        <v>56</v>
      </c>
      <c r="D1269" s="31" t="s">
        <v>65</v>
      </c>
      <c r="E1269" s="31" t="s">
        <v>59</v>
      </c>
      <c r="F1269" s="31">
        <v>9</v>
      </c>
      <c r="G1269" s="32">
        <v>9396</v>
      </c>
      <c r="H1269" s="31">
        <v>3484.9763999999996</v>
      </c>
    </row>
    <row r="1270" spans="1:8" x14ac:dyDescent="0.25">
      <c r="A1270" s="29">
        <v>41773</v>
      </c>
      <c r="B1270" s="30">
        <v>2797</v>
      </c>
      <c r="C1270" s="31" t="s">
        <v>53</v>
      </c>
      <c r="D1270" s="31" t="s">
        <v>65</v>
      </c>
      <c r="E1270" s="31" t="s">
        <v>58</v>
      </c>
      <c r="F1270" s="31">
        <v>6</v>
      </c>
      <c r="G1270" s="32">
        <v>13005</v>
      </c>
      <c r="H1270" s="31">
        <v>2521.9295999999999</v>
      </c>
    </row>
    <row r="1271" spans="1:8" x14ac:dyDescent="0.25">
      <c r="A1271" s="29">
        <v>41774</v>
      </c>
      <c r="B1271" s="30">
        <v>2433</v>
      </c>
      <c r="C1271" s="31" t="s">
        <v>57</v>
      </c>
      <c r="D1271" s="31" t="s">
        <v>65</v>
      </c>
      <c r="E1271" s="31" t="s">
        <v>55</v>
      </c>
      <c r="F1271" s="31">
        <v>10</v>
      </c>
      <c r="G1271" s="32">
        <v>13300</v>
      </c>
      <c r="H1271" s="31">
        <v>4205.46</v>
      </c>
    </row>
    <row r="1272" spans="1:8" x14ac:dyDescent="0.25">
      <c r="A1272" s="29">
        <v>41775</v>
      </c>
      <c r="B1272" s="30">
        <v>2798</v>
      </c>
      <c r="C1272" s="31" t="s">
        <v>56</v>
      </c>
      <c r="D1272" s="31" t="s">
        <v>65</v>
      </c>
      <c r="E1272" s="31" t="s">
        <v>58</v>
      </c>
      <c r="F1272" s="31">
        <v>9</v>
      </c>
      <c r="G1272" s="32">
        <v>2475</v>
      </c>
      <c r="H1272" s="31">
        <v>780.12</v>
      </c>
    </row>
    <row r="1273" spans="1:8" x14ac:dyDescent="0.25">
      <c r="A1273" s="29">
        <v>41776</v>
      </c>
      <c r="B1273" s="30">
        <v>2434</v>
      </c>
      <c r="C1273" s="31" t="s">
        <v>53</v>
      </c>
      <c r="D1273" s="31" t="s">
        <v>65</v>
      </c>
      <c r="E1273" s="31" t="s">
        <v>55</v>
      </c>
      <c r="F1273" s="31">
        <v>10</v>
      </c>
      <c r="G1273" s="32">
        <v>14100</v>
      </c>
      <c r="H1273" s="31">
        <v>3058.29</v>
      </c>
    </row>
    <row r="1274" spans="1:8" x14ac:dyDescent="0.25">
      <c r="A1274" s="29">
        <v>41777</v>
      </c>
      <c r="B1274" s="30">
        <v>2799</v>
      </c>
      <c r="C1274" s="31" t="s">
        <v>57</v>
      </c>
      <c r="D1274" s="31" t="s">
        <v>65</v>
      </c>
      <c r="E1274" s="31" t="s">
        <v>59</v>
      </c>
      <c r="F1274" s="31">
        <v>10</v>
      </c>
      <c r="G1274" s="32">
        <v>10440</v>
      </c>
      <c r="H1274" s="31">
        <v>1908.432</v>
      </c>
    </row>
    <row r="1275" spans="1:8" x14ac:dyDescent="0.25">
      <c r="A1275" s="29">
        <v>41778</v>
      </c>
      <c r="B1275" s="30">
        <v>2435</v>
      </c>
      <c r="C1275" s="31" t="s">
        <v>56</v>
      </c>
      <c r="D1275" s="31" t="s">
        <v>65</v>
      </c>
      <c r="E1275" s="31" t="s">
        <v>55</v>
      </c>
      <c r="F1275" s="31">
        <v>9</v>
      </c>
      <c r="G1275" s="32">
        <v>9108</v>
      </c>
      <c r="H1275" s="31">
        <v>969.77430000000004</v>
      </c>
    </row>
    <row r="1276" spans="1:8" x14ac:dyDescent="0.25">
      <c r="A1276" s="29">
        <v>41779</v>
      </c>
      <c r="B1276" s="30">
        <v>2800</v>
      </c>
      <c r="C1276" s="31" t="s">
        <v>53</v>
      </c>
      <c r="D1276" s="31" t="s">
        <v>65</v>
      </c>
      <c r="E1276" s="31" t="s">
        <v>59</v>
      </c>
      <c r="F1276" s="31">
        <v>8</v>
      </c>
      <c r="G1276" s="32">
        <v>11960</v>
      </c>
      <c r="H1276" s="31">
        <v>4174.04</v>
      </c>
    </row>
    <row r="1277" spans="1:8" x14ac:dyDescent="0.25">
      <c r="A1277" s="29">
        <v>41780</v>
      </c>
      <c r="B1277" s="30">
        <v>2436</v>
      </c>
      <c r="C1277" s="31" t="s">
        <v>57</v>
      </c>
      <c r="D1277" s="31" t="s">
        <v>65</v>
      </c>
      <c r="E1277" s="31" t="s">
        <v>58</v>
      </c>
      <c r="F1277" s="31">
        <v>9</v>
      </c>
      <c r="G1277" s="32">
        <v>10422</v>
      </c>
      <c r="H1277" s="31">
        <v>2384.8141500000002</v>
      </c>
    </row>
    <row r="1278" spans="1:8" x14ac:dyDescent="0.25">
      <c r="A1278" s="29">
        <v>41781</v>
      </c>
      <c r="B1278" s="30">
        <v>2801</v>
      </c>
      <c r="C1278" s="31" t="s">
        <v>56</v>
      </c>
      <c r="D1278" s="31" t="s">
        <v>65</v>
      </c>
      <c r="E1278" s="31" t="s">
        <v>59</v>
      </c>
      <c r="F1278" s="31">
        <v>10</v>
      </c>
      <c r="G1278" s="32">
        <v>2650</v>
      </c>
      <c r="H1278" s="31">
        <v>3340.59</v>
      </c>
    </row>
    <row r="1279" spans="1:8" x14ac:dyDescent="0.25">
      <c r="A1279" s="29">
        <v>41782</v>
      </c>
      <c r="B1279" s="30">
        <v>2437</v>
      </c>
      <c r="C1279" s="31" t="s">
        <v>53</v>
      </c>
      <c r="D1279" s="31" t="s">
        <v>65</v>
      </c>
      <c r="E1279" s="31" t="s">
        <v>58</v>
      </c>
      <c r="F1279" s="31">
        <v>7</v>
      </c>
      <c r="G1279" s="32">
        <v>9660</v>
      </c>
      <c r="H1279" s="31">
        <v>2898.9659999999994</v>
      </c>
    </row>
    <row r="1280" spans="1:8" x14ac:dyDescent="0.25">
      <c r="A1280" s="29">
        <v>41783</v>
      </c>
      <c r="B1280" s="30">
        <v>2802</v>
      </c>
      <c r="C1280" s="31" t="s">
        <v>57</v>
      </c>
      <c r="D1280" s="31" t="s">
        <v>65</v>
      </c>
      <c r="E1280" s="31" t="s">
        <v>55</v>
      </c>
      <c r="F1280" s="31">
        <v>9</v>
      </c>
      <c r="G1280" s="32">
        <v>9990</v>
      </c>
      <c r="H1280" s="31">
        <v>5395.8487500000001</v>
      </c>
    </row>
    <row r="1281" spans="1:8" x14ac:dyDescent="0.25">
      <c r="A1281" s="29">
        <v>41784</v>
      </c>
      <c r="B1281" s="30">
        <v>2438</v>
      </c>
      <c r="C1281" s="31" t="s">
        <v>56</v>
      </c>
      <c r="D1281" s="31" t="s">
        <v>65</v>
      </c>
      <c r="E1281" s="31" t="s">
        <v>58</v>
      </c>
      <c r="F1281" s="31">
        <v>9</v>
      </c>
      <c r="G1281" s="32">
        <v>10980</v>
      </c>
      <c r="H1281" s="31">
        <v>851.60879999999997</v>
      </c>
    </row>
    <row r="1282" spans="1:8" x14ac:dyDescent="0.25">
      <c r="A1282" s="29">
        <v>41785</v>
      </c>
      <c r="B1282" s="30">
        <v>2803</v>
      </c>
      <c r="C1282" s="31" t="s">
        <v>53</v>
      </c>
      <c r="D1282" s="31" t="s">
        <v>65</v>
      </c>
      <c r="E1282" s="31" t="s">
        <v>55</v>
      </c>
      <c r="F1282" s="31">
        <v>9</v>
      </c>
      <c r="G1282" s="32">
        <v>10935</v>
      </c>
      <c r="H1282" s="31">
        <v>3368.8548000000001</v>
      </c>
    </row>
    <row r="1283" spans="1:8" x14ac:dyDescent="0.25">
      <c r="A1283" s="29">
        <v>41786</v>
      </c>
      <c r="B1283" s="30">
        <v>2439</v>
      </c>
      <c r="C1283" s="31" t="s">
        <v>57</v>
      </c>
      <c r="D1283" s="31" t="s">
        <v>65</v>
      </c>
      <c r="E1283" s="31" t="s">
        <v>59</v>
      </c>
      <c r="F1283" s="31">
        <v>7</v>
      </c>
      <c r="G1283" s="32">
        <v>8127</v>
      </c>
      <c r="H1283" s="31">
        <v>1466.1108000000002</v>
      </c>
    </row>
    <row r="1284" spans="1:8" x14ac:dyDescent="0.25">
      <c r="A1284" s="29">
        <v>41787</v>
      </c>
      <c r="B1284" s="30">
        <v>2804</v>
      </c>
      <c r="C1284" s="31" t="s">
        <v>56</v>
      </c>
      <c r="D1284" s="31" t="s">
        <v>65</v>
      </c>
      <c r="E1284" s="31" t="s">
        <v>55</v>
      </c>
      <c r="F1284" s="31">
        <v>7</v>
      </c>
      <c r="G1284" s="32">
        <v>4914</v>
      </c>
      <c r="H1284" s="31">
        <v>3646.1880000000001</v>
      </c>
    </row>
    <row r="1285" spans="1:8" x14ac:dyDescent="0.25">
      <c r="A1285" s="29">
        <v>41788</v>
      </c>
      <c r="B1285" s="30">
        <v>2440</v>
      </c>
      <c r="C1285" s="31" t="s">
        <v>53</v>
      </c>
      <c r="D1285" s="31" t="s">
        <v>65</v>
      </c>
      <c r="E1285" s="31" t="s">
        <v>59</v>
      </c>
      <c r="F1285" s="31">
        <v>10</v>
      </c>
      <c r="G1285" s="32">
        <v>8910</v>
      </c>
      <c r="H1285" s="31">
        <v>5103.9450000000006</v>
      </c>
    </row>
    <row r="1286" spans="1:8" x14ac:dyDescent="0.25">
      <c r="A1286" s="29">
        <v>41789</v>
      </c>
      <c r="B1286" s="30">
        <v>2805</v>
      </c>
      <c r="C1286" s="31" t="s">
        <v>57</v>
      </c>
      <c r="D1286" s="31" t="s">
        <v>65</v>
      </c>
      <c r="E1286" s="31" t="s">
        <v>58</v>
      </c>
      <c r="F1286" s="31">
        <v>8</v>
      </c>
      <c r="G1286" s="32">
        <v>10560</v>
      </c>
      <c r="H1286" s="31">
        <v>915.76319999999998</v>
      </c>
    </row>
    <row r="1287" spans="1:8" x14ac:dyDescent="0.25">
      <c r="A1287" s="29">
        <v>41790</v>
      </c>
      <c r="B1287" s="30">
        <v>2441</v>
      </c>
      <c r="C1287" s="31" t="s">
        <v>56</v>
      </c>
      <c r="D1287" s="31" t="s">
        <v>65</v>
      </c>
      <c r="E1287" s="31" t="s">
        <v>59</v>
      </c>
      <c r="F1287" s="31">
        <v>10</v>
      </c>
      <c r="G1287" s="32">
        <v>2280</v>
      </c>
      <c r="H1287" s="31">
        <v>3961.7280000000001</v>
      </c>
    </row>
    <row r="1288" spans="1:8" x14ac:dyDescent="0.25">
      <c r="A1288" s="29">
        <v>41791</v>
      </c>
      <c r="B1288" s="30">
        <v>2806</v>
      </c>
      <c r="C1288" s="31" t="s">
        <v>53</v>
      </c>
      <c r="D1288" s="31" t="s">
        <v>65</v>
      </c>
      <c r="E1288" s="31" t="s">
        <v>58</v>
      </c>
      <c r="F1288" s="31">
        <v>7</v>
      </c>
      <c r="G1288" s="32">
        <v>2131.5</v>
      </c>
      <c r="H1288" s="31">
        <v>3615.0239999999994</v>
      </c>
    </row>
    <row r="1289" spans="1:8" x14ac:dyDescent="0.25">
      <c r="A1289" s="29">
        <v>41792</v>
      </c>
      <c r="B1289" s="30">
        <v>2442</v>
      </c>
      <c r="C1289" s="31" t="s">
        <v>57</v>
      </c>
      <c r="D1289" s="31" t="s">
        <v>65</v>
      </c>
      <c r="E1289" s="31" t="s">
        <v>55</v>
      </c>
      <c r="F1289" s="31">
        <v>7</v>
      </c>
      <c r="G1289" s="32">
        <v>4046</v>
      </c>
      <c r="H1289" s="31">
        <v>2198.1918000000005</v>
      </c>
    </row>
    <row r="1290" spans="1:8" x14ac:dyDescent="0.25">
      <c r="A1290" s="29">
        <v>41793</v>
      </c>
      <c r="B1290" s="30">
        <v>2807</v>
      </c>
      <c r="C1290" s="31" t="s">
        <v>56</v>
      </c>
      <c r="D1290" s="31" t="s">
        <v>65</v>
      </c>
      <c r="E1290" s="31" t="s">
        <v>58</v>
      </c>
      <c r="F1290" s="31">
        <v>7</v>
      </c>
      <c r="G1290" s="32">
        <v>7612.5</v>
      </c>
      <c r="H1290" s="31">
        <v>609.60900000000004</v>
      </c>
    </row>
    <row r="1291" spans="1:8" x14ac:dyDescent="0.25">
      <c r="A1291" s="29">
        <v>41794</v>
      </c>
      <c r="B1291" s="30">
        <v>2443</v>
      </c>
      <c r="C1291" s="31" t="s">
        <v>53</v>
      </c>
      <c r="D1291" s="31" t="s">
        <v>65</v>
      </c>
      <c r="E1291" s="31" t="s">
        <v>55</v>
      </c>
      <c r="F1291" s="31">
        <v>10</v>
      </c>
      <c r="G1291" s="32">
        <v>9080</v>
      </c>
      <c r="H1291" s="31">
        <v>3489.444</v>
      </c>
    </row>
    <row r="1292" spans="1:8" x14ac:dyDescent="0.25">
      <c r="A1292" s="29">
        <v>41795</v>
      </c>
      <c r="B1292" s="30">
        <v>2808</v>
      </c>
      <c r="C1292" s="31" t="s">
        <v>57</v>
      </c>
      <c r="D1292" s="31" t="s">
        <v>65</v>
      </c>
      <c r="E1292" s="31" t="s">
        <v>59</v>
      </c>
      <c r="F1292" s="31">
        <v>6</v>
      </c>
      <c r="G1292" s="32">
        <v>1458</v>
      </c>
      <c r="H1292" s="31">
        <v>653.7672</v>
      </c>
    </row>
    <row r="1293" spans="1:8" x14ac:dyDescent="0.25">
      <c r="A1293" s="29">
        <v>41796</v>
      </c>
      <c r="B1293" s="30">
        <v>2444</v>
      </c>
      <c r="C1293" s="31" t="s">
        <v>56</v>
      </c>
      <c r="D1293" s="31" t="s">
        <v>65</v>
      </c>
      <c r="E1293" s="31" t="s">
        <v>55</v>
      </c>
      <c r="F1293" s="31">
        <v>7</v>
      </c>
      <c r="G1293" s="32">
        <v>3129</v>
      </c>
      <c r="H1293" s="31">
        <v>686.97194999999999</v>
      </c>
    </row>
    <row r="1294" spans="1:8" x14ac:dyDescent="0.25">
      <c r="A1294" s="29">
        <v>41797</v>
      </c>
      <c r="B1294" s="30">
        <v>2809</v>
      </c>
      <c r="C1294" s="31" t="s">
        <v>53</v>
      </c>
      <c r="D1294" s="31" t="s">
        <v>65</v>
      </c>
      <c r="E1294" s="31" t="s">
        <v>59</v>
      </c>
      <c r="F1294" s="31">
        <v>7</v>
      </c>
      <c r="G1294" s="32">
        <v>1858.5</v>
      </c>
      <c r="H1294" s="31">
        <v>3535.7962500000003</v>
      </c>
    </row>
    <row r="1295" spans="1:8" x14ac:dyDescent="0.25">
      <c r="A1295" s="29">
        <v>41798</v>
      </c>
      <c r="B1295" s="30">
        <v>2445</v>
      </c>
      <c r="C1295" s="31" t="s">
        <v>57</v>
      </c>
      <c r="D1295" s="31" t="s">
        <v>65</v>
      </c>
      <c r="E1295" s="31" t="s">
        <v>58</v>
      </c>
      <c r="F1295" s="31">
        <v>10</v>
      </c>
      <c r="G1295" s="32">
        <v>8370</v>
      </c>
      <c r="H1295" s="31">
        <v>3657.69</v>
      </c>
    </row>
    <row r="1296" spans="1:8" x14ac:dyDescent="0.25">
      <c r="A1296" s="29">
        <v>41799</v>
      </c>
      <c r="B1296" s="30">
        <v>2810</v>
      </c>
      <c r="C1296" s="31" t="s">
        <v>56</v>
      </c>
      <c r="D1296" s="31" t="s">
        <v>65</v>
      </c>
      <c r="E1296" s="31" t="s">
        <v>59</v>
      </c>
      <c r="F1296" s="31">
        <v>8</v>
      </c>
      <c r="G1296" s="32">
        <v>10416</v>
      </c>
      <c r="H1296" s="31">
        <v>3102.9264000000003</v>
      </c>
    </row>
    <row r="1297" spans="1:8" x14ac:dyDescent="0.25">
      <c r="A1297" s="29">
        <v>41800</v>
      </c>
      <c r="B1297" s="30">
        <v>2446</v>
      </c>
      <c r="C1297" s="31" t="s">
        <v>53</v>
      </c>
      <c r="D1297" s="31" t="s">
        <v>65</v>
      </c>
      <c r="E1297" s="31" t="s">
        <v>58</v>
      </c>
      <c r="F1297" s="31">
        <v>8</v>
      </c>
      <c r="G1297" s="32">
        <v>8064</v>
      </c>
      <c r="H1297" s="31">
        <v>2483.712</v>
      </c>
    </row>
    <row r="1298" spans="1:8" x14ac:dyDescent="0.25">
      <c r="A1298" s="29">
        <v>41801</v>
      </c>
      <c r="B1298" s="30">
        <v>2811</v>
      </c>
      <c r="C1298" s="31" t="s">
        <v>57</v>
      </c>
      <c r="D1298" s="31" t="s">
        <v>65</v>
      </c>
      <c r="E1298" s="31" t="s">
        <v>55</v>
      </c>
      <c r="F1298" s="31">
        <v>6</v>
      </c>
      <c r="G1298" s="32">
        <v>2214</v>
      </c>
      <c r="H1298" s="31">
        <v>1799.9819999999997</v>
      </c>
    </row>
    <row r="1299" spans="1:8" x14ac:dyDescent="0.25">
      <c r="A1299" s="29">
        <v>41802</v>
      </c>
      <c r="B1299" s="30">
        <v>2447</v>
      </c>
      <c r="C1299" s="31" t="s">
        <v>56</v>
      </c>
      <c r="D1299" s="31" t="s">
        <v>65</v>
      </c>
      <c r="E1299" s="31" t="s">
        <v>58</v>
      </c>
      <c r="F1299" s="31">
        <v>10</v>
      </c>
      <c r="G1299" s="32">
        <v>2900</v>
      </c>
      <c r="H1299" s="31">
        <v>3108.51</v>
      </c>
    </row>
    <row r="1300" spans="1:8" x14ac:dyDescent="0.25">
      <c r="A1300" s="29">
        <v>41803</v>
      </c>
      <c r="B1300" s="30">
        <v>2812</v>
      </c>
      <c r="C1300" s="31" t="s">
        <v>53</v>
      </c>
      <c r="D1300" s="31" t="s">
        <v>65</v>
      </c>
      <c r="E1300" s="31" t="s">
        <v>55</v>
      </c>
      <c r="F1300" s="31">
        <v>6</v>
      </c>
      <c r="G1300" s="32">
        <v>2214</v>
      </c>
      <c r="H1300" s="31">
        <v>1947.8772000000001</v>
      </c>
    </row>
    <row r="1301" spans="1:8" x14ac:dyDescent="0.25">
      <c r="A1301" s="29">
        <v>41804</v>
      </c>
      <c r="B1301" s="30">
        <v>2448</v>
      </c>
      <c r="C1301" s="31" t="s">
        <v>57</v>
      </c>
      <c r="D1301" s="31" t="s">
        <v>65</v>
      </c>
      <c r="E1301" s="31" t="s">
        <v>59</v>
      </c>
      <c r="F1301" s="31">
        <v>9</v>
      </c>
      <c r="G1301" s="32">
        <v>10044</v>
      </c>
      <c r="H1301" s="31">
        <v>2862.54</v>
      </c>
    </row>
    <row r="1302" spans="1:8" x14ac:dyDescent="0.25">
      <c r="A1302" s="29">
        <v>41805</v>
      </c>
      <c r="B1302" s="30">
        <v>2813</v>
      </c>
      <c r="C1302" s="31" t="s">
        <v>56</v>
      </c>
      <c r="D1302" s="31" t="s">
        <v>65</v>
      </c>
      <c r="E1302" s="31" t="s">
        <v>55</v>
      </c>
      <c r="F1302" s="31">
        <v>8</v>
      </c>
      <c r="G1302" s="32">
        <v>5436</v>
      </c>
      <c r="H1302" s="31">
        <v>578.75280000000009</v>
      </c>
    </row>
    <row r="1303" spans="1:8" x14ac:dyDescent="0.25">
      <c r="A1303" s="29">
        <v>41806</v>
      </c>
      <c r="B1303" s="30">
        <v>2449</v>
      </c>
      <c r="C1303" s="31" t="s">
        <v>53</v>
      </c>
      <c r="D1303" s="31" t="s">
        <v>65</v>
      </c>
      <c r="E1303" s="31" t="s">
        <v>59</v>
      </c>
      <c r="F1303" s="31">
        <v>10</v>
      </c>
      <c r="G1303" s="32">
        <v>13850</v>
      </c>
      <c r="H1303" s="31">
        <v>1676.404</v>
      </c>
    </row>
    <row r="1304" spans="1:8" x14ac:dyDescent="0.25">
      <c r="A1304" s="29">
        <v>41807</v>
      </c>
      <c r="B1304" s="30">
        <v>2814</v>
      </c>
      <c r="C1304" s="31" t="s">
        <v>57</v>
      </c>
      <c r="D1304" s="31" t="s">
        <v>65</v>
      </c>
      <c r="E1304" s="31" t="s">
        <v>58</v>
      </c>
      <c r="F1304" s="31">
        <v>7</v>
      </c>
      <c r="G1304" s="32">
        <v>5544</v>
      </c>
      <c r="H1304" s="31">
        <v>1490.2271999999998</v>
      </c>
    </row>
    <row r="1305" spans="1:8" x14ac:dyDescent="0.25">
      <c r="A1305" s="29">
        <v>41808</v>
      </c>
      <c r="B1305" s="30">
        <v>2450</v>
      </c>
      <c r="C1305" s="31" t="s">
        <v>56</v>
      </c>
      <c r="D1305" s="31" t="s">
        <v>65</v>
      </c>
      <c r="E1305" s="31" t="s">
        <v>59</v>
      </c>
      <c r="F1305" s="31">
        <v>9</v>
      </c>
      <c r="G1305" s="32">
        <v>10584</v>
      </c>
      <c r="H1305" s="31">
        <v>2676.6935999999996</v>
      </c>
    </row>
    <row r="1306" spans="1:8" x14ac:dyDescent="0.25">
      <c r="A1306" s="29">
        <v>41809</v>
      </c>
      <c r="B1306" s="30">
        <v>2815</v>
      </c>
      <c r="C1306" s="31" t="s">
        <v>53</v>
      </c>
      <c r="D1306" s="31" t="s">
        <v>65</v>
      </c>
      <c r="E1306" s="31" t="s">
        <v>58</v>
      </c>
      <c r="F1306" s="31">
        <v>8</v>
      </c>
      <c r="G1306" s="32">
        <v>4688</v>
      </c>
      <c r="H1306" s="31">
        <v>5041.9440000000004</v>
      </c>
    </row>
    <row r="1307" spans="1:8" x14ac:dyDescent="0.25">
      <c r="A1307" s="29">
        <v>41810</v>
      </c>
      <c r="B1307" s="30">
        <v>2451</v>
      </c>
      <c r="C1307" s="31" t="s">
        <v>57</v>
      </c>
      <c r="D1307" s="31" t="s">
        <v>65</v>
      </c>
      <c r="E1307" s="31" t="s">
        <v>55</v>
      </c>
      <c r="F1307" s="31">
        <v>9</v>
      </c>
      <c r="G1307" s="32">
        <v>2376</v>
      </c>
      <c r="H1307" s="31">
        <v>881.25840000000005</v>
      </c>
    </row>
    <row r="1308" spans="1:8" x14ac:dyDescent="0.25">
      <c r="A1308" s="29">
        <v>41811</v>
      </c>
      <c r="B1308" s="30">
        <v>2816</v>
      </c>
      <c r="C1308" s="31" t="s">
        <v>56</v>
      </c>
      <c r="D1308" s="31" t="s">
        <v>65</v>
      </c>
      <c r="E1308" s="31" t="s">
        <v>58</v>
      </c>
      <c r="F1308" s="31">
        <v>6</v>
      </c>
      <c r="G1308" s="32">
        <v>9180</v>
      </c>
      <c r="H1308" s="31">
        <v>1172.4695999999999</v>
      </c>
    </row>
    <row r="1309" spans="1:8" x14ac:dyDescent="0.25">
      <c r="A1309" s="29">
        <v>41812</v>
      </c>
      <c r="B1309" s="30">
        <v>2452</v>
      </c>
      <c r="C1309" s="31" t="s">
        <v>53</v>
      </c>
      <c r="D1309" s="31" t="s">
        <v>65</v>
      </c>
      <c r="E1309" s="31" t="s">
        <v>55</v>
      </c>
      <c r="F1309" s="31">
        <v>6</v>
      </c>
      <c r="G1309" s="32">
        <v>1566</v>
      </c>
      <c r="H1309" s="31">
        <v>2028.5964000000004</v>
      </c>
    </row>
    <row r="1310" spans="1:8" x14ac:dyDescent="0.25">
      <c r="A1310" s="29">
        <v>41813</v>
      </c>
      <c r="B1310" s="30">
        <v>2817</v>
      </c>
      <c r="C1310" s="31" t="s">
        <v>57</v>
      </c>
      <c r="D1310" s="31" t="s">
        <v>65</v>
      </c>
      <c r="E1310" s="31" t="s">
        <v>59</v>
      </c>
      <c r="F1310" s="31">
        <v>9</v>
      </c>
      <c r="G1310" s="32">
        <v>3294</v>
      </c>
      <c r="H1310" s="31">
        <v>1251.3905999999999</v>
      </c>
    </row>
    <row r="1311" spans="1:8" x14ac:dyDescent="0.25">
      <c r="A1311" s="29">
        <v>41814</v>
      </c>
      <c r="B1311" s="30">
        <v>2453</v>
      </c>
      <c r="C1311" s="31" t="s">
        <v>56</v>
      </c>
      <c r="D1311" s="31" t="s">
        <v>65</v>
      </c>
      <c r="E1311" s="31" t="s">
        <v>55</v>
      </c>
      <c r="F1311" s="31">
        <v>9</v>
      </c>
      <c r="G1311" s="32">
        <v>1944</v>
      </c>
      <c r="H1311" s="31">
        <v>1673.3951999999999</v>
      </c>
    </row>
    <row r="1312" spans="1:8" x14ac:dyDescent="0.25">
      <c r="A1312" s="29">
        <v>41815</v>
      </c>
      <c r="B1312" s="30">
        <v>2818</v>
      </c>
      <c r="C1312" s="31" t="s">
        <v>53</v>
      </c>
      <c r="D1312" s="31" t="s">
        <v>65</v>
      </c>
      <c r="E1312" s="31" t="s">
        <v>59</v>
      </c>
      <c r="F1312" s="31">
        <v>8</v>
      </c>
      <c r="G1312" s="32">
        <v>7524</v>
      </c>
      <c r="H1312" s="31">
        <v>4315.0140000000001</v>
      </c>
    </row>
    <row r="1313" spans="1:8" x14ac:dyDescent="0.25">
      <c r="A1313" s="29">
        <v>41816</v>
      </c>
      <c r="B1313" s="30">
        <v>2454</v>
      </c>
      <c r="C1313" s="31" t="s">
        <v>57</v>
      </c>
      <c r="D1313" s="31" t="s">
        <v>65</v>
      </c>
      <c r="E1313" s="31" t="s">
        <v>58</v>
      </c>
      <c r="F1313" s="31">
        <v>6</v>
      </c>
      <c r="G1313" s="32">
        <v>3510</v>
      </c>
      <c r="H1313" s="31">
        <v>2724.6374999999998</v>
      </c>
    </row>
    <row r="1314" spans="1:8" x14ac:dyDescent="0.25">
      <c r="A1314" s="29">
        <v>41817</v>
      </c>
      <c r="B1314" s="30">
        <v>2819</v>
      </c>
      <c r="C1314" s="31" t="s">
        <v>56</v>
      </c>
      <c r="D1314" s="31" t="s">
        <v>65</v>
      </c>
      <c r="E1314" s="31" t="s">
        <v>59</v>
      </c>
      <c r="F1314" s="31">
        <v>7</v>
      </c>
      <c r="G1314" s="32">
        <v>4599</v>
      </c>
      <c r="H1314" s="31">
        <v>2021.2605000000001</v>
      </c>
    </row>
    <row r="1315" spans="1:8" x14ac:dyDescent="0.25">
      <c r="A1315" s="29">
        <v>41818</v>
      </c>
      <c r="B1315" s="30">
        <v>2455</v>
      </c>
      <c r="C1315" s="31" t="s">
        <v>53</v>
      </c>
      <c r="D1315" s="31" t="s">
        <v>65</v>
      </c>
      <c r="E1315" s="31" t="s">
        <v>58</v>
      </c>
      <c r="F1315" s="31">
        <v>7</v>
      </c>
      <c r="G1315" s="32">
        <v>9712.5</v>
      </c>
      <c r="H1315" s="31">
        <v>2367.1305000000002</v>
      </c>
    </row>
    <row r="1316" spans="1:8" x14ac:dyDescent="0.25">
      <c r="A1316" s="29">
        <v>41819</v>
      </c>
      <c r="B1316" s="30">
        <v>2820</v>
      </c>
      <c r="C1316" s="31" t="s">
        <v>57</v>
      </c>
      <c r="D1316" s="31" t="s">
        <v>65</v>
      </c>
      <c r="E1316" s="31" t="s">
        <v>55</v>
      </c>
      <c r="F1316" s="31">
        <v>6</v>
      </c>
      <c r="G1316" s="32">
        <v>6876</v>
      </c>
      <c r="H1316" s="31">
        <v>3053.6316000000002</v>
      </c>
    </row>
    <row r="1317" spans="1:8" x14ac:dyDescent="0.25">
      <c r="A1317" s="29">
        <v>41820</v>
      </c>
      <c r="B1317" s="30">
        <v>2456</v>
      </c>
      <c r="C1317" s="31" t="s">
        <v>56</v>
      </c>
      <c r="D1317" s="31" t="s">
        <v>65</v>
      </c>
      <c r="E1317" s="31" t="s">
        <v>58</v>
      </c>
      <c r="F1317" s="31">
        <v>7</v>
      </c>
      <c r="G1317" s="32">
        <v>2009</v>
      </c>
      <c r="H1317" s="31">
        <v>3864.3114999999998</v>
      </c>
    </row>
    <row r="1318" spans="1:8" x14ac:dyDescent="0.25">
      <c r="A1318" s="29">
        <v>41821</v>
      </c>
      <c r="B1318" s="30">
        <v>2821</v>
      </c>
      <c r="C1318" s="31" t="s">
        <v>53</v>
      </c>
      <c r="D1318" s="31" t="s">
        <v>65</v>
      </c>
      <c r="E1318" s="31" t="s">
        <v>55</v>
      </c>
      <c r="F1318" s="31">
        <v>9</v>
      </c>
      <c r="G1318" s="32">
        <v>8316</v>
      </c>
      <c r="H1318" s="31">
        <v>3690.6407999999997</v>
      </c>
    </row>
    <row r="1319" spans="1:8" x14ac:dyDescent="0.25">
      <c r="A1319" s="29">
        <v>41822</v>
      </c>
      <c r="B1319" s="30">
        <v>2457</v>
      </c>
      <c r="C1319" s="31" t="s">
        <v>57</v>
      </c>
      <c r="D1319" s="31" t="s">
        <v>65</v>
      </c>
      <c r="E1319" s="31" t="s">
        <v>59</v>
      </c>
      <c r="F1319" s="31">
        <v>10</v>
      </c>
      <c r="G1319" s="32">
        <v>5550</v>
      </c>
      <c r="H1319" s="31">
        <v>1232.0999999999999</v>
      </c>
    </row>
    <row r="1320" spans="1:8" x14ac:dyDescent="0.25">
      <c r="A1320" s="29">
        <v>41823</v>
      </c>
      <c r="B1320" s="30">
        <v>2822</v>
      </c>
      <c r="C1320" s="31" t="s">
        <v>56</v>
      </c>
      <c r="D1320" s="31" t="s">
        <v>65</v>
      </c>
      <c r="E1320" s="31" t="s">
        <v>55</v>
      </c>
      <c r="F1320" s="31">
        <v>9</v>
      </c>
      <c r="G1320" s="32">
        <v>11880</v>
      </c>
      <c r="H1320" s="31">
        <v>5095.3320000000003</v>
      </c>
    </row>
    <row r="1321" spans="1:8" x14ac:dyDescent="0.25">
      <c r="A1321" s="29">
        <v>41824</v>
      </c>
      <c r="B1321" s="30">
        <v>2458</v>
      </c>
      <c r="C1321" s="31" t="s">
        <v>53</v>
      </c>
      <c r="D1321" s="31" t="s">
        <v>65</v>
      </c>
      <c r="E1321" s="31" t="s">
        <v>59</v>
      </c>
      <c r="F1321" s="31">
        <v>7</v>
      </c>
      <c r="G1321" s="32">
        <v>9954</v>
      </c>
      <c r="H1321" s="31">
        <v>1101.1612499999999</v>
      </c>
    </row>
    <row r="1322" spans="1:8" x14ac:dyDescent="0.25">
      <c r="A1322" s="29">
        <v>41825</v>
      </c>
      <c r="B1322" s="30">
        <v>2823</v>
      </c>
      <c r="C1322" s="31" t="s">
        <v>57</v>
      </c>
      <c r="D1322" s="31" t="s">
        <v>65</v>
      </c>
      <c r="E1322" s="31" t="s">
        <v>58</v>
      </c>
      <c r="F1322" s="31">
        <v>7</v>
      </c>
      <c r="G1322" s="32">
        <v>2044</v>
      </c>
      <c r="H1322" s="31">
        <v>671.45400000000006</v>
      </c>
    </row>
    <row r="1323" spans="1:8" x14ac:dyDescent="0.25">
      <c r="A1323" s="29">
        <v>41826</v>
      </c>
      <c r="B1323" s="30">
        <v>2459</v>
      </c>
      <c r="C1323" s="31" t="s">
        <v>56</v>
      </c>
      <c r="D1323" s="31" t="s">
        <v>65</v>
      </c>
      <c r="E1323" s="31" t="s">
        <v>59</v>
      </c>
      <c r="F1323" s="31">
        <v>7</v>
      </c>
      <c r="G1323" s="32">
        <v>2625</v>
      </c>
      <c r="H1323" s="31">
        <v>2775.1499999999996</v>
      </c>
    </row>
    <row r="1324" spans="1:8" x14ac:dyDescent="0.25">
      <c r="A1324" s="29">
        <v>41827</v>
      </c>
      <c r="B1324" s="30">
        <v>2824</v>
      </c>
      <c r="C1324" s="31" t="s">
        <v>53</v>
      </c>
      <c r="D1324" s="31" t="s">
        <v>65</v>
      </c>
      <c r="E1324" s="31" t="s">
        <v>58</v>
      </c>
      <c r="F1324" s="31">
        <v>10</v>
      </c>
      <c r="G1324" s="32">
        <v>14650</v>
      </c>
      <c r="H1324" s="31">
        <v>3042.2190000000001</v>
      </c>
    </row>
    <row r="1325" spans="1:8" x14ac:dyDescent="0.25">
      <c r="A1325" s="29">
        <v>41828</v>
      </c>
      <c r="B1325" s="30">
        <v>2460</v>
      </c>
      <c r="C1325" s="31" t="s">
        <v>57</v>
      </c>
      <c r="D1325" s="31" t="s">
        <v>65</v>
      </c>
      <c r="E1325" s="31" t="s">
        <v>55</v>
      </c>
      <c r="F1325" s="31">
        <v>9</v>
      </c>
      <c r="G1325" s="32">
        <v>2997</v>
      </c>
      <c r="H1325" s="31">
        <v>5626.8675000000003</v>
      </c>
    </row>
    <row r="1326" spans="1:8" x14ac:dyDescent="0.25">
      <c r="A1326" s="29">
        <v>41829</v>
      </c>
      <c r="B1326" s="30">
        <v>2825</v>
      </c>
      <c r="C1326" s="31" t="s">
        <v>56</v>
      </c>
      <c r="D1326" s="31" t="s">
        <v>65</v>
      </c>
      <c r="E1326" s="31" t="s">
        <v>58</v>
      </c>
      <c r="F1326" s="31">
        <v>8</v>
      </c>
      <c r="G1326" s="32">
        <v>11070</v>
      </c>
      <c r="H1326" s="31">
        <v>940.5071999999999</v>
      </c>
    </row>
  </sheetData>
  <conditionalFormatting sqref="A2:A1326">
    <cfRule type="expression" dxfId="6" priority="11">
      <formula>A2&gt;#REF!</formula>
    </cfRule>
  </conditionalFormatting>
  <conditionalFormatting sqref="A2:H1326">
    <cfRule type="expression" dxfId="5" priority="1">
      <formula>IF(H2&gt;4000,TRUE,FALSE)</formula>
    </cfRule>
  </conditionalFormatting>
  <conditionalFormatting sqref="B1327:B1048576 B1">
    <cfRule type="duplicateValues" dxfId="4" priority="10"/>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29"/>
  <sheetViews>
    <sheetView topLeftCell="G1" workbookViewId="0">
      <selection activeCell="L5" sqref="L5"/>
    </sheetView>
  </sheetViews>
  <sheetFormatPr defaultRowHeight="15" x14ac:dyDescent="0.25"/>
  <cols>
    <col min="1" max="1" width="11.5703125" style="15" customWidth="1"/>
    <col min="2" max="2" width="11.42578125" customWidth="1"/>
    <col min="3" max="3" width="12.7109375" customWidth="1"/>
    <col min="4" max="4" width="13.28515625" customWidth="1"/>
    <col min="5" max="5" width="12.5703125" customWidth="1"/>
    <col min="6" max="6" width="14.140625" customWidth="1"/>
    <col min="7" max="7" width="15.28515625" style="16" customWidth="1"/>
    <col min="8" max="8" width="12.85546875" customWidth="1"/>
    <col min="9" max="9" width="22.28515625" customWidth="1"/>
    <col min="10" max="10" width="19.28515625" customWidth="1"/>
    <col min="11" max="12" width="14" customWidth="1"/>
    <col min="13" max="13" width="1.85546875" customWidth="1"/>
    <col min="14" max="14" width="27.140625" customWidth="1"/>
    <col min="15" max="15" width="19.5703125" customWidth="1"/>
  </cols>
  <sheetData>
    <row r="1" spans="1:23" ht="18.75" customHeight="1" x14ac:dyDescent="0.35"/>
    <row r="4" spans="1:23" ht="29.25" customHeight="1" x14ac:dyDescent="0.35">
      <c r="A4" s="17" t="s">
        <v>45</v>
      </c>
      <c r="B4" s="18" t="s">
        <v>46</v>
      </c>
      <c r="C4" s="18" t="s">
        <v>47</v>
      </c>
      <c r="D4" s="18" t="s">
        <v>48</v>
      </c>
      <c r="E4" s="18" t="s">
        <v>49</v>
      </c>
      <c r="F4" s="18" t="s">
        <v>50</v>
      </c>
      <c r="G4" s="19" t="s">
        <v>51</v>
      </c>
      <c r="H4" s="18" t="s">
        <v>52</v>
      </c>
      <c r="I4" s="20" t="s">
        <v>72</v>
      </c>
      <c r="J4" s="20" t="s">
        <v>73</v>
      </c>
      <c r="K4" s="18" t="s">
        <v>74</v>
      </c>
      <c r="L4" s="18" t="s">
        <v>75</v>
      </c>
      <c r="M4" s="21"/>
      <c r="N4" s="183" t="s">
        <v>76</v>
      </c>
      <c r="O4" s="183"/>
    </row>
    <row r="5" spans="1:23" ht="14.45" x14ac:dyDescent="0.35">
      <c r="A5" s="22">
        <v>40909</v>
      </c>
      <c r="B5" s="23">
        <v>1111</v>
      </c>
      <c r="C5" s="24" t="s">
        <v>53</v>
      </c>
      <c r="D5" s="24" t="s">
        <v>54</v>
      </c>
      <c r="E5" s="24" t="s">
        <v>55</v>
      </c>
      <c r="F5" s="24">
        <v>8</v>
      </c>
      <c r="G5" s="25">
        <v>7164</v>
      </c>
      <c r="H5" s="24">
        <v>844.1579999999999</v>
      </c>
      <c r="I5" s="26">
        <f>IF(G5&lt;5000,$O$7,IF(AND(G5&gt;=5000,G5&lt;10000),$O$6,$O$5))</f>
        <v>2.5000000000000001E-2</v>
      </c>
      <c r="J5" s="24" t="str">
        <f>IF(OR(G5&gt;10000,H5&gt;=5000),"Good", "Need Improvement")</f>
        <v>Need Improvement</v>
      </c>
      <c r="K5" t="b">
        <v>1</v>
      </c>
      <c r="L5" t="b">
        <f>NOT(TRUE)</f>
        <v>0</v>
      </c>
      <c r="N5" s="27" t="s">
        <v>77</v>
      </c>
      <c r="O5" s="28">
        <v>0.05</v>
      </c>
      <c r="R5" s="5" t="s">
        <v>16</v>
      </c>
    </row>
    <row r="6" spans="1:23" ht="14.45" x14ac:dyDescent="0.35">
      <c r="A6" s="29">
        <v>40910</v>
      </c>
      <c r="B6" s="30">
        <v>1112</v>
      </c>
      <c r="C6" s="31" t="s">
        <v>56</v>
      </c>
      <c r="D6" s="31" t="s">
        <v>54</v>
      </c>
      <c r="E6" s="31" t="s">
        <v>55</v>
      </c>
      <c r="F6" s="31">
        <v>8</v>
      </c>
      <c r="G6" s="32">
        <v>6528</v>
      </c>
      <c r="H6" s="31">
        <v>3376.6319999999996</v>
      </c>
      <c r="I6" s="26">
        <f>IF(G6&lt;5000,$O$7,IF(AND(G6&gt;=5000,G6&lt;10000),$O$6,$O$5))</f>
        <v>2.5000000000000001E-2</v>
      </c>
      <c r="J6" s="24" t="str">
        <f t="shared" ref="J6:J69" si="0">IF(OR(G6&gt;10000,H6&gt;=5000),"Good", "Need Improvement")</f>
        <v>Need Improvement</v>
      </c>
      <c r="K6" t="b">
        <v>0</v>
      </c>
      <c r="L6" t="b">
        <f>NOT(K6)</f>
        <v>1</v>
      </c>
      <c r="N6" s="27" t="s">
        <v>78</v>
      </c>
      <c r="O6" s="33">
        <v>2.5000000000000001E-2</v>
      </c>
      <c r="R6" t="s">
        <v>85</v>
      </c>
    </row>
    <row r="7" spans="1:23" ht="14.45" x14ac:dyDescent="0.35">
      <c r="A7" s="29">
        <v>40911</v>
      </c>
      <c r="B7" s="30">
        <v>1113</v>
      </c>
      <c r="C7" s="31" t="s">
        <v>57</v>
      </c>
      <c r="D7" s="31" t="s">
        <v>54</v>
      </c>
      <c r="E7" s="31" t="s">
        <v>58</v>
      </c>
      <c r="F7" s="31">
        <v>8</v>
      </c>
      <c r="G7" s="32">
        <v>2520</v>
      </c>
      <c r="H7" s="31">
        <v>2280</v>
      </c>
      <c r="I7" s="26">
        <f>IF(G7&lt;5000,$O$7,IF(AND(G7&gt;=5000,G7&lt;10000),$O$6,$O$5))</f>
        <v>1.4999999999999999E-2</v>
      </c>
      <c r="J7" s="24" t="str">
        <f t="shared" si="0"/>
        <v>Need Improvement</v>
      </c>
      <c r="N7" s="27" t="s">
        <v>79</v>
      </c>
      <c r="O7" s="33">
        <v>1.4999999999999999E-2</v>
      </c>
      <c r="R7" t="s">
        <v>96</v>
      </c>
    </row>
    <row r="8" spans="1:23" ht="14.45" x14ac:dyDescent="0.35">
      <c r="A8" s="29">
        <v>40913</v>
      </c>
      <c r="B8" s="30">
        <v>1115</v>
      </c>
      <c r="C8" s="31" t="s">
        <v>56</v>
      </c>
      <c r="D8" s="31" t="s">
        <v>54</v>
      </c>
      <c r="E8" s="31" t="s">
        <v>58</v>
      </c>
      <c r="F8" s="31">
        <v>10</v>
      </c>
      <c r="G8" s="32">
        <v>9660</v>
      </c>
      <c r="H8" s="31">
        <v>1737.3510000000001</v>
      </c>
      <c r="I8" s="26">
        <f t="shared" ref="I8:I69" si="1">IF(G8&lt;5000,$O$7,IF(AND(G8&gt;=5000,G8&lt;10000),$O$6,$O$5))</f>
        <v>2.5000000000000001E-2</v>
      </c>
      <c r="J8" s="24" t="str">
        <f t="shared" si="0"/>
        <v>Need Improvement</v>
      </c>
      <c r="R8" t="s">
        <v>97</v>
      </c>
    </row>
    <row r="9" spans="1:23" ht="14.45" x14ac:dyDescent="0.35">
      <c r="A9" s="29">
        <v>40914</v>
      </c>
      <c r="B9" s="30">
        <v>1116</v>
      </c>
      <c r="C9" s="31" t="s">
        <v>57</v>
      </c>
      <c r="D9" s="31" t="s">
        <v>54</v>
      </c>
      <c r="E9" s="31" t="s">
        <v>59</v>
      </c>
      <c r="F9" s="31">
        <v>10</v>
      </c>
      <c r="G9" s="32">
        <v>11550</v>
      </c>
      <c r="H9" s="31">
        <v>854.69999999999993</v>
      </c>
      <c r="I9" s="26">
        <f t="shared" si="1"/>
        <v>0.05</v>
      </c>
      <c r="J9" s="24" t="str">
        <f t="shared" si="0"/>
        <v>Good</v>
      </c>
    </row>
    <row r="10" spans="1:23" ht="14.45" x14ac:dyDescent="0.35">
      <c r="A10" s="29">
        <v>40915</v>
      </c>
      <c r="B10" s="30">
        <v>1117</v>
      </c>
      <c r="C10" s="31" t="s">
        <v>53</v>
      </c>
      <c r="D10" s="31" t="s">
        <v>54</v>
      </c>
      <c r="E10" s="31" t="s">
        <v>59</v>
      </c>
      <c r="F10" s="31">
        <v>7</v>
      </c>
      <c r="G10" s="32">
        <v>7896</v>
      </c>
      <c r="H10" s="31">
        <v>2565.4104000000002</v>
      </c>
      <c r="I10" s="26">
        <f t="shared" si="1"/>
        <v>2.5000000000000001E-2</v>
      </c>
      <c r="J10" s="24" t="str">
        <f t="shared" si="0"/>
        <v>Need Improvement</v>
      </c>
      <c r="N10" s="183" t="s">
        <v>76</v>
      </c>
      <c r="O10" s="183"/>
      <c r="S10" t="s">
        <v>149</v>
      </c>
      <c r="T10" t="s">
        <v>150</v>
      </c>
      <c r="U10" t="s">
        <v>128</v>
      </c>
      <c r="W10" t="s">
        <v>86</v>
      </c>
    </row>
    <row r="11" spans="1:23" ht="14.45" x14ac:dyDescent="0.35">
      <c r="A11" s="29">
        <v>40916</v>
      </c>
      <c r="B11" s="30">
        <v>1118</v>
      </c>
      <c r="C11" s="31" t="s">
        <v>56</v>
      </c>
      <c r="D11" s="31" t="s">
        <v>54</v>
      </c>
      <c r="E11" s="31" t="s">
        <v>59</v>
      </c>
      <c r="F11" s="31">
        <v>7</v>
      </c>
      <c r="G11" s="32">
        <v>8095.5</v>
      </c>
      <c r="H11" s="31">
        <v>1063.2090000000001</v>
      </c>
      <c r="I11" s="26">
        <f t="shared" si="1"/>
        <v>2.5000000000000001E-2</v>
      </c>
      <c r="J11" s="24" t="str">
        <f t="shared" si="0"/>
        <v>Need Improvement</v>
      </c>
      <c r="N11" s="27" t="s">
        <v>80</v>
      </c>
      <c r="O11" s="27" t="s">
        <v>81</v>
      </c>
      <c r="R11" t="s">
        <v>147</v>
      </c>
      <c r="S11" t="b">
        <v>1</v>
      </c>
      <c r="T11" t="b">
        <v>1</v>
      </c>
      <c r="U11" t="b">
        <v>1</v>
      </c>
    </row>
    <row r="12" spans="1:23" ht="14.45" x14ac:dyDescent="0.35">
      <c r="A12" s="29">
        <v>40917</v>
      </c>
      <c r="B12" s="30">
        <v>1119</v>
      </c>
      <c r="C12" s="31" t="s">
        <v>57</v>
      </c>
      <c r="D12" s="31" t="s">
        <v>54</v>
      </c>
      <c r="E12" s="31" t="s">
        <v>55</v>
      </c>
      <c r="F12" s="31">
        <v>8</v>
      </c>
      <c r="G12" s="32">
        <v>12180</v>
      </c>
      <c r="H12" s="31">
        <v>1864.0272</v>
      </c>
      <c r="I12" s="26">
        <f t="shared" si="1"/>
        <v>0.05</v>
      </c>
      <c r="J12" s="24" t="str">
        <f t="shared" si="0"/>
        <v>Good</v>
      </c>
      <c r="N12" s="27" t="s">
        <v>82</v>
      </c>
      <c r="O12" s="27" t="s">
        <v>83</v>
      </c>
      <c r="R12" t="s">
        <v>148</v>
      </c>
      <c r="S12" t="b">
        <v>1</v>
      </c>
      <c r="T12" t="b">
        <v>0</v>
      </c>
      <c r="U12" t="b">
        <v>1</v>
      </c>
    </row>
    <row r="13" spans="1:23" ht="14.45" x14ac:dyDescent="0.35">
      <c r="A13" s="29">
        <v>40918</v>
      </c>
      <c r="B13" s="30">
        <v>1120</v>
      </c>
      <c r="C13" s="31" t="s">
        <v>53</v>
      </c>
      <c r="D13" s="31" t="s">
        <v>54</v>
      </c>
      <c r="E13" s="31" t="s">
        <v>55</v>
      </c>
      <c r="F13" s="31">
        <v>6</v>
      </c>
      <c r="G13" s="32">
        <v>4900.5</v>
      </c>
      <c r="H13" s="31">
        <v>2653.62075</v>
      </c>
      <c r="I13" s="26">
        <f t="shared" si="1"/>
        <v>1.4999999999999999E-2</v>
      </c>
      <c r="J13" s="24" t="str">
        <f t="shared" si="0"/>
        <v>Need Improvement</v>
      </c>
    </row>
    <row r="14" spans="1:23" ht="14.45" x14ac:dyDescent="0.35">
      <c r="A14" s="29">
        <v>40919</v>
      </c>
      <c r="B14" s="30">
        <v>1121</v>
      </c>
      <c r="C14" s="31" t="s">
        <v>56</v>
      </c>
      <c r="D14" s="31" t="s">
        <v>54</v>
      </c>
      <c r="E14" s="31" t="s">
        <v>55</v>
      </c>
      <c r="F14" s="31">
        <v>9</v>
      </c>
      <c r="G14" s="32">
        <v>2277</v>
      </c>
      <c r="H14" s="31">
        <v>1931.3513999999998</v>
      </c>
      <c r="I14" s="26">
        <f t="shared" si="1"/>
        <v>1.4999999999999999E-2</v>
      </c>
      <c r="J14" s="24" t="str">
        <f t="shared" si="0"/>
        <v>Need Improvement</v>
      </c>
    </row>
    <row r="15" spans="1:23" ht="14.45" x14ac:dyDescent="0.35">
      <c r="A15" s="29">
        <v>40920</v>
      </c>
      <c r="B15" s="30">
        <v>1122</v>
      </c>
      <c r="C15" s="31" t="s">
        <v>57</v>
      </c>
      <c r="D15" s="31" t="s">
        <v>54</v>
      </c>
      <c r="E15" s="31" t="s">
        <v>58</v>
      </c>
      <c r="F15" s="31">
        <v>6</v>
      </c>
      <c r="G15" s="32">
        <v>8032.5</v>
      </c>
      <c r="H15" s="31">
        <v>994.4235000000001</v>
      </c>
      <c r="I15" s="26">
        <f t="shared" si="1"/>
        <v>2.5000000000000001E-2</v>
      </c>
      <c r="J15" s="24" t="str">
        <f t="shared" si="0"/>
        <v>Need Improvement</v>
      </c>
    </row>
    <row r="16" spans="1:23" ht="14.45" x14ac:dyDescent="0.35">
      <c r="A16" s="29">
        <v>40921</v>
      </c>
      <c r="B16" s="30">
        <v>1123</v>
      </c>
      <c r="C16" s="31" t="s">
        <v>53</v>
      </c>
      <c r="D16" s="31" t="s">
        <v>54</v>
      </c>
      <c r="E16" s="31" t="s">
        <v>58</v>
      </c>
      <c r="F16" s="31">
        <v>9</v>
      </c>
      <c r="G16" s="32">
        <v>8046</v>
      </c>
      <c r="H16" s="31">
        <v>4092.732</v>
      </c>
      <c r="I16" s="26">
        <f t="shared" si="1"/>
        <v>2.5000000000000001E-2</v>
      </c>
      <c r="J16" s="24" t="str">
        <f t="shared" si="0"/>
        <v>Need Improvement</v>
      </c>
      <c r="Q16">
        <v>7</v>
      </c>
    </row>
    <row r="17" spans="1:18" ht="14.45" x14ac:dyDescent="0.35">
      <c r="A17" s="29">
        <v>40922</v>
      </c>
      <c r="B17" s="30">
        <v>1124</v>
      </c>
      <c r="C17" s="31" t="s">
        <v>56</v>
      </c>
      <c r="D17" s="31" t="s">
        <v>54</v>
      </c>
      <c r="E17" s="31" t="s">
        <v>58</v>
      </c>
      <c r="F17" s="31">
        <v>6</v>
      </c>
      <c r="G17" s="32">
        <v>11250</v>
      </c>
      <c r="H17" s="31">
        <v>1900.8000000000002</v>
      </c>
      <c r="I17" s="26">
        <f t="shared" si="1"/>
        <v>0.05</v>
      </c>
      <c r="J17" s="24" t="str">
        <f t="shared" si="0"/>
        <v>Good</v>
      </c>
      <c r="R17">
        <f>Q16</f>
        <v>7</v>
      </c>
    </row>
    <row r="18" spans="1:18" ht="14.45" x14ac:dyDescent="0.35">
      <c r="A18" s="29">
        <v>40923</v>
      </c>
      <c r="B18" s="30">
        <v>1125</v>
      </c>
      <c r="C18" s="31" t="s">
        <v>57</v>
      </c>
      <c r="D18" s="31" t="s">
        <v>54</v>
      </c>
      <c r="E18" s="31" t="s">
        <v>59</v>
      </c>
      <c r="F18" s="31">
        <v>7</v>
      </c>
      <c r="G18" s="32">
        <v>6189.75</v>
      </c>
      <c r="H18" s="31">
        <v>2722.8710250000004</v>
      </c>
      <c r="I18" s="26">
        <f t="shared" si="1"/>
        <v>2.5000000000000001E-2</v>
      </c>
      <c r="J18" s="24" t="str">
        <f t="shared" si="0"/>
        <v>Need Improvement</v>
      </c>
    </row>
    <row r="19" spans="1:18" ht="14.45" x14ac:dyDescent="0.35">
      <c r="A19" s="29">
        <v>40924</v>
      </c>
      <c r="B19" s="30">
        <v>1126</v>
      </c>
      <c r="C19" s="31" t="s">
        <v>53</v>
      </c>
      <c r="D19" s="31" t="s">
        <v>54</v>
      </c>
      <c r="E19" s="31" t="s">
        <v>59</v>
      </c>
      <c r="F19" s="31">
        <v>7</v>
      </c>
      <c r="G19" s="32">
        <v>2908.5</v>
      </c>
      <c r="H19" s="31">
        <v>1140.7136999999998</v>
      </c>
      <c r="I19" s="26">
        <f t="shared" si="1"/>
        <v>1.4999999999999999E-2</v>
      </c>
      <c r="J19" s="24" t="str">
        <f t="shared" si="0"/>
        <v>Need Improvement</v>
      </c>
      <c r="L19" t="s">
        <v>84</v>
      </c>
    </row>
    <row r="20" spans="1:18" ht="14.45" x14ac:dyDescent="0.35">
      <c r="A20" s="29">
        <v>40925</v>
      </c>
      <c r="B20" s="30">
        <v>1127</v>
      </c>
      <c r="C20" s="31" t="s">
        <v>56</v>
      </c>
      <c r="D20" s="31" t="s">
        <v>54</v>
      </c>
      <c r="E20" s="31" t="s">
        <v>59</v>
      </c>
      <c r="F20" s="31">
        <v>6</v>
      </c>
      <c r="G20" s="32">
        <v>2214</v>
      </c>
      <c r="H20" s="31">
        <v>2828.6063999999997</v>
      </c>
      <c r="I20" s="26">
        <f t="shared" si="1"/>
        <v>1.4999999999999999E-2</v>
      </c>
      <c r="J20" s="24" t="str">
        <f t="shared" si="0"/>
        <v>Need Improvement</v>
      </c>
    </row>
    <row r="21" spans="1:18" ht="14.45" x14ac:dyDescent="0.35">
      <c r="A21" s="29">
        <v>40926</v>
      </c>
      <c r="B21" s="30">
        <v>1128</v>
      </c>
      <c r="C21" s="31" t="s">
        <v>57</v>
      </c>
      <c r="D21" s="31" t="s">
        <v>54</v>
      </c>
      <c r="E21" s="31" t="s">
        <v>55</v>
      </c>
      <c r="F21" s="31">
        <v>9</v>
      </c>
      <c r="G21" s="32">
        <v>8829</v>
      </c>
      <c r="H21" s="31">
        <v>4189.3605000000007</v>
      </c>
      <c r="I21" s="26">
        <f t="shared" si="1"/>
        <v>2.5000000000000001E-2</v>
      </c>
      <c r="J21" s="24" t="str">
        <f t="shared" si="0"/>
        <v>Need Improvement</v>
      </c>
    </row>
    <row r="22" spans="1:18" ht="14.45" x14ac:dyDescent="0.35">
      <c r="A22" s="29">
        <v>40927</v>
      </c>
      <c r="B22" s="30">
        <v>1129</v>
      </c>
      <c r="C22" s="31" t="s">
        <v>53</v>
      </c>
      <c r="D22" s="31" t="s">
        <v>54</v>
      </c>
      <c r="E22" s="31" t="s">
        <v>55</v>
      </c>
      <c r="F22" s="31">
        <v>10</v>
      </c>
      <c r="G22" s="32">
        <v>9120</v>
      </c>
      <c r="H22" s="31">
        <v>3569.3399999999997</v>
      </c>
      <c r="I22" s="26">
        <f t="shared" si="1"/>
        <v>2.5000000000000001E-2</v>
      </c>
      <c r="J22" s="24" t="str">
        <f t="shared" si="0"/>
        <v>Need Improvement</v>
      </c>
    </row>
    <row r="23" spans="1:18" ht="14.45" x14ac:dyDescent="0.35">
      <c r="A23" s="29">
        <v>40928</v>
      </c>
      <c r="B23" s="30">
        <v>1130</v>
      </c>
      <c r="C23" s="31" t="s">
        <v>56</v>
      </c>
      <c r="D23" s="31" t="s">
        <v>54</v>
      </c>
      <c r="E23" s="31" t="s">
        <v>55</v>
      </c>
      <c r="F23" s="31">
        <v>6</v>
      </c>
      <c r="G23" s="32">
        <v>2173.5</v>
      </c>
      <c r="H23" s="31">
        <v>3709.0777500000004</v>
      </c>
      <c r="I23" s="26">
        <f t="shared" si="1"/>
        <v>1.4999999999999999E-2</v>
      </c>
      <c r="J23" s="24" t="str">
        <f t="shared" si="0"/>
        <v>Need Improvement</v>
      </c>
    </row>
    <row r="24" spans="1:18" ht="14.45" x14ac:dyDescent="0.35">
      <c r="A24" s="29">
        <v>40929</v>
      </c>
      <c r="B24" s="30">
        <v>1131</v>
      </c>
      <c r="C24" s="31" t="s">
        <v>57</v>
      </c>
      <c r="D24" s="31" t="s">
        <v>54</v>
      </c>
      <c r="E24" s="31" t="s">
        <v>58</v>
      </c>
      <c r="F24" s="31">
        <v>10</v>
      </c>
      <c r="G24" s="32">
        <v>5600</v>
      </c>
      <c r="H24" s="31">
        <v>4516.3999999999996</v>
      </c>
      <c r="I24" s="26">
        <f t="shared" si="1"/>
        <v>2.5000000000000001E-2</v>
      </c>
      <c r="J24" s="24" t="str">
        <f t="shared" si="0"/>
        <v>Need Improvement</v>
      </c>
    </row>
    <row r="25" spans="1:18" ht="14.45" x14ac:dyDescent="0.35">
      <c r="A25" s="29">
        <v>40930</v>
      </c>
      <c r="B25" s="30">
        <v>1132</v>
      </c>
      <c r="C25" s="31" t="s">
        <v>53</v>
      </c>
      <c r="D25" s="31" t="s">
        <v>54</v>
      </c>
      <c r="E25" s="31" t="s">
        <v>58</v>
      </c>
      <c r="F25" s="31">
        <v>6</v>
      </c>
      <c r="G25" s="32">
        <v>4608</v>
      </c>
      <c r="H25" s="31">
        <v>2575.4111999999996</v>
      </c>
      <c r="I25" s="26">
        <f t="shared" si="1"/>
        <v>1.4999999999999999E-2</v>
      </c>
      <c r="J25" s="24" t="str">
        <f t="shared" si="0"/>
        <v>Need Improvement</v>
      </c>
    </row>
    <row r="26" spans="1:18" ht="14.45" x14ac:dyDescent="0.35">
      <c r="A26" s="29">
        <v>40931</v>
      </c>
      <c r="B26" s="30">
        <v>1133</v>
      </c>
      <c r="C26" s="31" t="s">
        <v>56</v>
      </c>
      <c r="D26" s="31" t="s">
        <v>54</v>
      </c>
      <c r="E26" s="31" t="s">
        <v>58</v>
      </c>
      <c r="F26" s="31">
        <v>8</v>
      </c>
      <c r="G26" s="32">
        <v>5508</v>
      </c>
      <c r="H26" s="31">
        <v>1965.2544000000003</v>
      </c>
      <c r="I26" s="26">
        <f t="shared" si="1"/>
        <v>2.5000000000000001E-2</v>
      </c>
      <c r="J26" s="24" t="str">
        <f t="shared" si="0"/>
        <v>Need Improvement</v>
      </c>
    </row>
    <row r="27" spans="1:18" ht="14.45" x14ac:dyDescent="0.35">
      <c r="A27" s="29">
        <v>40932</v>
      </c>
      <c r="B27" s="30">
        <v>1134</v>
      </c>
      <c r="C27" s="31" t="s">
        <v>57</v>
      </c>
      <c r="D27" s="31" t="s">
        <v>54</v>
      </c>
      <c r="E27" s="31" t="s">
        <v>59</v>
      </c>
      <c r="F27" s="31">
        <v>9</v>
      </c>
      <c r="G27" s="32">
        <v>12735</v>
      </c>
      <c r="H27" s="31">
        <v>3907.0980000000004</v>
      </c>
      <c r="I27" s="26">
        <f t="shared" si="1"/>
        <v>0.05</v>
      </c>
      <c r="J27" s="24" t="str">
        <f t="shared" si="0"/>
        <v>Good</v>
      </c>
    </row>
    <row r="28" spans="1:18" ht="14.45" x14ac:dyDescent="0.35">
      <c r="A28" s="29">
        <v>40933</v>
      </c>
      <c r="B28" s="30">
        <v>1135</v>
      </c>
      <c r="C28" s="31" t="s">
        <v>53</v>
      </c>
      <c r="D28" s="31" t="s">
        <v>54</v>
      </c>
      <c r="E28" s="31" t="s">
        <v>59</v>
      </c>
      <c r="F28" s="31">
        <v>10</v>
      </c>
      <c r="G28" s="32">
        <v>13575</v>
      </c>
      <c r="H28" s="31">
        <v>1992.81</v>
      </c>
      <c r="I28" s="26">
        <f t="shared" si="1"/>
        <v>0.05</v>
      </c>
      <c r="J28" s="24" t="str">
        <f t="shared" si="0"/>
        <v>Good</v>
      </c>
    </row>
    <row r="29" spans="1:18" ht="14.45" x14ac:dyDescent="0.35">
      <c r="A29" s="29">
        <v>40934</v>
      </c>
      <c r="B29" s="30">
        <v>1136</v>
      </c>
      <c r="C29" s="31" t="s">
        <v>56</v>
      </c>
      <c r="D29" s="31" t="s">
        <v>54</v>
      </c>
      <c r="E29" s="31" t="s">
        <v>59</v>
      </c>
      <c r="F29" s="31">
        <v>9</v>
      </c>
      <c r="G29" s="32">
        <v>8892</v>
      </c>
      <c r="H29" s="31">
        <v>3084.6347999999998</v>
      </c>
      <c r="I29" s="26">
        <f t="shared" si="1"/>
        <v>2.5000000000000001E-2</v>
      </c>
      <c r="J29" s="24" t="str">
        <f t="shared" si="0"/>
        <v>Need Improvement</v>
      </c>
    </row>
    <row r="30" spans="1:18" ht="14.45" x14ac:dyDescent="0.35">
      <c r="A30" s="29">
        <v>40935</v>
      </c>
      <c r="B30" s="30">
        <v>1137</v>
      </c>
      <c r="C30" s="31" t="s">
        <v>57</v>
      </c>
      <c r="D30" s="31" t="s">
        <v>54</v>
      </c>
      <c r="E30" s="31" t="s">
        <v>55</v>
      </c>
      <c r="F30" s="31">
        <v>9</v>
      </c>
      <c r="G30" s="32">
        <v>6196.5</v>
      </c>
      <c r="H30" s="31">
        <v>3112.7084999999997</v>
      </c>
      <c r="I30" s="26">
        <f t="shared" si="1"/>
        <v>2.5000000000000001E-2</v>
      </c>
      <c r="J30" s="24" t="str">
        <f t="shared" si="0"/>
        <v>Need Improvement</v>
      </c>
    </row>
    <row r="31" spans="1:18" ht="14.45" x14ac:dyDescent="0.35">
      <c r="A31" s="29">
        <v>40936</v>
      </c>
      <c r="B31" s="30">
        <v>1138</v>
      </c>
      <c r="C31" s="31" t="s">
        <v>53</v>
      </c>
      <c r="D31" s="31" t="s">
        <v>54</v>
      </c>
      <c r="E31" s="31" t="s">
        <v>55</v>
      </c>
      <c r="F31" s="31">
        <v>7</v>
      </c>
      <c r="G31" s="32">
        <v>4063.5</v>
      </c>
      <c r="H31" s="31">
        <v>709.69027499999993</v>
      </c>
      <c r="I31" s="26">
        <f t="shared" si="1"/>
        <v>1.4999999999999999E-2</v>
      </c>
      <c r="J31" s="24" t="str">
        <f t="shared" si="0"/>
        <v>Need Improvement</v>
      </c>
    </row>
    <row r="32" spans="1:18" x14ac:dyDescent="0.25">
      <c r="A32" s="29">
        <v>40937</v>
      </c>
      <c r="B32" s="30">
        <v>1139</v>
      </c>
      <c r="C32" s="31" t="s">
        <v>56</v>
      </c>
      <c r="D32" s="31" t="s">
        <v>54</v>
      </c>
      <c r="E32" s="31" t="s">
        <v>55</v>
      </c>
      <c r="F32" s="31">
        <v>9</v>
      </c>
      <c r="G32" s="32">
        <v>4464</v>
      </c>
      <c r="H32" s="31">
        <v>2483.5464000000002</v>
      </c>
      <c r="I32" s="26">
        <f t="shared" si="1"/>
        <v>1.4999999999999999E-2</v>
      </c>
      <c r="J32" s="24" t="str">
        <f t="shared" si="0"/>
        <v>Need Improvement</v>
      </c>
    </row>
    <row r="33" spans="1:10" x14ac:dyDescent="0.25">
      <c r="A33" s="29">
        <v>40938</v>
      </c>
      <c r="B33" s="30">
        <v>1140</v>
      </c>
      <c r="C33" s="31" t="s">
        <v>57</v>
      </c>
      <c r="D33" s="31" t="s">
        <v>54</v>
      </c>
      <c r="E33" s="31" t="s">
        <v>58</v>
      </c>
      <c r="F33" s="31">
        <v>10</v>
      </c>
      <c r="G33" s="32">
        <v>10350</v>
      </c>
      <c r="H33" s="31">
        <v>4514.67</v>
      </c>
      <c r="I33" s="26">
        <f t="shared" si="1"/>
        <v>0.05</v>
      </c>
      <c r="J33" s="24" t="str">
        <f t="shared" si="0"/>
        <v>Good</v>
      </c>
    </row>
    <row r="34" spans="1:10" x14ac:dyDescent="0.25">
      <c r="A34" s="29">
        <v>40939</v>
      </c>
      <c r="B34" s="30">
        <v>1141</v>
      </c>
      <c r="C34" s="31" t="s">
        <v>53</v>
      </c>
      <c r="D34" s="31" t="s">
        <v>54</v>
      </c>
      <c r="E34" s="31" t="s">
        <v>58</v>
      </c>
      <c r="F34" s="31">
        <v>10</v>
      </c>
      <c r="G34" s="32">
        <v>8680</v>
      </c>
      <c r="H34" s="31">
        <v>2494.6320000000001</v>
      </c>
      <c r="I34" s="26">
        <f t="shared" si="1"/>
        <v>2.5000000000000001E-2</v>
      </c>
      <c r="J34" s="24" t="str">
        <f t="shared" si="0"/>
        <v>Need Improvement</v>
      </c>
    </row>
    <row r="35" spans="1:10" x14ac:dyDescent="0.25">
      <c r="A35" s="29">
        <v>40940</v>
      </c>
      <c r="B35" s="30">
        <v>1142</v>
      </c>
      <c r="C35" s="31" t="s">
        <v>56</v>
      </c>
      <c r="D35" s="31" t="s">
        <v>54</v>
      </c>
      <c r="E35" s="31" t="s">
        <v>58</v>
      </c>
      <c r="F35" s="31">
        <v>9</v>
      </c>
      <c r="G35" s="32">
        <v>13050</v>
      </c>
      <c r="H35" s="31">
        <v>2179.35</v>
      </c>
      <c r="I35" s="26">
        <f t="shared" si="1"/>
        <v>0.05</v>
      </c>
      <c r="J35" s="24" t="str">
        <f t="shared" si="0"/>
        <v>Good</v>
      </c>
    </row>
    <row r="36" spans="1:10" x14ac:dyDescent="0.25">
      <c r="A36" s="29">
        <v>40941</v>
      </c>
      <c r="B36" s="30">
        <v>1143</v>
      </c>
      <c r="C36" s="31" t="s">
        <v>57</v>
      </c>
      <c r="D36" s="31" t="s">
        <v>54</v>
      </c>
      <c r="E36" s="31" t="s">
        <v>59</v>
      </c>
      <c r="F36" s="31">
        <v>8</v>
      </c>
      <c r="G36" s="32">
        <v>2312</v>
      </c>
      <c r="H36" s="31">
        <v>999.93999999999994</v>
      </c>
      <c r="I36" s="26">
        <f t="shared" si="1"/>
        <v>1.4999999999999999E-2</v>
      </c>
      <c r="J36" s="24" t="str">
        <f t="shared" si="0"/>
        <v>Need Improvement</v>
      </c>
    </row>
    <row r="37" spans="1:10" x14ac:dyDescent="0.25">
      <c r="A37" s="29">
        <v>40942</v>
      </c>
      <c r="B37" s="30">
        <v>1144</v>
      </c>
      <c r="C37" s="31" t="s">
        <v>53</v>
      </c>
      <c r="D37" s="31" t="s">
        <v>54</v>
      </c>
      <c r="E37" s="31" t="s">
        <v>59</v>
      </c>
      <c r="F37" s="31">
        <v>6</v>
      </c>
      <c r="G37" s="32">
        <v>3060</v>
      </c>
      <c r="H37" s="31">
        <v>461.60100000000006</v>
      </c>
      <c r="I37" s="26">
        <f t="shared" si="1"/>
        <v>1.4999999999999999E-2</v>
      </c>
      <c r="J37" s="24" t="str">
        <f t="shared" si="0"/>
        <v>Need Improvement</v>
      </c>
    </row>
    <row r="38" spans="1:10" x14ac:dyDescent="0.25">
      <c r="A38" s="29">
        <v>40943</v>
      </c>
      <c r="B38" s="30">
        <v>1145</v>
      </c>
      <c r="C38" s="31" t="s">
        <v>56</v>
      </c>
      <c r="D38" s="31" t="s">
        <v>54</v>
      </c>
      <c r="E38" s="31" t="s">
        <v>59</v>
      </c>
      <c r="F38" s="31">
        <v>8</v>
      </c>
      <c r="G38" s="32">
        <v>9810</v>
      </c>
      <c r="H38" s="31">
        <v>744.77520000000004</v>
      </c>
      <c r="I38" s="26">
        <f t="shared" si="1"/>
        <v>2.5000000000000001E-2</v>
      </c>
      <c r="J38" s="24" t="str">
        <f t="shared" si="0"/>
        <v>Need Improvement</v>
      </c>
    </row>
    <row r="39" spans="1:10" x14ac:dyDescent="0.25">
      <c r="A39" s="29">
        <v>40944</v>
      </c>
      <c r="B39" s="30">
        <v>1146</v>
      </c>
      <c r="C39" s="31" t="s">
        <v>57</v>
      </c>
      <c r="D39" s="31" t="s">
        <v>54</v>
      </c>
      <c r="E39" s="31" t="s">
        <v>55</v>
      </c>
      <c r="F39" s="31">
        <v>10</v>
      </c>
      <c r="G39" s="32">
        <v>8120</v>
      </c>
      <c r="H39" s="31">
        <v>2571.8069999999998</v>
      </c>
      <c r="I39" s="26">
        <f t="shared" si="1"/>
        <v>2.5000000000000001E-2</v>
      </c>
      <c r="J39" s="24" t="str">
        <f t="shared" si="0"/>
        <v>Need Improvement</v>
      </c>
    </row>
    <row r="40" spans="1:10" x14ac:dyDescent="0.25">
      <c r="A40" s="29">
        <v>40945</v>
      </c>
      <c r="B40" s="30">
        <v>1147</v>
      </c>
      <c r="C40" s="31" t="s">
        <v>53</v>
      </c>
      <c r="D40" s="31" t="s">
        <v>54</v>
      </c>
      <c r="E40" s="31" t="s">
        <v>55</v>
      </c>
      <c r="F40" s="31">
        <v>7</v>
      </c>
      <c r="G40" s="32">
        <v>6520.5</v>
      </c>
      <c r="H40" s="31">
        <v>1443.6387</v>
      </c>
      <c r="I40" s="26">
        <f t="shared" si="1"/>
        <v>2.5000000000000001E-2</v>
      </c>
      <c r="J40" s="24" t="str">
        <f t="shared" si="0"/>
        <v>Need Improvement</v>
      </c>
    </row>
    <row r="41" spans="1:10" x14ac:dyDescent="0.25">
      <c r="A41" s="29">
        <v>40946</v>
      </c>
      <c r="B41" s="30">
        <v>1148</v>
      </c>
      <c r="C41" s="31" t="s">
        <v>56</v>
      </c>
      <c r="D41" s="31" t="s">
        <v>54</v>
      </c>
      <c r="E41" s="31" t="s">
        <v>55</v>
      </c>
      <c r="F41" s="31">
        <v>6</v>
      </c>
      <c r="G41" s="32">
        <v>12060</v>
      </c>
      <c r="H41" s="31">
        <v>4258.6271999999999</v>
      </c>
      <c r="I41" s="26">
        <f t="shared" si="1"/>
        <v>0.05</v>
      </c>
      <c r="J41" s="24" t="str">
        <f t="shared" si="0"/>
        <v>Good</v>
      </c>
    </row>
    <row r="42" spans="1:10" x14ac:dyDescent="0.25">
      <c r="A42" s="29">
        <v>40947</v>
      </c>
      <c r="B42" s="30">
        <v>1149</v>
      </c>
      <c r="C42" s="31" t="s">
        <v>57</v>
      </c>
      <c r="D42" s="31" t="s">
        <v>54</v>
      </c>
      <c r="E42" s="31" t="s">
        <v>58</v>
      </c>
      <c r="F42" s="31">
        <v>8</v>
      </c>
      <c r="G42" s="32">
        <v>8544</v>
      </c>
      <c r="H42" s="31">
        <v>3347.1120000000001</v>
      </c>
      <c r="I42" s="26">
        <f t="shared" si="1"/>
        <v>2.5000000000000001E-2</v>
      </c>
      <c r="J42" s="24" t="str">
        <f t="shared" si="0"/>
        <v>Need Improvement</v>
      </c>
    </row>
    <row r="43" spans="1:10" x14ac:dyDescent="0.25">
      <c r="A43" s="29">
        <v>40948</v>
      </c>
      <c r="B43" s="30">
        <v>1150</v>
      </c>
      <c r="C43" s="31" t="s">
        <v>53</v>
      </c>
      <c r="D43" s="31" t="s">
        <v>54</v>
      </c>
      <c r="E43" s="31" t="s">
        <v>58</v>
      </c>
      <c r="F43" s="31">
        <v>7</v>
      </c>
      <c r="G43" s="32">
        <v>7024.5</v>
      </c>
      <c r="H43" s="31">
        <v>2027.739</v>
      </c>
      <c r="I43" s="26">
        <f t="shared" si="1"/>
        <v>2.5000000000000001E-2</v>
      </c>
      <c r="J43" s="24" t="str">
        <f t="shared" si="0"/>
        <v>Need Improvement</v>
      </c>
    </row>
    <row r="44" spans="1:10" x14ac:dyDescent="0.25">
      <c r="A44" s="29">
        <v>40949</v>
      </c>
      <c r="B44" s="30">
        <v>1151</v>
      </c>
      <c r="C44" s="31" t="s">
        <v>56</v>
      </c>
      <c r="D44" s="31" t="s">
        <v>54</v>
      </c>
      <c r="E44" s="31" t="s">
        <v>58</v>
      </c>
      <c r="F44" s="31">
        <v>7</v>
      </c>
      <c r="G44" s="32">
        <v>14017.5</v>
      </c>
      <c r="H44" s="31">
        <v>3352.4253000000003</v>
      </c>
      <c r="I44" s="26">
        <f t="shared" si="1"/>
        <v>0.05</v>
      </c>
      <c r="J44" s="24" t="str">
        <f t="shared" si="0"/>
        <v>Good</v>
      </c>
    </row>
    <row r="45" spans="1:10" x14ac:dyDescent="0.25">
      <c r="A45" s="29">
        <v>40950</v>
      </c>
      <c r="B45" s="30">
        <v>1152</v>
      </c>
      <c r="C45" s="31" t="s">
        <v>57</v>
      </c>
      <c r="D45" s="31" t="s">
        <v>54</v>
      </c>
      <c r="E45" s="31" t="s">
        <v>59</v>
      </c>
      <c r="F45" s="31">
        <v>8</v>
      </c>
      <c r="G45" s="32">
        <v>4056</v>
      </c>
      <c r="H45" s="31">
        <v>1843.4520000000002</v>
      </c>
      <c r="I45" s="26">
        <f t="shared" si="1"/>
        <v>1.4999999999999999E-2</v>
      </c>
      <c r="J45" s="24" t="str">
        <f t="shared" si="0"/>
        <v>Need Improvement</v>
      </c>
    </row>
    <row r="46" spans="1:10" x14ac:dyDescent="0.25">
      <c r="A46" s="29">
        <v>40951</v>
      </c>
      <c r="B46" s="30">
        <v>1153</v>
      </c>
      <c r="C46" s="31" t="s">
        <v>53</v>
      </c>
      <c r="D46" s="31" t="s">
        <v>54</v>
      </c>
      <c r="E46" s="31" t="s">
        <v>59</v>
      </c>
      <c r="F46" s="31">
        <v>7</v>
      </c>
      <c r="G46" s="32">
        <v>2730</v>
      </c>
      <c r="H46" s="31">
        <v>4393.116</v>
      </c>
      <c r="I46" s="26">
        <f t="shared" si="1"/>
        <v>1.4999999999999999E-2</v>
      </c>
      <c r="J46" s="24" t="str">
        <f t="shared" si="0"/>
        <v>Need Improvement</v>
      </c>
    </row>
    <row r="47" spans="1:10" x14ac:dyDescent="0.25">
      <c r="A47" s="29">
        <v>40952</v>
      </c>
      <c r="B47" s="30">
        <v>1154</v>
      </c>
      <c r="C47" s="31" t="s">
        <v>56</v>
      </c>
      <c r="D47" s="31" t="s">
        <v>54</v>
      </c>
      <c r="E47" s="31" t="s">
        <v>59</v>
      </c>
      <c r="F47" s="31">
        <v>6</v>
      </c>
      <c r="G47" s="32">
        <v>6804</v>
      </c>
      <c r="H47" s="31">
        <v>3755.808</v>
      </c>
      <c r="I47" s="26">
        <f t="shared" si="1"/>
        <v>2.5000000000000001E-2</v>
      </c>
      <c r="J47" s="24" t="str">
        <f t="shared" si="0"/>
        <v>Need Improvement</v>
      </c>
    </row>
    <row r="48" spans="1:10" x14ac:dyDescent="0.25">
      <c r="A48" s="29">
        <v>40953</v>
      </c>
      <c r="B48" s="30">
        <v>1155</v>
      </c>
      <c r="C48" s="31" t="s">
        <v>57</v>
      </c>
      <c r="D48" s="31" t="s">
        <v>54</v>
      </c>
      <c r="E48" s="31" t="s">
        <v>55</v>
      </c>
      <c r="F48" s="31">
        <v>7</v>
      </c>
      <c r="G48" s="32">
        <v>8778</v>
      </c>
      <c r="H48" s="31">
        <v>1690.6428000000001</v>
      </c>
      <c r="I48" s="26">
        <f t="shared" si="1"/>
        <v>2.5000000000000001E-2</v>
      </c>
      <c r="J48" s="24" t="str">
        <f t="shared" si="0"/>
        <v>Need Improvement</v>
      </c>
    </row>
    <row r="49" spans="1:10" x14ac:dyDescent="0.25">
      <c r="A49" s="29">
        <v>40954</v>
      </c>
      <c r="B49" s="30">
        <v>1156</v>
      </c>
      <c r="C49" s="31" t="s">
        <v>53</v>
      </c>
      <c r="D49" s="31" t="s">
        <v>54</v>
      </c>
      <c r="E49" s="31" t="s">
        <v>55</v>
      </c>
      <c r="F49" s="31">
        <v>8</v>
      </c>
      <c r="G49" s="32">
        <v>2304</v>
      </c>
      <c r="H49" s="31">
        <v>1475.9423999999999</v>
      </c>
      <c r="I49" s="26">
        <f t="shared" si="1"/>
        <v>1.4999999999999999E-2</v>
      </c>
      <c r="J49" s="24" t="str">
        <f t="shared" si="0"/>
        <v>Need Improvement</v>
      </c>
    </row>
    <row r="50" spans="1:10" x14ac:dyDescent="0.25">
      <c r="A50" s="29">
        <v>40955</v>
      </c>
      <c r="B50" s="30">
        <v>1157</v>
      </c>
      <c r="C50" s="31" t="s">
        <v>56</v>
      </c>
      <c r="D50" s="31" t="s">
        <v>54</v>
      </c>
      <c r="E50" s="31" t="s">
        <v>55</v>
      </c>
      <c r="F50" s="31">
        <v>10</v>
      </c>
      <c r="G50" s="32">
        <v>9150</v>
      </c>
      <c r="H50" s="31">
        <v>1103.124</v>
      </c>
      <c r="I50" s="26">
        <f t="shared" si="1"/>
        <v>2.5000000000000001E-2</v>
      </c>
      <c r="J50" s="24" t="str">
        <f t="shared" si="0"/>
        <v>Need Improvement</v>
      </c>
    </row>
    <row r="51" spans="1:10" x14ac:dyDescent="0.25">
      <c r="A51" s="29">
        <v>40956</v>
      </c>
      <c r="B51" s="30">
        <v>1158</v>
      </c>
      <c r="C51" s="31" t="s">
        <v>57</v>
      </c>
      <c r="D51" s="31" t="s">
        <v>54</v>
      </c>
      <c r="E51" s="31" t="s">
        <v>58</v>
      </c>
      <c r="F51" s="31">
        <v>8</v>
      </c>
      <c r="G51" s="32">
        <v>7584</v>
      </c>
      <c r="H51" s="31">
        <v>1378.7711999999999</v>
      </c>
      <c r="I51" s="26">
        <f t="shared" si="1"/>
        <v>2.5000000000000001E-2</v>
      </c>
      <c r="J51" s="24" t="str">
        <f t="shared" si="0"/>
        <v>Need Improvement</v>
      </c>
    </row>
    <row r="52" spans="1:10" x14ac:dyDescent="0.25">
      <c r="A52" s="29">
        <v>40957</v>
      </c>
      <c r="B52" s="30">
        <v>1159</v>
      </c>
      <c r="C52" s="31" t="s">
        <v>53</v>
      </c>
      <c r="D52" s="31" t="s">
        <v>54</v>
      </c>
      <c r="E52" s="31" t="s">
        <v>58</v>
      </c>
      <c r="F52" s="31">
        <v>10</v>
      </c>
      <c r="G52" s="32">
        <v>14900</v>
      </c>
      <c r="H52" s="31">
        <v>985.48599999999999</v>
      </c>
      <c r="I52" s="26">
        <f t="shared" si="1"/>
        <v>0.05</v>
      </c>
      <c r="J52" s="24" t="str">
        <f t="shared" si="0"/>
        <v>Good</v>
      </c>
    </row>
    <row r="53" spans="1:10" x14ac:dyDescent="0.25">
      <c r="A53" s="29">
        <v>40958</v>
      </c>
      <c r="B53" s="30">
        <v>1160</v>
      </c>
      <c r="C53" s="31" t="s">
        <v>56</v>
      </c>
      <c r="D53" s="31" t="s">
        <v>54</v>
      </c>
      <c r="E53" s="31" t="s">
        <v>58</v>
      </c>
      <c r="F53" s="31">
        <v>6</v>
      </c>
      <c r="G53" s="32">
        <v>8964</v>
      </c>
      <c r="H53" s="31">
        <v>877.3515000000001</v>
      </c>
      <c r="I53" s="26">
        <f t="shared" si="1"/>
        <v>2.5000000000000001E-2</v>
      </c>
      <c r="J53" s="24" t="str">
        <f t="shared" si="0"/>
        <v>Need Improvement</v>
      </c>
    </row>
    <row r="54" spans="1:10" x14ac:dyDescent="0.25">
      <c r="A54" s="29">
        <v>40959</v>
      </c>
      <c r="B54" s="30">
        <v>1161</v>
      </c>
      <c r="C54" s="31" t="s">
        <v>57</v>
      </c>
      <c r="D54" s="31" t="s">
        <v>54</v>
      </c>
      <c r="E54" s="31" t="s">
        <v>59</v>
      </c>
      <c r="F54" s="31">
        <v>9</v>
      </c>
      <c r="G54" s="32">
        <v>2079</v>
      </c>
      <c r="H54" s="31">
        <v>2799.1656000000003</v>
      </c>
      <c r="I54" s="26">
        <f t="shared" si="1"/>
        <v>1.4999999999999999E-2</v>
      </c>
      <c r="J54" s="24" t="str">
        <f t="shared" si="0"/>
        <v>Need Improvement</v>
      </c>
    </row>
    <row r="55" spans="1:10" x14ac:dyDescent="0.25">
      <c r="A55" s="29">
        <v>40960</v>
      </c>
      <c r="B55" s="30">
        <v>1162</v>
      </c>
      <c r="C55" s="31" t="s">
        <v>53</v>
      </c>
      <c r="D55" s="31" t="s">
        <v>54</v>
      </c>
      <c r="E55" s="31" t="s">
        <v>59</v>
      </c>
      <c r="F55" s="31">
        <v>6</v>
      </c>
      <c r="G55" s="32">
        <v>2412</v>
      </c>
      <c r="H55" s="31">
        <v>2078.1792</v>
      </c>
      <c r="I55" s="26">
        <f t="shared" si="1"/>
        <v>1.4999999999999999E-2</v>
      </c>
      <c r="J55" s="24" t="str">
        <f t="shared" si="0"/>
        <v>Need Improvement</v>
      </c>
    </row>
    <row r="56" spans="1:10" x14ac:dyDescent="0.25">
      <c r="A56" s="29">
        <v>40961</v>
      </c>
      <c r="B56" s="30">
        <v>1163</v>
      </c>
      <c r="C56" s="31" t="s">
        <v>56</v>
      </c>
      <c r="D56" s="31" t="s">
        <v>54</v>
      </c>
      <c r="E56" s="31" t="s">
        <v>59</v>
      </c>
      <c r="F56" s="31">
        <v>7</v>
      </c>
      <c r="G56" s="32">
        <v>4189.5</v>
      </c>
      <c r="H56" s="31">
        <v>2660.3325000000004</v>
      </c>
      <c r="I56" s="26">
        <f t="shared" si="1"/>
        <v>1.4999999999999999E-2</v>
      </c>
      <c r="J56" s="24" t="str">
        <f t="shared" si="0"/>
        <v>Need Improvement</v>
      </c>
    </row>
    <row r="57" spans="1:10" x14ac:dyDescent="0.25">
      <c r="A57" s="29">
        <v>40962</v>
      </c>
      <c r="B57" s="30">
        <v>1164</v>
      </c>
      <c r="C57" s="31" t="s">
        <v>57</v>
      </c>
      <c r="D57" s="31" t="s">
        <v>54</v>
      </c>
      <c r="E57" s="31" t="s">
        <v>55</v>
      </c>
      <c r="F57" s="31">
        <v>8</v>
      </c>
      <c r="G57" s="32">
        <v>10080</v>
      </c>
      <c r="H57" s="31">
        <v>1541.4335999999998</v>
      </c>
      <c r="I57" s="26">
        <f t="shared" si="1"/>
        <v>0.05</v>
      </c>
      <c r="J57" s="24" t="str">
        <f t="shared" si="0"/>
        <v>Good</v>
      </c>
    </row>
    <row r="58" spans="1:10" x14ac:dyDescent="0.25">
      <c r="A58" s="29">
        <v>40963</v>
      </c>
      <c r="B58" s="30">
        <v>1165</v>
      </c>
      <c r="C58" s="31" t="s">
        <v>53</v>
      </c>
      <c r="D58" s="31" t="s">
        <v>54</v>
      </c>
      <c r="E58" s="31" t="s">
        <v>55</v>
      </c>
      <c r="F58" s="31">
        <v>9</v>
      </c>
      <c r="G58" s="32">
        <v>5076</v>
      </c>
      <c r="H58" s="31">
        <v>1053.27</v>
      </c>
      <c r="I58" s="26">
        <f t="shared" si="1"/>
        <v>2.5000000000000001E-2</v>
      </c>
      <c r="J58" s="24" t="str">
        <f t="shared" si="0"/>
        <v>Need Improvement</v>
      </c>
    </row>
    <row r="59" spans="1:10" x14ac:dyDescent="0.25">
      <c r="A59" s="29">
        <v>40964</v>
      </c>
      <c r="B59" s="30">
        <v>1166</v>
      </c>
      <c r="C59" s="31" t="s">
        <v>56</v>
      </c>
      <c r="D59" s="31" t="s">
        <v>54</v>
      </c>
      <c r="E59" s="31" t="s">
        <v>55</v>
      </c>
      <c r="F59" s="31">
        <v>6</v>
      </c>
      <c r="G59" s="32">
        <v>9315</v>
      </c>
      <c r="H59" s="31">
        <v>4057.6140000000005</v>
      </c>
      <c r="I59" s="26">
        <f t="shared" si="1"/>
        <v>2.5000000000000001E-2</v>
      </c>
      <c r="J59" s="24" t="str">
        <f t="shared" si="0"/>
        <v>Need Improvement</v>
      </c>
    </row>
    <row r="60" spans="1:10" x14ac:dyDescent="0.25">
      <c r="A60" s="29">
        <v>40965</v>
      </c>
      <c r="B60" s="30">
        <v>1167</v>
      </c>
      <c r="C60" s="31" t="s">
        <v>57</v>
      </c>
      <c r="D60" s="31" t="s">
        <v>54</v>
      </c>
      <c r="E60" s="31" t="s">
        <v>58</v>
      </c>
      <c r="F60" s="31">
        <v>10</v>
      </c>
      <c r="G60" s="32">
        <v>11280</v>
      </c>
      <c r="H60" s="31">
        <v>4693.8899999999994</v>
      </c>
      <c r="I60" s="26">
        <f t="shared" si="1"/>
        <v>0.05</v>
      </c>
      <c r="J60" s="24" t="str">
        <f t="shared" si="0"/>
        <v>Good</v>
      </c>
    </row>
    <row r="61" spans="1:10" x14ac:dyDescent="0.25">
      <c r="A61" s="29">
        <v>40966</v>
      </c>
      <c r="B61" s="30">
        <v>1168</v>
      </c>
      <c r="C61" s="31" t="s">
        <v>53</v>
      </c>
      <c r="D61" s="31" t="s">
        <v>54</v>
      </c>
      <c r="E61" s="31" t="s">
        <v>58</v>
      </c>
      <c r="F61" s="31">
        <v>7</v>
      </c>
      <c r="G61" s="32">
        <v>8946</v>
      </c>
      <c r="H61" s="31">
        <v>909.80820000000006</v>
      </c>
      <c r="I61" s="26">
        <f t="shared" si="1"/>
        <v>2.5000000000000001E-2</v>
      </c>
      <c r="J61" s="24" t="str">
        <f t="shared" si="0"/>
        <v>Need Improvement</v>
      </c>
    </row>
    <row r="62" spans="1:10" x14ac:dyDescent="0.25">
      <c r="A62" s="29">
        <v>40967</v>
      </c>
      <c r="B62" s="30">
        <v>1169</v>
      </c>
      <c r="C62" s="31" t="s">
        <v>56</v>
      </c>
      <c r="D62" s="31" t="s">
        <v>54</v>
      </c>
      <c r="E62" s="31" t="s">
        <v>58</v>
      </c>
      <c r="F62" s="31">
        <v>8</v>
      </c>
      <c r="G62" s="32">
        <v>8568</v>
      </c>
      <c r="H62" s="31">
        <v>3129.0336000000007</v>
      </c>
      <c r="I62" s="26">
        <f t="shared" si="1"/>
        <v>2.5000000000000001E-2</v>
      </c>
      <c r="J62" s="24" t="str">
        <f t="shared" si="0"/>
        <v>Need Improvement</v>
      </c>
    </row>
    <row r="63" spans="1:10" x14ac:dyDescent="0.25">
      <c r="A63" s="29">
        <v>40969</v>
      </c>
      <c r="B63" s="30">
        <v>1170</v>
      </c>
      <c r="C63" s="31" t="s">
        <v>57</v>
      </c>
      <c r="D63" s="31" t="s">
        <v>54</v>
      </c>
      <c r="E63" s="31" t="s">
        <v>59</v>
      </c>
      <c r="F63" s="31">
        <v>8</v>
      </c>
      <c r="G63" s="32">
        <v>2178</v>
      </c>
      <c r="H63" s="31">
        <v>2062.7837999999997</v>
      </c>
      <c r="I63" s="26">
        <f t="shared" si="1"/>
        <v>1.4999999999999999E-2</v>
      </c>
      <c r="J63" s="24" t="str">
        <f t="shared" si="0"/>
        <v>Need Improvement</v>
      </c>
    </row>
    <row r="64" spans="1:10" x14ac:dyDescent="0.25">
      <c r="A64" s="29">
        <v>40970</v>
      </c>
      <c r="B64" s="30">
        <v>1171</v>
      </c>
      <c r="C64" s="31" t="s">
        <v>53</v>
      </c>
      <c r="D64" s="31" t="s">
        <v>54</v>
      </c>
      <c r="E64" s="31" t="s">
        <v>59</v>
      </c>
      <c r="F64" s="31">
        <v>9</v>
      </c>
      <c r="G64" s="32">
        <v>8100</v>
      </c>
      <c r="H64" s="31">
        <v>2295.864</v>
      </c>
      <c r="I64" s="26">
        <f t="shared" si="1"/>
        <v>2.5000000000000001E-2</v>
      </c>
      <c r="J64" s="24" t="str">
        <f t="shared" si="0"/>
        <v>Need Improvement</v>
      </c>
    </row>
    <row r="65" spans="1:10" x14ac:dyDescent="0.25">
      <c r="A65" s="29">
        <v>40971</v>
      </c>
      <c r="B65" s="30">
        <v>1172</v>
      </c>
      <c r="C65" s="31" t="s">
        <v>56</v>
      </c>
      <c r="D65" s="31" t="s">
        <v>54</v>
      </c>
      <c r="E65" s="31" t="s">
        <v>59</v>
      </c>
      <c r="F65" s="31">
        <v>9</v>
      </c>
      <c r="G65" s="32">
        <v>2106</v>
      </c>
      <c r="H65" s="31">
        <v>4223.5829999999996</v>
      </c>
      <c r="I65" s="26">
        <f t="shared" si="1"/>
        <v>1.4999999999999999E-2</v>
      </c>
      <c r="J65" s="24" t="str">
        <f t="shared" si="0"/>
        <v>Need Improvement</v>
      </c>
    </row>
    <row r="66" spans="1:10" x14ac:dyDescent="0.25">
      <c r="A66" s="29">
        <v>40972</v>
      </c>
      <c r="B66" s="30">
        <v>1173</v>
      </c>
      <c r="C66" s="31" t="s">
        <v>57</v>
      </c>
      <c r="D66" s="31" t="s">
        <v>54</v>
      </c>
      <c r="E66" s="31" t="s">
        <v>55</v>
      </c>
      <c r="F66" s="31">
        <v>10</v>
      </c>
      <c r="G66" s="32">
        <v>8480</v>
      </c>
      <c r="H66" s="31">
        <v>1349.1679999999999</v>
      </c>
      <c r="I66" s="26">
        <f t="shared" si="1"/>
        <v>2.5000000000000001E-2</v>
      </c>
      <c r="J66" s="24" t="str">
        <f t="shared" si="0"/>
        <v>Need Improvement</v>
      </c>
    </row>
    <row r="67" spans="1:10" x14ac:dyDescent="0.25">
      <c r="A67" s="29">
        <v>40973</v>
      </c>
      <c r="B67" s="30">
        <v>1174</v>
      </c>
      <c r="C67" s="31" t="s">
        <v>53</v>
      </c>
      <c r="D67" s="31" t="s">
        <v>54</v>
      </c>
      <c r="E67" s="31" t="s">
        <v>55</v>
      </c>
      <c r="F67" s="31">
        <v>6</v>
      </c>
      <c r="G67" s="32">
        <v>5220</v>
      </c>
      <c r="H67" s="31">
        <v>1052.8739999999998</v>
      </c>
      <c r="I67" s="26">
        <f t="shared" si="1"/>
        <v>2.5000000000000001E-2</v>
      </c>
      <c r="J67" s="24" t="str">
        <f t="shared" si="0"/>
        <v>Need Improvement</v>
      </c>
    </row>
    <row r="68" spans="1:10" x14ac:dyDescent="0.25">
      <c r="A68" s="29">
        <v>41339</v>
      </c>
      <c r="B68" s="30">
        <v>1175</v>
      </c>
      <c r="C68" s="31" t="s">
        <v>56</v>
      </c>
      <c r="D68" s="31" t="s">
        <v>54</v>
      </c>
      <c r="E68" s="31" t="s">
        <v>55</v>
      </c>
      <c r="F68" s="31">
        <v>6</v>
      </c>
      <c r="G68" s="32">
        <v>4410</v>
      </c>
      <c r="H68" s="31">
        <v>1489.2570000000001</v>
      </c>
      <c r="I68" s="26">
        <f t="shared" si="1"/>
        <v>1.4999999999999999E-2</v>
      </c>
      <c r="J68" s="24" t="str">
        <f t="shared" si="0"/>
        <v>Need Improvement</v>
      </c>
    </row>
    <row r="69" spans="1:10" x14ac:dyDescent="0.25">
      <c r="A69" s="29">
        <v>41340</v>
      </c>
      <c r="B69" s="30">
        <v>1176</v>
      </c>
      <c r="C69" s="31" t="s">
        <v>57</v>
      </c>
      <c r="D69" s="31" t="s">
        <v>54</v>
      </c>
      <c r="E69" s="31" t="s">
        <v>58</v>
      </c>
      <c r="F69" s="31">
        <v>9</v>
      </c>
      <c r="G69" s="32">
        <v>2524.5</v>
      </c>
      <c r="H69" s="31">
        <v>2069.5850999999998</v>
      </c>
      <c r="I69" s="26">
        <f t="shared" si="1"/>
        <v>1.4999999999999999E-2</v>
      </c>
      <c r="J69" s="24" t="str">
        <f t="shared" si="0"/>
        <v>Need Improvement</v>
      </c>
    </row>
    <row r="70" spans="1:10" x14ac:dyDescent="0.25">
      <c r="A70" s="29">
        <v>41341</v>
      </c>
      <c r="B70" s="30">
        <v>1177</v>
      </c>
      <c r="C70" s="31" t="s">
        <v>53</v>
      </c>
      <c r="D70" s="31" t="s">
        <v>54</v>
      </c>
      <c r="E70" s="31" t="s">
        <v>58</v>
      </c>
      <c r="F70" s="31">
        <v>9</v>
      </c>
      <c r="G70" s="32">
        <v>8505</v>
      </c>
      <c r="H70" s="31">
        <v>4672.08</v>
      </c>
      <c r="I70" s="26">
        <f t="shared" ref="I70:I133" si="2">IF(G70&lt;5000,$O$7,IF(AND(G70&gt;=5000,G70&lt;10000),$O$6,$O$5))</f>
        <v>2.5000000000000001E-2</v>
      </c>
      <c r="J70" s="24" t="str">
        <f t="shared" ref="J70:J133" si="3">IF(OR(G70&gt;10000,H70&gt;=5000),"Good", "Need Improvement")</f>
        <v>Need Improvement</v>
      </c>
    </row>
    <row r="71" spans="1:10" x14ac:dyDescent="0.25">
      <c r="A71" s="29">
        <v>41342</v>
      </c>
      <c r="B71" s="30">
        <v>1178</v>
      </c>
      <c r="C71" s="31" t="s">
        <v>56</v>
      </c>
      <c r="D71" s="31" t="s">
        <v>54</v>
      </c>
      <c r="E71" s="31" t="s">
        <v>58</v>
      </c>
      <c r="F71" s="31">
        <v>8</v>
      </c>
      <c r="G71" s="32">
        <v>10224</v>
      </c>
      <c r="H71" s="31">
        <v>941.88599999999997</v>
      </c>
      <c r="I71" s="26">
        <f t="shared" si="2"/>
        <v>0.05</v>
      </c>
      <c r="J71" s="24" t="str">
        <f t="shared" si="3"/>
        <v>Good</v>
      </c>
    </row>
    <row r="72" spans="1:10" x14ac:dyDescent="0.25">
      <c r="A72" s="29">
        <v>41343</v>
      </c>
      <c r="B72" s="30">
        <v>1179</v>
      </c>
      <c r="C72" s="31" t="s">
        <v>57</v>
      </c>
      <c r="D72" s="31" t="s">
        <v>54</v>
      </c>
      <c r="E72" s="31" t="s">
        <v>59</v>
      </c>
      <c r="F72" s="31">
        <v>6</v>
      </c>
      <c r="G72" s="32">
        <v>12330</v>
      </c>
      <c r="H72" s="31">
        <v>1667.5092</v>
      </c>
      <c r="I72" s="26">
        <f t="shared" si="2"/>
        <v>0.05</v>
      </c>
      <c r="J72" s="24" t="str">
        <f t="shared" si="3"/>
        <v>Good</v>
      </c>
    </row>
    <row r="73" spans="1:10" x14ac:dyDescent="0.25">
      <c r="A73" s="29">
        <v>41344</v>
      </c>
      <c r="B73" s="30">
        <v>1180</v>
      </c>
      <c r="C73" s="31" t="s">
        <v>53</v>
      </c>
      <c r="D73" s="31" t="s">
        <v>54</v>
      </c>
      <c r="E73" s="31" t="s">
        <v>59</v>
      </c>
      <c r="F73" s="31">
        <v>9</v>
      </c>
      <c r="G73" s="32">
        <v>4914</v>
      </c>
      <c r="H73" s="31">
        <v>4085.4996000000001</v>
      </c>
      <c r="I73" s="26">
        <f t="shared" si="2"/>
        <v>1.4999999999999999E-2</v>
      </c>
      <c r="J73" s="24" t="str">
        <f t="shared" si="3"/>
        <v>Need Improvement</v>
      </c>
    </row>
    <row r="74" spans="1:10" x14ac:dyDescent="0.25">
      <c r="A74" s="29">
        <v>41345</v>
      </c>
      <c r="B74" s="30">
        <v>1181</v>
      </c>
      <c r="C74" s="31" t="s">
        <v>56</v>
      </c>
      <c r="D74" s="31" t="s">
        <v>54</v>
      </c>
      <c r="E74" s="31" t="s">
        <v>59</v>
      </c>
      <c r="F74" s="31">
        <v>7</v>
      </c>
      <c r="G74" s="32">
        <v>8032.5</v>
      </c>
      <c r="H74" s="31">
        <v>3396.1410000000001</v>
      </c>
      <c r="I74" s="26">
        <f t="shared" si="2"/>
        <v>2.5000000000000001E-2</v>
      </c>
      <c r="J74" s="24" t="str">
        <f t="shared" si="3"/>
        <v>Need Improvement</v>
      </c>
    </row>
    <row r="75" spans="1:10" x14ac:dyDescent="0.25">
      <c r="A75" s="29">
        <v>41346</v>
      </c>
      <c r="B75" s="30">
        <v>1182</v>
      </c>
      <c r="C75" s="31" t="s">
        <v>57</v>
      </c>
      <c r="D75" s="31" t="s">
        <v>54</v>
      </c>
      <c r="E75" s="31" t="s">
        <v>55</v>
      </c>
      <c r="F75" s="31">
        <v>7</v>
      </c>
      <c r="G75" s="32">
        <v>8757</v>
      </c>
      <c r="H75" s="31">
        <v>1824.0831000000003</v>
      </c>
      <c r="I75" s="26">
        <f t="shared" si="2"/>
        <v>2.5000000000000001E-2</v>
      </c>
      <c r="J75" s="24" t="str">
        <f t="shared" si="3"/>
        <v>Need Improvement</v>
      </c>
    </row>
    <row r="76" spans="1:10" x14ac:dyDescent="0.25">
      <c r="A76" s="29">
        <v>41347</v>
      </c>
      <c r="B76" s="30">
        <v>1183</v>
      </c>
      <c r="C76" s="31" t="s">
        <v>53</v>
      </c>
      <c r="D76" s="31" t="s">
        <v>54</v>
      </c>
      <c r="E76" s="31" t="s">
        <v>55</v>
      </c>
      <c r="F76" s="31">
        <v>6</v>
      </c>
      <c r="G76" s="32">
        <v>12330</v>
      </c>
      <c r="H76" s="31">
        <v>909.70740000000001</v>
      </c>
      <c r="I76" s="26">
        <f t="shared" si="2"/>
        <v>0.05</v>
      </c>
      <c r="J76" s="24" t="str">
        <f t="shared" si="3"/>
        <v>Good</v>
      </c>
    </row>
    <row r="77" spans="1:10" x14ac:dyDescent="0.25">
      <c r="A77" s="29">
        <v>41348</v>
      </c>
      <c r="B77" s="30">
        <v>1184</v>
      </c>
      <c r="C77" s="31" t="s">
        <v>56</v>
      </c>
      <c r="D77" s="31" t="s">
        <v>54</v>
      </c>
      <c r="E77" s="31" t="s">
        <v>55</v>
      </c>
      <c r="F77" s="31">
        <v>10</v>
      </c>
      <c r="G77" s="32">
        <v>8440</v>
      </c>
      <c r="H77" s="31">
        <v>4225.2750000000005</v>
      </c>
      <c r="I77" s="26">
        <f t="shared" si="2"/>
        <v>2.5000000000000001E-2</v>
      </c>
      <c r="J77" s="24" t="str">
        <f t="shared" si="3"/>
        <v>Need Improvement</v>
      </c>
    </row>
    <row r="78" spans="1:10" x14ac:dyDescent="0.25">
      <c r="A78" s="29">
        <v>41349</v>
      </c>
      <c r="B78" s="30">
        <v>1185</v>
      </c>
      <c r="C78" s="31" t="s">
        <v>57</v>
      </c>
      <c r="D78" s="31" t="s">
        <v>54</v>
      </c>
      <c r="E78" s="31" t="s">
        <v>58</v>
      </c>
      <c r="F78" s="31">
        <v>9</v>
      </c>
      <c r="G78" s="32">
        <v>7074</v>
      </c>
      <c r="H78" s="31">
        <v>2610.306</v>
      </c>
      <c r="I78" s="26">
        <f t="shared" si="2"/>
        <v>2.5000000000000001E-2</v>
      </c>
      <c r="J78" s="24" t="str">
        <f t="shared" si="3"/>
        <v>Need Improvement</v>
      </c>
    </row>
    <row r="79" spans="1:10" x14ac:dyDescent="0.25">
      <c r="A79" s="29">
        <v>41350</v>
      </c>
      <c r="B79" s="30">
        <v>1186</v>
      </c>
      <c r="C79" s="31" t="s">
        <v>53</v>
      </c>
      <c r="D79" s="31" t="s">
        <v>54</v>
      </c>
      <c r="E79" s="31" t="s">
        <v>58</v>
      </c>
      <c r="F79" s="31">
        <v>10</v>
      </c>
      <c r="G79" s="32">
        <v>8040</v>
      </c>
      <c r="H79" s="31">
        <v>1930.806</v>
      </c>
      <c r="I79" s="26">
        <f t="shared" si="2"/>
        <v>2.5000000000000001E-2</v>
      </c>
      <c r="J79" s="24" t="str">
        <f t="shared" si="3"/>
        <v>Need Improvement</v>
      </c>
    </row>
    <row r="80" spans="1:10" x14ac:dyDescent="0.25">
      <c r="A80" s="29">
        <v>41351</v>
      </c>
      <c r="B80" s="30">
        <v>1187</v>
      </c>
      <c r="C80" s="31" t="s">
        <v>56</v>
      </c>
      <c r="D80" s="31" t="s">
        <v>54</v>
      </c>
      <c r="E80" s="31" t="s">
        <v>58</v>
      </c>
      <c r="F80" s="31">
        <v>8</v>
      </c>
      <c r="G80" s="32">
        <v>11070</v>
      </c>
      <c r="H80" s="31">
        <v>3935.3850000000002</v>
      </c>
      <c r="I80" s="26">
        <f t="shared" si="2"/>
        <v>0.05</v>
      </c>
      <c r="J80" s="24" t="str">
        <f t="shared" si="3"/>
        <v>Good</v>
      </c>
    </row>
    <row r="81" spans="1:10" x14ac:dyDescent="0.25">
      <c r="A81" s="29">
        <v>41352</v>
      </c>
      <c r="B81" s="30">
        <v>1188</v>
      </c>
      <c r="C81" s="31" t="s">
        <v>57</v>
      </c>
      <c r="D81" s="31" t="s">
        <v>54</v>
      </c>
      <c r="E81" s="31" t="s">
        <v>59</v>
      </c>
      <c r="F81" s="31">
        <v>9</v>
      </c>
      <c r="G81" s="32">
        <v>5913</v>
      </c>
      <c r="H81" s="31">
        <v>3893.1192000000001</v>
      </c>
      <c r="I81" s="26">
        <f t="shared" si="2"/>
        <v>2.5000000000000001E-2</v>
      </c>
      <c r="J81" s="24" t="str">
        <f t="shared" si="3"/>
        <v>Need Improvement</v>
      </c>
    </row>
    <row r="82" spans="1:10" x14ac:dyDescent="0.25">
      <c r="A82" s="29">
        <v>41353</v>
      </c>
      <c r="B82" s="30">
        <v>1189</v>
      </c>
      <c r="C82" s="31" t="s">
        <v>53</v>
      </c>
      <c r="D82" s="31" t="s">
        <v>54</v>
      </c>
      <c r="E82" s="31" t="s">
        <v>59</v>
      </c>
      <c r="F82" s="31">
        <v>6</v>
      </c>
      <c r="G82" s="32">
        <v>10440</v>
      </c>
      <c r="H82" s="31">
        <v>2468.6424000000006</v>
      </c>
      <c r="I82" s="26">
        <f t="shared" si="2"/>
        <v>0.05</v>
      </c>
      <c r="J82" s="24" t="str">
        <f t="shared" si="3"/>
        <v>Good</v>
      </c>
    </row>
    <row r="83" spans="1:10" x14ac:dyDescent="0.25">
      <c r="A83" s="29">
        <v>41354</v>
      </c>
      <c r="B83" s="30">
        <v>1190</v>
      </c>
      <c r="C83" s="31" t="s">
        <v>56</v>
      </c>
      <c r="D83" s="31" t="s">
        <v>54</v>
      </c>
      <c r="E83" s="31" t="s">
        <v>59</v>
      </c>
      <c r="F83" s="31">
        <v>7</v>
      </c>
      <c r="G83" s="32">
        <v>1648.5</v>
      </c>
      <c r="H83" s="31">
        <v>2758.2701999999999</v>
      </c>
      <c r="I83" s="26">
        <f t="shared" si="2"/>
        <v>1.4999999999999999E-2</v>
      </c>
      <c r="J83" s="24" t="str">
        <f t="shared" si="3"/>
        <v>Need Improvement</v>
      </c>
    </row>
    <row r="84" spans="1:10" x14ac:dyDescent="0.25">
      <c r="A84" s="29">
        <v>41355</v>
      </c>
      <c r="B84" s="30">
        <v>1191</v>
      </c>
      <c r="C84" s="31" t="s">
        <v>57</v>
      </c>
      <c r="D84" s="31" t="s">
        <v>54</v>
      </c>
      <c r="E84" s="31" t="s">
        <v>55</v>
      </c>
      <c r="F84" s="31">
        <v>9</v>
      </c>
      <c r="G84" s="32">
        <v>13770</v>
      </c>
      <c r="H84" s="31">
        <v>1198.8162000000002</v>
      </c>
      <c r="I84" s="26">
        <f t="shared" si="2"/>
        <v>0.05</v>
      </c>
      <c r="J84" s="24" t="str">
        <f t="shared" si="3"/>
        <v>Good</v>
      </c>
    </row>
    <row r="85" spans="1:10" x14ac:dyDescent="0.25">
      <c r="A85" s="29">
        <v>41356</v>
      </c>
      <c r="B85" s="30">
        <v>1192</v>
      </c>
      <c r="C85" s="31" t="s">
        <v>53</v>
      </c>
      <c r="D85" s="31" t="s">
        <v>54</v>
      </c>
      <c r="E85" s="31" t="s">
        <v>55</v>
      </c>
      <c r="F85" s="31">
        <v>6</v>
      </c>
      <c r="G85" s="32">
        <v>1647</v>
      </c>
      <c r="H85" s="31">
        <v>702.44549999999992</v>
      </c>
      <c r="I85" s="26">
        <f t="shared" si="2"/>
        <v>1.4999999999999999E-2</v>
      </c>
      <c r="J85" s="24" t="str">
        <f t="shared" si="3"/>
        <v>Need Improvement</v>
      </c>
    </row>
    <row r="86" spans="1:10" x14ac:dyDescent="0.25">
      <c r="A86" s="29">
        <v>41357</v>
      </c>
      <c r="B86" s="30">
        <v>1193</v>
      </c>
      <c r="C86" s="31" t="s">
        <v>56</v>
      </c>
      <c r="D86" s="31" t="s">
        <v>54</v>
      </c>
      <c r="E86" s="31" t="s">
        <v>55</v>
      </c>
      <c r="F86" s="31">
        <v>9</v>
      </c>
      <c r="G86" s="32">
        <v>7911</v>
      </c>
      <c r="H86" s="31">
        <v>4921.9605000000001</v>
      </c>
      <c r="I86" s="26">
        <f t="shared" si="2"/>
        <v>2.5000000000000001E-2</v>
      </c>
      <c r="J86" s="24" t="str">
        <f t="shared" si="3"/>
        <v>Need Improvement</v>
      </c>
    </row>
    <row r="87" spans="1:10" x14ac:dyDescent="0.25">
      <c r="A87" s="29">
        <v>41358</v>
      </c>
      <c r="B87" s="30">
        <v>1194</v>
      </c>
      <c r="C87" s="31" t="s">
        <v>57</v>
      </c>
      <c r="D87" s="31" t="s">
        <v>54</v>
      </c>
      <c r="E87" s="31" t="s">
        <v>58</v>
      </c>
      <c r="F87" s="31">
        <v>6</v>
      </c>
      <c r="G87" s="32">
        <v>6804</v>
      </c>
      <c r="H87" s="31">
        <v>2912.7923999999998</v>
      </c>
      <c r="I87" s="26">
        <f t="shared" si="2"/>
        <v>2.5000000000000001E-2</v>
      </c>
      <c r="J87" s="24" t="str">
        <f t="shared" si="3"/>
        <v>Need Improvement</v>
      </c>
    </row>
    <row r="88" spans="1:10" x14ac:dyDescent="0.25">
      <c r="A88" s="29">
        <v>41359</v>
      </c>
      <c r="B88" s="30">
        <v>1195</v>
      </c>
      <c r="C88" s="31" t="s">
        <v>53</v>
      </c>
      <c r="D88" s="31" t="s">
        <v>54</v>
      </c>
      <c r="E88" s="31" t="s">
        <v>58</v>
      </c>
      <c r="F88" s="31">
        <v>9</v>
      </c>
      <c r="G88" s="32">
        <v>7965</v>
      </c>
      <c r="H88" s="31">
        <v>703.78740000000005</v>
      </c>
      <c r="I88" s="26">
        <f t="shared" si="2"/>
        <v>2.5000000000000001E-2</v>
      </c>
      <c r="J88" s="24" t="str">
        <f t="shared" si="3"/>
        <v>Need Improvement</v>
      </c>
    </row>
    <row r="89" spans="1:10" x14ac:dyDescent="0.25">
      <c r="A89" s="29">
        <v>41360</v>
      </c>
      <c r="B89" s="30">
        <v>1196</v>
      </c>
      <c r="C89" s="31" t="s">
        <v>56</v>
      </c>
      <c r="D89" s="31" t="s">
        <v>54</v>
      </c>
      <c r="E89" s="31" t="s">
        <v>58</v>
      </c>
      <c r="F89" s="31">
        <v>10</v>
      </c>
      <c r="G89" s="32">
        <v>3960</v>
      </c>
      <c r="H89" s="31">
        <v>1772.8919999999998</v>
      </c>
      <c r="I89" s="26">
        <f t="shared" si="2"/>
        <v>1.4999999999999999E-2</v>
      </c>
      <c r="J89" s="24" t="str">
        <f t="shared" si="3"/>
        <v>Need Improvement</v>
      </c>
    </row>
    <row r="90" spans="1:10" x14ac:dyDescent="0.25">
      <c r="A90" s="29">
        <v>41361</v>
      </c>
      <c r="B90" s="30">
        <v>1197</v>
      </c>
      <c r="C90" s="31" t="s">
        <v>57</v>
      </c>
      <c r="D90" s="31" t="s">
        <v>54</v>
      </c>
      <c r="E90" s="31" t="s">
        <v>59</v>
      </c>
      <c r="F90" s="31">
        <v>10</v>
      </c>
      <c r="G90" s="32">
        <v>5130</v>
      </c>
      <c r="H90" s="31">
        <v>2639.3849999999998</v>
      </c>
      <c r="I90" s="26">
        <f t="shared" si="2"/>
        <v>2.5000000000000001E-2</v>
      </c>
      <c r="J90" s="24" t="str">
        <f t="shared" si="3"/>
        <v>Need Improvement</v>
      </c>
    </row>
    <row r="91" spans="1:10" x14ac:dyDescent="0.25">
      <c r="A91" s="29">
        <v>41362</v>
      </c>
      <c r="B91" s="30">
        <v>1198</v>
      </c>
      <c r="C91" s="31" t="s">
        <v>53</v>
      </c>
      <c r="D91" s="31" t="s">
        <v>54</v>
      </c>
      <c r="E91" s="31" t="s">
        <v>59</v>
      </c>
      <c r="F91" s="31">
        <v>9</v>
      </c>
      <c r="G91" s="32">
        <v>2205</v>
      </c>
      <c r="H91" s="31">
        <v>3743.2080000000001</v>
      </c>
      <c r="I91" s="26">
        <f t="shared" si="2"/>
        <v>1.4999999999999999E-2</v>
      </c>
      <c r="J91" s="24" t="str">
        <f t="shared" si="3"/>
        <v>Need Improvement</v>
      </c>
    </row>
    <row r="92" spans="1:10" x14ac:dyDescent="0.25">
      <c r="A92" s="29">
        <v>41363</v>
      </c>
      <c r="B92" s="30">
        <v>1199</v>
      </c>
      <c r="C92" s="31" t="s">
        <v>56</v>
      </c>
      <c r="D92" s="31" t="s">
        <v>54</v>
      </c>
      <c r="E92" s="31" t="s">
        <v>59</v>
      </c>
      <c r="F92" s="31">
        <v>9</v>
      </c>
      <c r="G92" s="32">
        <v>7749</v>
      </c>
      <c r="H92" s="31">
        <v>4713.9749999999995</v>
      </c>
      <c r="I92" s="26">
        <f t="shared" si="2"/>
        <v>2.5000000000000001E-2</v>
      </c>
      <c r="J92" s="24" t="str">
        <f t="shared" si="3"/>
        <v>Need Improvement</v>
      </c>
    </row>
    <row r="93" spans="1:10" x14ac:dyDescent="0.25">
      <c r="A93" s="29">
        <v>41364</v>
      </c>
      <c r="B93" s="30">
        <v>1200</v>
      </c>
      <c r="C93" s="31" t="s">
        <v>57</v>
      </c>
      <c r="D93" s="31" t="s">
        <v>54</v>
      </c>
      <c r="E93" s="31" t="s">
        <v>55</v>
      </c>
      <c r="F93" s="31">
        <v>7</v>
      </c>
      <c r="G93" s="32">
        <v>13702.5</v>
      </c>
      <c r="H93" s="31">
        <v>4461.5339999999997</v>
      </c>
      <c r="I93" s="26">
        <f t="shared" si="2"/>
        <v>0.05</v>
      </c>
      <c r="J93" s="24" t="str">
        <f t="shared" si="3"/>
        <v>Good</v>
      </c>
    </row>
    <row r="94" spans="1:10" x14ac:dyDescent="0.25">
      <c r="A94" s="29">
        <v>41365</v>
      </c>
      <c r="B94" s="30">
        <v>1201</v>
      </c>
      <c r="C94" s="31" t="s">
        <v>53</v>
      </c>
      <c r="D94" s="31" t="s">
        <v>54</v>
      </c>
      <c r="E94" s="31" t="s">
        <v>55</v>
      </c>
      <c r="F94" s="31">
        <v>6</v>
      </c>
      <c r="G94" s="32">
        <v>2232</v>
      </c>
      <c r="H94" s="31">
        <v>2587.3343999999997</v>
      </c>
      <c r="I94" s="26">
        <f t="shared" si="2"/>
        <v>1.4999999999999999E-2</v>
      </c>
      <c r="J94" s="24" t="str">
        <f t="shared" si="3"/>
        <v>Need Improvement</v>
      </c>
    </row>
    <row r="95" spans="1:10" x14ac:dyDescent="0.25">
      <c r="A95" s="29">
        <v>41366</v>
      </c>
      <c r="B95" s="30">
        <v>1202</v>
      </c>
      <c r="C95" s="31" t="s">
        <v>56</v>
      </c>
      <c r="D95" s="31" t="s">
        <v>54</v>
      </c>
      <c r="E95" s="31" t="s">
        <v>55</v>
      </c>
      <c r="F95" s="31">
        <v>6</v>
      </c>
      <c r="G95" s="32">
        <v>7560</v>
      </c>
      <c r="H95" s="31">
        <v>724.81500000000005</v>
      </c>
      <c r="I95" s="26">
        <f t="shared" si="2"/>
        <v>2.5000000000000001E-2</v>
      </c>
      <c r="J95" s="24" t="str">
        <f t="shared" si="3"/>
        <v>Need Improvement</v>
      </c>
    </row>
    <row r="96" spans="1:10" x14ac:dyDescent="0.25">
      <c r="A96" s="29">
        <v>41367</v>
      </c>
      <c r="B96" s="30">
        <v>1203</v>
      </c>
      <c r="C96" s="31" t="s">
        <v>57</v>
      </c>
      <c r="D96" s="31" t="s">
        <v>54</v>
      </c>
      <c r="E96" s="31" t="s">
        <v>58</v>
      </c>
      <c r="F96" s="31">
        <v>7</v>
      </c>
      <c r="G96" s="32">
        <v>2094.75</v>
      </c>
      <c r="H96" s="31">
        <v>792.23444999999992</v>
      </c>
      <c r="I96" s="26">
        <f t="shared" si="2"/>
        <v>1.4999999999999999E-2</v>
      </c>
      <c r="J96" s="24" t="str">
        <f t="shared" si="3"/>
        <v>Need Improvement</v>
      </c>
    </row>
    <row r="97" spans="1:10" x14ac:dyDescent="0.25">
      <c r="A97" s="29">
        <v>41368</v>
      </c>
      <c r="B97" s="30">
        <v>1204</v>
      </c>
      <c r="C97" s="31" t="s">
        <v>53</v>
      </c>
      <c r="D97" s="31" t="s">
        <v>54</v>
      </c>
      <c r="E97" s="31" t="s">
        <v>58</v>
      </c>
      <c r="F97" s="31">
        <v>7</v>
      </c>
      <c r="G97" s="32">
        <v>1669.5</v>
      </c>
      <c r="H97" s="31">
        <v>1459.143</v>
      </c>
      <c r="I97" s="26">
        <f t="shared" si="2"/>
        <v>1.4999999999999999E-2</v>
      </c>
      <c r="J97" s="24" t="str">
        <f t="shared" si="3"/>
        <v>Need Improvement</v>
      </c>
    </row>
    <row r="98" spans="1:10" x14ac:dyDescent="0.25">
      <c r="A98" s="29">
        <v>41369</v>
      </c>
      <c r="B98" s="30">
        <v>1205</v>
      </c>
      <c r="C98" s="31" t="s">
        <v>56</v>
      </c>
      <c r="D98" s="31" t="s">
        <v>54</v>
      </c>
      <c r="E98" s="31" t="s">
        <v>58</v>
      </c>
      <c r="F98" s="31">
        <v>10</v>
      </c>
      <c r="G98" s="32">
        <v>3330</v>
      </c>
      <c r="H98" s="31">
        <v>1439.8920000000001</v>
      </c>
      <c r="I98" s="26">
        <f t="shared" si="2"/>
        <v>1.4999999999999999E-2</v>
      </c>
      <c r="J98" s="24" t="str">
        <f t="shared" si="3"/>
        <v>Need Improvement</v>
      </c>
    </row>
    <row r="99" spans="1:10" x14ac:dyDescent="0.25">
      <c r="A99" s="29">
        <v>41370</v>
      </c>
      <c r="B99" s="30">
        <v>1206</v>
      </c>
      <c r="C99" s="31" t="s">
        <v>57</v>
      </c>
      <c r="D99" s="31" t="s">
        <v>54</v>
      </c>
      <c r="E99" s="31" t="s">
        <v>59</v>
      </c>
      <c r="F99" s="31">
        <v>9</v>
      </c>
      <c r="G99" s="32">
        <v>2970</v>
      </c>
      <c r="H99" s="31">
        <v>1062.3689999999999</v>
      </c>
      <c r="I99" s="26">
        <f t="shared" si="2"/>
        <v>1.4999999999999999E-2</v>
      </c>
      <c r="J99" s="24" t="str">
        <f t="shared" si="3"/>
        <v>Need Improvement</v>
      </c>
    </row>
    <row r="100" spans="1:10" x14ac:dyDescent="0.25">
      <c r="A100" s="29">
        <v>41371</v>
      </c>
      <c r="B100" s="30">
        <v>1207</v>
      </c>
      <c r="C100" s="31" t="s">
        <v>53</v>
      </c>
      <c r="D100" s="31" t="s">
        <v>54</v>
      </c>
      <c r="E100" s="31" t="s">
        <v>59</v>
      </c>
      <c r="F100" s="31">
        <v>10</v>
      </c>
      <c r="G100" s="32">
        <v>2180</v>
      </c>
      <c r="H100" s="31">
        <v>978.82</v>
      </c>
      <c r="I100" s="26">
        <f t="shared" si="2"/>
        <v>1.4999999999999999E-2</v>
      </c>
      <c r="J100" s="24" t="str">
        <f t="shared" si="3"/>
        <v>Need Improvement</v>
      </c>
    </row>
    <row r="101" spans="1:10" x14ac:dyDescent="0.25">
      <c r="A101" s="29">
        <v>41372</v>
      </c>
      <c r="B101" s="30">
        <v>1208</v>
      </c>
      <c r="C101" s="31" t="s">
        <v>56</v>
      </c>
      <c r="D101" s="31" t="s">
        <v>54</v>
      </c>
      <c r="E101" s="31" t="s">
        <v>59</v>
      </c>
      <c r="F101" s="31">
        <v>9</v>
      </c>
      <c r="G101" s="32">
        <v>7290</v>
      </c>
      <c r="H101" s="31">
        <v>2436.3180000000002</v>
      </c>
      <c r="I101" s="26">
        <f t="shared" si="2"/>
        <v>2.5000000000000001E-2</v>
      </c>
      <c r="J101" s="24" t="str">
        <f t="shared" si="3"/>
        <v>Need Improvement</v>
      </c>
    </row>
    <row r="102" spans="1:10" x14ac:dyDescent="0.25">
      <c r="A102" s="29">
        <v>41373</v>
      </c>
      <c r="B102" s="30">
        <v>1209</v>
      </c>
      <c r="C102" s="31" t="s">
        <v>57</v>
      </c>
      <c r="D102" s="31" t="s">
        <v>54</v>
      </c>
      <c r="E102" s="31" t="s">
        <v>55</v>
      </c>
      <c r="F102" s="31">
        <v>8</v>
      </c>
      <c r="G102" s="32">
        <v>13740</v>
      </c>
      <c r="H102" s="31">
        <v>2186.8583999999996</v>
      </c>
      <c r="I102" s="26">
        <f t="shared" si="2"/>
        <v>0.05</v>
      </c>
      <c r="J102" s="24" t="str">
        <f t="shared" si="3"/>
        <v>Good</v>
      </c>
    </row>
    <row r="103" spans="1:10" x14ac:dyDescent="0.25">
      <c r="A103" s="29">
        <v>41374</v>
      </c>
      <c r="B103" s="30">
        <v>1210</v>
      </c>
      <c r="C103" s="31" t="s">
        <v>53</v>
      </c>
      <c r="D103" s="31" t="s">
        <v>54</v>
      </c>
      <c r="E103" s="31" t="s">
        <v>55</v>
      </c>
      <c r="F103" s="31">
        <v>6</v>
      </c>
      <c r="G103" s="32">
        <v>8820</v>
      </c>
      <c r="H103" s="31">
        <v>2685.5136000000002</v>
      </c>
      <c r="I103" s="26">
        <f t="shared" si="2"/>
        <v>2.5000000000000001E-2</v>
      </c>
      <c r="J103" s="24" t="str">
        <f t="shared" si="3"/>
        <v>Need Improvement</v>
      </c>
    </row>
    <row r="104" spans="1:10" x14ac:dyDescent="0.25">
      <c r="A104" s="29">
        <v>41375</v>
      </c>
      <c r="B104" s="30">
        <v>1211</v>
      </c>
      <c r="C104" s="31" t="s">
        <v>56</v>
      </c>
      <c r="D104" s="31" t="s">
        <v>54</v>
      </c>
      <c r="E104" s="31" t="s">
        <v>55</v>
      </c>
      <c r="F104" s="31">
        <v>6</v>
      </c>
      <c r="G104" s="32">
        <v>3132</v>
      </c>
      <c r="H104" s="31">
        <v>472.46220000000005</v>
      </c>
      <c r="I104" s="26">
        <f t="shared" si="2"/>
        <v>1.4999999999999999E-2</v>
      </c>
      <c r="J104" s="24" t="str">
        <f t="shared" si="3"/>
        <v>Need Improvement</v>
      </c>
    </row>
    <row r="105" spans="1:10" x14ac:dyDescent="0.25">
      <c r="A105" s="29">
        <v>41376</v>
      </c>
      <c r="B105" s="30">
        <v>1212</v>
      </c>
      <c r="C105" s="31" t="s">
        <v>57</v>
      </c>
      <c r="D105" s="31" t="s">
        <v>54</v>
      </c>
      <c r="E105" s="31" t="s">
        <v>58</v>
      </c>
      <c r="F105" s="31">
        <v>9</v>
      </c>
      <c r="G105" s="32">
        <v>2207.25</v>
      </c>
      <c r="H105" s="31">
        <v>3782.122875</v>
      </c>
      <c r="I105" s="26">
        <f t="shared" si="2"/>
        <v>1.4999999999999999E-2</v>
      </c>
      <c r="J105" s="24" t="str">
        <f t="shared" si="3"/>
        <v>Need Improvement</v>
      </c>
    </row>
    <row r="106" spans="1:10" x14ac:dyDescent="0.25">
      <c r="A106" s="29">
        <v>41377</v>
      </c>
      <c r="B106" s="30">
        <v>1213</v>
      </c>
      <c r="C106" s="31" t="s">
        <v>53</v>
      </c>
      <c r="D106" s="31" t="s">
        <v>54</v>
      </c>
      <c r="E106" s="31" t="s">
        <v>58</v>
      </c>
      <c r="F106" s="31">
        <v>10</v>
      </c>
      <c r="G106" s="32">
        <v>6075</v>
      </c>
      <c r="H106" s="31">
        <v>623.70000000000005</v>
      </c>
      <c r="I106" s="26">
        <f t="shared" si="2"/>
        <v>2.5000000000000001E-2</v>
      </c>
      <c r="J106" s="24" t="str">
        <f t="shared" si="3"/>
        <v>Need Improvement</v>
      </c>
    </row>
    <row r="107" spans="1:10" x14ac:dyDescent="0.25">
      <c r="A107" s="29">
        <v>41378</v>
      </c>
      <c r="B107" s="30">
        <v>1214</v>
      </c>
      <c r="C107" s="31" t="s">
        <v>56</v>
      </c>
      <c r="D107" s="31" t="s">
        <v>54</v>
      </c>
      <c r="E107" s="31" t="s">
        <v>58</v>
      </c>
      <c r="F107" s="31">
        <v>9</v>
      </c>
      <c r="G107" s="32">
        <v>14445</v>
      </c>
      <c r="H107" s="31">
        <v>1257.5817000000002</v>
      </c>
      <c r="I107" s="26">
        <f t="shared" si="2"/>
        <v>0.05</v>
      </c>
      <c r="J107" s="24" t="str">
        <f t="shared" si="3"/>
        <v>Good</v>
      </c>
    </row>
    <row r="108" spans="1:10" x14ac:dyDescent="0.25">
      <c r="A108" s="29">
        <v>41379</v>
      </c>
      <c r="B108" s="30">
        <v>1215</v>
      </c>
      <c r="C108" s="31" t="s">
        <v>57</v>
      </c>
      <c r="D108" s="31" t="s">
        <v>54</v>
      </c>
      <c r="E108" s="31" t="s">
        <v>59</v>
      </c>
      <c r="F108" s="31">
        <v>10</v>
      </c>
      <c r="G108" s="32">
        <v>5670</v>
      </c>
      <c r="H108" s="31">
        <v>1449.63</v>
      </c>
      <c r="I108" s="26">
        <f t="shared" si="2"/>
        <v>2.5000000000000001E-2</v>
      </c>
      <c r="J108" s="24" t="str">
        <f t="shared" si="3"/>
        <v>Need Improvement</v>
      </c>
    </row>
    <row r="109" spans="1:10" x14ac:dyDescent="0.25">
      <c r="A109" s="29">
        <v>41380</v>
      </c>
      <c r="B109" s="30">
        <v>1216</v>
      </c>
      <c r="C109" s="31" t="s">
        <v>53</v>
      </c>
      <c r="D109" s="31" t="s">
        <v>54</v>
      </c>
      <c r="E109" s="31" t="s">
        <v>59</v>
      </c>
      <c r="F109" s="31">
        <v>8</v>
      </c>
      <c r="G109" s="32">
        <v>1998</v>
      </c>
      <c r="H109" s="31">
        <v>666.73260000000005</v>
      </c>
      <c r="I109" s="26">
        <f t="shared" si="2"/>
        <v>1.4999999999999999E-2</v>
      </c>
      <c r="J109" s="24" t="str">
        <f t="shared" si="3"/>
        <v>Need Improvement</v>
      </c>
    </row>
    <row r="110" spans="1:10" x14ac:dyDescent="0.25">
      <c r="A110" s="29">
        <v>41381</v>
      </c>
      <c r="B110" s="30">
        <v>1217</v>
      </c>
      <c r="C110" s="31" t="s">
        <v>56</v>
      </c>
      <c r="D110" s="31" t="s">
        <v>54</v>
      </c>
      <c r="E110" s="31" t="s">
        <v>59</v>
      </c>
      <c r="F110" s="31">
        <v>10</v>
      </c>
      <c r="G110" s="32">
        <v>6540</v>
      </c>
      <c r="H110" s="31">
        <v>1144.5</v>
      </c>
      <c r="I110" s="26">
        <f t="shared" si="2"/>
        <v>2.5000000000000001E-2</v>
      </c>
      <c r="J110" s="24" t="str">
        <f t="shared" si="3"/>
        <v>Need Improvement</v>
      </c>
    </row>
    <row r="111" spans="1:10" x14ac:dyDescent="0.25">
      <c r="A111" s="29">
        <v>41382</v>
      </c>
      <c r="B111" s="30">
        <v>1218</v>
      </c>
      <c r="C111" s="31" t="s">
        <v>57</v>
      </c>
      <c r="D111" s="31" t="s">
        <v>54</v>
      </c>
      <c r="E111" s="31" t="s">
        <v>55</v>
      </c>
      <c r="F111" s="31">
        <v>10</v>
      </c>
      <c r="G111" s="32">
        <v>2940</v>
      </c>
      <c r="H111" s="31">
        <v>1210.104</v>
      </c>
      <c r="I111" s="26">
        <f t="shared" si="2"/>
        <v>1.4999999999999999E-2</v>
      </c>
      <c r="J111" s="24" t="str">
        <f t="shared" si="3"/>
        <v>Need Improvement</v>
      </c>
    </row>
    <row r="112" spans="1:10" x14ac:dyDescent="0.25">
      <c r="A112" s="29">
        <v>41383</v>
      </c>
      <c r="B112" s="30">
        <v>1219</v>
      </c>
      <c r="C112" s="31" t="s">
        <v>53</v>
      </c>
      <c r="D112" s="31" t="s">
        <v>54</v>
      </c>
      <c r="E112" s="31" t="s">
        <v>55</v>
      </c>
      <c r="F112" s="31">
        <v>8</v>
      </c>
      <c r="G112" s="32">
        <v>10020</v>
      </c>
      <c r="H112" s="31">
        <v>1214.0232000000001</v>
      </c>
      <c r="I112" s="26">
        <f t="shared" si="2"/>
        <v>0.05</v>
      </c>
      <c r="J112" s="24" t="str">
        <f t="shared" si="3"/>
        <v>Good</v>
      </c>
    </row>
    <row r="113" spans="1:10" x14ac:dyDescent="0.25">
      <c r="A113" s="29">
        <v>41384</v>
      </c>
      <c r="B113" s="30">
        <v>1220</v>
      </c>
      <c r="C113" s="31" t="s">
        <v>56</v>
      </c>
      <c r="D113" s="31" t="s">
        <v>54</v>
      </c>
      <c r="E113" s="31" t="s">
        <v>55</v>
      </c>
      <c r="F113" s="31">
        <v>6</v>
      </c>
      <c r="G113" s="32">
        <v>2088</v>
      </c>
      <c r="H113" s="31">
        <v>1942.4663999999998</v>
      </c>
      <c r="I113" s="26">
        <f t="shared" si="2"/>
        <v>1.4999999999999999E-2</v>
      </c>
      <c r="J113" s="24" t="str">
        <f t="shared" si="3"/>
        <v>Need Improvement</v>
      </c>
    </row>
    <row r="114" spans="1:10" x14ac:dyDescent="0.25">
      <c r="A114" s="29">
        <v>41385</v>
      </c>
      <c r="B114" s="30">
        <v>1221</v>
      </c>
      <c r="C114" s="31" t="s">
        <v>57</v>
      </c>
      <c r="D114" s="31" t="s">
        <v>54</v>
      </c>
      <c r="E114" s="31" t="s">
        <v>58</v>
      </c>
      <c r="F114" s="31">
        <v>10</v>
      </c>
      <c r="G114" s="32">
        <v>3270</v>
      </c>
      <c r="H114" s="31">
        <v>992.44499999999994</v>
      </c>
      <c r="I114" s="26">
        <f t="shared" si="2"/>
        <v>1.4999999999999999E-2</v>
      </c>
      <c r="J114" s="24" t="str">
        <f t="shared" si="3"/>
        <v>Need Improvement</v>
      </c>
    </row>
    <row r="115" spans="1:10" x14ac:dyDescent="0.25">
      <c r="A115" s="29">
        <v>41386</v>
      </c>
      <c r="B115" s="30">
        <v>1222</v>
      </c>
      <c r="C115" s="31" t="s">
        <v>53</v>
      </c>
      <c r="D115" s="31" t="s">
        <v>54</v>
      </c>
      <c r="E115" s="31" t="s">
        <v>58</v>
      </c>
      <c r="F115" s="31">
        <v>6</v>
      </c>
      <c r="G115" s="32">
        <v>6075</v>
      </c>
      <c r="H115" s="31">
        <v>3073.9500000000003</v>
      </c>
      <c r="I115" s="26">
        <f t="shared" si="2"/>
        <v>2.5000000000000001E-2</v>
      </c>
      <c r="J115" s="24" t="str">
        <f t="shared" si="3"/>
        <v>Need Improvement</v>
      </c>
    </row>
    <row r="116" spans="1:10" x14ac:dyDescent="0.25">
      <c r="A116" s="29">
        <v>41387</v>
      </c>
      <c r="B116" s="30">
        <v>1223</v>
      </c>
      <c r="C116" s="31" t="s">
        <v>56</v>
      </c>
      <c r="D116" s="31" t="s">
        <v>54</v>
      </c>
      <c r="E116" s="31" t="s">
        <v>58</v>
      </c>
      <c r="F116" s="31">
        <v>8</v>
      </c>
      <c r="G116" s="32">
        <v>2352</v>
      </c>
      <c r="H116" s="31">
        <v>1022.8848</v>
      </c>
      <c r="I116" s="26">
        <f t="shared" si="2"/>
        <v>1.4999999999999999E-2</v>
      </c>
      <c r="J116" s="24" t="str">
        <f t="shared" si="3"/>
        <v>Need Improvement</v>
      </c>
    </row>
    <row r="117" spans="1:10" x14ac:dyDescent="0.25">
      <c r="A117" s="29">
        <v>41388</v>
      </c>
      <c r="B117" s="30">
        <v>1224</v>
      </c>
      <c r="C117" s="31" t="s">
        <v>57</v>
      </c>
      <c r="D117" s="31" t="s">
        <v>54</v>
      </c>
      <c r="E117" s="31" t="s">
        <v>59</v>
      </c>
      <c r="F117" s="31">
        <v>7</v>
      </c>
      <c r="G117" s="32">
        <v>5775</v>
      </c>
      <c r="H117" s="31">
        <v>6108.5062500000004</v>
      </c>
      <c r="I117" s="26">
        <f t="shared" si="2"/>
        <v>2.5000000000000001E-2</v>
      </c>
      <c r="J117" s="24" t="str">
        <f t="shared" si="3"/>
        <v>Good</v>
      </c>
    </row>
    <row r="118" spans="1:10" x14ac:dyDescent="0.25">
      <c r="A118" s="29">
        <v>41389</v>
      </c>
      <c r="B118" s="30">
        <v>1225</v>
      </c>
      <c r="C118" s="31" t="s">
        <v>53</v>
      </c>
      <c r="D118" s="31" t="s">
        <v>54</v>
      </c>
      <c r="E118" s="31" t="s">
        <v>59</v>
      </c>
      <c r="F118" s="31">
        <v>7</v>
      </c>
      <c r="G118" s="32">
        <v>2037</v>
      </c>
      <c r="H118" s="31">
        <v>815.81850000000009</v>
      </c>
      <c r="I118" s="26">
        <f t="shared" si="2"/>
        <v>1.4999999999999999E-2</v>
      </c>
      <c r="J118" s="24" t="str">
        <f t="shared" si="3"/>
        <v>Need Improvement</v>
      </c>
    </row>
    <row r="119" spans="1:10" x14ac:dyDescent="0.25">
      <c r="A119" s="29">
        <v>41390</v>
      </c>
      <c r="B119" s="30">
        <v>1226</v>
      </c>
      <c r="C119" s="31" t="s">
        <v>56</v>
      </c>
      <c r="D119" s="31" t="s">
        <v>54</v>
      </c>
      <c r="E119" s="31" t="s">
        <v>59</v>
      </c>
      <c r="F119" s="31">
        <v>6</v>
      </c>
      <c r="G119" s="32">
        <v>3996</v>
      </c>
      <c r="H119" s="31">
        <v>1616.7816000000003</v>
      </c>
      <c r="I119" s="26">
        <f t="shared" si="2"/>
        <v>1.4999999999999999E-2</v>
      </c>
      <c r="J119" s="24" t="str">
        <f t="shared" si="3"/>
        <v>Need Improvement</v>
      </c>
    </row>
    <row r="120" spans="1:10" x14ac:dyDescent="0.25">
      <c r="A120" s="29">
        <v>41391</v>
      </c>
      <c r="B120" s="30">
        <v>1227</v>
      </c>
      <c r="C120" s="31" t="s">
        <v>57</v>
      </c>
      <c r="D120" s="31" t="s">
        <v>54</v>
      </c>
      <c r="E120" s="31" t="s">
        <v>55</v>
      </c>
      <c r="F120" s="31">
        <v>9</v>
      </c>
      <c r="G120" s="32">
        <v>13837.5</v>
      </c>
      <c r="H120" s="31">
        <v>4455.6750000000002</v>
      </c>
      <c r="I120" s="26">
        <f t="shared" si="2"/>
        <v>0.05</v>
      </c>
      <c r="J120" s="24" t="str">
        <f t="shared" si="3"/>
        <v>Good</v>
      </c>
    </row>
    <row r="121" spans="1:10" x14ac:dyDescent="0.25">
      <c r="A121" s="29">
        <v>41392</v>
      </c>
      <c r="B121" s="30">
        <v>1228</v>
      </c>
      <c r="C121" s="31" t="s">
        <v>53</v>
      </c>
      <c r="D121" s="31" t="s">
        <v>54</v>
      </c>
      <c r="E121" s="31" t="s">
        <v>55</v>
      </c>
      <c r="F121" s="31">
        <v>7</v>
      </c>
      <c r="G121" s="32">
        <v>1848</v>
      </c>
      <c r="H121" s="31">
        <v>1815.66</v>
      </c>
      <c r="I121" s="26">
        <f t="shared" si="2"/>
        <v>1.4999999999999999E-2</v>
      </c>
      <c r="J121" s="24" t="str">
        <f t="shared" si="3"/>
        <v>Need Improvement</v>
      </c>
    </row>
    <row r="122" spans="1:10" x14ac:dyDescent="0.25">
      <c r="A122" s="29">
        <v>41393</v>
      </c>
      <c r="B122" s="30">
        <v>1229</v>
      </c>
      <c r="C122" s="31" t="s">
        <v>56</v>
      </c>
      <c r="D122" s="31" t="s">
        <v>54</v>
      </c>
      <c r="E122" s="31" t="s">
        <v>55</v>
      </c>
      <c r="F122" s="31">
        <v>9</v>
      </c>
      <c r="G122" s="32">
        <v>4464</v>
      </c>
      <c r="H122" s="31">
        <v>2679.2927999999997</v>
      </c>
      <c r="I122" s="26">
        <f t="shared" si="2"/>
        <v>1.4999999999999999E-2</v>
      </c>
      <c r="J122" s="24" t="str">
        <f t="shared" si="3"/>
        <v>Need Improvement</v>
      </c>
    </row>
    <row r="123" spans="1:10" x14ac:dyDescent="0.25">
      <c r="A123" s="29">
        <v>41394</v>
      </c>
      <c r="B123" s="30">
        <v>1230</v>
      </c>
      <c r="C123" s="31" t="s">
        <v>57</v>
      </c>
      <c r="D123" s="31" t="s">
        <v>54</v>
      </c>
      <c r="E123" s="31" t="s">
        <v>58</v>
      </c>
      <c r="F123" s="31">
        <v>7</v>
      </c>
      <c r="G123" s="32">
        <v>8316</v>
      </c>
      <c r="H123" s="31">
        <v>3597.7095000000004</v>
      </c>
      <c r="I123" s="26">
        <f t="shared" si="2"/>
        <v>2.5000000000000001E-2</v>
      </c>
      <c r="J123" s="24" t="str">
        <f t="shared" si="3"/>
        <v>Need Improvement</v>
      </c>
    </row>
    <row r="124" spans="1:10" x14ac:dyDescent="0.25">
      <c r="A124" s="29">
        <v>41395</v>
      </c>
      <c r="B124" s="30">
        <v>1231</v>
      </c>
      <c r="C124" s="31" t="s">
        <v>53</v>
      </c>
      <c r="D124" s="31" t="s">
        <v>54</v>
      </c>
      <c r="E124" s="31" t="s">
        <v>58</v>
      </c>
      <c r="F124" s="31">
        <v>8</v>
      </c>
      <c r="G124" s="32">
        <v>4920</v>
      </c>
      <c r="H124" s="31">
        <v>4207.5839999999998</v>
      </c>
      <c r="I124" s="26">
        <f t="shared" si="2"/>
        <v>1.4999999999999999E-2</v>
      </c>
      <c r="J124" s="24" t="str">
        <f t="shared" si="3"/>
        <v>Need Improvement</v>
      </c>
    </row>
    <row r="125" spans="1:10" x14ac:dyDescent="0.25">
      <c r="A125" s="29">
        <v>41396</v>
      </c>
      <c r="B125" s="30">
        <v>1232</v>
      </c>
      <c r="C125" s="31" t="s">
        <v>56</v>
      </c>
      <c r="D125" s="31" t="s">
        <v>54</v>
      </c>
      <c r="E125" s="31" t="s">
        <v>58</v>
      </c>
      <c r="F125" s="31">
        <v>10</v>
      </c>
      <c r="G125" s="32">
        <v>5780</v>
      </c>
      <c r="H125" s="31">
        <v>951.96600000000012</v>
      </c>
      <c r="I125" s="26">
        <f t="shared" si="2"/>
        <v>2.5000000000000001E-2</v>
      </c>
      <c r="J125" s="24" t="str">
        <f t="shared" si="3"/>
        <v>Need Improvement</v>
      </c>
    </row>
    <row r="126" spans="1:10" x14ac:dyDescent="0.25">
      <c r="A126" s="29">
        <v>41397</v>
      </c>
      <c r="B126" s="30">
        <v>1233</v>
      </c>
      <c r="C126" s="31" t="s">
        <v>57</v>
      </c>
      <c r="D126" s="31" t="s">
        <v>54</v>
      </c>
      <c r="E126" s="31" t="s">
        <v>59</v>
      </c>
      <c r="F126" s="31">
        <v>8</v>
      </c>
      <c r="G126" s="32">
        <v>3600</v>
      </c>
      <c r="H126" s="31">
        <v>1298.8799999999999</v>
      </c>
      <c r="I126" s="26">
        <f t="shared" si="2"/>
        <v>1.4999999999999999E-2</v>
      </c>
      <c r="J126" s="24" t="str">
        <f t="shared" si="3"/>
        <v>Need Improvement</v>
      </c>
    </row>
    <row r="127" spans="1:10" x14ac:dyDescent="0.25">
      <c r="A127" s="29">
        <v>41398</v>
      </c>
      <c r="B127" s="30">
        <v>1234</v>
      </c>
      <c r="C127" s="31" t="s">
        <v>53</v>
      </c>
      <c r="D127" s="31" t="s">
        <v>54</v>
      </c>
      <c r="E127" s="31" t="s">
        <v>59</v>
      </c>
      <c r="F127" s="31">
        <v>10</v>
      </c>
      <c r="G127" s="32">
        <v>4920</v>
      </c>
      <c r="H127" s="31">
        <v>2483.3700000000003</v>
      </c>
      <c r="I127" s="26">
        <f t="shared" si="2"/>
        <v>1.4999999999999999E-2</v>
      </c>
      <c r="J127" s="24" t="str">
        <f t="shared" si="3"/>
        <v>Need Improvement</v>
      </c>
    </row>
    <row r="128" spans="1:10" x14ac:dyDescent="0.25">
      <c r="A128" s="29">
        <v>41399</v>
      </c>
      <c r="B128" s="30">
        <v>1235</v>
      </c>
      <c r="C128" s="31" t="s">
        <v>56</v>
      </c>
      <c r="D128" s="31" t="s">
        <v>54</v>
      </c>
      <c r="E128" s="31" t="s">
        <v>59</v>
      </c>
      <c r="F128" s="31">
        <v>8</v>
      </c>
      <c r="G128" s="32">
        <v>5616</v>
      </c>
      <c r="H128" s="31">
        <v>1053.5616</v>
      </c>
      <c r="I128" s="26">
        <f t="shared" si="2"/>
        <v>2.5000000000000001E-2</v>
      </c>
      <c r="J128" s="24" t="str">
        <f t="shared" si="3"/>
        <v>Need Improvement</v>
      </c>
    </row>
    <row r="129" spans="1:10" x14ac:dyDescent="0.25">
      <c r="A129" s="29">
        <v>41400</v>
      </c>
      <c r="B129" s="30">
        <v>1236</v>
      </c>
      <c r="C129" s="31" t="s">
        <v>57</v>
      </c>
      <c r="D129" s="31" t="s">
        <v>54</v>
      </c>
      <c r="E129" s="31" t="s">
        <v>55</v>
      </c>
      <c r="F129" s="31">
        <v>7</v>
      </c>
      <c r="G129" s="32">
        <v>7497</v>
      </c>
      <c r="H129" s="31">
        <v>1202.5187999999998</v>
      </c>
      <c r="I129" s="26">
        <f t="shared" si="2"/>
        <v>2.5000000000000001E-2</v>
      </c>
      <c r="J129" s="24" t="str">
        <f t="shared" si="3"/>
        <v>Need Improvement</v>
      </c>
    </row>
    <row r="130" spans="1:10" x14ac:dyDescent="0.25">
      <c r="A130" s="29">
        <v>41401</v>
      </c>
      <c r="B130" s="30">
        <v>1237</v>
      </c>
      <c r="C130" s="31" t="s">
        <v>53</v>
      </c>
      <c r="D130" s="31" t="s">
        <v>54</v>
      </c>
      <c r="E130" s="31" t="s">
        <v>55</v>
      </c>
      <c r="F130" s="31">
        <v>7</v>
      </c>
      <c r="G130" s="32">
        <v>8190</v>
      </c>
      <c r="H130" s="31">
        <v>1560.1950000000002</v>
      </c>
      <c r="I130" s="26">
        <f t="shared" si="2"/>
        <v>2.5000000000000001E-2</v>
      </c>
      <c r="J130" s="24" t="str">
        <f t="shared" si="3"/>
        <v>Need Improvement</v>
      </c>
    </row>
    <row r="131" spans="1:10" x14ac:dyDescent="0.25">
      <c r="A131" s="29">
        <v>41767</v>
      </c>
      <c r="B131" s="30">
        <v>1238</v>
      </c>
      <c r="C131" s="31" t="s">
        <v>56</v>
      </c>
      <c r="D131" s="31" t="s">
        <v>54</v>
      </c>
      <c r="E131" s="31" t="s">
        <v>55</v>
      </c>
      <c r="F131" s="31">
        <v>7</v>
      </c>
      <c r="G131" s="32">
        <v>6300</v>
      </c>
      <c r="H131" s="31">
        <v>830.55000000000007</v>
      </c>
      <c r="I131" s="26">
        <f t="shared" si="2"/>
        <v>2.5000000000000001E-2</v>
      </c>
      <c r="J131" s="24" t="str">
        <f t="shared" si="3"/>
        <v>Need Improvement</v>
      </c>
    </row>
    <row r="132" spans="1:10" x14ac:dyDescent="0.25">
      <c r="A132" s="29">
        <v>41768</v>
      </c>
      <c r="B132" s="30">
        <v>1239</v>
      </c>
      <c r="C132" s="31" t="s">
        <v>57</v>
      </c>
      <c r="D132" s="31" t="s">
        <v>54</v>
      </c>
      <c r="E132" s="31" t="s">
        <v>58</v>
      </c>
      <c r="F132" s="31">
        <v>9</v>
      </c>
      <c r="G132" s="32">
        <v>2367</v>
      </c>
      <c r="H132" s="31">
        <v>1017.81</v>
      </c>
      <c r="I132" s="26">
        <f t="shared" si="2"/>
        <v>1.4999999999999999E-2</v>
      </c>
      <c r="J132" s="24" t="str">
        <f t="shared" si="3"/>
        <v>Need Improvement</v>
      </c>
    </row>
    <row r="133" spans="1:10" x14ac:dyDescent="0.25">
      <c r="A133" s="29">
        <v>41769</v>
      </c>
      <c r="B133" s="30">
        <v>1240</v>
      </c>
      <c r="C133" s="31" t="s">
        <v>53</v>
      </c>
      <c r="D133" s="31" t="s">
        <v>54</v>
      </c>
      <c r="E133" s="31" t="s">
        <v>58</v>
      </c>
      <c r="F133" s="31">
        <v>10</v>
      </c>
      <c r="G133" s="32">
        <v>4220</v>
      </c>
      <c r="H133" s="31">
        <v>3501.5450000000001</v>
      </c>
      <c r="I133" s="26">
        <f t="shared" si="2"/>
        <v>1.4999999999999999E-2</v>
      </c>
      <c r="J133" s="24" t="str">
        <f t="shared" si="3"/>
        <v>Need Improvement</v>
      </c>
    </row>
    <row r="134" spans="1:10" x14ac:dyDescent="0.25">
      <c r="A134" s="29">
        <v>41770</v>
      </c>
      <c r="B134" s="30">
        <v>1241</v>
      </c>
      <c r="C134" s="31" t="s">
        <v>56</v>
      </c>
      <c r="D134" s="31" t="s">
        <v>54</v>
      </c>
      <c r="E134" s="31" t="s">
        <v>58</v>
      </c>
      <c r="F134" s="31">
        <v>8</v>
      </c>
      <c r="G134" s="32">
        <v>10360</v>
      </c>
      <c r="H134" s="31">
        <v>878.52800000000002</v>
      </c>
      <c r="I134" s="26">
        <f t="shared" ref="I134:I197" si="4">IF(G134&lt;5000,$O$7,IF(AND(G134&gt;=5000,G134&lt;10000),$O$6,$O$5))</f>
        <v>0.05</v>
      </c>
      <c r="J134" s="24" t="str">
        <f t="shared" ref="J134:J197" si="5">IF(OR(G134&gt;10000,H134&gt;=5000),"Good", "Need Improvement")</f>
        <v>Good</v>
      </c>
    </row>
    <row r="135" spans="1:10" x14ac:dyDescent="0.25">
      <c r="A135" s="29">
        <v>41771</v>
      </c>
      <c r="B135" s="30">
        <v>1242</v>
      </c>
      <c r="C135" s="31" t="s">
        <v>57</v>
      </c>
      <c r="D135" s="31" t="s">
        <v>54</v>
      </c>
      <c r="E135" s="31" t="s">
        <v>59</v>
      </c>
      <c r="F135" s="31">
        <v>8</v>
      </c>
      <c r="G135" s="32">
        <v>8172</v>
      </c>
      <c r="H135" s="31">
        <v>1119.2916</v>
      </c>
      <c r="I135" s="26">
        <f t="shared" si="4"/>
        <v>2.5000000000000001E-2</v>
      </c>
      <c r="J135" s="24" t="str">
        <f t="shared" si="5"/>
        <v>Need Improvement</v>
      </c>
    </row>
    <row r="136" spans="1:10" x14ac:dyDescent="0.25">
      <c r="A136" s="29">
        <v>41772</v>
      </c>
      <c r="B136" s="30">
        <v>1243</v>
      </c>
      <c r="C136" s="31" t="s">
        <v>53</v>
      </c>
      <c r="D136" s="31" t="s">
        <v>54</v>
      </c>
      <c r="E136" s="31" t="s">
        <v>59</v>
      </c>
      <c r="F136" s="31">
        <v>8</v>
      </c>
      <c r="G136" s="32">
        <v>6456</v>
      </c>
      <c r="H136" s="31">
        <v>1560.2</v>
      </c>
      <c r="I136" s="26">
        <f t="shared" si="4"/>
        <v>2.5000000000000001E-2</v>
      </c>
      <c r="J136" s="24" t="str">
        <f t="shared" si="5"/>
        <v>Need Improvement</v>
      </c>
    </row>
    <row r="137" spans="1:10" x14ac:dyDescent="0.25">
      <c r="A137" s="29">
        <v>41773</v>
      </c>
      <c r="B137" s="30">
        <v>1244</v>
      </c>
      <c r="C137" s="31" t="s">
        <v>56</v>
      </c>
      <c r="D137" s="31" t="s">
        <v>54</v>
      </c>
      <c r="E137" s="31" t="s">
        <v>59</v>
      </c>
      <c r="F137" s="31">
        <v>6</v>
      </c>
      <c r="G137" s="32">
        <v>4995</v>
      </c>
      <c r="H137" s="31">
        <v>3698.7974999999997</v>
      </c>
      <c r="I137" s="26">
        <f t="shared" si="4"/>
        <v>1.4999999999999999E-2</v>
      </c>
      <c r="J137" s="24" t="str">
        <f t="shared" si="5"/>
        <v>Need Improvement</v>
      </c>
    </row>
    <row r="138" spans="1:10" x14ac:dyDescent="0.25">
      <c r="A138" s="29">
        <v>41774</v>
      </c>
      <c r="B138" s="30">
        <v>1245</v>
      </c>
      <c r="C138" s="31" t="s">
        <v>57</v>
      </c>
      <c r="D138" s="31" t="s">
        <v>54</v>
      </c>
      <c r="E138" s="31" t="s">
        <v>55</v>
      </c>
      <c r="F138" s="31">
        <v>7</v>
      </c>
      <c r="G138" s="32">
        <v>3192</v>
      </c>
      <c r="H138" s="31">
        <v>653.40239999999994</v>
      </c>
      <c r="I138" s="26">
        <f t="shared" si="4"/>
        <v>1.4999999999999999E-2</v>
      </c>
      <c r="J138" s="24" t="str">
        <f t="shared" si="5"/>
        <v>Need Improvement</v>
      </c>
    </row>
    <row r="139" spans="1:10" x14ac:dyDescent="0.25">
      <c r="A139" s="29">
        <v>41775</v>
      </c>
      <c r="B139" s="30">
        <v>1246</v>
      </c>
      <c r="C139" s="31" t="s">
        <v>53</v>
      </c>
      <c r="D139" s="31" t="s">
        <v>54</v>
      </c>
      <c r="E139" s="31" t="s">
        <v>55</v>
      </c>
      <c r="F139" s="31">
        <v>7</v>
      </c>
      <c r="G139" s="32">
        <v>1811.25</v>
      </c>
      <c r="H139" s="31">
        <v>1176.2257500000001</v>
      </c>
      <c r="I139" s="26">
        <f t="shared" si="4"/>
        <v>1.4999999999999999E-2</v>
      </c>
      <c r="J139" s="24" t="str">
        <f t="shared" si="5"/>
        <v>Need Improvement</v>
      </c>
    </row>
    <row r="140" spans="1:10" x14ac:dyDescent="0.25">
      <c r="A140" s="29">
        <v>41776</v>
      </c>
      <c r="B140" s="30">
        <v>1247</v>
      </c>
      <c r="C140" s="31" t="s">
        <v>56</v>
      </c>
      <c r="D140" s="31" t="s">
        <v>54</v>
      </c>
      <c r="E140" s="31" t="s">
        <v>55</v>
      </c>
      <c r="F140" s="31">
        <v>8</v>
      </c>
      <c r="G140" s="32">
        <v>8940</v>
      </c>
      <c r="H140" s="31">
        <v>1266.2616000000003</v>
      </c>
      <c r="I140" s="26">
        <f t="shared" si="4"/>
        <v>2.5000000000000001E-2</v>
      </c>
      <c r="J140" s="24" t="str">
        <f t="shared" si="5"/>
        <v>Need Improvement</v>
      </c>
    </row>
    <row r="141" spans="1:10" x14ac:dyDescent="0.25">
      <c r="A141" s="29">
        <v>41777</v>
      </c>
      <c r="B141" s="30">
        <v>1248</v>
      </c>
      <c r="C141" s="31" t="s">
        <v>57</v>
      </c>
      <c r="D141" s="31" t="s">
        <v>54</v>
      </c>
      <c r="E141" s="31" t="s">
        <v>58</v>
      </c>
      <c r="F141" s="31">
        <v>7</v>
      </c>
      <c r="G141" s="32">
        <v>4882.5</v>
      </c>
      <c r="H141" s="31">
        <v>593.71199999999999</v>
      </c>
      <c r="I141" s="26">
        <f t="shared" si="4"/>
        <v>1.4999999999999999E-2</v>
      </c>
      <c r="J141" s="24" t="str">
        <f t="shared" si="5"/>
        <v>Need Improvement</v>
      </c>
    </row>
    <row r="142" spans="1:10" x14ac:dyDescent="0.25">
      <c r="A142" s="29">
        <v>41778</v>
      </c>
      <c r="B142" s="30">
        <v>1249</v>
      </c>
      <c r="C142" s="31" t="s">
        <v>53</v>
      </c>
      <c r="D142" s="31" t="s">
        <v>54</v>
      </c>
      <c r="E142" s="31" t="s">
        <v>58</v>
      </c>
      <c r="F142" s="31">
        <v>10</v>
      </c>
      <c r="G142" s="32">
        <v>8370</v>
      </c>
      <c r="H142" s="31">
        <v>1056.2939999999999</v>
      </c>
      <c r="I142" s="26">
        <f t="shared" si="4"/>
        <v>2.5000000000000001E-2</v>
      </c>
      <c r="J142" s="24" t="str">
        <f t="shared" si="5"/>
        <v>Need Improvement</v>
      </c>
    </row>
    <row r="143" spans="1:10" x14ac:dyDescent="0.25">
      <c r="A143" s="29">
        <v>41779</v>
      </c>
      <c r="B143" s="30">
        <v>1250</v>
      </c>
      <c r="C143" s="31" t="s">
        <v>56</v>
      </c>
      <c r="D143" s="31" t="s">
        <v>54</v>
      </c>
      <c r="E143" s="31" t="s">
        <v>58</v>
      </c>
      <c r="F143" s="31">
        <v>6</v>
      </c>
      <c r="G143" s="32">
        <v>3078</v>
      </c>
      <c r="H143" s="31">
        <v>1099.4616000000001</v>
      </c>
      <c r="I143" s="26">
        <f t="shared" si="4"/>
        <v>1.4999999999999999E-2</v>
      </c>
      <c r="J143" s="24" t="str">
        <f t="shared" si="5"/>
        <v>Need Improvement</v>
      </c>
    </row>
    <row r="144" spans="1:10" x14ac:dyDescent="0.25">
      <c r="A144" s="29">
        <v>41780</v>
      </c>
      <c r="B144" s="30">
        <v>1251</v>
      </c>
      <c r="C144" s="31" t="s">
        <v>57</v>
      </c>
      <c r="D144" s="31" t="s">
        <v>54</v>
      </c>
      <c r="E144" s="31" t="s">
        <v>59</v>
      </c>
      <c r="F144" s="31">
        <v>8</v>
      </c>
      <c r="G144" s="32">
        <v>2256</v>
      </c>
      <c r="H144" s="31">
        <v>2038.5216</v>
      </c>
      <c r="I144" s="26">
        <f t="shared" si="4"/>
        <v>1.4999999999999999E-2</v>
      </c>
      <c r="J144" s="24" t="str">
        <f t="shared" si="5"/>
        <v>Need Improvement</v>
      </c>
    </row>
    <row r="145" spans="1:10" x14ac:dyDescent="0.25">
      <c r="A145" s="29">
        <v>41781</v>
      </c>
      <c r="B145" s="30">
        <v>1252</v>
      </c>
      <c r="C145" s="31" t="s">
        <v>53</v>
      </c>
      <c r="D145" s="31" t="s">
        <v>54</v>
      </c>
      <c r="E145" s="31" t="s">
        <v>59</v>
      </c>
      <c r="F145" s="31">
        <v>10</v>
      </c>
      <c r="G145" s="32">
        <v>2385</v>
      </c>
      <c r="H145" s="31">
        <v>3506.9039999999995</v>
      </c>
      <c r="I145" s="26">
        <f t="shared" si="4"/>
        <v>1.4999999999999999E-2</v>
      </c>
      <c r="J145" s="24" t="str">
        <f t="shared" si="5"/>
        <v>Need Improvement</v>
      </c>
    </row>
    <row r="146" spans="1:10" x14ac:dyDescent="0.25">
      <c r="A146" s="29">
        <v>41782</v>
      </c>
      <c r="B146" s="30">
        <v>1253</v>
      </c>
      <c r="C146" s="31" t="s">
        <v>56</v>
      </c>
      <c r="D146" s="31" t="s">
        <v>54</v>
      </c>
      <c r="E146" s="31" t="s">
        <v>59</v>
      </c>
      <c r="F146" s="31">
        <v>6</v>
      </c>
      <c r="G146" s="32">
        <v>13410</v>
      </c>
      <c r="H146" s="31">
        <v>1887.5915999999997</v>
      </c>
      <c r="I146" s="26">
        <f t="shared" si="4"/>
        <v>0.05</v>
      </c>
      <c r="J146" s="24" t="str">
        <f t="shared" si="5"/>
        <v>Good</v>
      </c>
    </row>
    <row r="147" spans="1:10" x14ac:dyDescent="0.25">
      <c r="A147" s="29">
        <v>41783</v>
      </c>
      <c r="B147" s="30">
        <v>1254</v>
      </c>
      <c r="C147" s="31" t="s">
        <v>57</v>
      </c>
      <c r="D147" s="31" t="s">
        <v>54</v>
      </c>
      <c r="E147" s="31" t="s">
        <v>55</v>
      </c>
      <c r="F147" s="31">
        <v>10</v>
      </c>
      <c r="G147" s="32">
        <v>10000</v>
      </c>
      <c r="H147" s="31">
        <v>1642.0000000000002</v>
      </c>
      <c r="I147" s="26">
        <f t="shared" si="4"/>
        <v>0.05</v>
      </c>
      <c r="J147" s="24" t="str">
        <f t="shared" si="5"/>
        <v>Need Improvement</v>
      </c>
    </row>
    <row r="148" spans="1:10" x14ac:dyDescent="0.25">
      <c r="A148" s="29">
        <v>41784</v>
      </c>
      <c r="B148" s="30">
        <v>1255</v>
      </c>
      <c r="C148" s="31" t="s">
        <v>53</v>
      </c>
      <c r="D148" s="31" t="s">
        <v>54</v>
      </c>
      <c r="E148" s="31" t="s">
        <v>55</v>
      </c>
      <c r="F148" s="31">
        <v>7</v>
      </c>
      <c r="G148" s="32">
        <v>6363</v>
      </c>
      <c r="H148" s="31">
        <v>663.02459999999996</v>
      </c>
      <c r="I148" s="26">
        <f t="shared" si="4"/>
        <v>2.5000000000000001E-2</v>
      </c>
      <c r="J148" s="24" t="str">
        <f t="shared" si="5"/>
        <v>Need Improvement</v>
      </c>
    </row>
    <row r="149" spans="1:10" x14ac:dyDescent="0.25">
      <c r="A149" s="29">
        <v>41785</v>
      </c>
      <c r="B149" s="30">
        <v>1256</v>
      </c>
      <c r="C149" s="31" t="s">
        <v>56</v>
      </c>
      <c r="D149" s="31" t="s">
        <v>54</v>
      </c>
      <c r="E149" s="31" t="s">
        <v>55</v>
      </c>
      <c r="F149" s="31">
        <v>8</v>
      </c>
      <c r="G149" s="32">
        <v>2712</v>
      </c>
      <c r="H149" s="31">
        <v>1825.1760000000002</v>
      </c>
      <c r="I149" s="26">
        <f t="shared" si="4"/>
        <v>1.4999999999999999E-2</v>
      </c>
      <c r="J149" s="24" t="str">
        <f t="shared" si="5"/>
        <v>Need Improvement</v>
      </c>
    </row>
    <row r="150" spans="1:10" x14ac:dyDescent="0.25">
      <c r="A150" s="29">
        <v>41786</v>
      </c>
      <c r="B150" s="30">
        <v>1257</v>
      </c>
      <c r="C150" s="31" t="s">
        <v>57</v>
      </c>
      <c r="D150" s="31" t="s">
        <v>54</v>
      </c>
      <c r="E150" s="31" t="s">
        <v>58</v>
      </c>
      <c r="F150" s="31">
        <v>9</v>
      </c>
      <c r="G150" s="32">
        <v>4644</v>
      </c>
      <c r="H150" s="31">
        <v>912.08159999999998</v>
      </c>
      <c r="I150" s="26">
        <f t="shared" si="4"/>
        <v>1.4999999999999999E-2</v>
      </c>
      <c r="J150" s="24" t="str">
        <f t="shared" si="5"/>
        <v>Need Improvement</v>
      </c>
    </row>
    <row r="151" spans="1:10" x14ac:dyDescent="0.25">
      <c r="A151" s="29">
        <v>41787</v>
      </c>
      <c r="B151" s="30">
        <v>1258</v>
      </c>
      <c r="C151" s="31" t="s">
        <v>53</v>
      </c>
      <c r="D151" s="31" t="s">
        <v>54</v>
      </c>
      <c r="E151" s="31" t="s">
        <v>58</v>
      </c>
      <c r="F151" s="31">
        <v>9</v>
      </c>
      <c r="G151" s="32">
        <v>1795.5</v>
      </c>
      <c r="H151" s="31">
        <v>677.44215000000008</v>
      </c>
      <c r="I151" s="26">
        <f t="shared" si="4"/>
        <v>1.4999999999999999E-2</v>
      </c>
      <c r="J151" s="24" t="str">
        <f t="shared" si="5"/>
        <v>Need Improvement</v>
      </c>
    </row>
    <row r="152" spans="1:10" x14ac:dyDescent="0.25">
      <c r="A152" s="29">
        <v>41788</v>
      </c>
      <c r="B152" s="30">
        <v>1259</v>
      </c>
      <c r="C152" s="31" t="s">
        <v>56</v>
      </c>
      <c r="D152" s="31" t="s">
        <v>54</v>
      </c>
      <c r="E152" s="31" t="s">
        <v>58</v>
      </c>
      <c r="F152" s="31">
        <v>9</v>
      </c>
      <c r="G152" s="32">
        <v>6318</v>
      </c>
      <c r="H152" s="31">
        <v>1817.4780000000001</v>
      </c>
      <c r="I152" s="26">
        <f t="shared" si="4"/>
        <v>2.5000000000000001E-2</v>
      </c>
      <c r="J152" s="24" t="str">
        <f t="shared" si="5"/>
        <v>Need Improvement</v>
      </c>
    </row>
    <row r="153" spans="1:10" x14ac:dyDescent="0.25">
      <c r="A153" s="29">
        <v>41789</v>
      </c>
      <c r="B153" s="30">
        <v>1260</v>
      </c>
      <c r="C153" s="31" t="s">
        <v>57</v>
      </c>
      <c r="D153" s="31" t="s">
        <v>54</v>
      </c>
      <c r="E153" s="31" t="s">
        <v>59</v>
      </c>
      <c r="F153" s="31">
        <v>10</v>
      </c>
      <c r="G153" s="32">
        <v>13050</v>
      </c>
      <c r="H153" s="31">
        <v>2962.0889999999999</v>
      </c>
      <c r="I153" s="26">
        <f t="shared" si="4"/>
        <v>0.05</v>
      </c>
      <c r="J153" s="24" t="str">
        <f t="shared" si="5"/>
        <v>Good</v>
      </c>
    </row>
    <row r="154" spans="1:10" x14ac:dyDescent="0.25">
      <c r="A154" s="29">
        <v>41790</v>
      </c>
      <c r="B154" s="30">
        <v>1261</v>
      </c>
      <c r="C154" s="31" t="s">
        <v>53</v>
      </c>
      <c r="D154" s="31" t="s">
        <v>54</v>
      </c>
      <c r="E154" s="31" t="s">
        <v>59</v>
      </c>
      <c r="F154" s="31">
        <v>7</v>
      </c>
      <c r="G154" s="32">
        <v>3717</v>
      </c>
      <c r="H154" s="31">
        <v>1329.1992</v>
      </c>
      <c r="I154" s="26">
        <f t="shared" si="4"/>
        <v>1.4999999999999999E-2</v>
      </c>
      <c r="J154" s="24" t="str">
        <f t="shared" si="5"/>
        <v>Need Improvement</v>
      </c>
    </row>
    <row r="155" spans="1:10" x14ac:dyDescent="0.25">
      <c r="A155" s="29">
        <v>41791</v>
      </c>
      <c r="B155" s="30">
        <v>1262</v>
      </c>
      <c r="C155" s="31" t="s">
        <v>56</v>
      </c>
      <c r="D155" s="31" t="s">
        <v>54</v>
      </c>
      <c r="E155" s="31" t="s">
        <v>59</v>
      </c>
      <c r="F155" s="31">
        <v>9</v>
      </c>
      <c r="G155" s="32">
        <v>7722</v>
      </c>
      <c r="H155" s="31">
        <v>1851.2207999999998</v>
      </c>
      <c r="I155" s="26">
        <f t="shared" si="4"/>
        <v>2.5000000000000001E-2</v>
      </c>
      <c r="J155" s="24" t="str">
        <f t="shared" si="5"/>
        <v>Need Improvement</v>
      </c>
    </row>
    <row r="156" spans="1:10" x14ac:dyDescent="0.25">
      <c r="A156" s="29">
        <v>41792</v>
      </c>
      <c r="B156" s="30">
        <v>1263</v>
      </c>
      <c r="C156" s="31" t="s">
        <v>57</v>
      </c>
      <c r="D156" s="31" t="s">
        <v>54</v>
      </c>
      <c r="E156" s="31" t="s">
        <v>55</v>
      </c>
      <c r="F156" s="31">
        <v>10</v>
      </c>
      <c r="G156" s="32">
        <v>9000</v>
      </c>
      <c r="H156" s="31">
        <v>3937.5</v>
      </c>
      <c r="I156" s="26">
        <f t="shared" si="4"/>
        <v>2.5000000000000001E-2</v>
      </c>
      <c r="J156" s="24" t="str">
        <f t="shared" si="5"/>
        <v>Need Improvement</v>
      </c>
    </row>
    <row r="157" spans="1:10" x14ac:dyDescent="0.25">
      <c r="A157" s="29">
        <v>41793</v>
      </c>
      <c r="B157" s="30">
        <v>1264</v>
      </c>
      <c r="C157" s="31" t="s">
        <v>53</v>
      </c>
      <c r="D157" s="31" t="s">
        <v>54</v>
      </c>
      <c r="E157" s="31" t="s">
        <v>55</v>
      </c>
      <c r="F157" s="31">
        <v>8</v>
      </c>
      <c r="G157" s="32">
        <v>14580</v>
      </c>
      <c r="H157" s="31">
        <v>2174.7528000000002</v>
      </c>
      <c r="I157" s="26">
        <f t="shared" si="4"/>
        <v>0.05</v>
      </c>
      <c r="J157" s="24" t="str">
        <f t="shared" si="5"/>
        <v>Good</v>
      </c>
    </row>
    <row r="158" spans="1:10" x14ac:dyDescent="0.25">
      <c r="A158" s="29">
        <v>41794</v>
      </c>
      <c r="B158" s="30">
        <v>1265</v>
      </c>
      <c r="C158" s="31" t="s">
        <v>56</v>
      </c>
      <c r="D158" s="31" t="s">
        <v>54</v>
      </c>
      <c r="E158" s="31" t="s">
        <v>55</v>
      </c>
      <c r="F158" s="31">
        <v>10</v>
      </c>
      <c r="G158" s="32">
        <v>5520</v>
      </c>
      <c r="H158" s="31">
        <v>864.4319999999999</v>
      </c>
      <c r="I158" s="26">
        <f t="shared" si="4"/>
        <v>2.5000000000000001E-2</v>
      </c>
      <c r="J158" s="24" t="str">
        <f t="shared" si="5"/>
        <v>Need Improvement</v>
      </c>
    </row>
    <row r="159" spans="1:10" x14ac:dyDescent="0.25">
      <c r="A159" s="29">
        <v>41795</v>
      </c>
      <c r="B159" s="30">
        <v>1266</v>
      </c>
      <c r="C159" s="31" t="s">
        <v>57</v>
      </c>
      <c r="D159" s="31" t="s">
        <v>54</v>
      </c>
      <c r="E159" s="31" t="s">
        <v>58</v>
      </c>
      <c r="F159" s="31">
        <v>9</v>
      </c>
      <c r="G159" s="32">
        <v>13050</v>
      </c>
      <c r="H159" s="31">
        <v>2286.36</v>
      </c>
      <c r="I159" s="26">
        <f t="shared" si="4"/>
        <v>0.05</v>
      </c>
      <c r="J159" s="24" t="str">
        <f t="shared" si="5"/>
        <v>Good</v>
      </c>
    </row>
    <row r="160" spans="1:10" x14ac:dyDescent="0.25">
      <c r="A160" s="29">
        <v>41796</v>
      </c>
      <c r="B160" s="30">
        <v>1267</v>
      </c>
      <c r="C160" s="31" t="s">
        <v>53</v>
      </c>
      <c r="D160" s="31" t="s">
        <v>54</v>
      </c>
      <c r="E160" s="31" t="s">
        <v>58</v>
      </c>
      <c r="F160" s="31">
        <v>10</v>
      </c>
      <c r="G160" s="32">
        <v>6750</v>
      </c>
      <c r="H160" s="31">
        <v>2286.8999999999996</v>
      </c>
      <c r="I160" s="26">
        <f t="shared" si="4"/>
        <v>2.5000000000000001E-2</v>
      </c>
      <c r="J160" s="24" t="str">
        <f t="shared" si="5"/>
        <v>Need Improvement</v>
      </c>
    </row>
    <row r="161" spans="1:10" x14ac:dyDescent="0.25">
      <c r="A161" s="29">
        <v>41797</v>
      </c>
      <c r="B161" s="30">
        <v>1268</v>
      </c>
      <c r="C161" s="31" t="s">
        <v>56</v>
      </c>
      <c r="D161" s="31" t="s">
        <v>54</v>
      </c>
      <c r="E161" s="31" t="s">
        <v>58</v>
      </c>
      <c r="F161" s="31">
        <v>6</v>
      </c>
      <c r="G161" s="32">
        <v>5562</v>
      </c>
      <c r="H161" s="31">
        <v>2666.9790000000003</v>
      </c>
      <c r="I161" s="26">
        <f t="shared" si="4"/>
        <v>2.5000000000000001E-2</v>
      </c>
      <c r="J161" s="24" t="str">
        <f t="shared" si="5"/>
        <v>Need Improvement</v>
      </c>
    </row>
    <row r="162" spans="1:10" x14ac:dyDescent="0.25">
      <c r="A162" s="29">
        <v>41798</v>
      </c>
      <c r="B162" s="30">
        <v>1269</v>
      </c>
      <c r="C162" s="31" t="s">
        <v>57</v>
      </c>
      <c r="D162" s="31" t="s">
        <v>54</v>
      </c>
      <c r="E162" s="31" t="s">
        <v>59</v>
      </c>
      <c r="F162" s="31">
        <v>7</v>
      </c>
      <c r="G162" s="32">
        <v>3129</v>
      </c>
      <c r="H162" s="31">
        <v>1555.4258999999997</v>
      </c>
      <c r="I162" s="26">
        <f t="shared" si="4"/>
        <v>1.4999999999999999E-2</v>
      </c>
      <c r="J162" s="24" t="str">
        <f t="shared" si="5"/>
        <v>Need Improvement</v>
      </c>
    </row>
    <row r="163" spans="1:10" x14ac:dyDescent="0.25">
      <c r="A163" s="29">
        <v>41799</v>
      </c>
      <c r="B163" s="30">
        <v>1270</v>
      </c>
      <c r="C163" s="31" t="s">
        <v>53</v>
      </c>
      <c r="D163" s="31" t="s">
        <v>54</v>
      </c>
      <c r="E163" s="31" t="s">
        <v>59</v>
      </c>
      <c r="F163" s="31">
        <v>8</v>
      </c>
      <c r="G163" s="32">
        <v>5688</v>
      </c>
      <c r="H163" s="31">
        <v>5102.1360000000004</v>
      </c>
      <c r="I163" s="26">
        <f t="shared" si="4"/>
        <v>2.5000000000000001E-2</v>
      </c>
      <c r="J163" s="24" t="str">
        <f t="shared" si="5"/>
        <v>Good</v>
      </c>
    </row>
    <row r="164" spans="1:10" x14ac:dyDescent="0.25">
      <c r="A164" s="29">
        <v>41800</v>
      </c>
      <c r="B164" s="30">
        <v>1271</v>
      </c>
      <c r="C164" s="31" t="s">
        <v>56</v>
      </c>
      <c r="D164" s="31" t="s">
        <v>54</v>
      </c>
      <c r="E164" s="31" t="s">
        <v>59</v>
      </c>
      <c r="F164" s="31">
        <v>10</v>
      </c>
      <c r="G164" s="32">
        <v>1545</v>
      </c>
      <c r="H164" s="31">
        <v>532.09799999999996</v>
      </c>
      <c r="I164" s="26">
        <f t="shared" si="4"/>
        <v>1.4999999999999999E-2</v>
      </c>
      <c r="J164" s="24" t="str">
        <f t="shared" si="5"/>
        <v>Need Improvement</v>
      </c>
    </row>
    <row r="165" spans="1:10" x14ac:dyDescent="0.25">
      <c r="A165" s="29">
        <v>41801</v>
      </c>
      <c r="B165" s="30">
        <v>1272</v>
      </c>
      <c r="C165" s="31" t="s">
        <v>57</v>
      </c>
      <c r="D165" s="31" t="s">
        <v>54</v>
      </c>
      <c r="E165" s="31" t="s">
        <v>55</v>
      </c>
      <c r="F165" s="31">
        <v>7</v>
      </c>
      <c r="G165" s="32">
        <v>8599.5</v>
      </c>
      <c r="H165" s="31">
        <v>5433.45075</v>
      </c>
      <c r="I165" s="26">
        <f t="shared" si="4"/>
        <v>2.5000000000000001E-2</v>
      </c>
      <c r="J165" s="24" t="str">
        <f t="shared" si="5"/>
        <v>Good</v>
      </c>
    </row>
    <row r="166" spans="1:10" x14ac:dyDescent="0.25">
      <c r="A166" s="29">
        <v>41802</v>
      </c>
      <c r="B166" s="30">
        <v>1273</v>
      </c>
      <c r="C166" s="31" t="s">
        <v>53</v>
      </c>
      <c r="D166" s="31" t="s">
        <v>54</v>
      </c>
      <c r="E166" s="31" t="s">
        <v>55</v>
      </c>
      <c r="F166" s="31">
        <v>9</v>
      </c>
      <c r="G166" s="32">
        <v>5094</v>
      </c>
      <c r="H166" s="31">
        <v>3623.8715999999999</v>
      </c>
      <c r="I166" s="26">
        <f t="shared" si="4"/>
        <v>2.5000000000000001E-2</v>
      </c>
      <c r="J166" s="24" t="str">
        <f t="shared" si="5"/>
        <v>Need Improvement</v>
      </c>
    </row>
    <row r="167" spans="1:10" x14ac:dyDescent="0.25">
      <c r="A167" s="29">
        <v>41803</v>
      </c>
      <c r="B167" s="30">
        <v>1274</v>
      </c>
      <c r="C167" s="31" t="s">
        <v>56</v>
      </c>
      <c r="D167" s="31" t="s">
        <v>54</v>
      </c>
      <c r="E167" s="31" t="s">
        <v>55</v>
      </c>
      <c r="F167" s="31">
        <v>6</v>
      </c>
      <c r="G167" s="32">
        <v>8775</v>
      </c>
      <c r="H167" s="31">
        <v>1370.6550000000002</v>
      </c>
      <c r="I167" s="26">
        <f t="shared" si="4"/>
        <v>2.5000000000000001E-2</v>
      </c>
      <c r="J167" s="24" t="str">
        <f t="shared" si="5"/>
        <v>Need Improvement</v>
      </c>
    </row>
    <row r="168" spans="1:10" x14ac:dyDescent="0.25">
      <c r="A168" s="29">
        <v>41804</v>
      </c>
      <c r="B168" s="30">
        <v>1275</v>
      </c>
      <c r="C168" s="31" t="s">
        <v>57</v>
      </c>
      <c r="D168" s="31" t="s">
        <v>54</v>
      </c>
      <c r="E168" s="31" t="s">
        <v>58</v>
      </c>
      <c r="F168" s="31">
        <v>9</v>
      </c>
      <c r="G168" s="32">
        <v>7830</v>
      </c>
      <c r="H168" s="31">
        <v>1201.1220000000001</v>
      </c>
      <c r="I168" s="26">
        <f t="shared" si="4"/>
        <v>2.5000000000000001E-2</v>
      </c>
      <c r="J168" s="24" t="str">
        <f t="shared" si="5"/>
        <v>Need Improvement</v>
      </c>
    </row>
    <row r="169" spans="1:10" x14ac:dyDescent="0.25">
      <c r="A169" s="29">
        <v>41805</v>
      </c>
      <c r="B169" s="30">
        <v>1276</v>
      </c>
      <c r="C169" s="31" t="s">
        <v>53</v>
      </c>
      <c r="D169" s="31" t="s">
        <v>54</v>
      </c>
      <c r="E169" s="31" t="s">
        <v>58</v>
      </c>
      <c r="F169" s="31">
        <v>7</v>
      </c>
      <c r="G169" s="32">
        <v>10920</v>
      </c>
      <c r="H169" s="31">
        <v>4396.3919999999998</v>
      </c>
      <c r="I169" s="26">
        <f t="shared" si="4"/>
        <v>0.05</v>
      </c>
      <c r="J169" s="24" t="str">
        <f t="shared" si="5"/>
        <v>Good</v>
      </c>
    </row>
    <row r="170" spans="1:10" x14ac:dyDescent="0.25">
      <c r="A170" s="29">
        <v>41806</v>
      </c>
      <c r="B170" s="30">
        <v>1277</v>
      </c>
      <c r="C170" s="31" t="s">
        <v>56</v>
      </c>
      <c r="D170" s="31" t="s">
        <v>54</v>
      </c>
      <c r="E170" s="31" t="s">
        <v>58</v>
      </c>
      <c r="F170" s="31">
        <v>8</v>
      </c>
      <c r="G170" s="32">
        <v>14280</v>
      </c>
      <c r="H170" s="31">
        <v>4829.4960000000001</v>
      </c>
      <c r="I170" s="26">
        <f t="shared" si="4"/>
        <v>0.05</v>
      </c>
      <c r="J170" s="24" t="str">
        <f t="shared" si="5"/>
        <v>Good</v>
      </c>
    </row>
    <row r="171" spans="1:10" x14ac:dyDescent="0.25">
      <c r="A171" s="29">
        <v>41807</v>
      </c>
      <c r="B171" s="30">
        <v>1278</v>
      </c>
      <c r="C171" s="31" t="s">
        <v>57</v>
      </c>
      <c r="D171" s="31" t="s">
        <v>54</v>
      </c>
      <c r="E171" s="31" t="s">
        <v>59</v>
      </c>
      <c r="F171" s="31">
        <v>9</v>
      </c>
      <c r="G171" s="32">
        <v>6804</v>
      </c>
      <c r="H171" s="31">
        <v>1510.0344</v>
      </c>
      <c r="I171" s="26">
        <f t="shared" si="4"/>
        <v>2.5000000000000001E-2</v>
      </c>
      <c r="J171" s="24" t="str">
        <f t="shared" si="5"/>
        <v>Need Improvement</v>
      </c>
    </row>
    <row r="172" spans="1:10" x14ac:dyDescent="0.25">
      <c r="A172" s="29">
        <v>41808</v>
      </c>
      <c r="B172" s="30">
        <v>1279</v>
      </c>
      <c r="C172" s="31" t="s">
        <v>53</v>
      </c>
      <c r="D172" s="31" t="s">
        <v>54</v>
      </c>
      <c r="E172" s="31" t="s">
        <v>59</v>
      </c>
      <c r="F172" s="31">
        <v>10</v>
      </c>
      <c r="G172" s="32">
        <v>4920</v>
      </c>
      <c r="H172" s="31">
        <v>1835.652</v>
      </c>
      <c r="I172" s="26">
        <f t="shared" si="4"/>
        <v>1.4999999999999999E-2</v>
      </c>
      <c r="J172" s="24" t="str">
        <f t="shared" si="5"/>
        <v>Need Improvement</v>
      </c>
    </row>
    <row r="173" spans="1:10" x14ac:dyDescent="0.25">
      <c r="A173" s="29">
        <v>41809</v>
      </c>
      <c r="B173" s="30">
        <v>1280</v>
      </c>
      <c r="C173" s="31" t="s">
        <v>56</v>
      </c>
      <c r="D173" s="31" t="s">
        <v>54</v>
      </c>
      <c r="E173" s="31" t="s">
        <v>59</v>
      </c>
      <c r="F173" s="31">
        <v>7</v>
      </c>
      <c r="G173" s="32">
        <v>1716.75</v>
      </c>
      <c r="H173" s="31">
        <v>2249.6292000000003</v>
      </c>
      <c r="I173" s="26">
        <f t="shared" si="4"/>
        <v>1.4999999999999999E-2</v>
      </c>
      <c r="J173" s="24" t="str">
        <f t="shared" si="5"/>
        <v>Need Improvement</v>
      </c>
    </row>
    <row r="174" spans="1:10" x14ac:dyDescent="0.25">
      <c r="A174" s="29">
        <v>41810</v>
      </c>
      <c r="B174" s="30">
        <v>1281</v>
      </c>
      <c r="C174" s="31" t="s">
        <v>57</v>
      </c>
      <c r="D174" s="31" t="s">
        <v>54</v>
      </c>
      <c r="E174" s="31" t="s">
        <v>55</v>
      </c>
      <c r="F174" s="31">
        <v>10</v>
      </c>
      <c r="G174" s="32">
        <v>1680</v>
      </c>
      <c r="H174" s="31">
        <v>1224.048</v>
      </c>
      <c r="I174" s="26">
        <f t="shared" si="4"/>
        <v>1.4999999999999999E-2</v>
      </c>
      <c r="J174" s="24" t="str">
        <f t="shared" si="5"/>
        <v>Need Improvement</v>
      </c>
    </row>
    <row r="175" spans="1:10" x14ac:dyDescent="0.25">
      <c r="A175" s="29">
        <v>41811</v>
      </c>
      <c r="B175" s="30">
        <v>1282</v>
      </c>
      <c r="C175" s="31" t="s">
        <v>53</v>
      </c>
      <c r="D175" s="31" t="s">
        <v>54</v>
      </c>
      <c r="E175" s="31" t="s">
        <v>55</v>
      </c>
      <c r="F175" s="31">
        <v>6</v>
      </c>
      <c r="G175" s="32">
        <v>3168</v>
      </c>
      <c r="H175" s="31">
        <v>2715.768</v>
      </c>
      <c r="I175" s="26">
        <f t="shared" si="4"/>
        <v>1.4999999999999999E-2</v>
      </c>
      <c r="J175" s="24" t="str">
        <f t="shared" si="5"/>
        <v>Need Improvement</v>
      </c>
    </row>
    <row r="176" spans="1:10" x14ac:dyDescent="0.25">
      <c r="A176" s="29">
        <v>41812</v>
      </c>
      <c r="B176" s="30">
        <v>1283</v>
      </c>
      <c r="C176" s="31" t="s">
        <v>56</v>
      </c>
      <c r="D176" s="31" t="s">
        <v>54</v>
      </c>
      <c r="E176" s="31" t="s">
        <v>55</v>
      </c>
      <c r="F176" s="31">
        <v>9</v>
      </c>
      <c r="G176" s="32">
        <v>5913</v>
      </c>
      <c r="H176" s="31">
        <v>2707.3656000000001</v>
      </c>
      <c r="I176" s="26">
        <f t="shared" si="4"/>
        <v>2.5000000000000001E-2</v>
      </c>
      <c r="J176" s="24" t="str">
        <f t="shared" si="5"/>
        <v>Need Improvement</v>
      </c>
    </row>
    <row r="177" spans="1:10" x14ac:dyDescent="0.25">
      <c r="A177" s="29">
        <v>41813</v>
      </c>
      <c r="B177" s="30">
        <v>1284</v>
      </c>
      <c r="C177" s="31" t="s">
        <v>57</v>
      </c>
      <c r="D177" s="31" t="s">
        <v>54</v>
      </c>
      <c r="E177" s="31" t="s">
        <v>58</v>
      </c>
      <c r="F177" s="31">
        <v>10</v>
      </c>
      <c r="G177" s="32">
        <v>2410</v>
      </c>
      <c r="H177" s="31">
        <v>2333.8440000000001</v>
      </c>
      <c r="I177" s="26">
        <f t="shared" si="4"/>
        <v>1.4999999999999999E-2</v>
      </c>
      <c r="J177" s="24" t="str">
        <f t="shared" si="5"/>
        <v>Need Improvement</v>
      </c>
    </row>
    <row r="178" spans="1:10" x14ac:dyDescent="0.25">
      <c r="A178" s="29">
        <v>41814</v>
      </c>
      <c r="B178" s="30">
        <v>1285</v>
      </c>
      <c r="C178" s="31" t="s">
        <v>53</v>
      </c>
      <c r="D178" s="31" t="s">
        <v>54</v>
      </c>
      <c r="E178" s="31" t="s">
        <v>58</v>
      </c>
      <c r="F178" s="31">
        <v>10</v>
      </c>
      <c r="G178" s="32">
        <v>11640</v>
      </c>
      <c r="H178" s="31">
        <v>3691.0439999999999</v>
      </c>
      <c r="I178" s="26">
        <f t="shared" si="4"/>
        <v>0.05</v>
      </c>
      <c r="J178" s="24" t="str">
        <f t="shared" si="5"/>
        <v>Good</v>
      </c>
    </row>
    <row r="179" spans="1:10" x14ac:dyDescent="0.25">
      <c r="A179" s="29">
        <v>41815</v>
      </c>
      <c r="B179" s="30">
        <v>1286</v>
      </c>
      <c r="C179" s="31" t="s">
        <v>56</v>
      </c>
      <c r="D179" s="31" t="s">
        <v>54</v>
      </c>
      <c r="E179" s="31" t="s">
        <v>58</v>
      </c>
      <c r="F179" s="31">
        <v>9</v>
      </c>
      <c r="G179" s="32">
        <v>2268</v>
      </c>
      <c r="H179" s="31">
        <v>1944.5832</v>
      </c>
      <c r="I179" s="26">
        <f t="shared" si="4"/>
        <v>1.4999999999999999E-2</v>
      </c>
      <c r="J179" s="24" t="str">
        <f t="shared" si="5"/>
        <v>Need Improvement</v>
      </c>
    </row>
    <row r="180" spans="1:10" x14ac:dyDescent="0.25">
      <c r="A180" s="29">
        <v>41816</v>
      </c>
      <c r="B180" s="30">
        <v>1287</v>
      </c>
      <c r="C180" s="31" t="s">
        <v>57</v>
      </c>
      <c r="D180" s="31" t="s">
        <v>54</v>
      </c>
      <c r="E180" s="31" t="s">
        <v>59</v>
      </c>
      <c r="F180" s="31">
        <v>7</v>
      </c>
      <c r="G180" s="32">
        <v>10158.75</v>
      </c>
      <c r="H180" s="31">
        <v>729.60142499999995</v>
      </c>
      <c r="I180" s="26">
        <f t="shared" si="4"/>
        <v>0.05</v>
      </c>
      <c r="J180" s="24" t="str">
        <f t="shared" si="5"/>
        <v>Good</v>
      </c>
    </row>
    <row r="181" spans="1:10" x14ac:dyDescent="0.25">
      <c r="A181" s="29">
        <v>41817</v>
      </c>
      <c r="B181" s="30">
        <v>1288</v>
      </c>
      <c r="C181" s="31" t="s">
        <v>53</v>
      </c>
      <c r="D181" s="31" t="s">
        <v>54</v>
      </c>
      <c r="E181" s="31" t="s">
        <v>59</v>
      </c>
      <c r="F181" s="31">
        <v>6</v>
      </c>
      <c r="G181" s="32">
        <v>9576</v>
      </c>
      <c r="H181" s="31">
        <v>1473.7464</v>
      </c>
      <c r="I181" s="26">
        <f t="shared" si="4"/>
        <v>2.5000000000000001E-2</v>
      </c>
      <c r="J181" s="24" t="str">
        <f t="shared" si="5"/>
        <v>Need Improvement</v>
      </c>
    </row>
    <row r="182" spans="1:10" x14ac:dyDescent="0.25">
      <c r="A182" s="29">
        <v>41818</v>
      </c>
      <c r="B182" s="30">
        <v>1289</v>
      </c>
      <c r="C182" s="31" t="s">
        <v>56</v>
      </c>
      <c r="D182" s="31" t="s">
        <v>54</v>
      </c>
      <c r="E182" s="31" t="s">
        <v>59</v>
      </c>
      <c r="F182" s="31">
        <v>10</v>
      </c>
      <c r="G182" s="32">
        <v>6720</v>
      </c>
      <c r="H182" s="31">
        <v>721.952</v>
      </c>
      <c r="I182" s="26">
        <f t="shared" si="4"/>
        <v>2.5000000000000001E-2</v>
      </c>
      <c r="J182" s="24" t="str">
        <f t="shared" si="5"/>
        <v>Need Improvement</v>
      </c>
    </row>
    <row r="183" spans="1:10" x14ac:dyDescent="0.25">
      <c r="A183" s="29">
        <v>41819</v>
      </c>
      <c r="B183" s="30">
        <v>1290</v>
      </c>
      <c r="C183" s="31" t="s">
        <v>57</v>
      </c>
      <c r="D183" s="31" t="s">
        <v>54</v>
      </c>
      <c r="E183" s="31" t="s">
        <v>55</v>
      </c>
      <c r="F183" s="31">
        <v>7</v>
      </c>
      <c r="G183" s="32">
        <v>1701</v>
      </c>
      <c r="H183" s="31">
        <v>2878.7723999999998</v>
      </c>
      <c r="I183" s="26">
        <f t="shared" si="4"/>
        <v>1.4999999999999999E-2</v>
      </c>
      <c r="J183" s="24" t="str">
        <f t="shared" si="5"/>
        <v>Need Improvement</v>
      </c>
    </row>
    <row r="184" spans="1:10" x14ac:dyDescent="0.25">
      <c r="A184" s="29">
        <v>41820</v>
      </c>
      <c r="B184" s="30">
        <v>1291</v>
      </c>
      <c r="C184" s="31" t="s">
        <v>53</v>
      </c>
      <c r="D184" s="31" t="s">
        <v>54</v>
      </c>
      <c r="E184" s="31" t="s">
        <v>55</v>
      </c>
      <c r="F184" s="31">
        <v>10</v>
      </c>
      <c r="G184" s="32">
        <v>4800</v>
      </c>
      <c r="H184" s="31">
        <v>3392.6399999999994</v>
      </c>
      <c r="I184" s="26">
        <f t="shared" si="4"/>
        <v>1.4999999999999999E-2</v>
      </c>
      <c r="J184" s="24" t="str">
        <f t="shared" si="5"/>
        <v>Need Improvement</v>
      </c>
    </row>
    <row r="185" spans="1:10" x14ac:dyDescent="0.25">
      <c r="A185" s="29">
        <v>41821</v>
      </c>
      <c r="B185" s="30">
        <v>1292</v>
      </c>
      <c r="C185" s="31" t="s">
        <v>56</v>
      </c>
      <c r="D185" s="31" t="s">
        <v>54</v>
      </c>
      <c r="E185" s="31" t="s">
        <v>55</v>
      </c>
      <c r="F185" s="31">
        <v>9</v>
      </c>
      <c r="G185" s="32">
        <v>7938</v>
      </c>
      <c r="H185" s="31">
        <v>5806.6470000000008</v>
      </c>
      <c r="I185" s="26">
        <f t="shared" si="4"/>
        <v>2.5000000000000001E-2</v>
      </c>
      <c r="J185" s="24" t="str">
        <f t="shared" si="5"/>
        <v>Good</v>
      </c>
    </row>
    <row r="186" spans="1:10" x14ac:dyDescent="0.25">
      <c r="A186" s="29">
        <v>41822</v>
      </c>
      <c r="B186" s="30">
        <v>1293</v>
      </c>
      <c r="C186" s="31" t="s">
        <v>57</v>
      </c>
      <c r="D186" s="31" t="s">
        <v>54</v>
      </c>
      <c r="E186" s="31" t="s">
        <v>58</v>
      </c>
      <c r="F186" s="31">
        <v>7</v>
      </c>
      <c r="G186" s="32">
        <v>11025</v>
      </c>
      <c r="H186" s="31">
        <v>3356.01</v>
      </c>
      <c r="I186" s="26">
        <f t="shared" si="4"/>
        <v>0.05</v>
      </c>
      <c r="J186" s="24" t="str">
        <f t="shared" si="5"/>
        <v>Good</v>
      </c>
    </row>
    <row r="187" spans="1:10" x14ac:dyDescent="0.25">
      <c r="A187" s="29">
        <v>41823</v>
      </c>
      <c r="B187" s="30">
        <v>1294</v>
      </c>
      <c r="C187" s="31" t="s">
        <v>53</v>
      </c>
      <c r="D187" s="31" t="s">
        <v>54</v>
      </c>
      <c r="E187" s="31" t="s">
        <v>58</v>
      </c>
      <c r="F187" s="31">
        <v>10</v>
      </c>
      <c r="G187" s="32">
        <v>11840</v>
      </c>
      <c r="H187" s="31">
        <v>4792.8320000000003</v>
      </c>
      <c r="I187" s="26">
        <f t="shared" si="4"/>
        <v>0.05</v>
      </c>
      <c r="J187" s="24" t="str">
        <f t="shared" si="5"/>
        <v>Good</v>
      </c>
    </row>
    <row r="188" spans="1:10" x14ac:dyDescent="0.25">
      <c r="A188" s="29">
        <v>41824</v>
      </c>
      <c r="B188" s="30">
        <v>1295</v>
      </c>
      <c r="C188" s="31" t="s">
        <v>56</v>
      </c>
      <c r="D188" s="31" t="s">
        <v>54</v>
      </c>
      <c r="E188" s="31" t="s">
        <v>58</v>
      </c>
      <c r="F188" s="31">
        <v>8</v>
      </c>
      <c r="G188" s="32">
        <v>4536</v>
      </c>
      <c r="H188" s="31">
        <v>3642.4079999999999</v>
      </c>
      <c r="I188" s="26">
        <f t="shared" si="4"/>
        <v>1.4999999999999999E-2</v>
      </c>
      <c r="J188" s="24" t="str">
        <f t="shared" si="5"/>
        <v>Need Improvement</v>
      </c>
    </row>
    <row r="189" spans="1:10" x14ac:dyDescent="0.25">
      <c r="A189" s="29">
        <v>41825</v>
      </c>
      <c r="B189" s="30">
        <v>1296</v>
      </c>
      <c r="C189" s="31" t="s">
        <v>57</v>
      </c>
      <c r="D189" s="31" t="s">
        <v>54</v>
      </c>
      <c r="E189" s="31" t="s">
        <v>59</v>
      </c>
      <c r="F189" s="31">
        <v>10</v>
      </c>
      <c r="G189" s="32">
        <v>5040</v>
      </c>
      <c r="H189" s="31">
        <v>3469.5360000000001</v>
      </c>
      <c r="I189" s="26">
        <f t="shared" si="4"/>
        <v>2.5000000000000001E-2</v>
      </c>
      <c r="J189" s="24" t="str">
        <f t="shared" si="5"/>
        <v>Need Improvement</v>
      </c>
    </row>
    <row r="190" spans="1:10" x14ac:dyDescent="0.25">
      <c r="A190" s="29">
        <v>41826</v>
      </c>
      <c r="B190" s="30">
        <v>1297</v>
      </c>
      <c r="C190" s="31" t="s">
        <v>53</v>
      </c>
      <c r="D190" s="31" t="s">
        <v>54</v>
      </c>
      <c r="E190" s="31" t="s">
        <v>59</v>
      </c>
      <c r="F190" s="31">
        <v>9</v>
      </c>
      <c r="G190" s="32">
        <v>6156</v>
      </c>
      <c r="H190" s="31">
        <v>1305.6876000000002</v>
      </c>
      <c r="I190" s="26">
        <f t="shared" si="4"/>
        <v>2.5000000000000001E-2</v>
      </c>
      <c r="J190" s="24" t="str">
        <f t="shared" si="5"/>
        <v>Need Improvement</v>
      </c>
    </row>
    <row r="191" spans="1:10" x14ac:dyDescent="0.25">
      <c r="A191" s="29">
        <v>41827</v>
      </c>
      <c r="B191" s="30">
        <v>1298</v>
      </c>
      <c r="C191" s="31" t="s">
        <v>56</v>
      </c>
      <c r="D191" s="31" t="s">
        <v>54</v>
      </c>
      <c r="E191" s="31" t="s">
        <v>59</v>
      </c>
      <c r="F191" s="31">
        <v>8</v>
      </c>
      <c r="G191" s="32">
        <v>3960</v>
      </c>
      <c r="H191" s="31">
        <v>647.26200000000006</v>
      </c>
      <c r="I191" s="26">
        <f t="shared" si="4"/>
        <v>1.4999999999999999E-2</v>
      </c>
      <c r="J191" s="24" t="str">
        <f t="shared" si="5"/>
        <v>Need Improvement</v>
      </c>
    </row>
    <row r="192" spans="1:10" x14ac:dyDescent="0.25">
      <c r="A192" s="29">
        <v>41828</v>
      </c>
      <c r="B192" s="30">
        <v>1299</v>
      </c>
      <c r="C192" s="31" t="s">
        <v>57</v>
      </c>
      <c r="D192" s="31" t="s">
        <v>54</v>
      </c>
      <c r="E192" s="31" t="s">
        <v>55</v>
      </c>
      <c r="F192" s="31">
        <v>10</v>
      </c>
      <c r="G192" s="32">
        <v>5680</v>
      </c>
      <c r="H192" s="31">
        <v>2225.9920000000002</v>
      </c>
      <c r="I192" s="26">
        <f t="shared" si="4"/>
        <v>2.5000000000000001E-2</v>
      </c>
      <c r="J192" s="24" t="str">
        <f t="shared" si="5"/>
        <v>Need Improvement</v>
      </c>
    </row>
    <row r="193" spans="1:10" x14ac:dyDescent="0.25">
      <c r="A193" s="29">
        <v>41829</v>
      </c>
      <c r="B193" s="30">
        <v>1300</v>
      </c>
      <c r="C193" s="31" t="s">
        <v>53</v>
      </c>
      <c r="D193" s="31" t="s">
        <v>54</v>
      </c>
      <c r="E193" s="31" t="s">
        <v>55</v>
      </c>
      <c r="F193" s="31">
        <v>8</v>
      </c>
      <c r="G193" s="32">
        <v>7680</v>
      </c>
      <c r="H193" s="31">
        <v>1638.5280000000002</v>
      </c>
      <c r="I193" s="26">
        <f t="shared" si="4"/>
        <v>2.5000000000000001E-2</v>
      </c>
      <c r="J193" s="24" t="str">
        <f t="shared" si="5"/>
        <v>Need Improvement</v>
      </c>
    </row>
    <row r="194" spans="1:10" x14ac:dyDescent="0.25">
      <c r="A194" s="29">
        <v>40909</v>
      </c>
      <c r="B194" s="30">
        <v>1301</v>
      </c>
      <c r="C194" s="31" t="s">
        <v>56</v>
      </c>
      <c r="D194" s="31" t="s">
        <v>60</v>
      </c>
      <c r="E194" s="31" t="s">
        <v>55</v>
      </c>
      <c r="F194" s="31">
        <v>7</v>
      </c>
      <c r="G194" s="32">
        <v>4998</v>
      </c>
      <c r="H194" s="31">
        <v>2362.3046999999997</v>
      </c>
      <c r="I194" s="26">
        <f t="shared" si="4"/>
        <v>1.4999999999999999E-2</v>
      </c>
      <c r="J194" s="24" t="str">
        <f t="shared" si="5"/>
        <v>Need Improvement</v>
      </c>
    </row>
    <row r="195" spans="1:10" x14ac:dyDescent="0.25">
      <c r="A195" s="29">
        <v>40910</v>
      </c>
      <c r="B195" s="30">
        <v>1302</v>
      </c>
      <c r="C195" s="31" t="s">
        <v>57</v>
      </c>
      <c r="D195" s="31" t="s">
        <v>60</v>
      </c>
      <c r="E195" s="31" t="s">
        <v>58</v>
      </c>
      <c r="F195" s="31">
        <v>7</v>
      </c>
      <c r="G195" s="32">
        <v>2152.5</v>
      </c>
      <c r="H195" s="31">
        <v>1987.6185000000003</v>
      </c>
      <c r="I195" s="26">
        <f t="shared" si="4"/>
        <v>1.4999999999999999E-2</v>
      </c>
      <c r="J195" s="24" t="str">
        <f t="shared" si="5"/>
        <v>Need Improvement</v>
      </c>
    </row>
    <row r="196" spans="1:10" x14ac:dyDescent="0.25">
      <c r="A196" s="29">
        <v>40911</v>
      </c>
      <c r="B196" s="30">
        <v>1303</v>
      </c>
      <c r="C196" s="31" t="s">
        <v>53</v>
      </c>
      <c r="D196" s="31" t="s">
        <v>60</v>
      </c>
      <c r="E196" s="31" t="s">
        <v>58</v>
      </c>
      <c r="F196" s="31">
        <v>6</v>
      </c>
      <c r="G196" s="32">
        <v>6358.5</v>
      </c>
      <c r="H196" s="31">
        <v>2738.6059500000001</v>
      </c>
      <c r="I196" s="26">
        <f t="shared" si="4"/>
        <v>2.5000000000000001E-2</v>
      </c>
      <c r="J196" s="24" t="str">
        <f t="shared" si="5"/>
        <v>Need Improvement</v>
      </c>
    </row>
    <row r="197" spans="1:10" x14ac:dyDescent="0.25">
      <c r="A197" s="29">
        <v>40913</v>
      </c>
      <c r="B197" s="30">
        <v>1304</v>
      </c>
      <c r="C197" s="31" t="s">
        <v>56</v>
      </c>
      <c r="D197" s="31" t="s">
        <v>60</v>
      </c>
      <c r="E197" s="31" t="s">
        <v>58</v>
      </c>
      <c r="F197" s="31">
        <v>9</v>
      </c>
      <c r="G197" s="32">
        <v>5292</v>
      </c>
      <c r="H197" s="31">
        <v>2858.4737999999998</v>
      </c>
      <c r="I197" s="26">
        <f t="shared" si="4"/>
        <v>2.5000000000000001E-2</v>
      </c>
      <c r="J197" s="24" t="str">
        <f t="shared" si="5"/>
        <v>Need Improvement</v>
      </c>
    </row>
    <row r="198" spans="1:10" x14ac:dyDescent="0.25">
      <c r="A198" s="29">
        <v>40914</v>
      </c>
      <c r="B198" s="30">
        <v>1305</v>
      </c>
      <c r="C198" s="31" t="s">
        <v>57</v>
      </c>
      <c r="D198" s="31" t="s">
        <v>60</v>
      </c>
      <c r="E198" s="31" t="s">
        <v>59</v>
      </c>
      <c r="F198" s="31">
        <v>10</v>
      </c>
      <c r="G198" s="32">
        <v>11000</v>
      </c>
      <c r="H198" s="31">
        <v>5031.125</v>
      </c>
      <c r="I198" s="26">
        <f t="shared" ref="I198:I261" si="6">IF(G198&lt;5000,$O$7,IF(AND(G198&gt;=5000,G198&lt;10000),$O$6,$O$5))</f>
        <v>0.05</v>
      </c>
      <c r="J198" s="24" t="str">
        <f t="shared" ref="J198:J261" si="7">IF(OR(G198&gt;10000,H198&gt;=5000),"Good", "Need Improvement")</f>
        <v>Good</v>
      </c>
    </row>
    <row r="199" spans="1:10" x14ac:dyDescent="0.25">
      <c r="A199" s="29">
        <v>40915</v>
      </c>
      <c r="B199" s="30">
        <v>1306</v>
      </c>
      <c r="C199" s="31" t="s">
        <v>53</v>
      </c>
      <c r="D199" s="31" t="s">
        <v>60</v>
      </c>
      <c r="E199" s="31" t="s">
        <v>59</v>
      </c>
      <c r="F199" s="31">
        <v>8</v>
      </c>
      <c r="G199" s="32">
        <v>11640</v>
      </c>
      <c r="H199" s="31">
        <v>2975.8824</v>
      </c>
      <c r="I199" s="26">
        <f t="shared" si="6"/>
        <v>0.05</v>
      </c>
      <c r="J199" s="24" t="str">
        <f t="shared" si="7"/>
        <v>Good</v>
      </c>
    </row>
    <row r="200" spans="1:10" x14ac:dyDescent="0.25">
      <c r="A200" s="29">
        <v>40916</v>
      </c>
      <c r="B200" s="30">
        <v>1307</v>
      </c>
      <c r="C200" s="31" t="s">
        <v>56</v>
      </c>
      <c r="D200" s="31" t="s">
        <v>60</v>
      </c>
      <c r="E200" s="31" t="s">
        <v>59</v>
      </c>
      <c r="F200" s="31">
        <v>10</v>
      </c>
      <c r="G200" s="32">
        <v>13050</v>
      </c>
      <c r="H200" s="31">
        <v>1787.328</v>
      </c>
      <c r="I200" s="26">
        <f t="shared" si="6"/>
        <v>0.05</v>
      </c>
      <c r="J200" s="24" t="str">
        <f t="shared" si="7"/>
        <v>Good</v>
      </c>
    </row>
    <row r="201" spans="1:10" x14ac:dyDescent="0.25">
      <c r="A201" s="29">
        <v>40917</v>
      </c>
      <c r="B201" s="30">
        <v>1308</v>
      </c>
      <c r="C201" s="31" t="s">
        <v>57</v>
      </c>
      <c r="D201" s="31" t="s">
        <v>60</v>
      </c>
      <c r="E201" s="31" t="s">
        <v>55</v>
      </c>
      <c r="F201" s="31">
        <v>7</v>
      </c>
      <c r="G201" s="32">
        <v>7812</v>
      </c>
      <c r="H201" s="31">
        <v>1340.5392000000002</v>
      </c>
      <c r="I201" s="26">
        <f t="shared" si="6"/>
        <v>2.5000000000000001E-2</v>
      </c>
      <c r="J201" s="24" t="str">
        <f t="shared" si="7"/>
        <v>Need Improvement</v>
      </c>
    </row>
    <row r="202" spans="1:10" x14ac:dyDescent="0.25">
      <c r="A202" s="29">
        <v>40918</v>
      </c>
      <c r="B202" s="30">
        <v>1309</v>
      </c>
      <c r="C202" s="31" t="s">
        <v>53</v>
      </c>
      <c r="D202" s="31" t="s">
        <v>60</v>
      </c>
      <c r="E202" s="31" t="s">
        <v>55</v>
      </c>
      <c r="F202" s="31">
        <v>10</v>
      </c>
      <c r="G202" s="32">
        <v>14800</v>
      </c>
      <c r="H202" s="31">
        <v>5459.7199999999993</v>
      </c>
      <c r="I202" s="26">
        <f t="shared" si="6"/>
        <v>0.05</v>
      </c>
      <c r="J202" s="24" t="str">
        <f t="shared" si="7"/>
        <v>Good</v>
      </c>
    </row>
    <row r="203" spans="1:10" x14ac:dyDescent="0.25">
      <c r="A203" s="29">
        <v>40919</v>
      </c>
      <c r="B203" s="30">
        <v>1310</v>
      </c>
      <c r="C203" s="31" t="s">
        <v>56</v>
      </c>
      <c r="D203" s="31" t="s">
        <v>60</v>
      </c>
      <c r="E203" s="31" t="s">
        <v>55</v>
      </c>
      <c r="F203" s="31">
        <v>8</v>
      </c>
      <c r="G203" s="32">
        <v>13020</v>
      </c>
      <c r="H203" s="31">
        <v>4004.9519999999998</v>
      </c>
      <c r="I203" s="26">
        <f t="shared" si="6"/>
        <v>0.05</v>
      </c>
      <c r="J203" s="24" t="str">
        <f t="shared" si="7"/>
        <v>Good</v>
      </c>
    </row>
    <row r="204" spans="1:10" x14ac:dyDescent="0.25">
      <c r="A204" s="29">
        <v>40920</v>
      </c>
      <c r="B204" s="30">
        <v>1311</v>
      </c>
      <c r="C204" s="31" t="s">
        <v>57</v>
      </c>
      <c r="D204" s="31" t="s">
        <v>60</v>
      </c>
      <c r="E204" s="31" t="s">
        <v>58</v>
      </c>
      <c r="F204" s="31">
        <v>8</v>
      </c>
      <c r="G204" s="32">
        <v>9000</v>
      </c>
      <c r="H204" s="31">
        <v>688.86</v>
      </c>
      <c r="I204" s="26">
        <f t="shared" si="6"/>
        <v>2.5000000000000001E-2</v>
      </c>
      <c r="J204" s="24" t="str">
        <f t="shared" si="7"/>
        <v>Need Improvement</v>
      </c>
    </row>
    <row r="205" spans="1:10" x14ac:dyDescent="0.25">
      <c r="A205" s="29">
        <v>40921</v>
      </c>
      <c r="B205" s="30">
        <v>1312</v>
      </c>
      <c r="C205" s="31" t="s">
        <v>53</v>
      </c>
      <c r="D205" s="31" t="s">
        <v>60</v>
      </c>
      <c r="E205" s="31" t="s">
        <v>58</v>
      </c>
      <c r="F205" s="31">
        <v>10</v>
      </c>
      <c r="G205" s="32">
        <v>7155</v>
      </c>
      <c r="H205" s="31">
        <v>4222.6424999999999</v>
      </c>
      <c r="I205" s="26">
        <f t="shared" si="6"/>
        <v>2.5000000000000001E-2</v>
      </c>
      <c r="J205" s="24" t="str">
        <f t="shared" si="7"/>
        <v>Need Improvement</v>
      </c>
    </row>
    <row r="206" spans="1:10" x14ac:dyDescent="0.25">
      <c r="A206" s="29">
        <v>40922</v>
      </c>
      <c r="B206" s="30">
        <v>1313</v>
      </c>
      <c r="C206" s="31" t="s">
        <v>56</v>
      </c>
      <c r="D206" s="31" t="s">
        <v>60</v>
      </c>
      <c r="E206" s="31" t="s">
        <v>58</v>
      </c>
      <c r="F206" s="31">
        <v>9</v>
      </c>
      <c r="G206" s="32">
        <v>2227.5</v>
      </c>
      <c r="H206" s="31">
        <v>962.28</v>
      </c>
      <c r="I206" s="26">
        <f t="shared" si="6"/>
        <v>1.4999999999999999E-2</v>
      </c>
      <c r="J206" s="24" t="str">
        <f t="shared" si="7"/>
        <v>Need Improvement</v>
      </c>
    </row>
    <row r="207" spans="1:10" x14ac:dyDescent="0.25">
      <c r="A207" s="29">
        <v>40923</v>
      </c>
      <c r="B207" s="30">
        <v>1314</v>
      </c>
      <c r="C207" s="31" t="s">
        <v>57</v>
      </c>
      <c r="D207" s="31" t="s">
        <v>60</v>
      </c>
      <c r="E207" s="31" t="s">
        <v>59</v>
      </c>
      <c r="F207" s="31">
        <v>8</v>
      </c>
      <c r="G207" s="32">
        <v>6240</v>
      </c>
      <c r="H207" s="31">
        <v>3458</v>
      </c>
      <c r="I207" s="26">
        <f t="shared" si="6"/>
        <v>2.5000000000000001E-2</v>
      </c>
      <c r="J207" s="24" t="str">
        <f t="shared" si="7"/>
        <v>Need Improvement</v>
      </c>
    </row>
    <row r="208" spans="1:10" x14ac:dyDescent="0.25">
      <c r="A208" s="29">
        <v>40924</v>
      </c>
      <c r="B208" s="30">
        <v>1315</v>
      </c>
      <c r="C208" s="31" t="s">
        <v>53</v>
      </c>
      <c r="D208" s="31" t="s">
        <v>60</v>
      </c>
      <c r="E208" s="31" t="s">
        <v>59</v>
      </c>
      <c r="F208" s="31">
        <v>10</v>
      </c>
      <c r="G208" s="32">
        <v>10840</v>
      </c>
      <c r="H208" s="31">
        <v>3327.6089999999999</v>
      </c>
      <c r="I208" s="26">
        <f t="shared" si="6"/>
        <v>0.05</v>
      </c>
      <c r="J208" s="24" t="str">
        <f t="shared" si="7"/>
        <v>Good</v>
      </c>
    </row>
    <row r="209" spans="1:10" x14ac:dyDescent="0.25">
      <c r="A209" s="29">
        <v>40925</v>
      </c>
      <c r="B209" s="30">
        <v>1316</v>
      </c>
      <c r="C209" s="31" t="s">
        <v>56</v>
      </c>
      <c r="D209" s="31" t="s">
        <v>60</v>
      </c>
      <c r="E209" s="31" t="s">
        <v>59</v>
      </c>
      <c r="F209" s="31">
        <v>8</v>
      </c>
      <c r="G209" s="32">
        <v>6288</v>
      </c>
      <c r="H209" s="31">
        <v>3818.9120000000003</v>
      </c>
      <c r="I209" s="26">
        <f t="shared" si="6"/>
        <v>2.5000000000000001E-2</v>
      </c>
      <c r="J209" s="24" t="str">
        <f t="shared" si="7"/>
        <v>Need Improvement</v>
      </c>
    </row>
    <row r="210" spans="1:10" x14ac:dyDescent="0.25">
      <c r="A210" s="29">
        <v>40926</v>
      </c>
      <c r="B210" s="30">
        <v>1317</v>
      </c>
      <c r="C210" s="31" t="s">
        <v>57</v>
      </c>
      <c r="D210" s="31" t="s">
        <v>60</v>
      </c>
      <c r="E210" s="31" t="s">
        <v>55</v>
      </c>
      <c r="F210" s="31">
        <v>10</v>
      </c>
      <c r="G210" s="32">
        <v>4815</v>
      </c>
      <c r="H210" s="31">
        <v>2963.6324999999997</v>
      </c>
      <c r="I210" s="26">
        <f t="shared" si="6"/>
        <v>1.4999999999999999E-2</v>
      </c>
      <c r="J210" s="24" t="str">
        <f t="shared" si="7"/>
        <v>Need Improvement</v>
      </c>
    </row>
    <row r="211" spans="1:10" x14ac:dyDescent="0.25">
      <c r="A211" s="29">
        <v>40927</v>
      </c>
      <c r="B211" s="30">
        <v>1318</v>
      </c>
      <c r="C211" s="31" t="s">
        <v>53</v>
      </c>
      <c r="D211" s="31" t="s">
        <v>60</v>
      </c>
      <c r="E211" s="31" t="s">
        <v>55</v>
      </c>
      <c r="F211" s="31">
        <v>9</v>
      </c>
      <c r="G211" s="32">
        <v>4014</v>
      </c>
      <c r="H211" s="31">
        <v>3576.4740000000002</v>
      </c>
      <c r="I211" s="26">
        <f t="shared" si="6"/>
        <v>1.4999999999999999E-2</v>
      </c>
      <c r="J211" s="24" t="str">
        <f t="shared" si="7"/>
        <v>Need Improvement</v>
      </c>
    </row>
    <row r="212" spans="1:10" x14ac:dyDescent="0.25">
      <c r="A212" s="29">
        <v>40928</v>
      </c>
      <c r="B212" s="30">
        <v>1319</v>
      </c>
      <c r="C212" s="31" t="s">
        <v>56</v>
      </c>
      <c r="D212" s="31" t="s">
        <v>60</v>
      </c>
      <c r="E212" s="31" t="s">
        <v>55</v>
      </c>
      <c r="F212" s="31">
        <v>10</v>
      </c>
      <c r="G212" s="32">
        <v>8520</v>
      </c>
      <c r="H212" s="31">
        <v>1722.7439999999997</v>
      </c>
      <c r="I212" s="26">
        <f t="shared" si="6"/>
        <v>2.5000000000000001E-2</v>
      </c>
      <c r="J212" s="24" t="str">
        <f t="shared" si="7"/>
        <v>Need Improvement</v>
      </c>
    </row>
    <row r="213" spans="1:10" x14ac:dyDescent="0.25">
      <c r="A213" s="29">
        <v>40929</v>
      </c>
      <c r="B213" s="30">
        <v>1320</v>
      </c>
      <c r="C213" s="31" t="s">
        <v>57</v>
      </c>
      <c r="D213" s="31" t="s">
        <v>60</v>
      </c>
      <c r="E213" s="31" t="s">
        <v>58</v>
      </c>
      <c r="F213" s="31">
        <v>6</v>
      </c>
      <c r="G213" s="32">
        <v>3321</v>
      </c>
      <c r="H213" s="31">
        <v>1405.7792999999999</v>
      </c>
      <c r="I213" s="26">
        <f t="shared" si="6"/>
        <v>1.4999999999999999E-2</v>
      </c>
      <c r="J213" s="24" t="str">
        <f t="shared" si="7"/>
        <v>Need Improvement</v>
      </c>
    </row>
    <row r="214" spans="1:10" x14ac:dyDescent="0.25">
      <c r="A214" s="29">
        <v>40930</v>
      </c>
      <c r="B214" s="30">
        <v>1321</v>
      </c>
      <c r="C214" s="31" t="s">
        <v>53</v>
      </c>
      <c r="D214" s="31" t="s">
        <v>60</v>
      </c>
      <c r="E214" s="31" t="s">
        <v>58</v>
      </c>
      <c r="F214" s="31">
        <v>9</v>
      </c>
      <c r="G214" s="32">
        <v>6021</v>
      </c>
      <c r="H214" s="31">
        <v>669.33450000000005</v>
      </c>
      <c r="I214" s="26">
        <f t="shared" si="6"/>
        <v>2.5000000000000001E-2</v>
      </c>
      <c r="J214" s="24" t="str">
        <f t="shared" si="7"/>
        <v>Need Improvement</v>
      </c>
    </row>
    <row r="215" spans="1:10" x14ac:dyDescent="0.25">
      <c r="A215" s="29">
        <v>40931</v>
      </c>
      <c r="B215" s="30">
        <v>1322</v>
      </c>
      <c r="C215" s="31" t="s">
        <v>56</v>
      </c>
      <c r="D215" s="31" t="s">
        <v>60</v>
      </c>
      <c r="E215" s="31" t="s">
        <v>58</v>
      </c>
      <c r="F215" s="31">
        <v>8</v>
      </c>
      <c r="G215" s="32">
        <v>3912</v>
      </c>
      <c r="H215" s="31">
        <v>3793.6620000000003</v>
      </c>
      <c r="I215" s="26">
        <f t="shared" si="6"/>
        <v>1.4999999999999999E-2</v>
      </c>
      <c r="J215" s="24" t="str">
        <f t="shared" si="7"/>
        <v>Need Improvement</v>
      </c>
    </row>
    <row r="216" spans="1:10" x14ac:dyDescent="0.25">
      <c r="A216" s="29">
        <v>40932</v>
      </c>
      <c r="B216" s="30">
        <v>1323</v>
      </c>
      <c r="C216" s="31" t="s">
        <v>57</v>
      </c>
      <c r="D216" s="31" t="s">
        <v>60</v>
      </c>
      <c r="E216" s="31" t="s">
        <v>59</v>
      </c>
      <c r="F216" s="31">
        <v>8</v>
      </c>
      <c r="G216" s="32">
        <v>5640</v>
      </c>
      <c r="H216" s="31">
        <v>4190.5199999999995</v>
      </c>
      <c r="I216" s="26">
        <f t="shared" si="6"/>
        <v>2.5000000000000001E-2</v>
      </c>
      <c r="J216" s="24" t="str">
        <f t="shared" si="7"/>
        <v>Need Improvement</v>
      </c>
    </row>
    <row r="217" spans="1:10" x14ac:dyDescent="0.25">
      <c r="A217" s="29">
        <v>40933</v>
      </c>
      <c r="B217" s="30">
        <v>1324</v>
      </c>
      <c r="C217" s="31" t="s">
        <v>53</v>
      </c>
      <c r="D217" s="31" t="s">
        <v>60</v>
      </c>
      <c r="E217" s="31" t="s">
        <v>59</v>
      </c>
      <c r="F217" s="31">
        <v>8</v>
      </c>
      <c r="G217" s="32">
        <v>2214</v>
      </c>
      <c r="H217" s="31">
        <v>3838.1904</v>
      </c>
      <c r="I217" s="26">
        <f t="shared" si="6"/>
        <v>1.4999999999999999E-2</v>
      </c>
      <c r="J217" s="24" t="str">
        <f t="shared" si="7"/>
        <v>Need Improvement</v>
      </c>
    </row>
    <row r="218" spans="1:10" x14ac:dyDescent="0.25">
      <c r="A218" s="29">
        <v>40934</v>
      </c>
      <c r="B218" s="30">
        <v>1325</v>
      </c>
      <c r="C218" s="31" t="s">
        <v>56</v>
      </c>
      <c r="D218" s="31" t="s">
        <v>60</v>
      </c>
      <c r="E218" s="31" t="s">
        <v>59</v>
      </c>
      <c r="F218" s="31">
        <v>7</v>
      </c>
      <c r="G218" s="32">
        <v>4130</v>
      </c>
      <c r="H218" s="31">
        <v>3244.5279999999998</v>
      </c>
      <c r="I218" s="26">
        <f t="shared" si="6"/>
        <v>1.4999999999999999E-2</v>
      </c>
      <c r="J218" s="24" t="str">
        <f t="shared" si="7"/>
        <v>Need Improvement</v>
      </c>
    </row>
    <row r="219" spans="1:10" x14ac:dyDescent="0.25">
      <c r="A219" s="29">
        <v>40935</v>
      </c>
      <c r="B219" s="30">
        <v>1326</v>
      </c>
      <c r="C219" s="31" t="s">
        <v>57</v>
      </c>
      <c r="D219" s="31" t="s">
        <v>60</v>
      </c>
      <c r="E219" s="31" t="s">
        <v>55</v>
      </c>
      <c r="F219" s="31">
        <v>10</v>
      </c>
      <c r="G219" s="32">
        <v>4995</v>
      </c>
      <c r="H219" s="31">
        <v>534.798</v>
      </c>
      <c r="I219" s="26">
        <f t="shared" si="6"/>
        <v>1.4999999999999999E-2</v>
      </c>
      <c r="J219" s="24" t="str">
        <f t="shared" si="7"/>
        <v>Need Improvement</v>
      </c>
    </row>
    <row r="220" spans="1:10" x14ac:dyDescent="0.25">
      <c r="A220" s="29">
        <v>40936</v>
      </c>
      <c r="B220" s="30">
        <v>1327</v>
      </c>
      <c r="C220" s="31" t="s">
        <v>53</v>
      </c>
      <c r="D220" s="31" t="s">
        <v>60</v>
      </c>
      <c r="E220" s="31" t="s">
        <v>55</v>
      </c>
      <c r="F220" s="31">
        <v>9</v>
      </c>
      <c r="G220" s="32">
        <v>8343</v>
      </c>
      <c r="H220" s="31">
        <v>1025.9109000000001</v>
      </c>
      <c r="I220" s="26">
        <f t="shared" si="6"/>
        <v>2.5000000000000001E-2</v>
      </c>
      <c r="J220" s="24" t="str">
        <f t="shared" si="7"/>
        <v>Need Improvement</v>
      </c>
    </row>
    <row r="221" spans="1:10" x14ac:dyDescent="0.25">
      <c r="A221" s="29">
        <v>40937</v>
      </c>
      <c r="B221" s="30">
        <v>1328</v>
      </c>
      <c r="C221" s="31" t="s">
        <v>56</v>
      </c>
      <c r="D221" s="31" t="s">
        <v>60</v>
      </c>
      <c r="E221" s="31" t="s">
        <v>55</v>
      </c>
      <c r="F221" s="31">
        <v>10</v>
      </c>
      <c r="G221" s="32">
        <v>5610</v>
      </c>
      <c r="H221" s="31">
        <v>6250.9425000000001</v>
      </c>
      <c r="I221" s="26">
        <f t="shared" si="6"/>
        <v>2.5000000000000001E-2</v>
      </c>
      <c r="J221" s="24" t="str">
        <f t="shared" si="7"/>
        <v>Good</v>
      </c>
    </row>
    <row r="222" spans="1:10" x14ac:dyDescent="0.25">
      <c r="A222" s="29">
        <v>40938</v>
      </c>
      <c r="B222" s="30">
        <v>1329</v>
      </c>
      <c r="C222" s="31" t="s">
        <v>57</v>
      </c>
      <c r="D222" s="31" t="s">
        <v>60</v>
      </c>
      <c r="E222" s="31" t="s">
        <v>58</v>
      </c>
      <c r="F222" s="31">
        <v>9</v>
      </c>
      <c r="G222" s="32">
        <v>5022</v>
      </c>
      <c r="H222" s="31">
        <v>3887.0280000000002</v>
      </c>
      <c r="I222" s="26">
        <f t="shared" si="6"/>
        <v>2.5000000000000001E-2</v>
      </c>
      <c r="J222" s="24" t="str">
        <f t="shared" si="7"/>
        <v>Need Improvement</v>
      </c>
    </row>
    <row r="223" spans="1:10" x14ac:dyDescent="0.25">
      <c r="A223" s="29">
        <v>40939</v>
      </c>
      <c r="B223" s="30">
        <v>1330</v>
      </c>
      <c r="C223" s="31" t="s">
        <v>53</v>
      </c>
      <c r="D223" s="31" t="s">
        <v>60</v>
      </c>
      <c r="E223" s="31" t="s">
        <v>58</v>
      </c>
      <c r="F223" s="31">
        <v>6</v>
      </c>
      <c r="G223" s="32">
        <v>6426</v>
      </c>
      <c r="H223" s="31">
        <v>1378.6982999999998</v>
      </c>
      <c r="I223" s="26">
        <f t="shared" si="6"/>
        <v>2.5000000000000001E-2</v>
      </c>
      <c r="J223" s="24" t="str">
        <f t="shared" si="7"/>
        <v>Need Improvement</v>
      </c>
    </row>
    <row r="224" spans="1:10" x14ac:dyDescent="0.25">
      <c r="A224" s="29">
        <v>40940</v>
      </c>
      <c r="B224" s="30">
        <v>1331</v>
      </c>
      <c r="C224" s="31" t="s">
        <v>56</v>
      </c>
      <c r="D224" s="31" t="s">
        <v>60</v>
      </c>
      <c r="E224" s="31" t="s">
        <v>58</v>
      </c>
      <c r="F224" s="31">
        <v>9</v>
      </c>
      <c r="G224" s="32">
        <v>6682.5</v>
      </c>
      <c r="H224" s="31">
        <v>1449.6570000000002</v>
      </c>
      <c r="I224" s="26">
        <f t="shared" si="6"/>
        <v>2.5000000000000001E-2</v>
      </c>
      <c r="J224" s="24" t="str">
        <f t="shared" si="7"/>
        <v>Need Improvement</v>
      </c>
    </row>
    <row r="225" spans="1:10" x14ac:dyDescent="0.25">
      <c r="A225" s="29">
        <v>40941</v>
      </c>
      <c r="B225" s="30">
        <v>1332</v>
      </c>
      <c r="C225" s="31" t="s">
        <v>57</v>
      </c>
      <c r="D225" s="31" t="s">
        <v>60</v>
      </c>
      <c r="E225" s="31" t="s">
        <v>59</v>
      </c>
      <c r="F225" s="31">
        <v>6</v>
      </c>
      <c r="G225" s="32">
        <v>3969</v>
      </c>
      <c r="H225" s="31">
        <v>2043.2412000000002</v>
      </c>
      <c r="I225" s="26">
        <f t="shared" si="6"/>
        <v>1.4999999999999999E-2</v>
      </c>
      <c r="J225" s="24" t="str">
        <f t="shared" si="7"/>
        <v>Need Improvement</v>
      </c>
    </row>
    <row r="226" spans="1:10" x14ac:dyDescent="0.25">
      <c r="A226" s="29">
        <v>40942</v>
      </c>
      <c r="B226" s="30">
        <v>1333</v>
      </c>
      <c r="C226" s="31" t="s">
        <v>53</v>
      </c>
      <c r="D226" s="31" t="s">
        <v>60</v>
      </c>
      <c r="E226" s="31" t="s">
        <v>59</v>
      </c>
      <c r="F226" s="31">
        <v>7</v>
      </c>
      <c r="G226" s="32">
        <v>11760</v>
      </c>
      <c r="H226" s="31">
        <v>2367.288</v>
      </c>
      <c r="I226" s="26">
        <f t="shared" si="6"/>
        <v>0.05</v>
      </c>
      <c r="J226" s="24" t="str">
        <f t="shared" si="7"/>
        <v>Good</v>
      </c>
    </row>
    <row r="227" spans="1:10" x14ac:dyDescent="0.25">
      <c r="A227" s="29">
        <v>40943</v>
      </c>
      <c r="B227" s="30">
        <v>1334</v>
      </c>
      <c r="C227" s="31" t="s">
        <v>56</v>
      </c>
      <c r="D227" s="31" t="s">
        <v>60</v>
      </c>
      <c r="E227" s="31" t="s">
        <v>59</v>
      </c>
      <c r="F227" s="31">
        <v>7</v>
      </c>
      <c r="G227" s="32">
        <v>2740.5</v>
      </c>
      <c r="H227" s="31">
        <v>4873.9792500000003</v>
      </c>
      <c r="I227" s="26">
        <f t="shared" si="6"/>
        <v>1.4999999999999999E-2</v>
      </c>
      <c r="J227" s="24" t="str">
        <f t="shared" si="7"/>
        <v>Need Improvement</v>
      </c>
    </row>
    <row r="228" spans="1:10" x14ac:dyDescent="0.25">
      <c r="A228" s="29">
        <v>40944</v>
      </c>
      <c r="B228" s="30">
        <v>1335</v>
      </c>
      <c r="C228" s="31" t="s">
        <v>57</v>
      </c>
      <c r="D228" s="31" t="s">
        <v>60</v>
      </c>
      <c r="E228" s="31" t="s">
        <v>55</v>
      </c>
      <c r="F228" s="31">
        <v>9</v>
      </c>
      <c r="G228" s="32">
        <v>5292</v>
      </c>
      <c r="H228" s="31">
        <v>2046.4163999999998</v>
      </c>
      <c r="I228" s="26">
        <f t="shared" si="6"/>
        <v>2.5000000000000001E-2</v>
      </c>
      <c r="J228" s="24" t="str">
        <f t="shared" si="7"/>
        <v>Need Improvement</v>
      </c>
    </row>
    <row r="229" spans="1:10" x14ac:dyDescent="0.25">
      <c r="A229" s="29">
        <v>40945</v>
      </c>
      <c r="B229" s="30">
        <v>1336</v>
      </c>
      <c r="C229" s="31" t="s">
        <v>53</v>
      </c>
      <c r="D229" s="31" t="s">
        <v>60</v>
      </c>
      <c r="E229" s="31" t="s">
        <v>55</v>
      </c>
      <c r="F229" s="31">
        <v>8</v>
      </c>
      <c r="G229" s="32">
        <v>6264</v>
      </c>
      <c r="H229" s="31">
        <v>628.07040000000006</v>
      </c>
      <c r="I229" s="26">
        <f t="shared" si="6"/>
        <v>2.5000000000000001E-2</v>
      </c>
      <c r="J229" s="24" t="str">
        <f t="shared" si="7"/>
        <v>Need Improvement</v>
      </c>
    </row>
    <row r="230" spans="1:10" x14ac:dyDescent="0.25">
      <c r="A230" s="29">
        <v>40946</v>
      </c>
      <c r="B230" s="30">
        <v>1337</v>
      </c>
      <c r="C230" s="31" t="s">
        <v>56</v>
      </c>
      <c r="D230" s="31" t="s">
        <v>60</v>
      </c>
      <c r="E230" s="31" t="s">
        <v>55</v>
      </c>
      <c r="F230" s="31">
        <v>8</v>
      </c>
      <c r="G230" s="32">
        <v>9408</v>
      </c>
      <c r="H230" s="31">
        <v>4139.5200000000004</v>
      </c>
      <c r="I230" s="26">
        <f t="shared" si="6"/>
        <v>2.5000000000000001E-2</v>
      </c>
      <c r="J230" s="24" t="str">
        <f t="shared" si="7"/>
        <v>Need Improvement</v>
      </c>
    </row>
    <row r="231" spans="1:10" x14ac:dyDescent="0.25">
      <c r="A231" s="29">
        <v>40947</v>
      </c>
      <c r="B231" s="30">
        <v>1338</v>
      </c>
      <c r="C231" s="31" t="s">
        <v>57</v>
      </c>
      <c r="D231" s="31" t="s">
        <v>60</v>
      </c>
      <c r="E231" s="31" t="s">
        <v>58</v>
      </c>
      <c r="F231" s="31">
        <v>6</v>
      </c>
      <c r="G231" s="32">
        <v>12465</v>
      </c>
      <c r="H231" s="31">
        <v>2678.9778000000001</v>
      </c>
      <c r="I231" s="26">
        <f t="shared" si="6"/>
        <v>0.05</v>
      </c>
      <c r="J231" s="24" t="str">
        <f t="shared" si="7"/>
        <v>Good</v>
      </c>
    </row>
    <row r="232" spans="1:10" x14ac:dyDescent="0.25">
      <c r="A232" s="29">
        <v>40948</v>
      </c>
      <c r="B232" s="30">
        <v>1339</v>
      </c>
      <c r="C232" s="31" t="s">
        <v>53</v>
      </c>
      <c r="D232" s="31" t="s">
        <v>60</v>
      </c>
      <c r="E232" s="31" t="s">
        <v>58</v>
      </c>
      <c r="F232" s="31">
        <v>6</v>
      </c>
      <c r="G232" s="32">
        <v>6075</v>
      </c>
      <c r="H232" s="31">
        <v>1844.37</v>
      </c>
      <c r="I232" s="26">
        <f t="shared" si="6"/>
        <v>2.5000000000000001E-2</v>
      </c>
      <c r="J232" s="24" t="str">
        <f t="shared" si="7"/>
        <v>Need Improvement</v>
      </c>
    </row>
    <row r="233" spans="1:10" x14ac:dyDescent="0.25">
      <c r="A233" s="29">
        <v>40949</v>
      </c>
      <c r="B233" s="30">
        <v>1340</v>
      </c>
      <c r="C233" s="31" t="s">
        <v>56</v>
      </c>
      <c r="D233" s="31" t="s">
        <v>60</v>
      </c>
      <c r="E233" s="31" t="s">
        <v>58</v>
      </c>
      <c r="F233" s="31">
        <v>7</v>
      </c>
      <c r="G233" s="32">
        <v>5922</v>
      </c>
      <c r="H233" s="31">
        <v>2894.6735999999996</v>
      </c>
      <c r="I233" s="26">
        <f t="shared" si="6"/>
        <v>2.5000000000000001E-2</v>
      </c>
      <c r="J233" s="24" t="str">
        <f t="shared" si="7"/>
        <v>Need Improvement</v>
      </c>
    </row>
    <row r="234" spans="1:10" x14ac:dyDescent="0.25">
      <c r="A234" s="29">
        <v>40950</v>
      </c>
      <c r="B234" s="30">
        <v>1341</v>
      </c>
      <c r="C234" s="31" t="s">
        <v>57</v>
      </c>
      <c r="D234" s="31" t="s">
        <v>60</v>
      </c>
      <c r="E234" s="31" t="s">
        <v>59</v>
      </c>
      <c r="F234" s="31">
        <v>6</v>
      </c>
      <c r="G234" s="32">
        <v>8325</v>
      </c>
      <c r="H234" s="31">
        <v>614.8845</v>
      </c>
      <c r="I234" s="26">
        <f t="shared" si="6"/>
        <v>2.5000000000000001E-2</v>
      </c>
      <c r="J234" s="24" t="str">
        <f t="shared" si="7"/>
        <v>Need Improvement</v>
      </c>
    </row>
    <row r="235" spans="1:10" x14ac:dyDescent="0.25">
      <c r="A235" s="29">
        <v>40951</v>
      </c>
      <c r="B235" s="30">
        <v>1342</v>
      </c>
      <c r="C235" s="31" t="s">
        <v>53</v>
      </c>
      <c r="D235" s="31" t="s">
        <v>60</v>
      </c>
      <c r="E235" s="31" t="s">
        <v>59</v>
      </c>
      <c r="F235" s="31">
        <v>10</v>
      </c>
      <c r="G235" s="32">
        <v>2020</v>
      </c>
      <c r="H235" s="31">
        <v>1382.8920000000001</v>
      </c>
      <c r="I235" s="26">
        <f t="shared" si="6"/>
        <v>1.4999999999999999E-2</v>
      </c>
      <c r="J235" s="24" t="str">
        <f t="shared" si="7"/>
        <v>Need Improvement</v>
      </c>
    </row>
    <row r="236" spans="1:10" x14ac:dyDescent="0.25">
      <c r="A236" s="29">
        <v>40952</v>
      </c>
      <c r="B236" s="30">
        <v>1343</v>
      </c>
      <c r="C236" s="31" t="s">
        <v>56</v>
      </c>
      <c r="D236" s="31" t="s">
        <v>60</v>
      </c>
      <c r="E236" s="31" t="s">
        <v>59</v>
      </c>
      <c r="F236" s="31">
        <v>7</v>
      </c>
      <c r="G236" s="32">
        <v>3801</v>
      </c>
      <c r="H236" s="31">
        <v>2510.9405999999999</v>
      </c>
      <c r="I236" s="26">
        <f t="shared" si="6"/>
        <v>1.4999999999999999E-2</v>
      </c>
      <c r="J236" s="24" t="str">
        <f t="shared" si="7"/>
        <v>Need Improvement</v>
      </c>
    </row>
    <row r="237" spans="1:10" x14ac:dyDescent="0.25">
      <c r="A237" s="29">
        <v>40953</v>
      </c>
      <c r="B237" s="30">
        <v>1344</v>
      </c>
      <c r="C237" s="31" t="s">
        <v>57</v>
      </c>
      <c r="D237" s="31" t="s">
        <v>60</v>
      </c>
      <c r="E237" s="31" t="s">
        <v>55</v>
      </c>
      <c r="F237" s="31">
        <v>8</v>
      </c>
      <c r="G237" s="32">
        <v>5568</v>
      </c>
      <c r="H237" s="31">
        <v>1955.4816000000001</v>
      </c>
      <c r="I237" s="26">
        <f t="shared" si="6"/>
        <v>2.5000000000000001E-2</v>
      </c>
      <c r="J237" s="24" t="str">
        <f t="shared" si="7"/>
        <v>Need Improvement</v>
      </c>
    </row>
    <row r="238" spans="1:10" x14ac:dyDescent="0.25">
      <c r="A238" s="29">
        <v>40954</v>
      </c>
      <c r="B238" s="30">
        <v>1345</v>
      </c>
      <c r="C238" s="31" t="s">
        <v>53</v>
      </c>
      <c r="D238" s="31" t="s">
        <v>60</v>
      </c>
      <c r="E238" s="31" t="s">
        <v>55</v>
      </c>
      <c r="F238" s="31">
        <v>8</v>
      </c>
      <c r="G238" s="32">
        <v>5292</v>
      </c>
      <c r="H238" s="31">
        <v>3085.2359999999999</v>
      </c>
      <c r="I238" s="26">
        <f t="shared" si="6"/>
        <v>2.5000000000000001E-2</v>
      </c>
      <c r="J238" s="24" t="str">
        <f t="shared" si="7"/>
        <v>Need Improvement</v>
      </c>
    </row>
    <row r="239" spans="1:10" x14ac:dyDescent="0.25">
      <c r="A239" s="29">
        <v>40955</v>
      </c>
      <c r="B239" s="30">
        <v>1346</v>
      </c>
      <c r="C239" s="31" t="s">
        <v>56</v>
      </c>
      <c r="D239" s="31" t="s">
        <v>60</v>
      </c>
      <c r="E239" s="31" t="s">
        <v>55</v>
      </c>
      <c r="F239" s="31">
        <v>10</v>
      </c>
      <c r="G239" s="32">
        <v>6540</v>
      </c>
      <c r="H239" s="31">
        <v>1282.1669999999999</v>
      </c>
      <c r="I239" s="26">
        <f t="shared" si="6"/>
        <v>2.5000000000000001E-2</v>
      </c>
      <c r="J239" s="24" t="str">
        <f t="shared" si="7"/>
        <v>Need Improvement</v>
      </c>
    </row>
    <row r="240" spans="1:10" x14ac:dyDescent="0.25">
      <c r="A240" s="29">
        <v>40956</v>
      </c>
      <c r="B240" s="30">
        <v>1347</v>
      </c>
      <c r="C240" s="31" t="s">
        <v>57</v>
      </c>
      <c r="D240" s="31" t="s">
        <v>60</v>
      </c>
      <c r="E240" s="31" t="s">
        <v>58</v>
      </c>
      <c r="F240" s="31">
        <v>10</v>
      </c>
      <c r="G240" s="32">
        <v>7920</v>
      </c>
      <c r="H240" s="31">
        <v>3198.8879999999999</v>
      </c>
      <c r="I240" s="26">
        <f t="shared" si="6"/>
        <v>2.5000000000000001E-2</v>
      </c>
      <c r="J240" s="24" t="str">
        <f t="shared" si="7"/>
        <v>Need Improvement</v>
      </c>
    </row>
    <row r="241" spans="1:10" x14ac:dyDescent="0.25">
      <c r="A241" s="29">
        <v>40957</v>
      </c>
      <c r="B241" s="30">
        <v>1348</v>
      </c>
      <c r="C241" s="31" t="s">
        <v>53</v>
      </c>
      <c r="D241" s="31" t="s">
        <v>60</v>
      </c>
      <c r="E241" s="31" t="s">
        <v>58</v>
      </c>
      <c r="F241" s="31">
        <v>10</v>
      </c>
      <c r="G241" s="32">
        <v>2280</v>
      </c>
      <c r="H241" s="31">
        <v>2978.136</v>
      </c>
      <c r="I241" s="26">
        <f t="shared" si="6"/>
        <v>1.4999999999999999E-2</v>
      </c>
      <c r="J241" s="24" t="str">
        <f t="shared" si="7"/>
        <v>Need Improvement</v>
      </c>
    </row>
    <row r="242" spans="1:10" x14ac:dyDescent="0.25">
      <c r="A242" s="29">
        <v>40958</v>
      </c>
      <c r="B242" s="30">
        <v>1349</v>
      </c>
      <c r="C242" s="31" t="s">
        <v>56</v>
      </c>
      <c r="D242" s="31" t="s">
        <v>60</v>
      </c>
      <c r="E242" s="31" t="s">
        <v>58</v>
      </c>
      <c r="F242" s="31">
        <v>7</v>
      </c>
      <c r="G242" s="32">
        <v>8741.25</v>
      </c>
      <c r="H242" s="31">
        <v>1502.7957000000001</v>
      </c>
      <c r="I242" s="26">
        <f t="shared" si="6"/>
        <v>2.5000000000000001E-2</v>
      </c>
      <c r="J242" s="24" t="str">
        <f t="shared" si="7"/>
        <v>Need Improvement</v>
      </c>
    </row>
    <row r="243" spans="1:10" x14ac:dyDescent="0.25">
      <c r="A243" s="29">
        <v>40959</v>
      </c>
      <c r="B243" s="30">
        <v>1350</v>
      </c>
      <c r="C243" s="31" t="s">
        <v>57</v>
      </c>
      <c r="D243" s="31" t="s">
        <v>60</v>
      </c>
      <c r="E243" s="31" t="s">
        <v>59</v>
      </c>
      <c r="F243" s="31">
        <v>6</v>
      </c>
      <c r="G243" s="32">
        <v>3168</v>
      </c>
      <c r="H243" s="31">
        <v>2526.7968000000001</v>
      </c>
      <c r="I243" s="26">
        <f t="shared" si="6"/>
        <v>1.4999999999999999E-2</v>
      </c>
      <c r="J243" s="24" t="str">
        <f t="shared" si="7"/>
        <v>Need Improvement</v>
      </c>
    </row>
    <row r="244" spans="1:10" x14ac:dyDescent="0.25">
      <c r="A244" s="29">
        <v>40960</v>
      </c>
      <c r="B244" s="30">
        <v>1351</v>
      </c>
      <c r="C244" s="31" t="s">
        <v>53</v>
      </c>
      <c r="D244" s="31" t="s">
        <v>60</v>
      </c>
      <c r="E244" s="31" t="s">
        <v>59</v>
      </c>
      <c r="F244" s="31">
        <v>6</v>
      </c>
      <c r="G244" s="32">
        <v>11475</v>
      </c>
      <c r="H244" s="31">
        <v>4240.0125000000007</v>
      </c>
      <c r="I244" s="26">
        <f t="shared" si="6"/>
        <v>0.05</v>
      </c>
      <c r="J244" s="24" t="str">
        <f t="shared" si="7"/>
        <v>Good</v>
      </c>
    </row>
    <row r="245" spans="1:10" x14ac:dyDescent="0.25">
      <c r="A245" s="29">
        <v>40961</v>
      </c>
      <c r="B245" s="30">
        <v>1352</v>
      </c>
      <c r="C245" s="31" t="s">
        <v>56</v>
      </c>
      <c r="D245" s="31" t="s">
        <v>60</v>
      </c>
      <c r="E245" s="31" t="s">
        <v>59</v>
      </c>
      <c r="F245" s="31">
        <v>9</v>
      </c>
      <c r="G245" s="32">
        <v>4333.5</v>
      </c>
      <c r="H245" s="31">
        <v>1783.23525</v>
      </c>
      <c r="I245" s="26">
        <f t="shared" si="6"/>
        <v>1.4999999999999999E-2</v>
      </c>
      <c r="J245" s="24" t="str">
        <f t="shared" si="7"/>
        <v>Need Improvement</v>
      </c>
    </row>
    <row r="246" spans="1:10" x14ac:dyDescent="0.25">
      <c r="A246" s="29">
        <v>40962</v>
      </c>
      <c r="B246" s="30">
        <v>1353</v>
      </c>
      <c r="C246" s="31" t="s">
        <v>57</v>
      </c>
      <c r="D246" s="31" t="s">
        <v>60</v>
      </c>
      <c r="E246" s="31" t="s">
        <v>55</v>
      </c>
      <c r="F246" s="31">
        <v>9</v>
      </c>
      <c r="G246" s="32">
        <v>5778</v>
      </c>
      <c r="H246" s="31">
        <v>1758.8232</v>
      </c>
      <c r="I246" s="26">
        <f t="shared" si="6"/>
        <v>2.5000000000000001E-2</v>
      </c>
      <c r="J246" s="24" t="str">
        <f t="shared" si="7"/>
        <v>Need Improvement</v>
      </c>
    </row>
    <row r="247" spans="1:10" x14ac:dyDescent="0.25">
      <c r="A247" s="29">
        <v>40963</v>
      </c>
      <c r="B247" s="30">
        <v>1354</v>
      </c>
      <c r="C247" s="31" t="s">
        <v>53</v>
      </c>
      <c r="D247" s="31" t="s">
        <v>60</v>
      </c>
      <c r="E247" s="31" t="s">
        <v>55</v>
      </c>
      <c r="F247" s="31">
        <v>9</v>
      </c>
      <c r="G247" s="32">
        <v>12285</v>
      </c>
      <c r="H247" s="31">
        <v>1560.6864</v>
      </c>
      <c r="I247" s="26">
        <f t="shared" si="6"/>
        <v>0.05</v>
      </c>
      <c r="J247" s="24" t="str">
        <f t="shared" si="7"/>
        <v>Good</v>
      </c>
    </row>
    <row r="248" spans="1:10" x14ac:dyDescent="0.25">
      <c r="A248" s="29">
        <v>40964</v>
      </c>
      <c r="B248" s="30">
        <v>1355</v>
      </c>
      <c r="C248" s="31" t="s">
        <v>56</v>
      </c>
      <c r="D248" s="31" t="s">
        <v>60</v>
      </c>
      <c r="E248" s="31" t="s">
        <v>55</v>
      </c>
      <c r="F248" s="31">
        <v>6</v>
      </c>
      <c r="G248" s="32">
        <v>1782</v>
      </c>
      <c r="H248" s="31">
        <v>3026.7269999999999</v>
      </c>
      <c r="I248" s="26">
        <f t="shared" si="6"/>
        <v>1.4999999999999999E-2</v>
      </c>
      <c r="J248" s="24" t="str">
        <f t="shared" si="7"/>
        <v>Need Improvement</v>
      </c>
    </row>
    <row r="249" spans="1:10" x14ac:dyDescent="0.25">
      <c r="A249" s="29">
        <v>40965</v>
      </c>
      <c r="B249" s="30">
        <v>1356</v>
      </c>
      <c r="C249" s="31" t="s">
        <v>57</v>
      </c>
      <c r="D249" s="31" t="s">
        <v>60</v>
      </c>
      <c r="E249" s="31" t="s">
        <v>58</v>
      </c>
      <c r="F249" s="31">
        <v>9</v>
      </c>
      <c r="G249" s="32">
        <v>14310</v>
      </c>
      <c r="H249" s="31">
        <v>4742.9063999999998</v>
      </c>
      <c r="I249" s="26">
        <f t="shared" si="6"/>
        <v>0.05</v>
      </c>
      <c r="J249" s="24" t="str">
        <f t="shared" si="7"/>
        <v>Good</v>
      </c>
    </row>
    <row r="250" spans="1:10" x14ac:dyDescent="0.25">
      <c r="A250" s="29">
        <v>40966</v>
      </c>
      <c r="B250" s="30">
        <v>1357</v>
      </c>
      <c r="C250" s="31" t="s">
        <v>53</v>
      </c>
      <c r="D250" s="31" t="s">
        <v>60</v>
      </c>
      <c r="E250" s="31" t="s">
        <v>58</v>
      </c>
      <c r="F250" s="31">
        <v>6</v>
      </c>
      <c r="G250" s="32">
        <v>1962</v>
      </c>
      <c r="H250" s="31">
        <v>2316.7296000000001</v>
      </c>
      <c r="I250" s="26">
        <f t="shared" si="6"/>
        <v>1.4999999999999999E-2</v>
      </c>
      <c r="J250" s="24" t="str">
        <f t="shared" si="7"/>
        <v>Need Improvement</v>
      </c>
    </row>
    <row r="251" spans="1:10" x14ac:dyDescent="0.25">
      <c r="A251" s="29">
        <v>40967</v>
      </c>
      <c r="B251" s="30">
        <v>1358</v>
      </c>
      <c r="C251" s="31" t="s">
        <v>56</v>
      </c>
      <c r="D251" s="31" t="s">
        <v>60</v>
      </c>
      <c r="E251" s="31" t="s">
        <v>58</v>
      </c>
      <c r="F251" s="31">
        <v>9</v>
      </c>
      <c r="G251" s="32">
        <v>12465</v>
      </c>
      <c r="H251" s="31">
        <v>4464.4643999999998</v>
      </c>
      <c r="I251" s="26">
        <f t="shared" si="6"/>
        <v>0.05</v>
      </c>
      <c r="J251" s="24" t="str">
        <f t="shared" si="7"/>
        <v>Good</v>
      </c>
    </row>
    <row r="252" spans="1:10" x14ac:dyDescent="0.25">
      <c r="A252" s="29">
        <v>40969</v>
      </c>
      <c r="B252" s="30">
        <v>1359</v>
      </c>
      <c r="C252" s="31" t="s">
        <v>57</v>
      </c>
      <c r="D252" s="31" t="s">
        <v>60</v>
      </c>
      <c r="E252" s="31" t="s">
        <v>59</v>
      </c>
      <c r="F252" s="31">
        <v>7</v>
      </c>
      <c r="G252" s="32">
        <v>7182</v>
      </c>
      <c r="H252" s="31">
        <v>3926.1600000000003</v>
      </c>
      <c r="I252" s="26">
        <f t="shared" si="6"/>
        <v>2.5000000000000001E-2</v>
      </c>
      <c r="J252" s="24" t="str">
        <f t="shared" si="7"/>
        <v>Need Improvement</v>
      </c>
    </row>
    <row r="253" spans="1:10" x14ac:dyDescent="0.25">
      <c r="A253" s="29">
        <v>40970</v>
      </c>
      <c r="B253" s="30">
        <v>1360</v>
      </c>
      <c r="C253" s="31" t="s">
        <v>53</v>
      </c>
      <c r="D253" s="31" t="s">
        <v>60</v>
      </c>
      <c r="E253" s="31" t="s">
        <v>59</v>
      </c>
      <c r="F253" s="31">
        <v>8</v>
      </c>
      <c r="G253" s="32">
        <v>1548</v>
      </c>
      <c r="H253" s="31">
        <v>683.75159999999994</v>
      </c>
      <c r="I253" s="26">
        <f t="shared" si="6"/>
        <v>1.4999999999999999E-2</v>
      </c>
      <c r="J253" s="24" t="str">
        <f t="shared" si="7"/>
        <v>Need Improvement</v>
      </c>
    </row>
    <row r="254" spans="1:10" x14ac:dyDescent="0.25">
      <c r="A254" s="29">
        <v>40971</v>
      </c>
      <c r="B254" s="30">
        <v>1361</v>
      </c>
      <c r="C254" s="31" t="s">
        <v>56</v>
      </c>
      <c r="D254" s="31" t="s">
        <v>60</v>
      </c>
      <c r="E254" s="31" t="s">
        <v>59</v>
      </c>
      <c r="F254" s="31">
        <v>6</v>
      </c>
      <c r="G254" s="32">
        <v>3906</v>
      </c>
      <c r="H254" s="31">
        <v>1462.4063999999998</v>
      </c>
      <c r="I254" s="26">
        <f t="shared" si="6"/>
        <v>1.4999999999999999E-2</v>
      </c>
      <c r="J254" s="24" t="str">
        <f t="shared" si="7"/>
        <v>Need Improvement</v>
      </c>
    </row>
    <row r="255" spans="1:10" x14ac:dyDescent="0.25">
      <c r="A255" s="29">
        <v>40972</v>
      </c>
      <c r="B255" s="30">
        <v>1362</v>
      </c>
      <c r="C255" s="31" t="s">
        <v>57</v>
      </c>
      <c r="D255" s="31" t="s">
        <v>60</v>
      </c>
      <c r="E255" s="31" t="s">
        <v>55</v>
      </c>
      <c r="F255" s="31">
        <v>7</v>
      </c>
      <c r="G255" s="32">
        <v>1753.5</v>
      </c>
      <c r="H255" s="31">
        <v>2914.317</v>
      </c>
      <c r="I255" s="26">
        <f t="shared" si="6"/>
        <v>1.4999999999999999E-2</v>
      </c>
      <c r="J255" s="24" t="str">
        <f t="shared" si="7"/>
        <v>Need Improvement</v>
      </c>
    </row>
    <row r="256" spans="1:10" x14ac:dyDescent="0.25">
      <c r="A256" s="29">
        <v>40973</v>
      </c>
      <c r="B256" s="30">
        <v>1363</v>
      </c>
      <c r="C256" s="31" t="s">
        <v>53</v>
      </c>
      <c r="D256" s="31" t="s">
        <v>60</v>
      </c>
      <c r="E256" s="31" t="s">
        <v>55</v>
      </c>
      <c r="F256" s="31">
        <v>9</v>
      </c>
      <c r="G256" s="32">
        <v>5994</v>
      </c>
      <c r="H256" s="31">
        <v>2626.5707999999995</v>
      </c>
      <c r="I256" s="26">
        <f t="shared" si="6"/>
        <v>2.5000000000000001E-2</v>
      </c>
      <c r="J256" s="24" t="str">
        <f t="shared" si="7"/>
        <v>Need Improvement</v>
      </c>
    </row>
    <row r="257" spans="1:10" x14ac:dyDescent="0.25">
      <c r="A257" s="29">
        <v>41339</v>
      </c>
      <c r="B257" s="30">
        <v>1364</v>
      </c>
      <c r="C257" s="31" t="s">
        <v>56</v>
      </c>
      <c r="D257" s="31" t="s">
        <v>60</v>
      </c>
      <c r="E257" s="31" t="s">
        <v>55</v>
      </c>
      <c r="F257" s="31">
        <v>9</v>
      </c>
      <c r="G257" s="32">
        <v>6480</v>
      </c>
      <c r="H257" s="31">
        <v>4390.2</v>
      </c>
      <c r="I257" s="26">
        <f t="shared" si="6"/>
        <v>2.5000000000000001E-2</v>
      </c>
      <c r="J257" s="24" t="str">
        <f t="shared" si="7"/>
        <v>Need Improvement</v>
      </c>
    </row>
    <row r="258" spans="1:10" x14ac:dyDescent="0.25">
      <c r="A258" s="29">
        <v>41340</v>
      </c>
      <c r="B258" s="30">
        <v>1365</v>
      </c>
      <c r="C258" s="31" t="s">
        <v>57</v>
      </c>
      <c r="D258" s="31" t="s">
        <v>60</v>
      </c>
      <c r="E258" s="31" t="s">
        <v>58</v>
      </c>
      <c r="F258" s="31">
        <v>6</v>
      </c>
      <c r="G258" s="32">
        <v>3078</v>
      </c>
      <c r="H258" s="31">
        <v>2534.7330000000002</v>
      </c>
      <c r="I258" s="26">
        <f t="shared" si="6"/>
        <v>1.4999999999999999E-2</v>
      </c>
      <c r="J258" s="24" t="str">
        <f t="shared" si="7"/>
        <v>Need Improvement</v>
      </c>
    </row>
    <row r="259" spans="1:10" x14ac:dyDescent="0.25">
      <c r="A259" s="29">
        <v>41341</v>
      </c>
      <c r="B259" s="30">
        <v>1366</v>
      </c>
      <c r="C259" s="31" t="s">
        <v>53</v>
      </c>
      <c r="D259" s="31" t="s">
        <v>60</v>
      </c>
      <c r="E259" s="31" t="s">
        <v>58</v>
      </c>
      <c r="F259" s="31">
        <v>9</v>
      </c>
      <c r="G259" s="32">
        <v>6858</v>
      </c>
      <c r="H259" s="31">
        <v>1755.1908000000001</v>
      </c>
      <c r="I259" s="26">
        <f t="shared" si="6"/>
        <v>2.5000000000000001E-2</v>
      </c>
      <c r="J259" s="24" t="str">
        <f t="shared" si="7"/>
        <v>Need Improvement</v>
      </c>
    </row>
    <row r="260" spans="1:10" x14ac:dyDescent="0.25">
      <c r="A260" s="29">
        <v>41342</v>
      </c>
      <c r="B260" s="30">
        <v>1367</v>
      </c>
      <c r="C260" s="31" t="s">
        <v>56</v>
      </c>
      <c r="D260" s="31" t="s">
        <v>60</v>
      </c>
      <c r="E260" s="31" t="s">
        <v>58</v>
      </c>
      <c r="F260" s="31">
        <v>10</v>
      </c>
      <c r="G260" s="32">
        <v>10080</v>
      </c>
      <c r="H260" s="31">
        <v>3171.1680000000001</v>
      </c>
      <c r="I260" s="26">
        <f t="shared" si="6"/>
        <v>0.05</v>
      </c>
      <c r="J260" s="24" t="str">
        <f t="shared" si="7"/>
        <v>Good</v>
      </c>
    </row>
    <row r="261" spans="1:10" x14ac:dyDescent="0.25">
      <c r="A261" s="29">
        <v>41343</v>
      </c>
      <c r="B261" s="30">
        <v>1368</v>
      </c>
      <c r="C261" s="31" t="s">
        <v>57</v>
      </c>
      <c r="D261" s="31" t="s">
        <v>60</v>
      </c>
      <c r="E261" s="31" t="s">
        <v>59</v>
      </c>
      <c r="F261" s="31">
        <v>10</v>
      </c>
      <c r="G261" s="32">
        <v>5520</v>
      </c>
      <c r="H261" s="31">
        <v>2378.0160000000001</v>
      </c>
      <c r="I261" s="26">
        <f t="shared" si="6"/>
        <v>2.5000000000000001E-2</v>
      </c>
      <c r="J261" s="24" t="str">
        <f t="shared" si="7"/>
        <v>Need Improvement</v>
      </c>
    </row>
    <row r="262" spans="1:10" x14ac:dyDescent="0.25">
      <c r="A262" s="29">
        <v>41344</v>
      </c>
      <c r="B262" s="30">
        <v>1369</v>
      </c>
      <c r="C262" s="31" t="s">
        <v>53</v>
      </c>
      <c r="D262" s="31" t="s">
        <v>60</v>
      </c>
      <c r="E262" s="31" t="s">
        <v>59</v>
      </c>
      <c r="F262" s="31">
        <v>9</v>
      </c>
      <c r="G262" s="32">
        <v>11016</v>
      </c>
      <c r="H262" s="31">
        <v>892.84679999999992</v>
      </c>
      <c r="I262" s="26">
        <f t="shared" ref="I262:I325" si="8">IF(G262&lt;5000,$O$7,IF(AND(G262&gt;=5000,G262&lt;10000),$O$6,$O$5))</f>
        <v>0.05</v>
      </c>
      <c r="J262" s="24" t="str">
        <f t="shared" ref="J262:J325" si="9">IF(OR(G262&gt;10000,H262&gt;=5000),"Good", "Need Improvement")</f>
        <v>Good</v>
      </c>
    </row>
    <row r="263" spans="1:10" x14ac:dyDescent="0.25">
      <c r="A263" s="29">
        <v>41345</v>
      </c>
      <c r="B263" s="30">
        <v>1370</v>
      </c>
      <c r="C263" s="31" t="s">
        <v>56</v>
      </c>
      <c r="D263" s="31" t="s">
        <v>60</v>
      </c>
      <c r="E263" s="31" t="s">
        <v>59</v>
      </c>
      <c r="F263" s="31">
        <v>8</v>
      </c>
      <c r="G263" s="32">
        <v>2232</v>
      </c>
      <c r="H263" s="31">
        <v>969.13439999999991</v>
      </c>
      <c r="I263" s="26">
        <f t="shared" si="8"/>
        <v>1.4999999999999999E-2</v>
      </c>
      <c r="J263" s="24" t="str">
        <f t="shared" si="9"/>
        <v>Need Improvement</v>
      </c>
    </row>
    <row r="264" spans="1:10" x14ac:dyDescent="0.25">
      <c r="A264" s="29">
        <v>41346</v>
      </c>
      <c r="B264" s="30">
        <v>1371</v>
      </c>
      <c r="C264" s="31" t="s">
        <v>57</v>
      </c>
      <c r="D264" s="31" t="s">
        <v>60</v>
      </c>
      <c r="E264" s="31" t="s">
        <v>55</v>
      </c>
      <c r="F264" s="31">
        <v>8</v>
      </c>
      <c r="G264" s="32">
        <v>6792</v>
      </c>
      <c r="H264" s="31">
        <v>907.1848</v>
      </c>
      <c r="I264" s="26">
        <f t="shared" si="8"/>
        <v>2.5000000000000001E-2</v>
      </c>
      <c r="J264" s="24" t="str">
        <f t="shared" si="9"/>
        <v>Need Improvement</v>
      </c>
    </row>
    <row r="265" spans="1:10" x14ac:dyDescent="0.25">
      <c r="A265" s="29">
        <v>41347</v>
      </c>
      <c r="B265" s="30">
        <v>1372</v>
      </c>
      <c r="C265" s="31" t="s">
        <v>53</v>
      </c>
      <c r="D265" s="31" t="s">
        <v>60</v>
      </c>
      <c r="E265" s="31" t="s">
        <v>55</v>
      </c>
      <c r="F265" s="31">
        <v>6</v>
      </c>
      <c r="G265" s="32">
        <v>8707.5</v>
      </c>
      <c r="H265" s="31">
        <v>1918.95885</v>
      </c>
      <c r="I265" s="26">
        <f t="shared" si="8"/>
        <v>2.5000000000000001E-2</v>
      </c>
      <c r="J265" s="24" t="str">
        <f t="shared" si="9"/>
        <v>Need Improvement</v>
      </c>
    </row>
    <row r="266" spans="1:10" x14ac:dyDescent="0.25">
      <c r="A266" s="29">
        <v>41348</v>
      </c>
      <c r="B266" s="30">
        <v>1373</v>
      </c>
      <c r="C266" s="31" t="s">
        <v>56</v>
      </c>
      <c r="D266" s="31" t="s">
        <v>60</v>
      </c>
      <c r="E266" s="31" t="s">
        <v>55</v>
      </c>
      <c r="F266" s="31">
        <v>7</v>
      </c>
      <c r="G266" s="32">
        <v>5796</v>
      </c>
      <c r="H266" s="31">
        <v>3440.5056</v>
      </c>
      <c r="I266" s="26">
        <f t="shared" si="8"/>
        <v>2.5000000000000001E-2</v>
      </c>
      <c r="J266" s="24" t="str">
        <f t="shared" si="9"/>
        <v>Need Improvement</v>
      </c>
    </row>
    <row r="267" spans="1:10" x14ac:dyDescent="0.25">
      <c r="A267" s="29">
        <v>41349</v>
      </c>
      <c r="B267" s="30">
        <v>1374</v>
      </c>
      <c r="C267" s="31" t="s">
        <v>57</v>
      </c>
      <c r="D267" s="31" t="s">
        <v>60</v>
      </c>
      <c r="E267" s="31" t="s">
        <v>58</v>
      </c>
      <c r="F267" s="31">
        <v>10</v>
      </c>
      <c r="G267" s="32">
        <v>9000</v>
      </c>
      <c r="H267" s="31">
        <v>2616.2999999999997</v>
      </c>
      <c r="I267" s="26">
        <f t="shared" si="8"/>
        <v>2.5000000000000001E-2</v>
      </c>
      <c r="J267" s="24" t="str">
        <f t="shared" si="9"/>
        <v>Need Improvement</v>
      </c>
    </row>
    <row r="268" spans="1:10" x14ac:dyDescent="0.25">
      <c r="A268" s="29">
        <v>41350</v>
      </c>
      <c r="B268" s="30">
        <v>1375</v>
      </c>
      <c r="C268" s="31" t="s">
        <v>53</v>
      </c>
      <c r="D268" s="31" t="s">
        <v>60</v>
      </c>
      <c r="E268" s="31" t="s">
        <v>58</v>
      </c>
      <c r="F268" s="31">
        <v>6</v>
      </c>
      <c r="G268" s="32">
        <v>10192.5</v>
      </c>
      <c r="H268" s="31">
        <v>1763.7101999999998</v>
      </c>
      <c r="I268" s="26">
        <f t="shared" si="8"/>
        <v>0.05</v>
      </c>
      <c r="J268" s="24" t="str">
        <f t="shared" si="9"/>
        <v>Good</v>
      </c>
    </row>
    <row r="269" spans="1:10" x14ac:dyDescent="0.25">
      <c r="A269" s="29">
        <v>41351</v>
      </c>
      <c r="B269" s="30">
        <v>1376</v>
      </c>
      <c r="C269" s="31" t="s">
        <v>56</v>
      </c>
      <c r="D269" s="31" t="s">
        <v>60</v>
      </c>
      <c r="E269" s="31" t="s">
        <v>58</v>
      </c>
      <c r="F269" s="31">
        <v>6</v>
      </c>
      <c r="G269" s="32">
        <v>7074</v>
      </c>
      <c r="H269" s="31">
        <v>594.03915000000006</v>
      </c>
      <c r="I269" s="26">
        <f t="shared" si="8"/>
        <v>2.5000000000000001E-2</v>
      </c>
      <c r="J269" s="24" t="str">
        <f t="shared" si="9"/>
        <v>Need Improvement</v>
      </c>
    </row>
    <row r="270" spans="1:10" x14ac:dyDescent="0.25">
      <c r="A270" s="29">
        <v>41352</v>
      </c>
      <c r="B270" s="30">
        <v>1377</v>
      </c>
      <c r="C270" s="31" t="s">
        <v>57</v>
      </c>
      <c r="D270" s="31" t="s">
        <v>60</v>
      </c>
      <c r="E270" s="31" t="s">
        <v>59</v>
      </c>
      <c r="F270" s="31">
        <v>10</v>
      </c>
      <c r="G270" s="32">
        <v>2260</v>
      </c>
      <c r="H270" s="31">
        <v>3598.8240000000001</v>
      </c>
      <c r="I270" s="26">
        <f t="shared" si="8"/>
        <v>1.4999999999999999E-2</v>
      </c>
      <c r="J270" s="24" t="str">
        <f t="shared" si="9"/>
        <v>Need Improvement</v>
      </c>
    </row>
    <row r="271" spans="1:10" x14ac:dyDescent="0.25">
      <c r="A271" s="29">
        <v>41353</v>
      </c>
      <c r="B271" s="30">
        <v>1378</v>
      </c>
      <c r="C271" s="31" t="s">
        <v>53</v>
      </c>
      <c r="D271" s="31" t="s">
        <v>60</v>
      </c>
      <c r="E271" s="31" t="s">
        <v>59</v>
      </c>
      <c r="F271" s="31">
        <v>7</v>
      </c>
      <c r="G271" s="32">
        <v>8568</v>
      </c>
      <c r="H271" s="31">
        <v>980.17920000000004</v>
      </c>
      <c r="I271" s="26">
        <f t="shared" si="8"/>
        <v>2.5000000000000001E-2</v>
      </c>
      <c r="J271" s="24" t="str">
        <f t="shared" si="9"/>
        <v>Need Improvement</v>
      </c>
    </row>
    <row r="272" spans="1:10" x14ac:dyDescent="0.25">
      <c r="A272" s="29">
        <v>41354</v>
      </c>
      <c r="B272" s="30">
        <v>1379</v>
      </c>
      <c r="C272" s="31" t="s">
        <v>56</v>
      </c>
      <c r="D272" s="31" t="s">
        <v>60</v>
      </c>
      <c r="E272" s="31" t="s">
        <v>59</v>
      </c>
      <c r="F272" s="31">
        <v>8</v>
      </c>
      <c r="G272" s="32">
        <v>8856</v>
      </c>
      <c r="H272" s="31">
        <v>5951.232</v>
      </c>
      <c r="I272" s="26">
        <f t="shared" si="8"/>
        <v>2.5000000000000001E-2</v>
      </c>
      <c r="J272" s="24" t="str">
        <f t="shared" si="9"/>
        <v>Good</v>
      </c>
    </row>
    <row r="273" spans="1:10" x14ac:dyDescent="0.25">
      <c r="A273" s="29">
        <v>41355</v>
      </c>
      <c r="B273" s="30">
        <v>1380</v>
      </c>
      <c r="C273" s="31" t="s">
        <v>57</v>
      </c>
      <c r="D273" s="31" t="s">
        <v>60</v>
      </c>
      <c r="E273" s="31" t="s">
        <v>55</v>
      </c>
      <c r="F273" s="31">
        <v>6</v>
      </c>
      <c r="G273" s="32">
        <v>1692</v>
      </c>
      <c r="H273" s="31">
        <v>2789.7696000000001</v>
      </c>
      <c r="I273" s="26">
        <f t="shared" si="8"/>
        <v>1.4999999999999999E-2</v>
      </c>
      <c r="J273" s="24" t="str">
        <f t="shared" si="9"/>
        <v>Need Improvement</v>
      </c>
    </row>
    <row r="274" spans="1:10" x14ac:dyDescent="0.25">
      <c r="A274" s="29">
        <v>41356</v>
      </c>
      <c r="B274" s="30">
        <v>1381</v>
      </c>
      <c r="C274" s="31" t="s">
        <v>53</v>
      </c>
      <c r="D274" s="31" t="s">
        <v>60</v>
      </c>
      <c r="E274" s="31" t="s">
        <v>55</v>
      </c>
      <c r="F274" s="31">
        <v>6</v>
      </c>
      <c r="G274" s="32">
        <v>5022</v>
      </c>
      <c r="H274" s="31">
        <v>3700.3769999999995</v>
      </c>
      <c r="I274" s="26">
        <f t="shared" si="8"/>
        <v>2.5000000000000001E-2</v>
      </c>
      <c r="J274" s="24" t="str">
        <f t="shared" si="9"/>
        <v>Need Improvement</v>
      </c>
    </row>
    <row r="275" spans="1:10" x14ac:dyDescent="0.25">
      <c r="A275" s="29">
        <v>41357</v>
      </c>
      <c r="B275" s="30">
        <v>1382</v>
      </c>
      <c r="C275" s="31" t="s">
        <v>56</v>
      </c>
      <c r="D275" s="31" t="s">
        <v>60</v>
      </c>
      <c r="E275" s="31" t="s">
        <v>55</v>
      </c>
      <c r="F275" s="31">
        <v>10</v>
      </c>
      <c r="G275" s="32">
        <v>8160</v>
      </c>
      <c r="H275" s="31">
        <v>3942.9119999999998</v>
      </c>
      <c r="I275" s="26">
        <f t="shared" si="8"/>
        <v>2.5000000000000001E-2</v>
      </c>
      <c r="J275" s="24" t="str">
        <f t="shared" si="9"/>
        <v>Need Improvement</v>
      </c>
    </row>
    <row r="276" spans="1:10" x14ac:dyDescent="0.25">
      <c r="A276" s="29">
        <v>41358</v>
      </c>
      <c r="B276" s="30">
        <v>1383</v>
      </c>
      <c r="C276" s="31" t="s">
        <v>57</v>
      </c>
      <c r="D276" s="31" t="s">
        <v>60</v>
      </c>
      <c r="E276" s="31" t="s">
        <v>58</v>
      </c>
      <c r="F276" s="31">
        <v>7</v>
      </c>
      <c r="G276" s="32">
        <v>2509.5</v>
      </c>
      <c r="H276" s="31">
        <v>858.7509</v>
      </c>
      <c r="I276" s="26">
        <f t="shared" si="8"/>
        <v>1.4999999999999999E-2</v>
      </c>
      <c r="J276" s="24" t="str">
        <f t="shared" si="9"/>
        <v>Need Improvement</v>
      </c>
    </row>
    <row r="277" spans="1:10" x14ac:dyDescent="0.25">
      <c r="A277" s="29">
        <v>41359</v>
      </c>
      <c r="B277" s="30">
        <v>1384</v>
      </c>
      <c r="C277" s="31" t="s">
        <v>53</v>
      </c>
      <c r="D277" s="31" t="s">
        <v>60</v>
      </c>
      <c r="E277" s="31" t="s">
        <v>58</v>
      </c>
      <c r="F277" s="31">
        <v>7</v>
      </c>
      <c r="G277" s="32">
        <v>1732.5</v>
      </c>
      <c r="H277" s="31">
        <v>1503.81</v>
      </c>
      <c r="I277" s="26">
        <f t="shared" si="8"/>
        <v>1.4999999999999999E-2</v>
      </c>
      <c r="J277" s="24" t="str">
        <f t="shared" si="9"/>
        <v>Need Improvement</v>
      </c>
    </row>
    <row r="278" spans="1:10" x14ac:dyDescent="0.25">
      <c r="A278" s="29">
        <v>41360</v>
      </c>
      <c r="B278" s="30">
        <v>1385</v>
      </c>
      <c r="C278" s="31" t="s">
        <v>56</v>
      </c>
      <c r="D278" s="31" t="s">
        <v>60</v>
      </c>
      <c r="E278" s="31" t="s">
        <v>58</v>
      </c>
      <c r="F278" s="31">
        <v>9</v>
      </c>
      <c r="G278" s="32">
        <v>2340</v>
      </c>
      <c r="H278" s="31">
        <v>2488.59</v>
      </c>
      <c r="I278" s="26">
        <f t="shared" si="8"/>
        <v>1.4999999999999999E-2</v>
      </c>
      <c r="J278" s="24" t="str">
        <f t="shared" si="9"/>
        <v>Need Improvement</v>
      </c>
    </row>
    <row r="279" spans="1:10" x14ac:dyDescent="0.25">
      <c r="A279" s="29">
        <v>41361</v>
      </c>
      <c r="B279" s="30">
        <v>1386</v>
      </c>
      <c r="C279" s="31" t="s">
        <v>57</v>
      </c>
      <c r="D279" s="31" t="s">
        <v>60</v>
      </c>
      <c r="E279" s="31" t="s">
        <v>59</v>
      </c>
      <c r="F279" s="31">
        <v>10</v>
      </c>
      <c r="G279" s="32">
        <v>10960</v>
      </c>
      <c r="H279" s="31">
        <v>3741.7439999999997</v>
      </c>
      <c r="I279" s="26">
        <f t="shared" si="8"/>
        <v>0.05</v>
      </c>
      <c r="J279" s="24" t="str">
        <f t="shared" si="9"/>
        <v>Good</v>
      </c>
    </row>
    <row r="280" spans="1:10" x14ac:dyDescent="0.25">
      <c r="A280" s="29">
        <v>41362</v>
      </c>
      <c r="B280" s="30">
        <v>1387</v>
      </c>
      <c r="C280" s="31" t="s">
        <v>53</v>
      </c>
      <c r="D280" s="31" t="s">
        <v>60</v>
      </c>
      <c r="E280" s="31" t="s">
        <v>59</v>
      </c>
      <c r="F280" s="31">
        <v>7</v>
      </c>
      <c r="G280" s="32">
        <v>8111.25</v>
      </c>
      <c r="H280" s="31">
        <v>597.799125</v>
      </c>
      <c r="I280" s="26">
        <f t="shared" si="8"/>
        <v>2.5000000000000001E-2</v>
      </c>
      <c r="J280" s="24" t="str">
        <f t="shared" si="9"/>
        <v>Need Improvement</v>
      </c>
    </row>
    <row r="281" spans="1:10" x14ac:dyDescent="0.25">
      <c r="A281" s="29">
        <v>41363</v>
      </c>
      <c r="B281" s="30">
        <v>1388</v>
      </c>
      <c r="C281" s="31" t="s">
        <v>56</v>
      </c>
      <c r="D281" s="31" t="s">
        <v>60</v>
      </c>
      <c r="E281" s="31" t="s">
        <v>59</v>
      </c>
      <c r="F281" s="31">
        <v>6</v>
      </c>
      <c r="G281" s="32">
        <v>4878</v>
      </c>
      <c r="H281" s="31">
        <v>4765.8060000000005</v>
      </c>
      <c r="I281" s="26">
        <f t="shared" si="8"/>
        <v>1.4999999999999999E-2</v>
      </c>
      <c r="J281" s="24" t="str">
        <f t="shared" si="9"/>
        <v>Need Improvement</v>
      </c>
    </row>
    <row r="282" spans="1:10" x14ac:dyDescent="0.25">
      <c r="A282" s="29">
        <v>41364</v>
      </c>
      <c r="B282" s="30">
        <v>1389</v>
      </c>
      <c r="C282" s="31" t="s">
        <v>57</v>
      </c>
      <c r="D282" s="31" t="s">
        <v>60</v>
      </c>
      <c r="E282" s="31" t="s">
        <v>55</v>
      </c>
      <c r="F282" s="31">
        <v>8</v>
      </c>
      <c r="G282" s="32">
        <v>14940</v>
      </c>
      <c r="H282" s="31">
        <v>5294.7359999999999</v>
      </c>
      <c r="I282" s="26">
        <f t="shared" si="8"/>
        <v>0.05</v>
      </c>
      <c r="J282" s="24" t="str">
        <f t="shared" si="9"/>
        <v>Good</v>
      </c>
    </row>
    <row r="283" spans="1:10" x14ac:dyDescent="0.25">
      <c r="A283" s="29">
        <v>41365</v>
      </c>
      <c r="B283" s="30">
        <v>1390</v>
      </c>
      <c r="C283" s="31" t="s">
        <v>53</v>
      </c>
      <c r="D283" s="31" t="s">
        <v>60</v>
      </c>
      <c r="E283" s="31" t="s">
        <v>55</v>
      </c>
      <c r="F283" s="31">
        <v>8</v>
      </c>
      <c r="G283" s="32">
        <v>8280</v>
      </c>
      <c r="H283" s="31">
        <v>4222.7999999999993</v>
      </c>
      <c r="I283" s="26">
        <f t="shared" si="8"/>
        <v>2.5000000000000001E-2</v>
      </c>
      <c r="J283" s="24" t="str">
        <f t="shared" si="9"/>
        <v>Need Improvement</v>
      </c>
    </row>
    <row r="284" spans="1:10" x14ac:dyDescent="0.25">
      <c r="A284" s="29">
        <v>41366</v>
      </c>
      <c r="B284" s="30">
        <v>1391</v>
      </c>
      <c r="C284" s="31" t="s">
        <v>56</v>
      </c>
      <c r="D284" s="31" t="s">
        <v>60</v>
      </c>
      <c r="E284" s="31" t="s">
        <v>55</v>
      </c>
      <c r="F284" s="31">
        <v>6</v>
      </c>
      <c r="G284" s="32">
        <v>2065.5</v>
      </c>
      <c r="H284" s="31">
        <v>2443.2799500000001</v>
      </c>
      <c r="I284" s="26">
        <f t="shared" si="8"/>
        <v>1.4999999999999999E-2</v>
      </c>
      <c r="J284" s="24" t="str">
        <f t="shared" si="9"/>
        <v>Need Improvement</v>
      </c>
    </row>
    <row r="285" spans="1:10" x14ac:dyDescent="0.25">
      <c r="A285" s="29">
        <v>41367</v>
      </c>
      <c r="B285" s="30">
        <v>1392</v>
      </c>
      <c r="C285" s="31" t="s">
        <v>57</v>
      </c>
      <c r="D285" s="31" t="s">
        <v>60</v>
      </c>
      <c r="E285" s="31" t="s">
        <v>58</v>
      </c>
      <c r="F285" s="31">
        <v>8</v>
      </c>
      <c r="G285" s="32">
        <v>8028</v>
      </c>
      <c r="H285" s="31">
        <v>4016.6760000000004</v>
      </c>
      <c r="I285" s="26">
        <f t="shared" si="8"/>
        <v>2.5000000000000001E-2</v>
      </c>
      <c r="J285" s="24" t="str">
        <f t="shared" si="9"/>
        <v>Need Improvement</v>
      </c>
    </row>
    <row r="286" spans="1:10" x14ac:dyDescent="0.25">
      <c r="A286" s="29">
        <v>41368</v>
      </c>
      <c r="B286" s="30">
        <v>1393</v>
      </c>
      <c r="C286" s="31" t="s">
        <v>53</v>
      </c>
      <c r="D286" s="31" t="s">
        <v>60</v>
      </c>
      <c r="E286" s="31" t="s">
        <v>58</v>
      </c>
      <c r="F286" s="31">
        <v>9</v>
      </c>
      <c r="G286" s="32">
        <v>8280</v>
      </c>
      <c r="H286" s="31">
        <v>3315.1049999999996</v>
      </c>
      <c r="I286" s="26">
        <f t="shared" si="8"/>
        <v>2.5000000000000001E-2</v>
      </c>
      <c r="J286" s="24" t="str">
        <f t="shared" si="9"/>
        <v>Need Improvement</v>
      </c>
    </row>
    <row r="287" spans="1:10" x14ac:dyDescent="0.25">
      <c r="A287" s="29">
        <v>41369</v>
      </c>
      <c r="B287" s="30">
        <v>1394</v>
      </c>
      <c r="C287" s="31" t="s">
        <v>56</v>
      </c>
      <c r="D287" s="31" t="s">
        <v>60</v>
      </c>
      <c r="E287" s="31" t="s">
        <v>58</v>
      </c>
      <c r="F287" s="31">
        <v>7</v>
      </c>
      <c r="G287" s="32">
        <v>2215.5</v>
      </c>
      <c r="H287" s="31">
        <v>2865.9708000000005</v>
      </c>
      <c r="I287" s="26">
        <f t="shared" si="8"/>
        <v>1.4999999999999999E-2</v>
      </c>
      <c r="J287" s="24" t="str">
        <f t="shared" si="9"/>
        <v>Need Improvement</v>
      </c>
    </row>
    <row r="288" spans="1:10" x14ac:dyDescent="0.25">
      <c r="A288" s="29">
        <v>41370</v>
      </c>
      <c r="B288" s="30">
        <v>1395</v>
      </c>
      <c r="C288" s="31" t="s">
        <v>57</v>
      </c>
      <c r="D288" s="31" t="s">
        <v>60</v>
      </c>
      <c r="E288" s="31" t="s">
        <v>59</v>
      </c>
      <c r="F288" s="31">
        <v>7</v>
      </c>
      <c r="G288" s="32">
        <v>12022.5</v>
      </c>
      <c r="H288" s="31">
        <v>2547.0868500000006</v>
      </c>
      <c r="I288" s="26">
        <f t="shared" si="8"/>
        <v>0.05</v>
      </c>
      <c r="J288" s="24" t="str">
        <f t="shared" si="9"/>
        <v>Good</v>
      </c>
    </row>
    <row r="289" spans="1:10" x14ac:dyDescent="0.25">
      <c r="A289" s="29">
        <v>41371</v>
      </c>
      <c r="B289" s="30">
        <v>1396</v>
      </c>
      <c r="C289" s="31" t="s">
        <v>53</v>
      </c>
      <c r="D289" s="31" t="s">
        <v>60</v>
      </c>
      <c r="E289" s="31" t="s">
        <v>59</v>
      </c>
      <c r="F289" s="31">
        <v>10</v>
      </c>
      <c r="G289" s="32">
        <v>3600</v>
      </c>
      <c r="H289" s="31">
        <v>3808.8</v>
      </c>
      <c r="I289" s="26">
        <f t="shared" si="8"/>
        <v>1.4999999999999999E-2</v>
      </c>
      <c r="J289" s="24" t="str">
        <f t="shared" si="9"/>
        <v>Need Improvement</v>
      </c>
    </row>
    <row r="290" spans="1:10" x14ac:dyDescent="0.25">
      <c r="A290" s="29">
        <v>41372</v>
      </c>
      <c r="B290" s="30">
        <v>1397</v>
      </c>
      <c r="C290" s="31" t="s">
        <v>56</v>
      </c>
      <c r="D290" s="31" t="s">
        <v>60</v>
      </c>
      <c r="E290" s="31" t="s">
        <v>59</v>
      </c>
      <c r="F290" s="31">
        <v>8</v>
      </c>
      <c r="G290" s="32">
        <v>5136</v>
      </c>
      <c r="H290" s="31">
        <v>2781.9143999999997</v>
      </c>
      <c r="I290" s="26">
        <f t="shared" si="8"/>
        <v>2.5000000000000001E-2</v>
      </c>
      <c r="J290" s="24" t="str">
        <f t="shared" si="9"/>
        <v>Need Improvement</v>
      </c>
    </row>
    <row r="291" spans="1:10" x14ac:dyDescent="0.25">
      <c r="A291" s="29">
        <v>41373</v>
      </c>
      <c r="B291" s="30">
        <v>1398</v>
      </c>
      <c r="C291" s="31" t="s">
        <v>57</v>
      </c>
      <c r="D291" s="31" t="s">
        <v>60</v>
      </c>
      <c r="E291" s="31" t="s">
        <v>55</v>
      </c>
      <c r="F291" s="31">
        <v>9</v>
      </c>
      <c r="G291" s="32">
        <v>2430</v>
      </c>
      <c r="H291" s="31">
        <v>5209.920000000001</v>
      </c>
      <c r="I291" s="26">
        <f t="shared" si="8"/>
        <v>1.4999999999999999E-2</v>
      </c>
      <c r="J291" s="24" t="str">
        <f t="shared" si="9"/>
        <v>Good</v>
      </c>
    </row>
    <row r="292" spans="1:10" x14ac:dyDescent="0.25">
      <c r="A292" s="29">
        <v>41374</v>
      </c>
      <c r="B292" s="30">
        <v>1399</v>
      </c>
      <c r="C292" s="31" t="s">
        <v>53</v>
      </c>
      <c r="D292" s="31" t="s">
        <v>60</v>
      </c>
      <c r="E292" s="31" t="s">
        <v>55</v>
      </c>
      <c r="F292" s="31">
        <v>10</v>
      </c>
      <c r="G292" s="32">
        <v>10160</v>
      </c>
      <c r="H292" s="31">
        <v>3020.5679999999998</v>
      </c>
      <c r="I292" s="26">
        <f t="shared" si="8"/>
        <v>0.05</v>
      </c>
      <c r="J292" s="24" t="str">
        <f t="shared" si="9"/>
        <v>Good</v>
      </c>
    </row>
    <row r="293" spans="1:10" x14ac:dyDescent="0.25">
      <c r="A293" s="29">
        <v>41375</v>
      </c>
      <c r="B293" s="30">
        <v>1400</v>
      </c>
      <c r="C293" s="31" t="s">
        <v>56</v>
      </c>
      <c r="D293" s="31" t="s">
        <v>60</v>
      </c>
      <c r="E293" s="31" t="s">
        <v>55</v>
      </c>
      <c r="F293" s="31">
        <v>7</v>
      </c>
      <c r="G293" s="32">
        <v>8379</v>
      </c>
      <c r="H293" s="31">
        <v>4688.0505000000003</v>
      </c>
      <c r="I293" s="26">
        <f t="shared" si="8"/>
        <v>2.5000000000000001E-2</v>
      </c>
      <c r="J293" s="24" t="str">
        <f t="shared" si="9"/>
        <v>Need Improvement</v>
      </c>
    </row>
    <row r="294" spans="1:10" x14ac:dyDescent="0.25">
      <c r="A294" s="29">
        <v>41376</v>
      </c>
      <c r="B294" s="30">
        <v>1401</v>
      </c>
      <c r="C294" s="31" t="s">
        <v>57</v>
      </c>
      <c r="D294" s="31" t="s">
        <v>60</v>
      </c>
      <c r="E294" s="31" t="s">
        <v>58</v>
      </c>
      <c r="F294" s="31">
        <v>10</v>
      </c>
      <c r="G294" s="32">
        <v>3420</v>
      </c>
      <c r="H294" s="31">
        <v>1141.596</v>
      </c>
      <c r="I294" s="26">
        <f t="shared" si="8"/>
        <v>1.4999999999999999E-2</v>
      </c>
      <c r="J294" s="24" t="str">
        <f t="shared" si="9"/>
        <v>Need Improvement</v>
      </c>
    </row>
    <row r="295" spans="1:10" x14ac:dyDescent="0.25">
      <c r="A295" s="29">
        <v>41377</v>
      </c>
      <c r="B295" s="30">
        <v>1402</v>
      </c>
      <c r="C295" s="31" t="s">
        <v>53</v>
      </c>
      <c r="D295" s="31" t="s">
        <v>60</v>
      </c>
      <c r="E295" s="31" t="s">
        <v>58</v>
      </c>
      <c r="F295" s="31">
        <v>7</v>
      </c>
      <c r="G295" s="32">
        <v>2572.5</v>
      </c>
      <c r="H295" s="31">
        <v>1882.5554999999999</v>
      </c>
      <c r="I295" s="26">
        <f t="shared" si="8"/>
        <v>1.4999999999999999E-2</v>
      </c>
      <c r="J295" s="24" t="str">
        <f t="shared" si="9"/>
        <v>Need Improvement</v>
      </c>
    </row>
    <row r="296" spans="1:10" x14ac:dyDescent="0.25">
      <c r="A296" s="29">
        <v>41378</v>
      </c>
      <c r="B296" s="30">
        <v>1403</v>
      </c>
      <c r="C296" s="31" t="s">
        <v>56</v>
      </c>
      <c r="D296" s="31" t="s">
        <v>60</v>
      </c>
      <c r="E296" s="31" t="s">
        <v>58</v>
      </c>
      <c r="F296" s="31">
        <v>7</v>
      </c>
      <c r="G296" s="32">
        <v>12652.5</v>
      </c>
      <c r="H296" s="31">
        <v>807.73559999999998</v>
      </c>
      <c r="I296" s="26">
        <f t="shared" si="8"/>
        <v>0.05</v>
      </c>
      <c r="J296" s="24" t="str">
        <f t="shared" si="9"/>
        <v>Good</v>
      </c>
    </row>
    <row r="297" spans="1:10" x14ac:dyDescent="0.25">
      <c r="A297" s="29">
        <v>41379</v>
      </c>
      <c r="B297" s="30">
        <v>1404</v>
      </c>
      <c r="C297" s="31" t="s">
        <v>57</v>
      </c>
      <c r="D297" s="31" t="s">
        <v>60</v>
      </c>
      <c r="E297" s="31" t="s">
        <v>59</v>
      </c>
      <c r="F297" s="31">
        <v>6</v>
      </c>
      <c r="G297" s="32">
        <v>8856</v>
      </c>
      <c r="H297" s="31">
        <v>4363.7939999999999</v>
      </c>
      <c r="I297" s="26">
        <f t="shared" si="8"/>
        <v>2.5000000000000001E-2</v>
      </c>
      <c r="J297" s="24" t="str">
        <f t="shared" si="9"/>
        <v>Need Improvement</v>
      </c>
    </row>
    <row r="298" spans="1:10" x14ac:dyDescent="0.25">
      <c r="A298" s="29">
        <v>41380</v>
      </c>
      <c r="B298" s="30">
        <v>1405</v>
      </c>
      <c r="C298" s="31" t="s">
        <v>53</v>
      </c>
      <c r="D298" s="31" t="s">
        <v>60</v>
      </c>
      <c r="E298" s="31" t="s">
        <v>59</v>
      </c>
      <c r="F298" s="31">
        <v>7</v>
      </c>
      <c r="G298" s="32">
        <v>8820</v>
      </c>
      <c r="H298" s="31">
        <v>2115.6239999999998</v>
      </c>
      <c r="I298" s="26">
        <f t="shared" si="8"/>
        <v>2.5000000000000001E-2</v>
      </c>
      <c r="J298" s="24" t="str">
        <f t="shared" si="9"/>
        <v>Need Improvement</v>
      </c>
    </row>
    <row r="299" spans="1:10" x14ac:dyDescent="0.25">
      <c r="A299" s="29">
        <v>41381</v>
      </c>
      <c r="B299" s="30">
        <v>1406</v>
      </c>
      <c r="C299" s="31" t="s">
        <v>56</v>
      </c>
      <c r="D299" s="31" t="s">
        <v>60</v>
      </c>
      <c r="E299" s="31" t="s">
        <v>59</v>
      </c>
      <c r="F299" s="31">
        <v>9</v>
      </c>
      <c r="G299" s="32">
        <v>13230</v>
      </c>
      <c r="H299" s="31">
        <v>2436.9659999999999</v>
      </c>
      <c r="I299" s="26">
        <f t="shared" si="8"/>
        <v>0.05</v>
      </c>
      <c r="J299" s="24" t="str">
        <f t="shared" si="9"/>
        <v>Good</v>
      </c>
    </row>
    <row r="300" spans="1:10" x14ac:dyDescent="0.25">
      <c r="A300" s="29">
        <v>41382</v>
      </c>
      <c r="B300" s="30">
        <v>1407</v>
      </c>
      <c r="C300" s="31" t="s">
        <v>57</v>
      </c>
      <c r="D300" s="31" t="s">
        <v>60</v>
      </c>
      <c r="E300" s="31" t="s">
        <v>55</v>
      </c>
      <c r="F300" s="31">
        <v>6</v>
      </c>
      <c r="G300" s="32">
        <v>6358.5</v>
      </c>
      <c r="H300" s="31">
        <v>2668.0265999999992</v>
      </c>
      <c r="I300" s="26">
        <f t="shared" si="8"/>
        <v>2.5000000000000001E-2</v>
      </c>
      <c r="J300" s="24" t="str">
        <f t="shared" si="9"/>
        <v>Need Improvement</v>
      </c>
    </row>
    <row r="301" spans="1:10" x14ac:dyDescent="0.25">
      <c r="A301" s="29">
        <v>41383</v>
      </c>
      <c r="B301" s="30">
        <v>1408</v>
      </c>
      <c r="C301" s="31" t="s">
        <v>53</v>
      </c>
      <c r="D301" s="31" t="s">
        <v>60</v>
      </c>
      <c r="E301" s="31" t="s">
        <v>55</v>
      </c>
      <c r="F301" s="31">
        <v>9</v>
      </c>
      <c r="G301" s="32">
        <v>13095</v>
      </c>
      <c r="H301" s="31">
        <v>1701.3023999999998</v>
      </c>
      <c r="I301" s="26">
        <f t="shared" si="8"/>
        <v>0.05</v>
      </c>
      <c r="J301" s="24" t="str">
        <f t="shared" si="9"/>
        <v>Good</v>
      </c>
    </row>
    <row r="302" spans="1:10" x14ac:dyDescent="0.25">
      <c r="A302" s="29">
        <v>41384</v>
      </c>
      <c r="B302" s="30">
        <v>1409</v>
      </c>
      <c r="C302" s="31" t="s">
        <v>56</v>
      </c>
      <c r="D302" s="31" t="s">
        <v>60</v>
      </c>
      <c r="E302" s="31" t="s">
        <v>55</v>
      </c>
      <c r="F302" s="31">
        <v>7</v>
      </c>
      <c r="G302" s="32">
        <v>3822</v>
      </c>
      <c r="H302" s="31">
        <v>3359.538</v>
      </c>
      <c r="I302" s="26">
        <f t="shared" si="8"/>
        <v>1.4999999999999999E-2</v>
      </c>
      <c r="J302" s="24" t="str">
        <f t="shared" si="9"/>
        <v>Need Improvement</v>
      </c>
    </row>
    <row r="303" spans="1:10" x14ac:dyDescent="0.25">
      <c r="A303" s="29">
        <v>41385</v>
      </c>
      <c r="B303" s="30">
        <v>1410</v>
      </c>
      <c r="C303" s="31" t="s">
        <v>57</v>
      </c>
      <c r="D303" s="31" t="s">
        <v>60</v>
      </c>
      <c r="E303" s="31" t="s">
        <v>58</v>
      </c>
      <c r="F303" s="31">
        <v>10</v>
      </c>
      <c r="G303" s="32">
        <v>13600</v>
      </c>
      <c r="H303" s="31">
        <v>5811.2800000000007</v>
      </c>
      <c r="I303" s="26">
        <f t="shared" si="8"/>
        <v>0.05</v>
      </c>
      <c r="J303" s="24" t="str">
        <f t="shared" si="9"/>
        <v>Good</v>
      </c>
    </row>
    <row r="304" spans="1:10" x14ac:dyDescent="0.25">
      <c r="A304" s="29">
        <v>41386</v>
      </c>
      <c r="B304" s="30">
        <v>1411</v>
      </c>
      <c r="C304" s="31" t="s">
        <v>53</v>
      </c>
      <c r="D304" s="31" t="s">
        <v>60</v>
      </c>
      <c r="E304" s="31" t="s">
        <v>58</v>
      </c>
      <c r="F304" s="31">
        <v>8</v>
      </c>
      <c r="G304" s="32">
        <v>8640</v>
      </c>
      <c r="H304" s="31">
        <v>4520.880000000001</v>
      </c>
      <c r="I304" s="26">
        <f t="shared" si="8"/>
        <v>2.5000000000000001E-2</v>
      </c>
      <c r="J304" s="24" t="str">
        <f t="shared" si="9"/>
        <v>Need Improvement</v>
      </c>
    </row>
    <row r="305" spans="1:10" x14ac:dyDescent="0.25">
      <c r="A305" s="29">
        <v>41387</v>
      </c>
      <c r="B305" s="30">
        <v>1412</v>
      </c>
      <c r="C305" s="31" t="s">
        <v>56</v>
      </c>
      <c r="D305" s="31" t="s">
        <v>60</v>
      </c>
      <c r="E305" s="31" t="s">
        <v>58</v>
      </c>
      <c r="F305" s="31">
        <v>9</v>
      </c>
      <c r="G305" s="32">
        <v>2421</v>
      </c>
      <c r="H305" s="31">
        <v>3976.4924999999998</v>
      </c>
      <c r="I305" s="26">
        <f t="shared" si="8"/>
        <v>1.4999999999999999E-2</v>
      </c>
      <c r="J305" s="24" t="str">
        <f t="shared" si="9"/>
        <v>Need Improvement</v>
      </c>
    </row>
    <row r="306" spans="1:10" x14ac:dyDescent="0.25">
      <c r="A306" s="29">
        <v>41388</v>
      </c>
      <c r="B306" s="30">
        <v>1413</v>
      </c>
      <c r="C306" s="31" t="s">
        <v>57</v>
      </c>
      <c r="D306" s="31" t="s">
        <v>60</v>
      </c>
      <c r="E306" s="31" t="s">
        <v>59</v>
      </c>
      <c r="F306" s="31">
        <v>6</v>
      </c>
      <c r="G306" s="32">
        <v>7290</v>
      </c>
      <c r="H306" s="31">
        <v>3423.5662499999999</v>
      </c>
      <c r="I306" s="26">
        <f t="shared" si="8"/>
        <v>2.5000000000000001E-2</v>
      </c>
      <c r="J306" s="24" t="str">
        <f t="shared" si="9"/>
        <v>Need Improvement</v>
      </c>
    </row>
    <row r="307" spans="1:10" x14ac:dyDescent="0.25">
      <c r="A307" s="29">
        <v>41389</v>
      </c>
      <c r="B307" s="30">
        <v>1414</v>
      </c>
      <c r="C307" s="31" t="s">
        <v>53</v>
      </c>
      <c r="D307" s="31" t="s">
        <v>60</v>
      </c>
      <c r="E307" s="31" t="s">
        <v>59</v>
      </c>
      <c r="F307" s="31">
        <v>8</v>
      </c>
      <c r="G307" s="32">
        <v>6192</v>
      </c>
      <c r="H307" s="31">
        <v>2479.8959999999997</v>
      </c>
      <c r="I307" s="26">
        <f t="shared" si="8"/>
        <v>2.5000000000000001E-2</v>
      </c>
      <c r="J307" s="24" t="str">
        <f t="shared" si="9"/>
        <v>Need Improvement</v>
      </c>
    </row>
    <row r="308" spans="1:10" x14ac:dyDescent="0.25">
      <c r="A308" s="29">
        <v>41390</v>
      </c>
      <c r="B308" s="30">
        <v>1415</v>
      </c>
      <c r="C308" s="31" t="s">
        <v>56</v>
      </c>
      <c r="D308" s="31" t="s">
        <v>60</v>
      </c>
      <c r="E308" s="31" t="s">
        <v>59</v>
      </c>
      <c r="F308" s="31">
        <v>6</v>
      </c>
      <c r="G308" s="32">
        <v>2146.5</v>
      </c>
      <c r="H308" s="31">
        <v>2718.7569000000003</v>
      </c>
      <c r="I308" s="26">
        <f t="shared" si="8"/>
        <v>1.4999999999999999E-2</v>
      </c>
      <c r="J308" s="24" t="str">
        <f t="shared" si="9"/>
        <v>Need Improvement</v>
      </c>
    </row>
    <row r="309" spans="1:10" x14ac:dyDescent="0.25">
      <c r="A309" s="29">
        <v>41391</v>
      </c>
      <c r="B309" s="30">
        <v>1416</v>
      </c>
      <c r="C309" s="31" t="s">
        <v>57</v>
      </c>
      <c r="D309" s="31" t="s">
        <v>60</v>
      </c>
      <c r="E309" s="31" t="s">
        <v>55</v>
      </c>
      <c r="F309" s="31">
        <v>7</v>
      </c>
      <c r="G309" s="32">
        <v>7528.5</v>
      </c>
      <c r="H309" s="31">
        <v>769.66364999999985</v>
      </c>
      <c r="I309" s="26">
        <f t="shared" si="8"/>
        <v>2.5000000000000001E-2</v>
      </c>
      <c r="J309" s="24" t="str">
        <f t="shared" si="9"/>
        <v>Need Improvement</v>
      </c>
    </row>
    <row r="310" spans="1:10" x14ac:dyDescent="0.25">
      <c r="A310" s="29">
        <v>41392</v>
      </c>
      <c r="B310" s="30">
        <v>1417</v>
      </c>
      <c r="C310" s="31" t="s">
        <v>53</v>
      </c>
      <c r="D310" s="31" t="s">
        <v>60</v>
      </c>
      <c r="E310" s="31" t="s">
        <v>55</v>
      </c>
      <c r="F310" s="31">
        <v>6</v>
      </c>
      <c r="G310" s="32">
        <v>2106</v>
      </c>
      <c r="H310" s="31">
        <v>1447.6644000000001</v>
      </c>
      <c r="I310" s="26">
        <f t="shared" si="8"/>
        <v>1.4999999999999999E-2</v>
      </c>
      <c r="J310" s="24" t="str">
        <f t="shared" si="9"/>
        <v>Need Improvement</v>
      </c>
    </row>
    <row r="311" spans="1:10" x14ac:dyDescent="0.25">
      <c r="A311" s="29">
        <v>41393</v>
      </c>
      <c r="B311" s="30">
        <v>1418</v>
      </c>
      <c r="C311" s="31" t="s">
        <v>56</v>
      </c>
      <c r="D311" s="31" t="s">
        <v>60</v>
      </c>
      <c r="E311" s="31" t="s">
        <v>55</v>
      </c>
      <c r="F311" s="31">
        <v>10</v>
      </c>
      <c r="G311" s="32">
        <v>8480</v>
      </c>
      <c r="H311" s="31">
        <v>2146.5</v>
      </c>
      <c r="I311" s="26">
        <f t="shared" si="8"/>
        <v>2.5000000000000001E-2</v>
      </c>
      <c r="J311" s="24" t="str">
        <f t="shared" si="9"/>
        <v>Need Improvement</v>
      </c>
    </row>
    <row r="312" spans="1:10" x14ac:dyDescent="0.25">
      <c r="A312" s="29">
        <v>41394</v>
      </c>
      <c r="B312" s="30">
        <v>1419</v>
      </c>
      <c r="C312" s="31" t="s">
        <v>57</v>
      </c>
      <c r="D312" s="31" t="s">
        <v>60</v>
      </c>
      <c r="E312" s="31" t="s">
        <v>58</v>
      </c>
      <c r="F312" s="31">
        <v>6</v>
      </c>
      <c r="G312" s="32">
        <v>4266</v>
      </c>
      <c r="H312" s="31">
        <v>665.92259999999999</v>
      </c>
      <c r="I312" s="26">
        <f t="shared" si="8"/>
        <v>1.4999999999999999E-2</v>
      </c>
      <c r="J312" s="24" t="str">
        <f t="shared" si="9"/>
        <v>Need Improvement</v>
      </c>
    </row>
    <row r="313" spans="1:10" x14ac:dyDescent="0.25">
      <c r="A313" s="29">
        <v>41395</v>
      </c>
      <c r="B313" s="30">
        <v>1420</v>
      </c>
      <c r="C313" s="31" t="s">
        <v>53</v>
      </c>
      <c r="D313" s="31" t="s">
        <v>60</v>
      </c>
      <c r="E313" s="31" t="s">
        <v>58</v>
      </c>
      <c r="F313" s="31">
        <v>10</v>
      </c>
      <c r="G313" s="32">
        <v>7245</v>
      </c>
      <c r="H313" s="31">
        <v>3210.2594999999997</v>
      </c>
      <c r="I313" s="26">
        <f t="shared" si="8"/>
        <v>2.5000000000000001E-2</v>
      </c>
      <c r="J313" s="24" t="str">
        <f t="shared" si="9"/>
        <v>Need Improvement</v>
      </c>
    </row>
    <row r="314" spans="1:10" x14ac:dyDescent="0.25">
      <c r="A314" s="29">
        <v>41396</v>
      </c>
      <c r="B314" s="30">
        <v>1421</v>
      </c>
      <c r="C314" s="31" t="s">
        <v>56</v>
      </c>
      <c r="D314" s="31" t="s">
        <v>60</v>
      </c>
      <c r="E314" s="31" t="s">
        <v>58</v>
      </c>
      <c r="F314" s="31">
        <v>9</v>
      </c>
      <c r="G314" s="32">
        <v>1552.5</v>
      </c>
      <c r="H314" s="31">
        <v>2023.8390000000002</v>
      </c>
      <c r="I314" s="26">
        <f t="shared" si="8"/>
        <v>1.4999999999999999E-2</v>
      </c>
      <c r="J314" s="24" t="str">
        <f t="shared" si="9"/>
        <v>Need Improvement</v>
      </c>
    </row>
    <row r="315" spans="1:10" x14ac:dyDescent="0.25">
      <c r="A315" s="29">
        <v>41397</v>
      </c>
      <c r="B315" s="30">
        <v>1422</v>
      </c>
      <c r="C315" s="31" t="s">
        <v>57</v>
      </c>
      <c r="D315" s="31" t="s">
        <v>60</v>
      </c>
      <c r="E315" s="31" t="s">
        <v>59</v>
      </c>
      <c r="F315" s="31">
        <v>6</v>
      </c>
      <c r="G315" s="32">
        <v>2151</v>
      </c>
      <c r="H315" s="31">
        <v>3784.8995999999997</v>
      </c>
      <c r="I315" s="26">
        <f t="shared" si="8"/>
        <v>1.4999999999999999E-2</v>
      </c>
      <c r="J315" s="24" t="str">
        <f t="shared" si="9"/>
        <v>Need Improvement</v>
      </c>
    </row>
    <row r="316" spans="1:10" x14ac:dyDescent="0.25">
      <c r="A316" s="29">
        <v>41398</v>
      </c>
      <c r="B316" s="30">
        <v>1423</v>
      </c>
      <c r="C316" s="31" t="s">
        <v>53</v>
      </c>
      <c r="D316" s="31" t="s">
        <v>60</v>
      </c>
      <c r="E316" s="31" t="s">
        <v>59</v>
      </c>
      <c r="F316" s="31">
        <v>6</v>
      </c>
      <c r="G316" s="32">
        <v>7222.5</v>
      </c>
      <c r="H316" s="31">
        <v>1295.7165</v>
      </c>
      <c r="I316" s="26">
        <f t="shared" si="8"/>
        <v>2.5000000000000001E-2</v>
      </c>
      <c r="J316" s="24" t="str">
        <f t="shared" si="9"/>
        <v>Need Improvement</v>
      </c>
    </row>
    <row r="317" spans="1:10" x14ac:dyDescent="0.25">
      <c r="A317" s="29">
        <v>41399</v>
      </c>
      <c r="B317" s="30">
        <v>1424</v>
      </c>
      <c r="C317" s="31" t="s">
        <v>56</v>
      </c>
      <c r="D317" s="31" t="s">
        <v>60</v>
      </c>
      <c r="E317" s="31" t="s">
        <v>59</v>
      </c>
      <c r="F317" s="31">
        <v>6</v>
      </c>
      <c r="G317" s="32">
        <v>7632</v>
      </c>
      <c r="H317" s="31">
        <v>2415.5280000000002</v>
      </c>
      <c r="I317" s="26">
        <f t="shared" si="8"/>
        <v>2.5000000000000001E-2</v>
      </c>
      <c r="J317" s="24" t="str">
        <f t="shared" si="9"/>
        <v>Need Improvement</v>
      </c>
    </row>
    <row r="318" spans="1:10" x14ac:dyDescent="0.25">
      <c r="A318" s="29">
        <v>41400</v>
      </c>
      <c r="B318" s="30">
        <v>1425</v>
      </c>
      <c r="C318" s="31" t="s">
        <v>57</v>
      </c>
      <c r="D318" s="31" t="s">
        <v>60</v>
      </c>
      <c r="E318" s="31" t="s">
        <v>55</v>
      </c>
      <c r="F318" s="31">
        <v>9</v>
      </c>
      <c r="G318" s="32">
        <v>10476</v>
      </c>
      <c r="H318" s="31">
        <v>4955.1480000000001</v>
      </c>
      <c r="I318" s="26">
        <f t="shared" si="8"/>
        <v>0.05</v>
      </c>
      <c r="J318" s="24" t="str">
        <f t="shared" si="9"/>
        <v>Good</v>
      </c>
    </row>
    <row r="319" spans="1:10" x14ac:dyDescent="0.25">
      <c r="A319" s="29">
        <v>41401</v>
      </c>
      <c r="B319" s="30">
        <v>1426</v>
      </c>
      <c r="C319" s="31" t="s">
        <v>53</v>
      </c>
      <c r="D319" s="31" t="s">
        <v>60</v>
      </c>
      <c r="E319" s="31" t="s">
        <v>55</v>
      </c>
      <c r="F319" s="31">
        <v>7</v>
      </c>
      <c r="G319" s="32">
        <v>6930</v>
      </c>
      <c r="H319" s="31">
        <v>703.74149999999997</v>
      </c>
      <c r="I319" s="26">
        <f t="shared" si="8"/>
        <v>2.5000000000000001E-2</v>
      </c>
      <c r="J319" s="24" t="str">
        <f t="shared" si="9"/>
        <v>Need Improvement</v>
      </c>
    </row>
    <row r="320" spans="1:10" x14ac:dyDescent="0.25">
      <c r="A320" s="29">
        <v>41767</v>
      </c>
      <c r="B320" s="30">
        <v>1427</v>
      </c>
      <c r="C320" s="31" t="s">
        <v>56</v>
      </c>
      <c r="D320" s="31" t="s">
        <v>60</v>
      </c>
      <c r="E320" s="31" t="s">
        <v>55</v>
      </c>
      <c r="F320" s="31">
        <v>8</v>
      </c>
      <c r="G320" s="32">
        <v>10380</v>
      </c>
      <c r="H320" s="31">
        <v>2044.6523999999999</v>
      </c>
      <c r="I320" s="26">
        <f t="shared" si="8"/>
        <v>0.05</v>
      </c>
      <c r="J320" s="24" t="str">
        <f t="shared" si="9"/>
        <v>Good</v>
      </c>
    </row>
    <row r="321" spans="1:10" x14ac:dyDescent="0.25">
      <c r="A321" s="29">
        <v>41768</v>
      </c>
      <c r="B321" s="30">
        <v>1428</v>
      </c>
      <c r="C321" s="31" t="s">
        <v>57</v>
      </c>
      <c r="D321" s="31" t="s">
        <v>60</v>
      </c>
      <c r="E321" s="31" t="s">
        <v>58</v>
      </c>
      <c r="F321" s="31">
        <v>7</v>
      </c>
      <c r="G321" s="32">
        <v>11088</v>
      </c>
      <c r="H321" s="31">
        <v>3463.8912</v>
      </c>
      <c r="I321" s="26">
        <f t="shared" si="8"/>
        <v>0.05</v>
      </c>
      <c r="J321" s="24" t="str">
        <f t="shared" si="9"/>
        <v>Good</v>
      </c>
    </row>
    <row r="322" spans="1:10" x14ac:dyDescent="0.25">
      <c r="A322" s="29">
        <v>41769</v>
      </c>
      <c r="B322" s="30">
        <v>1429</v>
      </c>
      <c r="C322" s="31" t="s">
        <v>53</v>
      </c>
      <c r="D322" s="31" t="s">
        <v>60</v>
      </c>
      <c r="E322" s="31" t="s">
        <v>58</v>
      </c>
      <c r="F322" s="31">
        <v>6</v>
      </c>
      <c r="G322" s="32">
        <v>5535</v>
      </c>
      <c r="H322" s="31">
        <v>3875.4224999999997</v>
      </c>
      <c r="I322" s="26">
        <f t="shared" si="8"/>
        <v>2.5000000000000001E-2</v>
      </c>
      <c r="J322" s="24" t="str">
        <f t="shared" si="9"/>
        <v>Need Improvement</v>
      </c>
    </row>
    <row r="323" spans="1:10" x14ac:dyDescent="0.25">
      <c r="A323" s="29">
        <v>41770</v>
      </c>
      <c r="B323" s="30">
        <v>1430</v>
      </c>
      <c r="C323" s="31" t="s">
        <v>56</v>
      </c>
      <c r="D323" s="31" t="s">
        <v>60</v>
      </c>
      <c r="E323" s="31" t="s">
        <v>58</v>
      </c>
      <c r="F323" s="31">
        <v>9</v>
      </c>
      <c r="G323" s="32">
        <v>5058</v>
      </c>
      <c r="H323" s="31">
        <v>1083.9294</v>
      </c>
      <c r="I323" s="26">
        <f t="shared" si="8"/>
        <v>2.5000000000000001E-2</v>
      </c>
      <c r="J323" s="24" t="str">
        <f t="shared" si="9"/>
        <v>Need Improvement</v>
      </c>
    </row>
    <row r="324" spans="1:10" x14ac:dyDescent="0.25">
      <c r="A324" s="29">
        <v>41771</v>
      </c>
      <c r="B324" s="30">
        <v>1431</v>
      </c>
      <c r="C324" s="31" t="s">
        <v>57</v>
      </c>
      <c r="D324" s="31" t="s">
        <v>60</v>
      </c>
      <c r="E324" s="31" t="s">
        <v>59</v>
      </c>
      <c r="F324" s="31">
        <v>8</v>
      </c>
      <c r="G324" s="32">
        <v>11680</v>
      </c>
      <c r="H324" s="31">
        <v>1725.8368</v>
      </c>
      <c r="I324" s="26">
        <f t="shared" si="8"/>
        <v>0.05</v>
      </c>
      <c r="J324" s="24" t="str">
        <f t="shared" si="9"/>
        <v>Good</v>
      </c>
    </row>
    <row r="325" spans="1:10" x14ac:dyDescent="0.25">
      <c r="A325" s="29">
        <v>41772</v>
      </c>
      <c r="B325" s="30">
        <v>1432</v>
      </c>
      <c r="C325" s="31" t="s">
        <v>53</v>
      </c>
      <c r="D325" s="31" t="s">
        <v>60</v>
      </c>
      <c r="E325" s="31" t="s">
        <v>59</v>
      </c>
      <c r="F325" s="31">
        <v>6</v>
      </c>
      <c r="G325" s="32">
        <v>9684</v>
      </c>
      <c r="H325" s="31">
        <v>833.55029999999999</v>
      </c>
      <c r="I325" s="26">
        <f t="shared" si="8"/>
        <v>2.5000000000000001E-2</v>
      </c>
      <c r="J325" s="24" t="str">
        <f t="shared" si="9"/>
        <v>Need Improvement</v>
      </c>
    </row>
    <row r="326" spans="1:10" x14ac:dyDescent="0.25">
      <c r="A326" s="29">
        <v>41773</v>
      </c>
      <c r="B326" s="30">
        <v>1433</v>
      </c>
      <c r="C326" s="31" t="s">
        <v>56</v>
      </c>
      <c r="D326" s="31" t="s">
        <v>60</v>
      </c>
      <c r="E326" s="31" t="s">
        <v>59</v>
      </c>
      <c r="F326" s="31">
        <v>8</v>
      </c>
      <c r="G326" s="32">
        <v>4176</v>
      </c>
      <c r="H326" s="31">
        <v>1383.9264000000001</v>
      </c>
      <c r="I326" s="26">
        <f t="shared" ref="I326:I389" si="10">IF(G326&lt;5000,$O$7,IF(AND(G326&gt;=5000,G326&lt;10000),$O$6,$O$5))</f>
        <v>1.4999999999999999E-2</v>
      </c>
      <c r="J326" s="24" t="str">
        <f t="shared" ref="J326:J389" si="11">IF(OR(G326&gt;10000,H326&gt;=5000),"Good", "Need Improvement")</f>
        <v>Need Improvement</v>
      </c>
    </row>
    <row r="327" spans="1:10" x14ac:dyDescent="0.25">
      <c r="A327" s="29">
        <v>41774</v>
      </c>
      <c r="B327" s="30">
        <v>1434</v>
      </c>
      <c r="C327" s="31" t="s">
        <v>57</v>
      </c>
      <c r="D327" s="31" t="s">
        <v>60</v>
      </c>
      <c r="E327" s="31" t="s">
        <v>55</v>
      </c>
      <c r="F327" s="31">
        <v>10</v>
      </c>
      <c r="G327" s="32">
        <v>6345</v>
      </c>
      <c r="H327" s="31">
        <v>724.81050000000005</v>
      </c>
      <c r="I327" s="26">
        <f t="shared" si="10"/>
        <v>2.5000000000000001E-2</v>
      </c>
      <c r="J327" s="24" t="str">
        <f t="shared" si="11"/>
        <v>Need Improvement</v>
      </c>
    </row>
    <row r="328" spans="1:10" x14ac:dyDescent="0.25">
      <c r="A328" s="29">
        <v>41775</v>
      </c>
      <c r="B328" s="30">
        <v>1435</v>
      </c>
      <c r="C328" s="31" t="s">
        <v>53</v>
      </c>
      <c r="D328" s="31" t="s">
        <v>60</v>
      </c>
      <c r="E328" s="31" t="s">
        <v>55</v>
      </c>
      <c r="F328" s="31">
        <v>9</v>
      </c>
      <c r="G328" s="32">
        <v>9126</v>
      </c>
      <c r="H328" s="31">
        <v>1822.4621999999999</v>
      </c>
      <c r="I328" s="26">
        <f t="shared" si="10"/>
        <v>2.5000000000000001E-2</v>
      </c>
      <c r="J328" s="24" t="str">
        <f t="shared" si="11"/>
        <v>Need Improvement</v>
      </c>
    </row>
    <row r="329" spans="1:10" x14ac:dyDescent="0.25">
      <c r="A329" s="29">
        <v>41776</v>
      </c>
      <c r="B329" s="30">
        <v>1436</v>
      </c>
      <c r="C329" s="31" t="s">
        <v>56</v>
      </c>
      <c r="D329" s="31" t="s">
        <v>60</v>
      </c>
      <c r="E329" s="31" t="s">
        <v>55</v>
      </c>
      <c r="F329" s="31">
        <v>9</v>
      </c>
      <c r="G329" s="32">
        <v>11205</v>
      </c>
      <c r="H329" s="31">
        <v>4979.5020000000004</v>
      </c>
      <c r="I329" s="26">
        <f t="shared" si="10"/>
        <v>0.05</v>
      </c>
      <c r="J329" s="24" t="str">
        <f t="shared" si="11"/>
        <v>Good</v>
      </c>
    </row>
    <row r="330" spans="1:10" x14ac:dyDescent="0.25">
      <c r="A330" s="29">
        <v>41777</v>
      </c>
      <c r="B330" s="30">
        <v>1437</v>
      </c>
      <c r="C330" s="31" t="s">
        <v>57</v>
      </c>
      <c r="D330" s="31" t="s">
        <v>60</v>
      </c>
      <c r="E330" s="31" t="s">
        <v>58</v>
      </c>
      <c r="F330" s="31">
        <v>10</v>
      </c>
      <c r="G330" s="32">
        <v>6150</v>
      </c>
      <c r="H330" s="31">
        <v>1254.5999999999999</v>
      </c>
      <c r="I330" s="26">
        <f t="shared" si="10"/>
        <v>2.5000000000000001E-2</v>
      </c>
      <c r="J330" s="24" t="str">
        <f t="shared" si="11"/>
        <v>Need Improvement</v>
      </c>
    </row>
    <row r="331" spans="1:10" x14ac:dyDescent="0.25">
      <c r="A331" s="29">
        <v>41778</v>
      </c>
      <c r="B331" s="30">
        <v>1438</v>
      </c>
      <c r="C331" s="31" t="s">
        <v>53</v>
      </c>
      <c r="D331" s="31" t="s">
        <v>60</v>
      </c>
      <c r="E331" s="31" t="s">
        <v>58</v>
      </c>
      <c r="F331" s="31">
        <v>8</v>
      </c>
      <c r="G331" s="32">
        <v>10860</v>
      </c>
      <c r="H331" s="31">
        <v>3724.9800000000005</v>
      </c>
      <c r="I331" s="26">
        <f t="shared" si="10"/>
        <v>0.05</v>
      </c>
      <c r="J331" s="24" t="str">
        <f t="shared" si="11"/>
        <v>Good</v>
      </c>
    </row>
    <row r="332" spans="1:10" x14ac:dyDescent="0.25">
      <c r="A332" s="29">
        <v>41779</v>
      </c>
      <c r="B332" s="30">
        <v>1439</v>
      </c>
      <c r="C332" s="31" t="s">
        <v>56</v>
      </c>
      <c r="D332" s="31" t="s">
        <v>60</v>
      </c>
      <c r="E332" s="31" t="s">
        <v>58</v>
      </c>
      <c r="F332" s="31">
        <v>10</v>
      </c>
      <c r="G332" s="32">
        <v>8775</v>
      </c>
      <c r="H332" s="31">
        <v>3239.7299999999996</v>
      </c>
      <c r="I332" s="26">
        <f t="shared" si="10"/>
        <v>2.5000000000000001E-2</v>
      </c>
      <c r="J332" s="24" t="str">
        <f t="shared" si="11"/>
        <v>Need Improvement</v>
      </c>
    </row>
    <row r="333" spans="1:10" x14ac:dyDescent="0.25">
      <c r="A333" s="29">
        <v>41780</v>
      </c>
      <c r="B333" s="30">
        <v>1440</v>
      </c>
      <c r="C333" s="31" t="s">
        <v>57</v>
      </c>
      <c r="D333" s="31" t="s">
        <v>60</v>
      </c>
      <c r="E333" s="31" t="s">
        <v>59</v>
      </c>
      <c r="F333" s="31">
        <v>6</v>
      </c>
      <c r="G333" s="32">
        <v>7317</v>
      </c>
      <c r="H333" s="31">
        <v>3698.4996000000001</v>
      </c>
      <c r="I333" s="26">
        <f t="shared" si="10"/>
        <v>2.5000000000000001E-2</v>
      </c>
      <c r="J333" s="24" t="str">
        <f t="shared" si="11"/>
        <v>Need Improvement</v>
      </c>
    </row>
    <row r="334" spans="1:10" x14ac:dyDescent="0.25">
      <c r="A334" s="29">
        <v>41781</v>
      </c>
      <c r="B334" s="30">
        <v>1441</v>
      </c>
      <c r="C334" s="31" t="s">
        <v>53</v>
      </c>
      <c r="D334" s="31" t="s">
        <v>60</v>
      </c>
      <c r="E334" s="31" t="s">
        <v>59</v>
      </c>
      <c r="F334" s="31">
        <v>9</v>
      </c>
      <c r="G334" s="32">
        <v>6885</v>
      </c>
      <c r="H334" s="31">
        <v>2968.1235000000001</v>
      </c>
      <c r="I334" s="26">
        <f t="shared" si="10"/>
        <v>2.5000000000000001E-2</v>
      </c>
      <c r="J334" s="24" t="str">
        <f t="shared" si="11"/>
        <v>Need Improvement</v>
      </c>
    </row>
    <row r="335" spans="1:10" x14ac:dyDescent="0.25">
      <c r="A335" s="29">
        <v>41782</v>
      </c>
      <c r="B335" s="30">
        <v>1442</v>
      </c>
      <c r="C335" s="31" t="s">
        <v>56</v>
      </c>
      <c r="D335" s="31" t="s">
        <v>60</v>
      </c>
      <c r="E335" s="31" t="s">
        <v>59</v>
      </c>
      <c r="F335" s="31">
        <v>8</v>
      </c>
      <c r="G335" s="32">
        <v>4608</v>
      </c>
      <c r="H335" s="31">
        <v>2087.424</v>
      </c>
      <c r="I335" s="26">
        <f t="shared" si="10"/>
        <v>1.4999999999999999E-2</v>
      </c>
      <c r="J335" s="24" t="str">
        <f t="shared" si="11"/>
        <v>Need Improvement</v>
      </c>
    </row>
    <row r="336" spans="1:10" x14ac:dyDescent="0.25">
      <c r="A336" s="29">
        <v>41783</v>
      </c>
      <c r="B336" s="30">
        <v>1443</v>
      </c>
      <c r="C336" s="31" t="s">
        <v>57</v>
      </c>
      <c r="D336" s="31" t="s">
        <v>60</v>
      </c>
      <c r="E336" s="31" t="s">
        <v>55</v>
      </c>
      <c r="F336" s="31">
        <v>8</v>
      </c>
      <c r="G336" s="32">
        <v>6960</v>
      </c>
      <c r="H336" s="31">
        <v>1524.9359999999999</v>
      </c>
      <c r="I336" s="26">
        <f t="shared" si="10"/>
        <v>2.5000000000000001E-2</v>
      </c>
      <c r="J336" s="24" t="str">
        <f t="shared" si="11"/>
        <v>Need Improvement</v>
      </c>
    </row>
    <row r="337" spans="1:10" x14ac:dyDescent="0.25">
      <c r="A337" s="29">
        <v>41784</v>
      </c>
      <c r="B337" s="30">
        <v>1444</v>
      </c>
      <c r="C337" s="31" t="s">
        <v>53</v>
      </c>
      <c r="D337" s="31" t="s">
        <v>60</v>
      </c>
      <c r="E337" s="31" t="s">
        <v>55</v>
      </c>
      <c r="F337" s="31">
        <v>10</v>
      </c>
      <c r="G337" s="32">
        <v>4940</v>
      </c>
      <c r="H337" s="31">
        <v>3269.2920000000004</v>
      </c>
      <c r="I337" s="26">
        <f t="shared" si="10"/>
        <v>1.4999999999999999E-2</v>
      </c>
      <c r="J337" s="24" t="str">
        <f t="shared" si="11"/>
        <v>Need Improvement</v>
      </c>
    </row>
    <row r="338" spans="1:10" x14ac:dyDescent="0.25">
      <c r="A338" s="29">
        <v>41785</v>
      </c>
      <c r="B338" s="30">
        <v>1445</v>
      </c>
      <c r="C338" s="31" t="s">
        <v>56</v>
      </c>
      <c r="D338" s="31" t="s">
        <v>60</v>
      </c>
      <c r="E338" s="31" t="s">
        <v>55</v>
      </c>
      <c r="F338" s="31">
        <v>9</v>
      </c>
      <c r="G338" s="32">
        <v>4644</v>
      </c>
      <c r="H338" s="31">
        <v>840.7962</v>
      </c>
      <c r="I338" s="26">
        <f t="shared" si="10"/>
        <v>1.4999999999999999E-2</v>
      </c>
      <c r="J338" s="24" t="str">
        <f t="shared" si="11"/>
        <v>Need Improvement</v>
      </c>
    </row>
    <row r="339" spans="1:10" x14ac:dyDescent="0.25">
      <c r="A339" s="29">
        <v>41786</v>
      </c>
      <c r="B339" s="30">
        <v>1446</v>
      </c>
      <c r="C339" s="31" t="s">
        <v>57</v>
      </c>
      <c r="D339" s="31" t="s">
        <v>60</v>
      </c>
      <c r="E339" s="31" t="s">
        <v>58</v>
      </c>
      <c r="F339" s="31">
        <v>9</v>
      </c>
      <c r="G339" s="32">
        <v>5040</v>
      </c>
      <c r="H339" s="31">
        <v>3241.7280000000001</v>
      </c>
      <c r="I339" s="26">
        <f t="shared" si="10"/>
        <v>2.5000000000000001E-2</v>
      </c>
      <c r="J339" s="24" t="str">
        <f t="shared" si="11"/>
        <v>Need Improvement</v>
      </c>
    </row>
    <row r="340" spans="1:10" x14ac:dyDescent="0.25">
      <c r="A340" s="29">
        <v>41787</v>
      </c>
      <c r="B340" s="30">
        <v>1447</v>
      </c>
      <c r="C340" s="31" t="s">
        <v>53</v>
      </c>
      <c r="D340" s="31" t="s">
        <v>60</v>
      </c>
      <c r="E340" s="31" t="s">
        <v>58</v>
      </c>
      <c r="F340" s="31">
        <v>10</v>
      </c>
      <c r="G340" s="32">
        <v>3390</v>
      </c>
      <c r="H340" s="31">
        <v>601.72499999999991</v>
      </c>
      <c r="I340" s="26">
        <f t="shared" si="10"/>
        <v>1.4999999999999999E-2</v>
      </c>
      <c r="J340" s="24" t="str">
        <f t="shared" si="11"/>
        <v>Need Improvement</v>
      </c>
    </row>
    <row r="341" spans="1:10" x14ac:dyDescent="0.25">
      <c r="A341" s="29">
        <v>41788</v>
      </c>
      <c r="B341" s="30">
        <v>1448</v>
      </c>
      <c r="C341" s="31" t="s">
        <v>56</v>
      </c>
      <c r="D341" s="31" t="s">
        <v>60</v>
      </c>
      <c r="E341" s="31" t="s">
        <v>58</v>
      </c>
      <c r="F341" s="31">
        <v>7</v>
      </c>
      <c r="G341" s="32">
        <v>2740.5</v>
      </c>
      <c r="H341" s="31">
        <v>1859.1551999999999</v>
      </c>
      <c r="I341" s="26">
        <f t="shared" si="10"/>
        <v>1.4999999999999999E-2</v>
      </c>
      <c r="J341" s="24" t="str">
        <f t="shared" si="11"/>
        <v>Need Improvement</v>
      </c>
    </row>
    <row r="342" spans="1:10" x14ac:dyDescent="0.25">
      <c r="A342" s="29">
        <v>41789</v>
      </c>
      <c r="B342" s="30">
        <v>1449</v>
      </c>
      <c r="C342" s="31" t="s">
        <v>57</v>
      </c>
      <c r="D342" s="31" t="s">
        <v>60</v>
      </c>
      <c r="E342" s="31" t="s">
        <v>59</v>
      </c>
      <c r="F342" s="31">
        <v>9</v>
      </c>
      <c r="G342" s="32">
        <v>5454</v>
      </c>
      <c r="H342" s="31">
        <v>3256.8561</v>
      </c>
      <c r="I342" s="26">
        <f t="shared" si="10"/>
        <v>2.5000000000000001E-2</v>
      </c>
      <c r="J342" s="24" t="str">
        <f t="shared" si="11"/>
        <v>Need Improvement</v>
      </c>
    </row>
    <row r="343" spans="1:10" x14ac:dyDescent="0.25">
      <c r="A343" s="29">
        <v>41790</v>
      </c>
      <c r="B343" s="30">
        <v>1450</v>
      </c>
      <c r="C343" s="31" t="s">
        <v>53</v>
      </c>
      <c r="D343" s="31" t="s">
        <v>60</v>
      </c>
      <c r="E343" s="31" t="s">
        <v>59</v>
      </c>
      <c r="F343" s="31">
        <v>7</v>
      </c>
      <c r="G343" s="32">
        <v>12337.5</v>
      </c>
      <c r="H343" s="31">
        <v>3086.8424999999993</v>
      </c>
      <c r="I343" s="26">
        <f t="shared" si="10"/>
        <v>0.05</v>
      </c>
      <c r="J343" s="24" t="str">
        <f t="shared" si="11"/>
        <v>Good</v>
      </c>
    </row>
    <row r="344" spans="1:10" x14ac:dyDescent="0.25">
      <c r="A344" s="29">
        <v>41791</v>
      </c>
      <c r="B344" s="30">
        <v>1451</v>
      </c>
      <c r="C344" s="31" t="s">
        <v>56</v>
      </c>
      <c r="D344" s="31" t="s">
        <v>60</v>
      </c>
      <c r="E344" s="31" t="s">
        <v>59</v>
      </c>
      <c r="F344" s="31">
        <v>6</v>
      </c>
      <c r="G344" s="32">
        <v>9756</v>
      </c>
      <c r="H344" s="31">
        <v>1684.8612000000001</v>
      </c>
      <c r="I344" s="26">
        <f t="shared" si="10"/>
        <v>2.5000000000000001E-2</v>
      </c>
      <c r="J344" s="24" t="str">
        <f t="shared" si="11"/>
        <v>Need Improvement</v>
      </c>
    </row>
    <row r="345" spans="1:10" x14ac:dyDescent="0.25">
      <c r="A345" s="29">
        <v>41792</v>
      </c>
      <c r="B345" s="30">
        <v>1452</v>
      </c>
      <c r="C345" s="31" t="s">
        <v>57</v>
      </c>
      <c r="D345" s="31" t="s">
        <v>60</v>
      </c>
      <c r="E345" s="31" t="s">
        <v>55</v>
      </c>
      <c r="F345" s="31">
        <v>7</v>
      </c>
      <c r="G345" s="32">
        <v>4851</v>
      </c>
      <c r="H345" s="31">
        <v>4334.8536000000004</v>
      </c>
      <c r="I345" s="26">
        <f t="shared" si="10"/>
        <v>1.4999999999999999E-2</v>
      </c>
      <c r="J345" s="24" t="str">
        <f t="shared" si="11"/>
        <v>Need Improvement</v>
      </c>
    </row>
    <row r="346" spans="1:10" x14ac:dyDescent="0.25">
      <c r="A346" s="29">
        <v>41793</v>
      </c>
      <c r="B346" s="30">
        <v>1453</v>
      </c>
      <c r="C346" s="31" t="s">
        <v>53</v>
      </c>
      <c r="D346" s="31" t="s">
        <v>60</v>
      </c>
      <c r="E346" s="31" t="s">
        <v>55</v>
      </c>
      <c r="F346" s="31">
        <v>6</v>
      </c>
      <c r="G346" s="32">
        <v>2016</v>
      </c>
      <c r="H346" s="31">
        <v>3302.2080000000001</v>
      </c>
      <c r="I346" s="26">
        <f t="shared" si="10"/>
        <v>1.4999999999999999E-2</v>
      </c>
      <c r="J346" s="24" t="str">
        <f t="shared" si="11"/>
        <v>Need Improvement</v>
      </c>
    </row>
    <row r="347" spans="1:10" x14ac:dyDescent="0.25">
      <c r="A347" s="29">
        <v>41794</v>
      </c>
      <c r="B347" s="30">
        <v>1454</v>
      </c>
      <c r="C347" s="31" t="s">
        <v>56</v>
      </c>
      <c r="D347" s="31" t="s">
        <v>60</v>
      </c>
      <c r="E347" s="31" t="s">
        <v>55</v>
      </c>
      <c r="F347" s="31">
        <v>9</v>
      </c>
      <c r="G347" s="32">
        <v>4806</v>
      </c>
      <c r="H347" s="31">
        <v>1068.6141</v>
      </c>
      <c r="I347" s="26">
        <f t="shared" si="10"/>
        <v>1.4999999999999999E-2</v>
      </c>
      <c r="J347" s="24" t="str">
        <f t="shared" si="11"/>
        <v>Need Improvement</v>
      </c>
    </row>
    <row r="348" spans="1:10" x14ac:dyDescent="0.25">
      <c r="A348" s="29">
        <v>41795</v>
      </c>
      <c r="B348" s="30">
        <v>1455</v>
      </c>
      <c r="C348" s="31" t="s">
        <v>57</v>
      </c>
      <c r="D348" s="31" t="s">
        <v>60</v>
      </c>
      <c r="E348" s="31" t="s">
        <v>58</v>
      </c>
      <c r="F348" s="31">
        <v>9</v>
      </c>
      <c r="G348" s="32">
        <v>4716</v>
      </c>
      <c r="H348" s="31">
        <v>3319.1207999999997</v>
      </c>
      <c r="I348" s="26">
        <f t="shared" si="10"/>
        <v>1.4999999999999999E-2</v>
      </c>
      <c r="J348" s="24" t="str">
        <f t="shared" si="11"/>
        <v>Need Improvement</v>
      </c>
    </row>
    <row r="349" spans="1:10" x14ac:dyDescent="0.25">
      <c r="A349" s="29">
        <v>41796</v>
      </c>
      <c r="B349" s="30">
        <v>1456</v>
      </c>
      <c r="C349" s="31" t="s">
        <v>53</v>
      </c>
      <c r="D349" s="31" t="s">
        <v>60</v>
      </c>
      <c r="E349" s="31" t="s">
        <v>58</v>
      </c>
      <c r="F349" s="31">
        <v>9</v>
      </c>
      <c r="G349" s="32">
        <v>11115</v>
      </c>
      <c r="H349" s="31">
        <v>2680.2710999999999</v>
      </c>
      <c r="I349" s="26">
        <f t="shared" si="10"/>
        <v>0.05</v>
      </c>
      <c r="J349" s="24" t="str">
        <f t="shared" si="11"/>
        <v>Good</v>
      </c>
    </row>
    <row r="350" spans="1:10" x14ac:dyDescent="0.25">
      <c r="A350" s="29">
        <v>41797</v>
      </c>
      <c r="B350" s="30">
        <v>1457</v>
      </c>
      <c r="C350" s="31" t="s">
        <v>56</v>
      </c>
      <c r="D350" s="31" t="s">
        <v>60</v>
      </c>
      <c r="E350" s="31" t="s">
        <v>58</v>
      </c>
      <c r="F350" s="31">
        <v>6</v>
      </c>
      <c r="G350" s="32">
        <v>5224.5</v>
      </c>
      <c r="H350" s="31">
        <v>2312.712</v>
      </c>
      <c r="I350" s="26">
        <f t="shared" si="10"/>
        <v>2.5000000000000001E-2</v>
      </c>
      <c r="J350" s="24" t="str">
        <f t="shared" si="11"/>
        <v>Need Improvement</v>
      </c>
    </row>
    <row r="351" spans="1:10" x14ac:dyDescent="0.25">
      <c r="A351" s="29">
        <v>41798</v>
      </c>
      <c r="B351" s="30">
        <v>1458</v>
      </c>
      <c r="C351" s="31" t="s">
        <v>57</v>
      </c>
      <c r="D351" s="31" t="s">
        <v>60</v>
      </c>
      <c r="E351" s="31" t="s">
        <v>59</v>
      </c>
      <c r="F351" s="31">
        <v>6</v>
      </c>
      <c r="G351" s="32">
        <v>4131</v>
      </c>
      <c r="H351" s="31">
        <v>2968.5365999999999</v>
      </c>
      <c r="I351" s="26">
        <f t="shared" si="10"/>
        <v>1.4999999999999999E-2</v>
      </c>
      <c r="J351" s="24" t="str">
        <f t="shared" si="11"/>
        <v>Need Improvement</v>
      </c>
    </row>
    <row r="352" spans="1:10" x14ac:dyDescent="0.25">
      <c r="A352" s="29">
        <v>41799</v>
      </c>
      <c r="B352" s="30">
        <v>1459</v>
      </c>
      <c r="C352" s="31" t="s">
        <v>53</v>
      </c>
      <c r="D352" s="31" t="s">
        <v>60</v>
      </c>
      <c r="E352" s="31" t="s">
        <v>59</v>
      </c>
      <c r="F352" s="31">
        <v>6</v>
      </c>
      <c r="G352" s="32">
        <v>2808</v>
      </c>
      <c r="H352" s="31">
        <v>2322.2159999999994</v>
      </c>
      <c r="I352" s="26">
        <f t="shared" si="10"/>
        <v>1.4999999999999999E-2</v>
      </c>
      <c r="J352" s="24" t="str">
        <f t="shared" si="11"/>
        <v>Need Improvement</v>
      </c>
    </row>
    <row r="353" spans="1:10" x14ac:dyDescent="0.25">
      <c r="A353" s="29">
        <v>41800</v>
      </c>
      <c r="B353" s="30">
        <v>1460</v>
      </c>
      <c r="C353" s="31" t="s">
        <v>56</v>
      </c>
      <c r="D353" s="31" t="s">
        <v>60</v>
      </c>
      <c r="E353" s="31" t="s">
        <v>59</v>
      </c>
      <c r="F353" s="31">
        <v>7</v>
      </c>
      <c r="G353" s="32">
        <v>1564.5</v>
      </c>
      <c r="H353" s="31">
        <v>2080.7849999999999</v>
      </c>
      <c r="I353" s="26">
        <f t="shared" si="10"/>
        <v>1.4999999999999999E-2</v>
      </c>
      <c r="J353" s="24" t="str">
        <f t="shared" si="11"/>
        <v>Need Improvement</v>
      </c>
    </row>
    <row r="354" spans="1:10" x14ac:dyDescent="0.25">
      <c r="A354" s="29">
        <v>41801</v>
      </c>
      <c r="B354" s="30">
        <v>1461</v>
      </c>
      <c r="C354" s="31" t="s">
        <v>57</v>
      </c>
      <c r="D354" s="31" t="s">
        <v>60</v>
      </c>
      <c r="E354" s="31" t="s">
        <v>55</v>
      </c>
      <c r="F354" s="31">
        <v>8</v>
      </c>
      <c r="G354" s="32">
        <v>11088</v>
      </c>
      <c r="H354" s="31">
        <v>3958.4160000000002</v>
      </c>
      <c r="I354" s="26">
        <f t="shared" si="10"/>
        <v>0.05</v>
      </c>
      <c r="J354" s="24" t="str">
        <f t="shared" si="11"/>
        <v>Good</v>
      </c>
    </row>
    <row r="355" spans="1:10" x14ac:dyDescent="0.25">
      <c r="A355" s="29">
        <v>41802</v>
      </c>
      <c r="B355" s="30">
        <v>1462</v>
      </c>
      <c r="C355" s="31" t="s">
        <v>53</v>
      </c>
      <c r="D355" s="31" t="s">
        <v>60</v>
      </c>
      <c r="E355" s="31" t="s">
        <v>55</v>
      </c>
      <c r="F355" s="31">
        <v>10</v>
      </c>
      <c r="G355" s="32">
        <v>11640</v>
      </c>
      <c r="H355" s="31">
        <v>2337.3119999999999</v>
      </c>
      <c r="I355" s="26">
        <f t="shared" si="10"/>
        <v>0.05</v>
      </c>
      <c r="J355" s="24" t="str">
        <f t="shared" si="11"/>
        <v>Good</v>
      </c>
    </row>
    <row r="356" spans="1:10" x14ac:dyDescent="0.25">
      <c r="A356" s="29">
        <v>41803</v>
      </c>
      <c r="B356" s="30">
        <v>1463</v>
      </c>
      <c r="C356" s="31" t="s">
        <v>56</v>
      </c>
      <c r="D356" s="31" t="s">
        <v>60</v>
      </c>
      <c r="E356" s="31" t="s">
        <v>55</v>
      </c>
      <c r="F356" s="31">
        <v>6</v>
      </c>
      <c r="G356" s="32">
        <v>6804</v>
      </c>
      <c r="H356" s="31">
        <v>2270.3247000000001</v>
      </c>
      <c r="I356" s="26">
        <f t="shared" si="10"/>
        <v>2.5000000000000001E-2</v>
      </c>
      <c r="J356" s="24" t="str">
        <f t="shared" si="11"/>
        <v>Need Improvement</v>
      </c>
    </row>
    <row r="357" spans="1:10" x14ac:dyDescent="0.25">
      <c r="A357" s="29">
        <v>41804</v>
      </c>
      <c r="B357" s="30">
        <v>1464</v>
      </c>
      <c r="C357" s="31" t="s">
        <v>57</v>
      </c>
      <c r="D357" s="31" t="s">
        <v>60</v>
      </c>
      <c r="E357" s="31" t="s">
        <v>58</v>
      </c>
      <c r="F357" s="31">
        <v>10</v>
      </c>
      <c r="G357" s="32">
        <v>7860</v>
      </c>
      <c r="H357" s="31">
        <v>1799.94</v>
      </c>
      <c r="I357" s="26">
        <f t="shared" si="10"/>
        <v>2.5000000000000001E-2</v>
      </c>
      <c r="J357" s="24" t="str">
        <f t="shared" si="11"/>
        <v>Need Improvement</v>
      </c>
    </row>
    <row r="358" spans="1:10" x14ac:dyDescent="0.25">
      <c r="A358" s="29">
        <v>41805</v>
      </c>
      <c r="B358" s="30">
        <v>1465</v>
      </c>
      <c r="C358" s="31" t="s">
        <v>53</v>
      </c>
      <c r="D358" s="31" t="s">
        <v>60</v>
      </c>
      <c r="E358" s="31" t="s">
        <v>58</v>
      </c>
      <c r="F358" s="31">
        <v>8</v>
      </c>
      <c r="G358" s="32">
        <v>7296</v>
      </c>
      <c r="H358" s="31">
        <v>696.03840000000002</v>
      </c>
      <c r="I358" s="26">
        <f t="shared" si="10"/>
        <v>2.5000000000000001E-2</v>
      </c>
      <c r="J358" s="24" t="str">
        <f t="shared" si="11"/>
        <v>Need Improvement</v>
      </c>
    </row>
    <row r="359" spans="1:10" x14ac:dyDescent="0.25">
      <c r="A359" s="29">
        <v>41806</v>
      </c>
      <c r="B359" s="30">
        <v>1466</v>
      </c>
      <c r="C359" s="31" t="s">
        <v>56</v>
      </c>
      <c r="D359" s="31" t="s">
        <v>60</v>
      </c>
      <c r="E359" s="31" t="s">
        <v>58</v>
      </c>
      <c r="F359" s="31">
        <v>9</v>
      </c>
      <c r="G359" s="32">
        <v>9585</v>
      </c>
      <c r="H359" s="31">
        <v>1396.3428000000001</v>
      </c>
      <c r="I359" s="26">
        <f t="shared" si="10"/>
        <v>2.5000000000000001E-2</v>
      </c>
      <c r="J359" s="24" t="str">
        <f t="shared" si="11"/>
        <v>Need Improvement</v>
      </c>
    </row>
    <row r="360" spans="1:10" x14ac:dyDescent="0.25">
      <c r="A360" s="29">
        <v>41807</v>
      </c>
      <c r="B360" s="30">
        <v>1467</v>
      </c>
      <c r="C360" s="31" t="s">
        <v>57</v>
      </c>
      <c r="D360" s="31" t="s">
        <v>60</v>
      </c>
      <c r="E360" s="31" t="s">
        <v>59</v>
      </c>
      <c r="F360" s="31">
        <v>6</v>
      </c>
      <c r="G360" s="32">
        <v>4860</v>
      </c>
      <c r="H360" s="31">
        <v>584.17200000000003</v>
      </c>
      <c r="I360" s="26">
        <f t="shared" si="10"/>
        <v>1.4999999999999999E-2</v>
      </c>
      <c r="J360" s="24" t="str">
        <f t="shared" si="11"/>
        <v>Need Improvement</v>
      </c>
    </row>
    <row r="361" spans="1:10" x14ac:dyDescent="0.25">
      <c r="A361" s="29">
        <v>41808</v>
      </c>
      <c r="B361" s="30">
        <v>1468</v>
      </c>
      <c r="C361" s="31" t="s">
        <v>53</v>
      </c>
      <c r="D361" s="31" t="s">
        <v>60</v>
      </c>
      <c r="E361" s="31" t="s">
        <v>59</v>
      </c>
      <c r="F361" s="31">
        <v>9</v>
      </c>
      <c r="G361" s="32">
        <v>3267</v>
      </c>
      <c r="H361" s="31">
        <v>1181.0205000000001</v>
      </c>
      <c r="I361" s="26">
        <f t="shared" si="10"/>
        <v>1.4999999999999999E-2</v>
      </c>
      <c r="J361" s="24" t="str">
        <f t="shared" si="11"/>
        <v>Need Improvement</v>
      </c>
    </row>
    <row r="362" spans="1:10" x14ac:dyDescent="0.25">
      <c r="A362" s="29">
        <v>41809</v>
      </c>
      <c r="B362" s="30">
        <v>1469</v>
      </c>
      <c r="C362" s="31" t="s">
        <v>56</v>
      </c>
      <c r="D362" s="31" t="s">
        <v>60</v>
      </c>
      <c r="E362" s="31" t="s">
        <v>59</v>
      </c>
      <c r="F362" s="31">
        <v>8</v>
      </c>
      <c r="G362" s="32">
        <v>6984</v>
      </c>
      <c r="H362" s="31">
        <v>1797.2159999999999</v>
      </c>
      <c r="I362" s="26">
        <f t="shared" si="10"/>
        <v>2.5000000000000001E-2</v>
      </c>
      <c r="J362" s="24" t="str">
        <f t="shared" si="11"/>
        <v>Need Improvement</v>
      </c>
    </row>
    <row r="363" spans="1:10" x14ac:dyDescent="0.25">
      <c r="A363" s="29">
        <v>41810</v>
      </c>
      <c r="B363" s="30">
        <v>1470</v>
      </c>
      <c r="C363" s="31" t="s">
        <v>57</v>
      </c>
      <c r="D363" s="31" t="s">
        <v>60</v>
      </c>
      <c r="E363" s="31" t="s">
        <v>55</v>
      </c>
      <c r="F363" s="31">
        <v>9</v>
      </c>
      <c r="G363" s="32">
        <v>1539</v>
      </c>
      <c r="H363" s="31">
        <v>3237.2865000000002</v>
      </c>
      <c r="I363" s="26">
        <f t="shared" si="10"/>
        <v>1.4999999999999999E-2</v>
      </c>
      <c r="J363" s="24" t="str">
        <f t="shared" si="11"/>
        <v>Need Improvement</v>
      </c>
    </row>
    <row r="364" spans="1:10" x14ac:dyDescent="0.25">
      <c r="A364" s="29">
        <v>41811</v>
      </c>
      <c r="B364" s="30">
        <v>1471</v>
      </c>
      <c r="C364" s="31" t="s">
        <v>53</v>
      </c>
      <c r="D364" s="31" t="s">
        <v>60</v>
      </c>
      <c r="E364" s="31" t="s">
        <v>55</v>
      </c>
      <c r="F364" s="31">
        <v>7</v>
      </c>
      <c r="G364" s="32">
        <v>3465</v>
      </c>
      <c r="H364" s="31">
        <v>1443.1725000000001</v>
      </c>
      <c r="I364" s="26">
        <f t="shared" si="10"/>
        <v>1.4999999999999999E-2</v>
      </c>
      <c r="J364" s="24" t="str">
        <f t="shared" si="11"/>
        <v>Need Improvement</v>
      </c>
    </row>
    <row r="365" spans="1:10" x14ac:dyDescent="0.25">
      <c r="A365" s="29">
        <v>41812</v>
      </c>
      <c r="B365" s="30">
        <v>1472</v>
      </c>
      <c r="C365" s="31" t="s">
        <v>56</v>
      </c>
      <c r="D365" s="31" t="s">
        <v>60</v>
      </c>
      <c r="E365" s="31" t="s">
        <v>55</v>
      </c>
      <c r="F365" s="31">
        <v>9</v>
      </c>
      <c r="G365" s="32">
        <v>14512.5</v>
      </c>
      <c r="H365" s="31">
        <v>2066.58</v>
      </c>
      <c r="I365" s="26">
        <f t="shared" si="10"/>
        <v>0.05</v>
      </c>
      <c r="J365" s="24" t="str">
        <f t="shared" si="11"/>
        <v>Good</v>
      </c>
    </row>
    <row r="366" spans="1:10" x14ac:dyDescent="0.25">
      <c r="A366" s="29">
        <v>41813</v>
      </c>
      <c r="B366" s="30">
        <v>1473</v>
      </c>
      <c r="C366" s="31" t="s">
        <v>57</v>
      </c>
      <c r="D366" s="31" t="s">
        <v>60</v>
      </c>
      <c r="E366" s="31" t="s">
        <v>58</v>
      </c>
      <c r="F366" s="31">
        <v>7</v>
      </c>
      <c r="G366" s="32">
        <v>5733</v>
      </c>
      <c r="H366" s="31">
        <v>4751.2237500000001</v>
      </c>
      <c r="I366" s="26">
        <f t="shared" si="10"/>
        <v>2.5000000000000001E-2</v>
      </c>
      <c r="J366" s="24" t="str">
        <f t="shared" si="11"/>
        <v>Need Improvement</v>
      </c>
    </row>
    <row r="367" spans="1:10" x14ac:dyDescent="0.25">
      <c r="A367" s="29">
        <v>41814</v>
      </c>
      <c r="B367" s="30">
        <v>1474</v>
      </c>
      <c r="C367" s="31" t="s">
        <v>53</v>
      </c>
      <c r="D367" s="31" t="s">
        <v>60</v>
      </c>
      <c r="E367" s="31" t="s">
        <v>58</v>
      </c>
      <c r="F367" s="31">
        <v>6</v>
      </c>
      <c r="G367" s="32">
        <v>8316</v>
      </c>
      <c r="H367" s="31">
        <v>1538.8757999999998</v>
      </c>
      <c r="I367" s="26">
        <f t="shared" si="10"/>
        <v>2.5000000000000001E-2</v>
      </c>
      <c r="J367" s="24" t="str">
        <f t="shared" si="11"/>
        <v>Need Improvement</v>
      </c>
    </row>
    <row r="368" spans="1:10" x14ac:dyDescent="0.25">
      <c r="A368" s="29">
        <v>41815</v>
      </c>
      <c r="B368" s="30">
        <v>1475</v>
      </c>
      <c r="C368" s="31" t="s">
        <v>56</v>
      </c>
      <c r="D368" s="31" t="s">
        <v>60</v>
      </c>
      <c r="E368" s="31" t="s">
        <v>58</v>
      </c>
      <c r="F368" s="31">
        <v>9</v>
      </c>
      <c r="G368" s="32">
        <v>7938</v>
      </c>
      <c r="H368" s="31">
        <v>4969.1880000000001</v>
      </c>
      <c r="I368" s="26">
        <f t="shared" si="10"/>
        <v>2.5000000000000001E-2</v>
      </c>
      <c r="J368" s="24" t="str">
        <f t="shared" si="11"/>
        <v>Need Improvement</v>
      </c>
    </row>
    <row r="369" spans="1:10" x14ac:dyDescent="0.25">
      <c r="A369" s="29">
        <v>41816</v>
      </c>
      <c r="B369" s="30">
        <v>1476</v>
      </c>
      <c r="C369" s="31" t="s">
        <v>57</v>
      </c>
      <c r="D369" s="31" t="s">
        <v>60</v>
      </c>
      <c r="E369" s="31" t="s">
        <v>59</v>
      </c>
      <c r="F369" s="31">
        <v>6</v>
      </c>
      <c r="G369" s="32">
        <v>6129</v>
      </c>
      <c r="H369" s="31">
        <v>2691.0396000000001</v>
      </c>
      <c r="I369" s="26">
        <f t="shared" si="10"/>
        <v>2.5000000000000001E-2</v>
      </c>
      <c r="J369" s="24" t="str">
        <f t="shared" si="11"/>
        <v>Need Improvement</v>
      </c>
    </row>
    <row r="370" spans="1:10" x14ac:dyDescent="0.25">
      <c r="A370" s="29">
        <v>41817</v>
      </c>
      <c r="B370" s="30">
        <v>1842</v>
      </c>
      <c r="C370" s="31" t="s">
        <v>57</v>
      </c>
      <c r="D370" s="31" t="s">
        <v>60</v>
      </c>
      <c r="E370" s="31" t="s">
        <v>58</v>
      </c>
      <c r="F370" s="31">
        <v>6</v>
      </c>
      <c r="G370" s="32">
        <v>1755</v>
      </c>
      <c r="H370" s="31">
        <v>1776.9375</v>
      </c>
      <c r="I370" s="26">
        <f t="shared" si="10"/>
        <v>1.4999999999999999E-2</v>
      </c>
      <c r="J370" s="24" t="str">
        <f t="shared" si="11"/>
        <v>Need Improvement</v>
      </c>
    </row>
    <row r="371" spans="1:10" x14ac:dyDescent="0.25">
      <c r="A371" s="29">
        <v>41818</v>
      </c>
      <c r="B371" s="30">
        <v>1477</v>
      </c>
      <c r="C371" s="31" t="s">
        <v>53</v>
      </c>
      <c r="D371" s="31" t="s">
        <v>60</v>
      </c>
      <c r="E371" s="31" t="s">
        <v>59</v>
      </c>
      <c r="F371" s="31">
        <v>6</v>
      </c>
      <c r="G371" s="32">
        <v>7956</v>
      </c>
      <c r="H371" s="31">
        <v>2942.1288</v>
      </c>
      <c r="I371" s="26">
        <f t="shared" si="10"/>
        <v>2.5000000000000001E-2</v>
      </c>
      <c r="J371" s="24" t="str">
        <f t="shared" si="11"/>
        <v>Need Improvement</v>
      </c>
    </row>
    <row r="372" spans="1:10" x14ac:dyDescent="0.25">
      <c r="A372" s="29">
        <v>41819</v>
      </c>
      <c r="B372" s="30">
        <v>1843</v>
      </c>
      <c r="C372" s="31" t="s">
        <v>53</v>
      </c>
      <c r="D372" s="31" t="s">
        <v>60</v>
      </c>
      <c r="E372" s="31" t="s">
        <v>58</v>
      </c>
      <c r="F372" s="31">
        <v>8</v>
      </c>
      <c r="G372" s="32">
        <v>5940</v>
      </c>
      <c r="H372" s="31">
        <v>1407.78</v>
      </c>
      <c r="I372" s="26">
        <f t="shared" si="10"/>
        <v>2.5000000000000001E-2</v>
      </c>
      <c r="J372" s="24" t="str">
        <f t="shared" si="11"/>
        <v>Need Improvement</v>
      </c>
    </row>
    <row r="373" spans="1:10" x14ac:dyDescent="0.25">
      <c r="A373" s="29">
        <v>41820</v>
      </c>
      <c r="B373" s="30">
        <v>1478</v>
      </c>
      <c r="C373" s="31" t="s">
        <v>56</v>
      </c>
      <c r="D373" s="31" t="s">
        <v>60</v>
      </c>
      <c r="E373" s="31" t="s">
        <v>59</v>
      </c>
      <c r="F373" s="31">
        <v>9</v>
      </c>
      <c r="G373" s="32">
        <v>13972.5</v>
      </c>
      <c r="H373" s="31">
        <v>4783.0661999999993</v>
      </c>
      <c r="I373" s="26">
        <f t="shared" si="10"/>
        <v>0.05</v>
      </c>
      <c r="J373" s="24" t="str">
        <f t="shared" si="11"/>
        <v>Good</v>
      </c>
    </row>
    <row r="374" spans="1:10" x14ac:dyDescent="0.25">
      <c r="A374" s="29">
        <v>41821</v>
      </c>
      <c r="B374" s="30">
        <v>1844</v>
      </c>
      <c r="C374" s="31" t="s">
        <v>56</v>
      </c>
      <c r="D374" s="31" t="s">
        <v>60</v>
      </c>
      <c r="E374" s="31" t="s">
        <v>58</v>
      </c>
      <c r="F374" s="31">
        <v>6</v>
      </c>
      <c r="G374" s="32">
        <v>6300</v>
      </c>
      <c r="H374" s="31">
        <v>1132.425</v>
      </c>
      <c r="I374" s="26">
        <f t="shared" si="10"/>
        <v>2.5000000000000001E-2</v>
      </c>
      <c r="J374" s="24" t="str">
        <f t="shared" si="11"/>
        <v>Need Improvement</v>
      </c>
    </row>
    <row r="375" spans="1:10" x14ac:dyDescent="0.25">
      <c r="A375" s="29">
        <v>41822</v>
      </c>
      <c r="B375" s="30">
        <v>1479</v>
      </c>
      <c r="C375" s="31" t="s">
        <v>57</v>
      </c>
      <c r="D375" s="31" t="s">
        <v>60</v>
      </c>
      <c r="E375" s="31" t="s">
        <v>55</v>
      </c>
      <c r="F375" s="31">
        <v>8</v>
      </c>
      <c r="G375" s="32">
        <v>6096</v>
      </c>
      <c r="H375" s="31">
        <v>722.98559999999998</v>
      </c>
      <c r="I375" s="26">
        <f t="shared" si="10"/>
        <v>2.5000000000000001E-2</v>
      </c>
      <c r="J375" s="24" t="str">
        <f t="shared" si="11"/>
        <v>Need Improvement</v>
      </c>
    </row>
    <row r="376" spans="1:10" x14ac:dyDescent="0.25">
      <c r="A376" s="29">
        <v>41823</v>
      </c>
      <c r="B376" s="30">
        <v>1845</v>
      </c>
      <c r="C376" s="31" t="s">
        <v>57</v>
      </c>
      <c r="D376" s="31" t="s">
        <v>60</v>
      </c>
      <c r="E376" s="31" t="s">
        <v>59</v>
      </c>
      <c r="F376" s="31">
        <v>9</v>
      </c>
      <c r="G376" s="32">
        <v>2045.25</v>
      </c>
      <c r="H376" s="31">
        <v>1783.8670499999998</v>
      </c>
      <c r="I376" s="26">
        <f t="shared" si="10"/>
        <v>1.4999999999999999E-2</v>
      </c>
      <c r="J376" s="24" t="str">
        <f t="shared" si="11"/>
        <v>Need Improvement</v>
      </c>
    </row>
    <row r="377" spans="1:10" x14ac:dyDescent="0.25">
      <c r="A377" s="29">
        <v>41824</v>
      </c>
      <c r="B377" s="30">
        <v>1480</v>
      </c>
      <c r="C377" s="31" t="s">
        <v>53</v>
      </c>
      <c r="D377" s="31" t="s">
        <v>60</v>
      </c>
      <c r="E377" s="31" t="s">
        <v>55</v>
      </c>
      <c r="F377" s="31">
        <v>8</v>
      </c>
      <c r="G377" s="32">
        <v>5436</v>
      </c>
      <c r="H377" s="31">
        <v>733.13519999999994</v>
      </c>
      <c r="I377" s="26">
        <f t="shared" si="10"/>
        <v>2.5000000000000001E-2</v>
      </c>
      <c r="J377" s="24" t="str">
        <f t="shared" si="11"/>
        <v>Need Improvement</v>
      </c>
    </row>
    <row r="378" spans="1:10" x14ac:dyDescent="0.25">
      <c r="A378" s="29">
        <v>41825</v>
      </c>
      <c r="B378" s="30">
        <v>1848</v>
      </c>
      <c r="C378" s="31" t="s">
        <v>57</v>
      </c>
      <c r="D378" s="31" t="s">
        <v>60</v>
      </c>
      <c r="E378" s="31" t="s">
        <v>55</v>
      </c>
      <c r="F378" s="31">
        <v>10</v>
      </c>
      <c r="G378" s="32">
        <v>8880</v>
      </c>
      <c r="H378" s="31">
        <v>1985.124</v>
      </c>
      <c r="I378" s="26">
        <f t="shared" si="10"/>
        <v>2.5000000000000001E-2</v>
      </c>
      <c r="J378" s="24" t="str">
        <f t="shared" si="11"/>
        <v>Need Improvement</v>
      </c>
    </row>
    <row r="379" spans="1:10" x14ac:dyDescent="0.25">
      <c r="A379" s="29">
        <v>41826</v>
      </c>
      <c r="B379" s="30">
        <v>1849</v>
      </c>
      <c r="C379" s="31" t="s">
        <v>53</v>
      </c>
      <c r="D379" s="31" t="s">
        <v>60</v>
      </c>
      <c r="E379" s="31" t="s">
        <v>55</v>
      </c>
      <c r="F379" s="31">
        <v>6</v>
      </c>
      <c r="G379" s="32">
        <v>5328</v>
      </c>
      <c r="H379" s="31">
        <v>2967.4295999999999</v>
      </c>
      <c r="I379" s="26">
        <f t="shared" si="10"/>
        <v>2.5000000000000001E-2</v>
      </c>
      <c r="J379" s="24" t="str">
        <f t="shared" si="11"/>
        <v>Need Improvement</v>
      </c>
    </row>
    <row r="380" spans="1:10" x14ac:dyDescent="0.25">
      <c r="A380" s="29">
        <v>41827</v>
      </c>
      <c r="B380" s="30">
        <v>1850</v>
      </c>
      <c r="C380" s="31" t="s">
        <v>56</v>
      </c>
      <c r="D380" s="31" t="s">
        <v>60</v>
      </c>
      <c r="E380" s="31" t="s">
        <v>55</v>
      </c>
      <c r="F380" s="31">
        <v>7</v>
      </c>
      <c r="G380" s="32">
        <v>9345</v>
      </c>
      <c r="H380" s="31">
        <v>1182.7031999999999</v>
      </c>
      <c r="I380" s="26">
        <f t="shared" si="10"/>
        <v>2.5000000000000001E-2</v>
      </c>
      <c r="J380" s="24" t="str">
        <f t="shared" si="11"/>
        <v>Need Improvement</v>
      </c>
    </row>
    <row r="381" spans="1:10" x14ac:dyDescent="0.25">
      <c r="A381" s="29">
        <v>41828</v>
      </c>
      <c r="B381" s="30">
        <v>1851</v>
      </c>
      <c r="C381" s="31" t="s">
        <v>57</v>
      </c>
      <c r="D381" s="31" t="s">
        <v>60</v>
      </c>
      <c r="E381" s="31" t="s">
        <v>58</v>
      </c>
      <c r="F381" s="31">
        <v>10</v>
      </c>
      <c r="G381" s="32">
        <v>11925</v>
      </c>
      <c r="H381" s="31">
        <v>2509.9740000000002</v>
      </c>
      <c r="I381" s="26">
        <f t="shared" si="10"/>
        <v>0.05</v>
      </c>
      <c r="J381" s="24" t="str">
        <f t="shared" si="11"/>
        <v>Good</v>
      </c>
    </row>
    <row r="382" spans="1:10" x14ac:dyDescent="0.25">
      <c r="A382" s="29">
        <v>41829</v>
      </c>
      <c r="B382" s="30">
        <v>1852</v>
      </c>
      <c r="C382" s="31" t="s">
        <v>53</v>
      </c>
      <c r="D382" s="31" t="s">
        <v>60</v>
      </c>
      <c r="E382" s="31" t="s">
        <v>58</v>
      </c>
      <c r="F382" s="31">
        <v>9</v>
      </c>
      <c r="G382" s="32">
        <v>8505</v>
      </c>
      <c r="H382" s="31">
        <v>1404.1754999999998</v>
      </c>
      <c r="I382" s="26">
        <f t="shared" si="10"/>
        <v>2.5000000000000001E-2</v>
      </c>
      <c r="J382" s="24" t="str">
        <f t="shared" si="11"/>
        <v>Need Improvement</v>
      </c>
    </row>
    <row r="383" spans="1:10" x14ac:dyDescent="0.25">
      <c r="A383" s="29">
        <v>40909</v>
      </c>
      <c r="B383" s="30">
        <v>1853</v>
      </c>
      <c r="C383" s="31" t="s">
        <v>56</v>
      </c>
      <c r="D383" s="31" t="s">
        <v>61</v>
      </c>
      <c r="E383" s="31" t="s">
        <v>58</v>
      </c>
      <c r="F383" s="31">
        <v>6</v>
      </c>
      <c r="G383" s="32">
        <v>2200.5</v>
      </c>
      <c r="H383" s="31">
        <v>1727.8326000000002</v>
      </c>
      <c r="I383" s="26">
        <f t="shared" si="10"/>
        <v>1.4999999999999999E-2</v>
      </c>
      <c r="J383" s="24" t="str">
        <f t="shared" si="11"/>
        <v>Need Improvement</v>
      </c>
    </row>
    <row r="384" spans="1:10" x14ac:dyDescent="0.25">
      <c r="A384" s="29">
        <v>40910</v>
      </c>
      <c r="B384" s="30">
        <v>1488</v>
      </c>
      <c r="C384" s="31" t="s">
        <v>57</v>
      </c>
      <c r="D384" s="31" t="s">
        <v>61</v>
      </c>
      <c r="E384" s="31" t="s">
        <v>55</v>
      </c>
      <c r="F384" s="31">
        <v>6</v>
      </c>
      <c r="G384" s="32">
        <v>3888</v>
      </c>
      <c r="H384" s="31">
        <v>850.88879999999995</v>
      </c>
      <c r="I384" s="26">
        <f t="shared" si="10"/>
        <v>1.4999999999999999E-2</v>
      </c>
      <c r="J384" s="24" t="str">
        <f t="shared" si="11"/>
        <v>Need Improvement</v>
      </c>
    </row>
    <row r="385" spans="1:10" x14ac:dyDescent="0.25">
      <c r="A385" s="29">
        <v>40911</v>
      </c>
      <c r="B385" s="30">
        <v>1854</v>
      </c>
      <c r="C385" s="31" t="s">
        <v>57</v>
      </c>
      <c r="D385" s="31" t="s">
        <v>61</v>
      </c>
      <c r="E385" s="31" t="s">
        <v>59</v>
      </c>
      <c r="F385" s="31">
        <v>7</v>
      </c>
      <c r="G385" s="32">
        <v>5985</v>
      </c>
      <c r="H385" s="31">
        <v>3432.3975</v>
      </c>
      <c r="I385" s="26">
        <f t="shared" si="10"/>
        <v>2.5000000000000001E-2</v>
      </c>
      <c r="J385" s="24" t="str">
        <f t="shared" si="11"/>
        <v>Need Improvement</v>
      </c>
    </row>
    <row r="386" spans="1:10" x14ac:dyDescent="0.25">
      <c r="A386" s="29">
        <v>40913</v>
      </c>
      <c r="B386" s="30">
        <v>1489</v>
      </c>
      <c r="C386" s="31" t="s">
        <v>53</v>
      </c>
      <c r="D386" s="31" t="s">
        <v>61</v>
      </c>
      <c r="E386" s="31" t="s">
        <v>55</v>
      </c>
      <c r="F386" s="31">
        <v>9</v>
      </c>
      <c r="G386" s="32">
        <v>7047</v>
      </c>
      <c r="H386" s="31">
        <v>984.46589999999992</v>
      </c>
      <c r="I386" s="26">
        <f t="shared" si="10"/>
        <v>2.5000000000000001E-2</v>
      </c>
      <c r="J386" s="24" t="str">
        <f t="shared" si="11"/>
        <v>Need Improvement</v>
      </c>
    </row>
    <row r="387" spans="1:10" x14ac:dyDescent="0.25">
      <c r="A387" s="29">
        <v>40914</v>
      </c>
      <c r="B387" s="30">
        <v>1855</v>
      </c>
      <c r="C387" s="31" t="s">
        <v>53</v>
      </c>
      <c r="D387" s="31" t="s">
        <v>61</v>
      </c>
      <c r="E387" s="31" t="s">
        <v>59</v>
      </c>
      <c r="F387" s="31">
        <v>7</v>
      </c>
      <c r="G387" s="32">
        <v>5575.5</v>
      </c>
      <c r="H387" s="31">
        <v>737.63864999999987</v>
      </c>
      <c r="I387" s="26">
        <f t="shared" si="10"/>
        <v>2.5000000000000001E-2</v>
      </c>
      <c r="J387" s="24" t="str">
        <f t="shared" si="11"/>
        <v>Need Improvement</v>
      </c>
    </row>
    <row r="388" spans="1:10" x14ac:dyDescent="0.25">
      <c r="A388" s="29">
        <v>40915</v>
      </c>
      <c r="B388" s="30">
        <v>1490</v>
      </c>
      <c r="C388" s="31" t="s">
        <v>56</v>
      </c>
      <c r="D388" s="31" t="s">
        <v>61</v>
      </c>
      <c r="E388" s="31" t="s">
        <v>55</v>
      </c>
      <c r="F388" s="31">
        <v>9</v>
      </c>
      <c r="G388" s="32">
        <v>8221.5</v>
      </c>
      <c r="H388" s="31">
        <v>2759.9575500000001</v>
      </c>
      <c r="I388" s="26">
        <f t="shared" si="10"/>
        <v>2.5000000000000001E-2</v>
      </c>
      <c r="J388" s="24" t="str">
        <f t="shared" si="11"/>
        <v>Need Improvement</v>
      </c>
    </row>
    <row r="389" spans="1:10" x14ac:dyDescent="0.25">
      <c r="A389" s="29">
        <v>40916</v>
      </c>
      <c r="B389" s="30">
        <v>1856</v>
      </c>
      <c r="C389" s="31" t="s">
        <v>56</v>
      </c>
      <c r="D389" s="31" t="s">
        <v>61</v>
      </c>
      <c r="E389" s="31" t="s">
        <v>59</v>
      </c>
      <c r="F389" s="31">
        <v>7</v>
      </c>
      <c r="G389" s="32">
        <v>5071.5</v>
      </c>
      <c r="H389" s="31">
        <v>3292.2487499999997</v>
      </c>
      <c r="I389" s="26">
        <f t="shared" si="10"/>
        <v>2.5000000000000001E-2</v>
      </c>
      <c r="J389" s="24" t="str">
        <f t="shared" si="11"/>
        <v>Need Improvement</v>
      </c>
    </row>
    <row r="390" spans="1:10" x14ac:dyDescent="0.25">
      <c r="A390" s="29">
        <v>40917</v>
      </c>
      <c r="B390" s="30">
        <v>1491</v>
      </c>
      <c r="C390" s="31" t="s">
        <v>57</v>
      </c>
      <c r="D390" s="31" t="s">
        <v>61</v>
      </c>
      <c r="E390" s="31" t="s">
        <v>58</v>
      </c>
      <c r="F390" s="31">
        <v>10</v>
      </c>
      <c r="G390" s="32">
        <v>7200</v>
      </c>
      <c r="H390" s="31">
        <v>702.90000000000009</v>
      </c>
      <c r="I390" s="26">
        <f t="shared" ref="I390:I453" si="12">IF(G390&lt;5000,$O$7,IF(AND(G390&gt;=5000,G390&lt;10000),$O$6,$O$5))</f>
        <v>2.5000000000000001E-2</v>
      </c>
      <c r="J390" s="24" t="str">
        <f t="shared" ref="J390:J453" si="13">IF(OR(G390&gt;10000,H390&gt;=5000),"Good", "Need Improvement")</f>
        <v>Need Improvement</v>
      </c>
    </row>
    <row r="391" spans="1:10" x14ac:dyDescent="0.25">
      <c r="A391" s="29">
        <v>40918</v>
      </c>
      <c r="B391" s="30">
        <v>1857</v>
      </c>
      <c r="C391" s="31" t="s">
        <v>57</v>
      </c>
      <c r="D391" s="31" t="s">
        <v>61</v>
      </c>
      <c r="E391" s="31" t="s">
        <v>55</v>
      </c>
      <c r="F391" s="31">
        <v>6</v>
      </c>
      <c r="G391" s="32">
        <v>7074</v>
      </c>
      <c r="H391" s="31">
        <v>1647.7703999999999</v>
      </c>
      <c r="I391" s="26">
        <f t="shared" si="12"/>
        <v>2.5000000000000001E-2</v>
      </c>
      <c r="J391" s="24" t="str">
        <f t="shared" si="13"/>
        <v>Need Improvement</v>
      </c>
    </row>
    <row r="392" spans="1:10" x14ac:dyDescent="0.25">
      <c r="A392" s="29">
        <v>40919</v>
      </c>
      <c r="B392" s="30">
        <v>1492</v>
      </c>
      <c r="C392" s="31" t="s">
        <v>53</v>
      </c>
      <c r="D392" s="31" t="s">
        <v>61</v>
      </c>
      <c r="E392" s="31" t="s">
        <v>58</v>
      </c>
      <c r="F392" s="31">
        <v>9</v>
      </c>
      <c r="G392" s="32">
        <v>5220</v>
      </c>
      <c r="H392" s="31">
        <v>1927.2239999999999</v>
      </c>
      <c r="I392" s="26">
        <f t="shared" si="12"/>
        <v>2.5000000000000001E-2</v>
      </c>
      <c r="J392" s="24" t="str">
        <f t="shared" si="13"/>
        <v>Need Improvement</v>
      </c>
    </row>
    <row r="393" spans="1:10" x14ac:dyDescent="0.25">
      <c r="A393" s="29">
        <v>40920</v>
      </c>
      <c r="B393" s="30">
        <v>1858</v>
      </c>
      <c r="C393" s="31" t="s">
        <v>53</v>
      </c>
      <c r="D393" s="31" t="s">
        <v>61</v>
      </c>
      <c r="E393" s="31" t="s">
        <v>55</v>
      </c>
      <c r="F393" s="31">
        <v>9</v>
      </c>
      <c r="G393" s="32">
        <v>13050</v>
      </c>
      <c r="H393" s="31">
        <v>5495.3549999999996</v>
      </c>
      <c r="I393" s="26">
        <f t="shared" si="12"/>
        <v>0.05</v>
      </c>
      <c r="J393" s="24" t="str">
        <f t="shared" si="13"/>
        <v>Good</v>
      </c>
    </row>
    <row r="394" spans="1:10" x14ac:dyDescent="0.25">
      <c r="A394" s="29">
        <v>40921</v>
      </c>
      <c r="B394" s="30">
        <v>1493</v>
      </c>
      <c r="C394" s="31" t="s">
        <v>56</v>
      </c>
      <c r="D394" s="31" t="s">
        <v>61</v>
      </c>
      <c r="E394" s="31" t="s">
        <v>58</v>
      </c>
      <c r="F394" s="31">
        <v>8</v>
      </c>
      <c r="G394" s="32">
        <v>8388</v>
      </c>
      <c r="H394" s="31">
        <v>1038.4344000000001</v>
      </c>
      <c r="I394" s="26">
        <f t="shared" si="12"/>
        <v>2.5000000000000001E-2</v>
      </c>
      <c r="J394" s="24" t="str">
        <f t="shared" si="13"/>
        <v>Need Improvement</v>
      </c>
    </row>
    <row r="395" spans="1:10" x14ac:dyDescent="0.25">
      <c r="A395" s="29">
        <v>40922</v>
      </c>
      <c r="B395" s="30">
        <v>1859</v>
      </c>
      <c r="C395" s="31" t="s">
        <v>56</v>
      </c>
      <c r="D395" s="31" t="s">
        <v>61</v>
      </c>
      <c r="E395" s="31" t="s">
        <v>55</v>
      </c>
      <c r="F395" s="31">
        <v>7</v>
      </c>
      <c r="G395" s="32">
        <v>9240</v>
      </c>
      <c r="H395" s="31">
        <v>987.2940000000001</v>
      </c>
      <c r="I395" s="26">
        <f t="shared" si="12"/>
        <v>2.5000000000000001E-2</v>
      </c>
      <c r="J395" s="24" t="str">
        <f t="shared" si="13"/>
        <v>Need Improvement</v>
      </c>
    </row>
    <row r="396" spans="1:10" x14ac:dyDescent="0.25">
      <c r="A396" s="29">
        <v>40923</v>
      </c>
      <c r="B396" s="30">
        <v>1494</v>
      </c>
      <c r="C396" s="31" t="s">
        <v>57</v>
      </c>
      <c r="D396" s="31" t="s">
        <v>61</v>
      </c>
      <c r="E396" s="31" t="s">
        <v>59</v>
      </c>
      <c r="F396" s="31">
        <v>6</v>
      </c>
      <c r="G396" s="32">
        <v>1989</v>
      </c>
      <c r="H396" s="31">
        <v>1436.8536000000001</v>
      </c>
      <c r="I396" s="26">
        <f t="shared" si="12"/>
        <v>1.4999999999999999E-2</v>
      </c>
      <c r="J396" s="24" t="str">
        <f t="shared" si="13"/>
        <v>Need Improvement</v>
      </c>
    </row>
    <row r="397" spans="1:10" x14ac:dyDescent="0.25">
      <c r="A397" s="29">
        <v>40924</v>
      </c>
      <c r="B397" s="30">
        <v>1860</v>
      </c>
      <c r="C397" s="31" t="s">
        <v>57</v>
      </c>
      <c r="D397" s="31" t="s">
        <v>61</v>
      </c>
      <c r="E397" s="31" t="s">
        <v>58</v>
      </c>
      <c r="F397" s="31">
        <v>8</v>
      </c>
      <c r="G397" s="32">
        <v>2436</v>
      </c>
      <c r="H397" s="31">
        <v>3756.3119999999999</v>
      </c>
      <c r="I397" s="26">
        <f t="shared" si="12"/>
        <v>1.4999999999999999E-2</v>
      </c>
      <c r="J397" s="24" t="str">
        <f t="shared" si="13"/>
        <v>Need Improvement</v>
      </c>
    </row>
    <row r="398" spans="1:10" x14ac:dyDescent="0.25">
      <c r="A398" s="29">
        <v>40925</v>
      </c>
      <c r="B398" s="30">
        <v>1495</v>
      </c>
      <c r="C398" s="31" t="s">
        <v>53</v>
      </c>
      <c r="D398" s="31" t="s">
        <v>61</v>
      </c>
      <c r="E398" s="31" t="s">
        <v>59</v>
      </c>
      <c r="F398" s="31">
        <v>9</v>
      </c>
      <c r="G398" s="32">
        <v>8221.5</v>
      </c>
      <c r="H398" s="31">
        <v>2519.8897500000003</v>
      </c>
      <c r="I398" s="26">
        <f t="shared" si="12"/>
        <v>2.5000000000000001E-2</v>
      </c>
      <c r="J398" s="24" t="str">
        <f t="shared" si="13"/>
        <v>Need Improvement</v>
      </c>
    </row>
    <row r="399" spans="1:10" x14ac:dyDescent="0.25">
      <c r="A399" s="29">
        <v>40926</v>
      </c>
      <c r="B399" s="30">
        <v>1861</v>
      </c>
      <c r="C399" s="31" t="s">
        <v>53</v>
      </c>
      <c r="D399" s="31" t="s">
        <v>61</v>
      </c>
      <c r="E399" s="31" t="s">
        <v>58</v>
      </c>
      <c r="F399" s="31">
        <v>8</v>
      </c>
      <c r="G399" s="32">
        <v>6048</v>
      </c>
      <c r="H399" s="31">
        <v>2732.1839999999997</v>
      </c>
      <c r="I399" s="26">
        <f t="shared" si="12"/>
        <v>2.5000000000000001E-2</v>
      </c>
      <c r="J399" s="24" t="str">
        <f t="shared" si="13"/>
        <v>Need Improvement</v>
      </c>
    </row>
    <row r="400" spans="1:10" x14ac:dyDescent="0.25">
      <c r="A400" s="29">
        <v>40927</v>
      </c>
      <c r="B400" s="30">
        <v>1496</v>
      </c>
      <c r="C400" s="31" t="s">
        <v>56</v>
      </c>
      <c r="D400" s="31" t="s">
        <v>61</v>
      </c>
      <c r="E400" s="31" t="s">
        <v>59</v>
      </c>
      <c r="F400" s="31">
        <v>7</v>
      </c>
      <c r="G400" s="32">
        <v>2037</v>
      </c>
      <c r="H400" s="31">
        <v>1801.1154000000001</v>
      </c>
      <c r="I400" s="26">
        <f t="shared" si="12"/>
        <v>1.4999999999999999E-2</v>
      </c>
      <c r="J400" s="24" t="str">
        <f t="shared" si="13"/>
        <v>Need Improvement</v>
      </c>
    </row>
    <row r="401" spans="1:10" x14ac:dyDescent="0.25">
      <c r="A401" s="29">
        <v>40928</v>
      </c>
      <c r="B401" s="30">
        <v>1862</v>
      </c>
      <c r="C401" s="31" t="s">
        <v>56</v>
      </c>
      <c r="D401" s="31" t="s">
        <v>61</v>
      </c>
      <c r="E401" s="31" t="s">
        <v>58</v>
      </c>
      <c r="F401" s="31">
        <v>7</v>
      </c>
      <c r="G401" s="32">
        <v>2394</v>
      </c>
      <c r="H401" s="31">
        <v>3850.7489999999998</v>
      </c>
      <c r="I401" s="26">
        <f t="shared" si="12"/>
        <v>1.4999999999999999E-2</v>
      </c>
      <c r="J401" s="24" t="str">
        <f t="shared" si="13"/>
        <v>Need Improvement</v>
      </c>
    </row>
    <row r="402" spans="1:10" x14ac:dyDescent="0.25">
      <c r="A402" s="29">
        <v>40929</v>
      </c>
      <c r="B402" s="30">
        <v>1497</v>
      </c>
      <c r="C402" s="31" t="s">
        <v>57</v>
      </c>
      <c r="D402" s="31" t="s">
        <v>61</v>
      </c>
      <c r="E402" s="31" t="s">
        <v>55</v>
      </c>
      <c r="F402" s="31">
        <v>9</v>
      </c>
      <c r="G402" s="32">
        <v>10044</v>
      </c>
      <c r="H402" s="31">
        <v>2253.3714</v>
      </c>
      <c r="I402" s="26">
        <f t="shared" si="12"/>
        <v>0.05</v>
      </c>
      <c r="J402" s="24" t="str">
        <f t="shared" si="13"/>
        <v>Good</v>
      </c>
    </row>
    <row r="403" spans="1:10" x14ac:dyDescent="0.25">
      <c r="A403" s="29">
        <v>40930</v>
      </c>
      <c r="B403" s="30">
        <v>1863</v>
      </c>
      <c r="C403" s="31" t="s">
        <v>57</v>
      </c>
      <c r="D403" s="31" t="s">
        <v>61</v>
      </c>
      <c r="E403" s="31" t="s">
        <v>59</v>
      </c>
      <c r="F403" s="31">
        <v>7</v>
      </c>
      <c r="G403" s="32">
        <v>2614.5</v>
      </c>
      <c r="H403" s="31">
        <v>1091.8152</v>
      </c>
      <c r="I403" s="26">
        <f t="shared" si="12"/>
        <v>1.4999999999999999E-2</v>
      </c>
      <c r="J403" s="24" t="str">
        <f t="shared" si="13"/>
        <v>Need Improvement</v>
      </c>
    </row>
    <row r="404" spans="1:10" x14ac:dyDescent="0.25">
      <c r="A404" s="29">
        <v>40931</v>
      </c>
      <c r="B404" s="30">
        <v>1498</v>
      </c>
      <c r="C404" s="31" t="s">
        <v>53</v>
      </c>
      <c r="D404" s="31" t="s">
        <v>61</v>
      </c>
      <c r="E404" s="31" t="s">
        <v>55</v>
      </c>
      <c r="F404" s="31">
        <v>6</v>
      </c>
      <c r="G404" s="32">
        <v>5062.5</v>
      </c>
      <c r="H404" s="31">
        <v>1708.5937500000005</v>
      </c>
      <c r="I404" s="26">
        <f t="shared" si="12"/>
        <v>2.5000000000000001E-2</v>
      </c>
      <c r="J404" s="24" t="str">
        <f t="shared" si="13"/>
        <v>Need Improvement</v>
      </c>
    </row>
    <row r="405" spans="1:10" x14ac:dyDescent="0.25">
      <c r="A405" s="29">
        <v>40932</v>
      </c>
      <c r="B405" s="30">
        <v>1864</v>
      </c>
      <c r="C405" s="31" t="s">
        <v>53</v>
      </c>
      <c r="D405" s="31" t="s">
        <v>61</v>
      </c>
      <c r="E405" s="31" t="s">
        <v>59</v>
      </c>
      <c r="F405" s="31">
        <v>8</v>
      </c>
      <c r="G405" s="32">
        <v>2052</v>
      </c>
      <c r="H405" s="31">
        <v>2596.1904000000004</v>
      </c>
      <c r="I405" s="26">
        <f t="shared" si="12"/>
        <v>1.4999999999999999E-2</v>
      </c>
      <c r="J405" s="24" t="str">
        <f t="shared" si="13"/>
        <v>Need Improvement</v>
      </c>
    </row>
    <row r="406" spans="1:10" x14ac:dyDescent="0.25">
      <c r="A406" s="29">
        <v>40933</v>
      </c>
      <c r="B406" s="30">
        <v>1499</v>
      </c>
      <c r="C406" s="31" t="s">
        <v>56</v>
      </c>
      <c r="D406" s="31" t="s">
        <v>61</v>
      </c>
      <c r="E406" s="31" t="s">
        <v>55</v>
      </c>
      <c r="F406" s="31">
        <v>10</v>
      </c>
      <c r="G406" s="32">
        <v>1755</v>
      </c>
      <c r="H406" s="31">
        <v>2730.7799999999997</v>
      </c>
      <c r="I406" s="26">
        <f t="shared" si="12"/>
        <v>1.4999999999999999E-2</v>
      </c>
      <c r="J406" s="24" t="str">
        <f t="shared" si="13"/>
        <v>Need Improvement</v>
      </c>
    </row>
    <row r="407" spans="1:10" x14ac:dyDescent="0.25">
      <c r="A407" s="29">
        <v>40934</v>
      </c>
      <c r="B407" s="30">
        <v>1865</v>
      </c>
      <c r="C407" s="31" t="s">
        <v>56</v>
      </c>
      <c r="D407" s="31" t="s">
        <v>61</v>
      </c>
      <c r="E407" s="31" t="s">
        <v>59</v>
      </c>
      <c r="F407" s="31">
        <v>8</v>
      </c>
      <c r="G407" s="32">
        <v>4496</v>
      </c>
      <c r="H407" s="31">
        <v>4094.732</v>
      </c>
      <c r="I407" s="26">
        <f t="shared" si="12"/>
        <v>1.4999999999999999E-2</v>
      </c>
      <c r="J407" s="24" t="str">
        <f t="shared" si="13"/>
        <v>Need Improvement</v>
      </c>
    </row>
    <row r="408" spans="1:10" x14ac:dyDescent="0.25">
      <c r="A408" s="29">
        <v>40935</v>
      </c>
      <c r="B408" s="30">
        <v>1500</v>
      </c>
      <c r="C408" s="31" t="s">
        <v>57</v>
      </c>
      <c r="D408" s="31" t="s">
        <v>61</v>
      </c>
      <c r="E408" s="31" t="s">
        <v>58</v>
      </c>
      <c r="F408" s="31">
        <v>9</v>
      </c>
      <c r="G408" s="32">
        <v>2929.5</v>
      </c>
      <c r="H408" s="31">
        <v>1156.2736500000001</v>
      </c>
      <c r="I408" s="26">
        <f t="shared" si="12"/>
        <v>1.4999999999999999E-2</v>
      </c>
      <c r="J408" s="24" t="str">
        <f t="shared" si="13"/>
        <v>Need Improvement</v>
      </c>
    </row>
    <row r="409" spans="1:10" x14ac:dyDescent="0.25">
      <c r="A409" s="29">
        <v>40936</v>
      </c>
      <c r="B409" s="30">
        <v>1866</v>
      </c>
      <c r="C409" s="31" t="s">
        <v>57</v>
      </c>
      <c r="D409" s="31" t="s">
        <v>61</v>
      </c>
      <c r="E409" s="31" t="s">
        <v>55</v>
      </c>
      <c r="F409" s="31">
        <v>10</v>
      </c>
      <c r="G409" s="32">
        <v>14550</v>
      </c>
      <c r="H409" s="31">
        <v>3127.9589999999998</v>
      </c>
      <c r="I409" s="26">
        <f t="shared" si="12"/>
        <v>0.05</v>
      </c>
      <c r="J409" s="24" t="str">
        <f t="shared" si="13"/>
        <v>Good</v>
      </c>
    </row>
    <row r="410" spans="1:10" x14ac:dyDescent="0.25">
      <c r="A410" s="29">
        <v>40937</v>
      </c>
      <c r="B410" s="30">
        <v>1501</v>
      </c>
      <c r="C410" s="31" t="s">
        <v>53</v>
      </c>
      <c r="D410" s="31" t="s">
        <v>61</v>
      </c>
      <c r="E410" s="31" t="s">
        <v>58</v>
      </c>
      <c r="F410" s="31">
        <v>7</v>
      </c>
      <c r="G410" s="32">
        <v>4158</v>
      </c>
      <c r="H410" s="31">
        <v>2585.8602000000001</v>
      </c>
      <c r="I410" s="26">
        <f t="shared" si="12"/>
        <v>1.4999999999999999E-2</v>
      </c>
      <c r="J410" s="24" t="str">
        <f t="shared" si="13"/>
        <v>Need Improvement</v>
      </c>
    </row>
    <row r="411" spans="1:10" x14ac:dyDescent="0.25">
      <c r="A411" s="29">
        <v>40938</v>
      </c>
      <c r="B411" s="30">
        <v>1867</v>
      </c>
      <c r="C411" s="31" t="s">
        <v>53</v>
      </c>
      <c r="D411" s="31" t="s">
        <v>61</v>
      </c>
      <c r="E411" s="31" t="s">
        <v>55</v>
      </c>
      <c r="F411" s="31">
        <v>8</v>
      </c>
      <c r="G411" s="32">
        <v>10440</v>
      </c>
      <c r="H411" s="31">
        <v>3660.2640000000001</v>
      </c>
      <c r="I411" s="26">
        <f t="shared" si="12"/>
        <v>0.05</v>
      </c>
      <c r="J411" s="24" t="str">
        <f t="shared" si="13"/>
        <v>Good</v>
      </c>
    </row>
    <row r="412" spans="1:10" x14ac:dyDescent="0.25">
      <c r="A412" s="29">
        <v>40939</v>
      </c>
      <c r="B412" s="30">
        <v>1502</v>
      </c>
      <c r="C412" s="31" t="s">
        <v>56</v>
      </c>
      <c r="D412" s="31" t="s">
        <v>61</v>
      </c>
      <c r="E412" s="31" t="s">
        <v>58</v>
      </c>
      <c r="F412" s="31">
        <v>6</v>
      </c>
      <c r="G412" s="32">
        <v>6561</v>
      </c>
      <c r="H412" s="31">
        <v>3494.8260000000005</v>
      </c>
      <c r="I412" s="26">
        <f t="shared" si="12"/>
        <v>2.5000000000000001E-2</v>
      </c>
      <c r="J412" s="24" t="str">
        <f t="shared" si="13"/>
        <v>Need Improvement</v>
      </c>
    </row>
    <row r="413" spans="1:10" x14ac:dyDescent="0.25">
      <c r="A413" s="29">
        <v>40940</v>
      </c>
      <c r="B413" s="30">
        <v>1868</v>
      </c>
      <c r="C413" s="31" t="s">
        <v>56</v>
      </c>
      <c r="D413" s="31" t="s">
        <v>61</v>
      </c>
      <c r="E413" s="31" t="s">
        <v>55</v>
      </c>
      <c r="F413" s="31">
        <v>8</v>
      </c>
      <c r="G413" s="32">
        <v>8496</v>
      </c>
      <c r="H413" s="31">
        <v>4378.6259999999993</v>
      </c>
      <c r="I413" s="26">
        <f t="shared" si="12"/>
        <v>2.5000000000000001E-2</v>
      </c>
      <c r="J413" s="24" t="str">
        <f t="shared" si="13"/>
        <v>Need Improvement</v>
      </c>
    </row>
    <row r="414" spans="1:10" x14ac:dyDescent="0.25">
      <c r="A414" s="29">
        <v>40941</v>
      </c>
      <c r="B414" s="30">
        <v>1503</v>
      </c>
      <c r="C414" s="31" t="s">
        <v>57</v>
      </c>
      <c r="D414" s="31" t="s">
        <v>61</v>
      </c>
      <c r="E414" s="31" t="s">
        <v>59</v>
      </c>
      <c r="F414" s="31">
        <v>7</v>
      </c>
      <c r="G414" s="32">
        <v>4515</v>
      </c>
      <c r="H414" s="31">
        <v>786.06150000000002</v>
      </c>
      <c r="I414" s="26">
        <f t="shared" si="12"/>
        <v>1.4999999999999999E-2</v>
      </c>
      <c r="J414" s="24" t="str">
        <f t="shared" si="13"/>
        <v>Need Improvement</v>
      </c>
    </row>
    <row r="415" spans="1:10" x14ac:dyDescent="0.25">
      <c r="A415" s="29">
        <v>40942</v>
      </c>
      <c r="B415" s="30">
        <v>1869</v>
      </c>
      <c r="C415" s="31" t="s">
        <v>57</v>
      </c>
      <c r="D415" s="31" t="s">
        <v>61</v>
      </c>
      <c r="E415" s="31" t="s">
        <v>58</v>
      </c>
      <c r="F415" s="31">
        <v>9</v>
      </c>
      <c r="G415" s="32">
        <v>5143.5</v>
      </c>
      <c r="H415" s="31">
        <v>733.80600000000004</v>
      </c>
      <c r="I415" s="26">
        <f t="shared" si="12"/>
        <v>2.5000000000000001E-2</v>
      </c>
      <c r="J415" s="24" t="str">
        <f t="shared" si="13"/>
        <v>Need Improvement</v>
      </c>
    </row>
    <row r="416" spans="1:10" x14ac:dyDescent="0.25">
      <c r="A416" s="29">
        <v>40943</v>
      </c>
      <c r="B416" s="30">
        <v>1504</v>
      </c>
      <c r="C416" s="31" t="s">
        <v>53</v>
      </c>
      <c r="D416" s="31" t="s">
        <v>61</v>
      </c>
      <c r="E416" s="31" t="s">
        <v>59</v>
      </c>
      <c r="F416" s="31">
        <v>9</v>
      </c>
      <c r="G416" s="32">
        <v>12195</v>
      </c>
      <c r="H416" s="31">
        <v>3248.0163000000002</v>
      </c>
      <c r="I416" s="26">
        <f t="shared" si="12"/>
        <v>0.05</v>
      </c>
      <c r="J416" s="24" t="str">
        <f t="shared" si="13"/>
        <v>Good</v>
      </c>
    </row>
    <row r="417" spans="1:10" x14ac:dyDescent="0.25">
      <c r="A417" s="29">
        <v>40944</v>
      </c>
      <c r="B417" s="30">
        <v>1870</v>
      </c>
      <c r="C417" s="31" t="s">
        <v>53</v>
      </c>
      <c r="D417" s="31" t="s">
        <v>61</v>
      </c>
      <c r="E417" s="31" t="s">
        <v>58</v>
      </c>
      <c r="F417" s="31">
        <v>10</v>
      </c>
      <c r="G417" s="32">
        <v>10560</v>
      </c>
      <c r="H417" s="31">
        <v>5089.92</v>
      </c>
      <c r="I417" s="26">
        <f t="shared" si="12"/>
        <v>0.05</v>
      </c>
      <c r="J417" s="24" t="str">
        <f t="shared" si="13"/>
        <v>Good</v>
      </c>
    </row>
    <row r="418" spans="1:10" x14ac:dyDescent="0.25">
      <c r="A418" s="29">
        <v>40945</v>
      </c>
      <c r="B418" s="30">
        <v>1505</v>
      </c>
      <c r="C418" s="31" t="s">
        <v>56</v>
      </c>
      <c r="D418" s="31" t="s">
        <v>61</v>
      </c>
      <c r="E418" s="31" t="s">
        <v>59</v>
      </c>
      <c r="F418" s="31">
        <v>9</v>
      </c>
      <c r="G418" s="32">
        <v>11475</v>
      </c>
      <c r="H418" s="31">
        <v>1964.0609999999999</v>
      </c>
      <c r="I418" s="26">
        <f t="shared" si="12"/>
        <v>0.05</v>
      </c>
      <c r="J418" s="24" t="str">
        <f t="shared" si="13"/>
        <v>Good</v>
      </c>
    </row>
    <row r="419" spans="1:10" x14ac:dyDescent="0.25">
      <c r="A419" s="29">
        <v>40946</v>
      </c>
      <c r="B419" s="30">
        <v>1871</v>
      </c>
      <c r="C419" s="31" t="s">
        <v>56</v>
      </c>
      <c r="D419" s="31" t="s">
        <v>61</v>
      </c>
      <c r="E419" s="31" t="s">
        <v>58</v>
      </c>
      <c r="F419" s="31">
        <v>9</v>
      </c>
      <c r="G419" s="32">
        <v>2146.5</v>
      </c>
      <c r="H419" s="31">
        <v>4819.9657500000003</v>
      </c>
      <c r="I419" s="26">
        <f t="shared" si="12"/>
        <v>1.4999999999999999E-2</v>
      </c>
      <c r="J419" s="24" t="str">
        <f t="shared" si="13"/>
        <v>Need Improvement</v>
      </c>
    </row>
    <row r="420" spans="1:10" x14ac:dyDescent="0.25">
      <c r="A420" s="29">
        <v>40947</v>
      </c>
      <c r="B420" s="30">
        <v>1506</v>
      </c>
      <c r="C420" s="31" t="s">
        <v>57</v>
      </c>
      <c r="D420" s="31" t="s">
        <v>61</v>
      </c>
      <c r="E420" s="31" t="s">
        <v>55</v>
      </c>
      <c r="F420" s="31">
        <v>7</v>
      </c>
      <c r="G420" s="32">
        <v>7014</v>
      </c>
      <c r="H420" s="31">
        <v>2304.8004000000001</v>
      </c>
      <c r="I420" s="26">
        <f t="shared" si="12"/>
        <v>2.5000000000000001E-2</v>
      </c>
      <c r="J420" s="24" t="str">
        <f t="shared" si="13"/>
        <v>Need Improvement</v>
      </c>
    </row>
    <row r="421" spans="1:10" x14ac:dyDescent="0.25">
      <c r="A421" s="29">
        <v>40948</v>
      </c>
      <c r="B421" s="30">
        <v>1872</v>
      </c>
      <c r="C421" s="31" t="s">
        <v>57</v>
      </c>
      <c r="D421" s="31" t="s">
        <v>61</v>
      </c>
      <c r="E421" s="31" t="s">
        <v>59</v>
      </c>
      <c r="F421" s="31">
        <v>7</v>
      </c>
      <c r="G421" s="32">
        <v>5386.5</v>
      </c>
      <c r="H421" s="31">
        <v>3228.3090000000002</v>
      </c>
      <c r="I421" s="26">
        <f t="shared" si="12"/>
        <v>2.5000000000000001E-2</v>
      </c>
      <c r="J421" s="24" t="str">
        <f t="shared" si="13"/>
        <v>Need Improvement</v>
      </c>
    </row>
    <row r="422" spans="1:10" x14ac:dyDescent="0.25">
      <c r="A422" s="29">
        <v>40949</v>
      </c>
      <c r="B422" s="30">
        <v>1507</v>
      </c>
      <c r="C422" s="31" t="s">
        <v>53</v>
      </c>
      <c r="D422" s="31" t="s">
        <v>61</v>
      </c>
      <c r="E422" s="31" t="s">
        <v>55</v>
      </c>
      <c r="F422" s="31">
        <v>9</v>
      </c>
      <c r="G422" s="32">
        <v>1809</v>
      </c>
      <c r="H422" s="31">
        <v>672.22439999999995</v>
      </c>
      <c r="I422" s="26">
        <f t="shared" si="12"/>
        <v>1.4999999999999999E-2</v>
      </c>
      <c r="J422" s="24" t="str">
        <f t="shared" si="13"/>
        <v>Need Improvement</v>
      </c>
    </row>
    <row r="423" spans="1:10" x14ac:dyDescent="0.25">
      <c r="A423" s="29">
        <v>40950</v>
      </c>
      <c r="B423" s="30">
        <v>1873</v>
      </c>
      <c r="C423" s="31" t="s">
        <v>53</v>
      </c>
      <c r="D423" s="31" t="s">
        <v>61</v>
      </c>
      <c r="E423" s="31" t="s">
        <v>59</v>
      </c>
      <c r="F423" s="31">
        <v>6</v>
      </c>
      <c r="G423" s="32">
        <v>7344</v>
      </c>
      <c r="H423" s="31">
        <v>1633.7952</v>
      </c>
      <c r="I423" s="26">
        <f t="shared" si="12"/>
        <v>2.5000000000000001E-2</v>
      </c>
      <c r="J423" s="24" t="str">
        <f t="shared" si="13"/>
        <v>Need Improvement</v>
      </c>
    </row>
    <row r="424" spans="1:10" x14ac:dyDescent="0.25">
      <c r="A424" s="29">
        <v>40951</v>
      </c>
      <c r="B424" s="30">
        <v>1508</v>
      </c>
      <c r="C424" s="31" t="s">
        <v>56</v>
      </c>
      <c r="D424" s="31" t="s">
        <v>61</v>
      </c>
      <c r="E424" s="31" t="s">
        <v>55</v>
      </c>
      <c r="F424" s="31">
        <v>7</v>
      </c>
      <c r="G424" s="32">
        <v>8426.25</v>
      </c>
      <c r="H424" s="31">
        <v>1156.0815000000002</v>
      </c>
      <c r="I424" s="26">
        <f t="shared" si="12"/>
        <v>2.5000000000000001E-2</v>
      </c>
      <c r="J424" s="24" t="str">
        <f t="shared" si="13"/>
        <v>Need Improvement</v>
      </c>
    </row>
    <row r="425" spans="1:10" x14ac:dyDescent="0.25">
      <c r="A425" s="29">
        <v>40952</v>
      </c>
      <c r="B425" s="30">
        <v>1874</v>
      </c>
      <c r="C425" s="31" t="s">
        <v>56</v>
      </c>
      <c r="D425" s="31" t="s">
        <v>61</v>
      </c>
      <c r="E425" s="31" t="s">
        <v>59</v>
      </c>
      <c r="F425" s="31">
        <v>6</v>
      </c>
      <c r="G425" s="32">
        <v>7533</v>
      </c>
      <c r="H425" s="31">
        <v>4375.4174999999996</v>
      </c>
      <c r="I425" s="26">
        <f t="shared" si="12"/>
        <v>2.5000000000000001E-2</v>
      </c>
      <c r="J425" s="24" t="str">
        <f t="shared" si="13"/>
        <v>Need Improvement</v>
      </c>
    </row>
    <row r="426" spans="1:10" x14ac:dyDescent="0.25">
      <c r="A426" s="29">
        <v>40953</v>
      </c>
      <c r="B426" s="30">
        <v>1509</v>
      </c>
      <c r="C426" s="31" t="s">
        <v>57</v>
      </c>
      <c r="D426" s="31" t="s">
        <v>61</v>
      </c>
      <c r="E426" s="31" t="s">
        <v>58</v>
      </c>
      <c r="F426" s="31">
        <v>9</v>
      </c>
      <c r="G426" s="32">
        <v>7695</v>
      </c>
      <c r="H426" s="31">
        <v>1579.0140000000001</v>
      </c>
      <c r="I426" s="26">
        <f t="shared" si="12"/>
        <v>2.5000000000000001E-2</v>
      </c>
      <c r="J426" s="24" t="str">
        <f t="shared" si="13"/>
        <v>Need Improvement</v>
      </c>
    </row>
    <row r="427" spans="1:10" x14ac:dyDescent="0.25">
      <c r="A427" s="29">
        <v>40954</v>
      </c>
      <c r="B427" s="30">
        <v>1510</v>
      </c>
      <c r="C427" s="31" t="s">
        <v>53</v>
      </c>
      <c r="D427" s="31" t="s">
        <v>61</v>
      </c>
      <c r="E427" s="31" t="s">
        <v>58</v>
      </c>
      <c r="F427" s="31">
        <v>9</v>
      </c>
      <c r="G427" s="32">
        <v>5886</v>
      </c>
      <c r="H427" s="31">
        <v>2674.3041000000003</v>
      </c>
      <c r="I427" s="26">
        <f t="shared" si="12"/>
        <v>2.5000000000000001E-2</v>
      </c>
      <c r="J427" s="24" t="str">
        <f t="shared" si="13"/>
        <v>Need Improvement</v>
      </c>
    </row>
    <row r="428" spans="1:10" x14ac:dyDescent="0.25">
      <c r="A428" s="29">
        <v>40955</v>
      </c>
      <c r="B428" s="30">
        <v>1511</v>
      </c>
      <c r="C428" s="31" t="s">
        <v>56</v>
      </c>
      <c r="D428" s="31" t="s">
        <v>61</v>
      </c>
      <c r="E428" s="31" t="s">
        <v>58</v>
      </c>
      <c r="F428" s="31">
        <v>7</v>
      </c>
      <c r="G428" s="32">
        <v>9345</v>
      </c>
      <c r="H428" s="31">
        <v>3895.9304999999999</v>
      </c>
      <c r="I428" s="26">
        <f t="shared" si="12"/>
        <v>2.5000000000000001E-2</v>
      </c>
      <c r="J428" s="24" t="str">
        <f t="shared" si="13"/>
        <v>Need Improvement</v>
      </c>
    </row>
    <row r="429" spans="1:10" x14ac:dyDescent="0.25">
      <c r="A429" s="29">
        <v>40956</v>
      </c>
      <c r="B429" s="30">
        <v>1512</v>
      </c>
      <c r="C429" s="31" t="s">
        <v>57</v>
      </c>
      <c r="D429" s="31" t="s">
        <v>61</v>
      </c>
      <c r="E429" s="31" t="s">
        <v>59</v>
      </c>
      <c r="F429" s="31">
        <v>8</v>
      </c>
      <c r="G429" s="32">
        <v>8256</v>
      </c>
      <c r="H429" s="31">
        <v>3389.0880000000006</v>
      </c>
      <c r="I429" s="26">
        <f t="shared" si="12"/>
        <v>2.5000000000000001E-2</v>
      </c>
      <c r="J429" s="24" t="str">
        <f t="shared" si="13"/>
        <v>Need Improvement</v>
      </c>
    </row>
    <row r="430" spans="1:10" x14ac:dyDescent="0.25">
      <c r="A430" s="29">
        <v>40957</v>
      </c>
      <c r="B430" s="30">
        <v>1513</v>
      </c>
      <c r="C430" s="31" t="s">
        <v>53</v>
      </c>
      <c r="D430" s="31" t="s">
        <v>61</v>
      </c>
      <c r="E430" s="31" t="s">
        <v>59</v>
      </c>
      <c r="F430" s="31">
        <v>8</v>
      </c>
      <c r="G430" s="32">
        <v>4356</v>
      </c>
      <c r="H430" s="31">
        <v>3644.8829999999998</v>
      </c>
      <c r="I430" s="26">
        <f t="shared" si="12"/>
        <v>1.4999999999999999E-2</v>
      </c>
      <c r="J430" s="24" t="str">
        <f t="shared" si="13"/>
        <v>Need Improvement</v>
      </c>
    </row>
    <row r="431" spans="1:10" x14ac:dyDescent="0.25">
      <c r="A431" s="29">
        <v>40958</v>
      </c>
      <c r="B431" s="30">
        <v>1514</v>
      </c>
      <c r="C431" s="31" t="s">
        <v>56</v>
      </c>
      <c r="D431" s="31" t="s">
        <v>61</v>
      </c>
      <c r="E431" s="31" t="s">
        <v>59</v>
      </c>
      <c r="F431" s="31">
        <v>8</v>
      </c>
      <c r="G431" s="32">
        <v>14880</v>
      </c>
      <c r="H431" s="31">
        <v>5200.5599999999995</v>
      </c>
      <c r="I431" s="26">
        <f t="shared" si="12"/>
        <v>0.05</v>
      </c>
      <c r="J431" s="24" t="str">
        <f t="shared" si="13"/>
        <v>Good</v>
      </c>
    </row>
    <row r="432" spans="1:10" x14ac:dyDescent="0.25">
      <c r="A432" s="29">
        <v>40959</v>
      </c>
      <c r="B432" s="30">
        <v>1884</v>
      </c>
      <c r="C432" s="31" t="s">
        <v>57</v>
      </c>
      <c r="D432" s="31" t="s">
        <v>61</v>
      </c>
      <c r="E432" s="31" t="s">
        <v>55</v>
      </c>
      <c r="F432" s="31">
        <v>6</v>
      </c>
      <c r="G432" s="32">
        <v>1674</v>
      </c>
      <c r="H432" s="31">
        <v>576.86040000000003</v>
      </c>
      <c r="I432" s="26">
        <f t="shared" si="12"/>
        <v>1.4999999999999999E-2</v>
      </c>
      <c r="J432" s="24" t="str">
        <f t="shared" si="13"/>
        <v>Need Improvement</v>
      </c>
    </row>
    <row r="433" spans="1:10" x14ac:dyDescent="0.25">
      <c r="A433" s="29">
        <v>40960</v>
      </c>
      <c r="B433" s="30">
        <v>1885</v>
      </c>
      <c r="C433" s="31" t="s">
        <v>53</v>
      </c>
      <c r="D433" s="31" t="s">
        <v>61</v>
      </c>
      <c r="E433" s="31" t="s">
        <v>55</v>
      </c>
      <c r="F433" s="31">
        <v>10</v>
      </c>
      <c r="G433" s="32">
        <v>13050</v>
      </c>
      <c r="H433" s="31">
        <v>877.221</v>
      </c>
      <c r="I433" s="26">
        <f t="shared" si="12"/>
        <v>0.05</v>
      </c>
      <c r="J433" s="24" t="str">
        <f t="shared" si="13"/>
        <v>Good</v>
      </c>
    </row>
    <row r="434" spans="1:10" x14ac:dyDescent="0.25">
      <c r="A434" s="29">
        <v>40961</v>
      </c>
      <c r="B434" s="30">
        <v>1886</v>
      </c>
      <c r="C434" s="31" t="s">
        <v>56</v>
      </c>
      <c r="D434" s="31" t="s">
        <v>61</v>
      </c>
      <c r="E434" s="31" t="s">
        <v>55</v>
      </c>
      <c r="F434" s="31">
        <v>7</v>
      </c>
      <c r="G434" s="32">
        <v>11214</v>
      </c>
      <c r="H434" s="31">
        <v>3310.3728000000006</v>
      </c>
      <c r="I434" s="26">
        <f t="shared" si="12"/>
        <v>0.05</v>
      </c>
      <c r="J434" s="24" t="str">
        <f t="shared" si="13"/>
        <v>Good</v>
      </c>
    </row>
    <row r="435" spans="1:10" x14ac:dyDescent="0.25">
      <c r="A435" s="29">
        <v>40962</v>
      </c>
      <c r="B435" s="30">
        <v>1887</v>
      </c>
      <c r="C435" s="31" t="s">
        <v>57</v>
      </c>
      <c r="D435" s="31" t="s">
        <v>61</v>
      </c>
      <c r="E435" s="31" t="s">
        <v>58</v>
      </c>
      <c r="F435" s="31">
        <v>8</v>
      </c>
      <c r="G435" s="32">
        <v>3168</v>
      </c>
      <c r="H435" s="31">
        <v>2676.3263999999999</v>
      </c>
      <c r="I435" s="26">
        <f t="shared" si="12"/>
        <v>1.4999999999999999E-2</v>
      </c>
      <c r="J435" s="24" t="str">
        <f t="shared" si="13"/>
        <v>Need Improvement</v>
      </c>
    </row>
    <row r="436" spans="1:10" x14ac:dyDescent="0.25">
      <c r="A436" s="29">
        <v>40963</v>
      </c>
      <c r="B436" s="30">
        <v>1888</v>
      </c>
      <c r="C436" s="31" t="s">
        <v>53</v>
      </c>
      <c r="D436" s="31" t="s">
        <v>61</v>
      </c>
      <c r="E436" s="31" t="s">
        <v>58</v>
      </c>
      <c r="F436" s="31">
        <v>7</v>
      </c>
      <c r="G436" s="32">
        <v>13860</v>
      </c>
      <c r="H436" s="31">
        <v>1744.6968000000002</v>
      </c>
      <c r="I436" s="26">
        <f t="shared" si="12"/>
        <v>0.05</v>
      </c>
      <c r="J436" s="24" t="str">
        <f t="shared" si="13"/>
        <v>Good</v>
      </c>
    </row>
    <row r="437" spans="1:10" x14ac:dyDescent="0.25">
      <c r="A437" s="29">
        <v>40964</v>
      </c>
      <c r="B437" s="30">
        <v>1889</v>
      </c>
      <c r="C437" s="31" t="s">
        <v>56</v>
      </c>
      <c r="D437" s="31" t="s">
        <v>61</v>
      </c>
      <c r="E437" s="31" t="s">
        <v>58</v>
      </c>
      <c r="F437" s="31">
        <v>6</v>
      </c>
      <c r="G437" s="32">
        <v>1728</v>
      </c>
      <c r="H437" s="31">
        <v>2136.8447999999999</v>
      </c>
      <c r="I437" s="26">
        <f t="shared" si="12"/>
        <v>1.4999999999999999E-2</v>
      </c>
      <c r="J437" s="24" t="str">
        <f t="shared" si="13"/>
        <v>Need Improvement</v>
      </c>
    </row>
    <row r="438" spans="1:10" x14ac:dyDescent="0.25">
      <c r="A438" s="29">
        <v>40965</v>
      </c>
      <c r="B438" s="30">
        <v>1524</v>
      </c>
      <c r="C438" s="31" t="s">
        <v>57</v>
      </c>
      <c r="D438" s="31" t="s">
        <v>61</v>
      </c>
      <c r="E438" s="31" t="s">
        <v>55</v>
      </c>
      <c r="F438" s="31">
        <v>6</v>
      </c>
      <c r="G438" s="32">
        <v>6507</v>
      </c>
      <c r="H438" s="31">
        <v>2487.6260999999995</v>
      </c>
      <c r="I438" s="26">
        <f t="shared" si="12"/>
        <v>2.5000000000000001E-2</v>
      </c>
      <c r="J438" s="24" t="str">
        <f t="shared" si="13"/>
        <v>Need Improvement</v>
      </c>
    </row>
    <row r="439" spans="1:10" x14ac:dyDescent="0.25">
      <c r="A439" s="29">
        <v>40966</v>
      </c>
      <c r="B439" s="30">
        <v>1890</v>
      </c>
      <c r="C439" s="31" t="s">
        <v>57</v>
      </c>
      <c r="D439" s="31" t="s">
        <v>61</v>
      </c>
      <c r="E439" s="31" t="s">
        <v>59</v>
      </c>
      <c r="F439" s="31">
        <v>10</v>
      </c>
      <c r="G439" s="32">
        <v>2505</v>
      </c>
      <c r="H439" s="31">
        <v>919.58550000000002</v>
      </c>
      <c r="I439" s="26">
        <f t="shared" si="12"/>
        <v>1.4999999999999999E-2</v>
      </c>
      <c r="J439" s="24" t="str">
        <f t="shared" si="13"/>
        <v>Need Improvement</v>
      </c>
    </row>
    <row r="440" spans="1:10" x14ac:dyDescent="0.25">
      <c r="A440" s="29">
        <v>40967</v>
      </c>
      <c r="B440" s="30">
        <v>1525</v>
      </c>
      <c r="C440" s="31" t="s">
        <v>53</v>
      </c>
      <c r="D440" s="31" t="s">
        <v>61</v>
      </c>
      <c r="E440" s="31" t="s">
        <v>55</v>
      </c>
      <c r="F440" s="31">
        <v>10</v>
      </c>
      <c r="G440" s="32">
        <v>11700</v>
      </c>
      <c r="H440" s="31">
        <v>898.09199999999998</v>
      </c>
      <c r="I440" s="26">
        <f t="shared" si="12"/>
        <v>0.05</v>
      </c>
      <c r="J440" s="24" t="str">
        <f t="shared" si="13"/>
        <v>Good</v>
      </c>
    </row>
    <row r="441" spans="1:10" x14ac:dyDescent="0.25">
      <c r="A441" s="29">
        <v>40969</v>
      </c>
      <c r="B441" s="30">
        <v>1891</v>
      </c>
      <c r="C441" s="31" t="s">
        <v>53</v>
      </c>
      <c r="D441" s="31" t="s">
        <v>61</v>
      </c>
      <c r="E441" s="31" t="s">
        <v>59</v>
      </c>
      <c r="F441" s="31">
        <v>6</v>
      </c>
      <c r="G441" s="32">
        <v>10710</v>
      </c>
      <c r="H441" s="31">
        <v>3991.6170000000002</v>
      </c>
      <c r="I441" s="26">
        <f t="shared" si="12"/>
        <v>0.05</v>
      </c>
      <c r="J441" s="24" t="str">
        <f t="shared" si="13"/>
        <v>Good</v>
      </c>
    </row>
    <row r="442" spans="1:10" x14ac:dyDescent="0.25">
      <c r="A442" s="29">
        <v>40970</v>
      </c>
      <c r="B442" s="30">
        <v>1526</v>
      </c>
      <c r="C442" s="31" t="s">
        <v>56</v>
      </c>
      <c r="D442" s="31" t="s">
        <v>61</v>
      </c>
      <c r="E442" s="31" t="s">
        <v>55</v>
      </c>
      <c r="F442" s="31">
        <v>6</v>
      </c>
      <c r="G442" s="32">
        <v>7290</v>
      </c>
      <c r="H442" s="31">
        <v>3225.0960000000005</v>
      </c>
      <c r="I442" s="26">
        <f t="shared" si="12"/>
        <v>2.5000000000000001E-2</v>
      </c>
      <c r="J442" s="24" t="str">
        <f t="shared" si="13"/>
        <v>Need Improvement</v>
      </c>
    </row>
    <row r="443" spans="1:10" x14ac:dyDescent="0.25">
      <c r="A443" s="29">
        <v>40971</v>
      </c>
      <c r="B443" s="30">
        <v>1892</v>
      </c>
      <c r="C443" s="31" t="s">
        <v>56</v>
      </c>
      <c r="D443" s="31" t="s">
        <v>61</v>
      </c>
      <c r="E443" s="31" t="s">
        <v>59</v>
      </c>
      <c r="F443" s="31">
        <v>9</v>
      </c>
      <c r="G443" s="32">
        <v>2085.75</v>
      </c>
      <c r="H443" s="31">
        <v>839.30579999999998</v>
      </c>
      <c r="I443" s="26">
        <f t="shared" si="12"/>
        <v>1.4999999999999999E-2</v>
      </c>
      <c r="J443" s="24" t="str">
        <f t="shared" si="13"/>
        <v>Need Improvement</v>
      </c>
    </row>
    <row r="444" spans="1:10" x14ac:dyDescent="0.25">
      <c r="A444" s="29">
        <v>40972</v>
      </c>
      <c r="B444" s="30">
        <v>1527</v>
      </c>
      <c r="C444" s="31" t="s">
        <v>57</v>
      </c>
      <c r="D444" s="31" t="s">
        <v>61</v>
      </c>
      <c r="E444" s="31" t="s">
        <v>58</v>
      </c>
      <c r="F444" s="31">
        <v>9</v>
      </c>
      <c r="G444" s="32">
        <v>2358</v>
      </c>
      <c r="H444" s="31">
        <v>970.08119999999997</v>
      </c>
      <c r="I444" s="26">
        <f t="shared" si="12"/>
        <v>1.4999999999999999E-2</v>
      </c>
      <c r="J444" s="24" t="str">
        <f t="shared" si="13"/>
        <v>Need Improvement</v>
      </c>
    </row>
    <row r="445" spans="1:10" x14ac:dyDescent="0.25">
      <c r="A445" s="29">
        <v>40973</v>
      </c>
      <c r="B445" s="30">
        <v>1893</v>
      </c>
      <c r="C445" s="31" t="s">
        <v>57</v>
      </c>
      <c r="D445" s="31" t="s">
        <v>61</v>
      </c>
      <c r="E445" s="31" t="s">
        <v>55</v>
      </c>
      <c r="F445" s="31">
        <v>9</v>
      </c>
      <c r="G445" s="32">
        <v>8829</v>
      </c>
      <c r="H445" s="31">
        <v>833.8990500000001</v>
      </c>
      <c r="I445" s="26">
        <f t="shared" si="12"/>
        <v>2.5000000000000001E-2</v>
      </c>
      <c r="J445" s="24" t="str">
        <f t="shared" si="13"/>
        <v>Need Improvement</v>
      </c>
    </row>
    <row r="446" spans="1:10" x14ac:dyDescent="0.25">
      <c r="A446" s="29">
        <v>41339</v>
      </c>
      <c r="B446" s="30">
        <v>1528</v>
      </c>
      <c r="C446" s="31" t="s">
        <v>53</v>
      </c>
      <c r="D446" s="31" t="s">
        <v>61</v>
      </c>
      <c r="E446" s="31" t="s">
        <v>58</v>
      </c>
      <c r="F446" s="31">
        <v>8</v>
      </c>
      <c r="G446" s="32">
        <v>4288</v>
      </c>
      <c r="H446" s="31">
        <v>4340.5280000000002</v>
      </c>
      <c r="I446" s="26">
        <f t="shared" si="12"/>
        <v>1.4999999999999999E-2</v>
      </c>
      <c r="J446" s="24" t="str">
        <f t="shared" si="13"/>
        <v>Need Improvement</v>
      </c>
    </row>
    <row r="447" spans="1:10" x14ac:dyDescent="0.25">
      <c r="A447" s="29">
        <v>41340</v>
      </c>
      <c r="B447" s="30">
        <v>1902</v>
      </c>
      <c r="C447" s="31" t="s">
        <v>57</v>
      </c>
      <c r="D447" s="31" t="s">
        <v>61</v>
      </c>
      <c r="E447" s="31" t="s">
        <v>55</v>
      </c>
      <c r="F447" s="31">
        <v>9</v>
      </c>
      <c r="G447" s="32">
        <v>8977.5</v>
      </c>
      <c r="H447" s="31">
        <v>1609.1271000000002</v>
      </c>
      <c r="I447" s="26">
        <f t="shared" si="12"/>
        <v>2.5000000000000001E-2</v>
      </c>
      <c r="J447" s="24" t="str">
        <f t="shared" si="13"/>
        <v>Need Improvement</v>
      </c>
    </row>
    <row r="448" spans="1:10" x14ac:dyDescent="0.25">
      <c r="A448" s="29">
        <v>41341</v>
      </c>
      <c r="B448" s="30">
        <v>1903</v>
      </c>
      <c r="C448" s="31" t="s">
        <v>53</v>
      </c>
      <c r="D448" s="31" t="s">
        <v>61</v>
      </c>
      <c r="E448" s="31" t="s">
        <v>55</v>
      </c>
      <c r="F448" s="31">
        <v>6</v>
      </c>
      <c r="G448" s="32">
        <v>2232</v>
      </c>
      <c r="H448" s="31">
        <v>2974.8096</v>
      </c>
      <c r="I448" s="26">
        <f t="shared" si="12"/>
        <v>1.4999999999999999E-2</v>
      </c>
      <c r="J448" s="24" t="str">
        <f t="shared" si="13"/>
        <v>Need Improvement</v>
      </c>
    </row>
    <row r="449" spans="1:10" x14ac:dyDescent="0.25">
      <c r="A449" s="29">
        <v>41342</v>
      </c>
      <c r="B449" s="30">
        <v>1904</v>
      </c>
      <c r="C449" s="31" t="s">
        <v>56</v>
      </c>
      <c r="D449" s="31" t="s">
        <v>61</v>
      </c>
      <c r="E449" s="31" t="s">
        <v>55</v>
      </c>
      <c r="F449" s="31">
        <v>9</v>
      </c>
      <c r="G449" s="32">
        <v>13365</v>
      </c>
      <c r="H449" s="31">
        <v>5565.1859999999997</v>
      </c>
      <c r="I449" s="26">
        <f t="shared" si="12"/>
        <v>0.05</v>
      </c>
      <c r="J449" s="24" t="str">
        <f t="shared" si="13"/>
        <v>Good</v>
      </c>
    </row>
    <row r="450" spans="1:10" x14ac:dyDescent="0.25">
      <c r="A450" s="29">
        <v>41343</v>
      </c>
      <c r="B450" s="30">
        <v>1905</v>
      </c>
      <c r="C450" s="31" t="s">
        <v>57</v>
      </c>
      <c r="D450" s="31" t="s">
        <v>61</v>
      </c>
      <c r="E450" s="31" t="s">
        <v>58</v>
      </c>
      <c r="F450" s="31">
        <v>7</v>
      </c>
      <c r="G450" s="32">
        <v>2220.75</v>
      </c>
      <c r="H450" s="31">
        <v>982.68187499999999</v>
      </c>
      <c r="I450" s="26">
        <f t="shared" si="12"/>
        <v>1.4999999999999999E-2</v>
      </c>
      <c r="J450" s="24" t="str">
        <f t="shared" si="13"/>
        <v>Need Improvement</v>
      </c>
    </row>
    <row r="451" spans="1:10" x14ac:dyDescent="0.25">
      <c r="A451" s="29">
        <v>41344</v>
      </c>
      <c r="B451" s="30">
        <v>1906</v>
      </c>
      <c r="C451" s="31" t="s">
        <v>53</v>
      </c>
      <c r="D451" s="31" t="s">
        <v>61</v>
      </c>
      <c r="E451" s="31" t="s">
        <v>58</v>
      </c>
      <c r="F451" s="31">
        <v>6</v>
      </c>
      <c r="G451" s="32">
        <v>5616</v>
      </c>
      <c r="H451" s="31">
        <v>4112.7840000000006</v>
      </c>
      <c r="I451" s="26">
        <f t="shared" si="12"/>
        <v>2.5000000000000001E-2</v>
      </c>
      <c r="J451" s="24" t="str">
        <f t="shared" si="13"/>
        <v>Need Improvement</v>
      </c>
    </row>
    <row r="452" spans="1:10" x14ac:dyDescent="0.25">
      <c r="A452" s="29">
        <v>41345</v>
      </c>
      <c r="B452" s="30">
        <v>1542</v>
      </c>
      <c r="C452" s="31" t="s">
        <v>57</v>
      </c>
      <c r="D452" s="31" t="s">
        <v>61</v>
      </c>
      <c r="E452" s="31" t="s">
        <v>55</v>
      </c>
      <c r="F452" s="31">
        <v>9</v>
      </c>
      <c r="G452" s="32">
        <v>1984.5</v>
      </c>
      <c r="H452" s="31">
        <v>4042.4264999999996</v>
      </c>
      <c r="I452" s="26">
        <f t="shared" si="12"/>
        <v>1.4999999999999999E-2</v>
      </c>
      <c r="J452" s="24" t="str">
        <f t="shared" si="13"/>
        <v>Need Improvement</v>
      </c>
    </row>
    <row r="453" spans="1:10" x14ac:dyDescent="0.25">
      <c r="A453" s="29">
        <v>41346</v>
      </c>
      <c r="B453" s="30">
        <v>1907</v>
      </c>
      <c r="C453" s="31" t="s">
        <v>56</v>
      </c>
      <c r="D453" s="31" t="s">
        <v>61</v>
      </c>
      <c r="E453" s="31" t="s">
        <v>58</v>
      </c>
      <c r="F453" s="31">
        <v>6</v>
      </c>
      <c r="G453" s="32">
        <v>7344</v>
      </c>
      <c r="H453" s="31">
        <v>3077.8703999999998</v>
      </c>
      <c r="I453" s="26">
        <f t="shared" si="12"/>
        <v>2.5000000000000001E-2</v>
      </c>
      <c r="J453" s="24" t="str">
        <f t="shared" si="13"/>
        <v>Need Improvement</v>
      </c>
    </row>
    <row r="454" spans="1:10" x14ac:dyDescent="0.25">
      <c r="A454" s="29">
        <v>41347</v>
      </c>
      <c r="B454" s="30">
        <v>1543</v>
      </c>
      <c r="C454" s="31" t="s">
        <v>53</v>
      </c>
      <c r="D454" s="31" t="s">
        <v>61</v>
      </c>
      <c r="E454" s="31" t="s">
        <v>55</v>
      </c>
      <c r="F454" s="31">
        <v>9</v>
      </c>
      <c r="G454" s="32">
        <v>7587</v>
      </c>
      <c r="H454" s="31">
        <v>4445.982</v>
      </c>
      <c r="I454" s="26">
        <f t="shared" ref="I454:I517" si="14">IF(G454&lt;5000,$O$7,IF(AND(G454&gt;=5000,G454&lt;10000),$O$6,$O$5))</f>
        <v>2.5000000000000001E-2</v>
      </c>
      <c r="J454" s="24" t="str">
        <f t="shared" ref="J454:J517" si="15">IF(OR(G454&gt;10000,H454&gt;=5000),"Good", "Need Improvement")</f>
        <v>Need Improvement</v>
      </c>
    </row>
    <row r="455" spans="1:10" x14ac:dyDescent="0.25">
      <c r="A455" s="29">
        <v>41348</v>
      </c>
      <c r="B455" s="30">
        <v>1908</v>
      </c>
      <c r="C455" s="31" t="s">
        <v>57</v>
      </c>
      <c r="D455" s="31" t="s">
        <v>61</v>
      </c>
      <c r="E455" s="31" t="s">
        <v>59</v>
      </c>
      <c r="F455" s="31">
        <v>6</v>
      </c>
      <c r="G455" s="32">
        <v>3834</v>
      </c>
      <c r="H455" s="31">
        <v>3564.6615000000002</v>
      </c>
      <c r="I455" s="26">
        <f t="shared" si="14"/>
        <v>1.4999999999999999E-2</v>
      </c>
      <c r="J455" s="24" t="str">
        <f t="shared" si="15"/>
        <v>Need Improvement</v>
      </c>
    </row>
    <row r="456" spans="1:10" x14ac:dyDescent="0.25">
      <c r="A456" s="29">
        <v>41349</v>
      </c>
      <c r="B456" s="30">
        <v>1544</v>
      </c>
      <c r="C456" s="31" t="s">
        <v>56</v>
      </c>
      <c r="D456" s="31" t="s">
        <v>61</v>
      </c>
      <c r="E456" s="31" t="s">
        <v>55</v>
      </c>
      <c r="F456" s="31">
        <v>8</v>
      </c>
      <c r="G456" s="32">
        <v>14940</v>
      </c>
      <c r="H456" s="31">
        <v>1164.7223999999999</v>
      </c>
      <c r="I456" s="26">
        <f t="shared" si="14"/>
        <v>0.05</v>
      </c>
      <c r="J456" s="24" t="str">
        <f t="shared" si="15"/>
        <v>Good</v>
      </c>
    </row>
    <row r="457" spans="1:10" x14ac:dyDescent="0.25">
      <c r="A457" s="29">
        <v>41350</v>
      </c>
      <c r="B457" s="30">
        <v>1909</v>
      </c>
      <c r="C457" s="31" t="s">
        <v>53</v>
      </c>
      <c r="D457" s="31" t="s">
        <v>61</v>
      </c>
      <c r="E457" s="31" t="s">
        <v>59</v>
      </c>
      <c r="F457" s="31">
        <v>8</v>
      </c>
      <c r="G457" s="32">
        <v>2280</v>
      </c>
      <c r="H457" s="31">
        <v>737.58</v>
      </c>
      <c r="I457" s="26">
        <f t="shared" si="14"/>
        <v>1.4999999999999999E-2</v>
      </c>
      <c r="J457" s="24" t="str">
        <f t="shared" si="15"/>
        <v>Need Improvement</v>
      </c>
    </row>
    <row r="458" spans="1:10" x14ac:dyDescent="0.25">
      <c r="A458" s="29">
        <v>41351</v>
      </c>
      <c r="B458" s="30">
        <v>1545</v>
      </c>
      <c r="C458" s="31" t="s">
        <v>57</v>
      </c>
      <c r="D458" s="31" t="s">
        <v>61</v>
      </c>
      <c r="E458" s="31" t="s">
        <v>58</v>
      </c>
      <c r="F458" s="31">
        <v>10</v>
      </c>
      <c r="G458" s="32">
        <v>13800</v>
      </c>
      <c r="H458" s="31">
        <v>1811.6640000000002</v>
      </c>
      <c r="I458" s="26">
        <f t="shared" si="14"/>
        <v>0.05</v>
      </c>
      <c r="J458" s="24" t="str">
        <f t="shared" si="15"/>
        <v>Good</v>
      </c>
    </row>
    <row r="459" spans="1:10" x14ac:dyDescent="0.25">
      <c r="A459" s="29">
        <v>41352</v>
      </c>
      <c r="B459" s="30">
        <v>1910</v>
      </c>
      <c r="C459" s="31" t="s">
        <v>56</v>
      </c>
      <c r="D459" s="31" t="s">
        <v>61</v>
      </c>
      <c r="E459" s="31" t="s">
        <v>59</v>
      </c>
      <c r="F459" s="31">
        <v>8</v>
      </c>
      <c r="G459" s="32">
        <v>4048</v>
      </c>
      <c r="H459" s="31">
        <v>3422.1792</v>
      </c>
      <c r="I459" s="26">
        <f t="shared" si="14"/>
        <v>1.4999999999999999E-2</v>
      </c>
      <c r="J459" s="24" t="str">
        <f t="shared" si="15"/>
        <v>Need Improvement</v>
      </c>
    </row>
    <row r="460" spans="1:10" x14ac:dyDescent="0.25">
      <c r="A460" s="29">
        <v>41353</v>
      </c>
      <c r="B460" s="30">
        <v>1546</v>
      </c>
      <c r="C460" s="31" t="s">
        <v>53</v>
      </c>
      <c r="D460" s="31" t="s">
        <v>61</v>
      </c>
      <c r="E460" s="31" t="s">
        <v>58</v>
      </c>
      <c r="F460" s="31">
        <v>8</v>
      </c>
      <c r="G460" s="32">
        <v>2106</v>
      </c>
      <c r="H460" s="31">
        <v>2156.9651999999996</v>
      </c>
      <c r="I460" s="26">
        <f t="shared" si="14"/>
        <v>1.4999999999999999E-2</v>
      </c>
      <c r="J460" s="24" t="str">
        <f t="shared" si="15"/>
        <v>Need Improvement</v>
      </c>
    </row>
    <row r="461" spans="1:10" x14ac:dyDescent="0.25">
      <c r="A461" s="29">
        <v>41354</v>
      </c>
      <c r="B461" s="30">
        <v>1547</v>
      </c>
      <c r="C461" s="31" t="s">
        <v>56</v>
      </c>
      <c r="D461" s="31" t="s">
        <v>61</v>
      </c>
      <c r="E461" s="31" t="s">
        <v>58</v>
      </c>
      <c r="F461" s="31">
        <v>8</v>
      </c>
      <c r="G461" s="32">
        <v>7920</v>
      </c>
      <c r="H461" s="31">
        <v>2503.5120000000002</v>
      </c>
      <c r="I461" s="26">
        <f t="shared" si="14"/>
        <v>2.5000000000000001E-2</v>
      </c>
      <c r="J461" s="24" t="str">
        <f t="shared" si="15"/>
        <v>Need Improvement</v>
      </c>
    </row>
    <row r="462" spans="1:10" x14ac:dyDescent="0.25">
      <c r="A462" s="29">
        <v>41355</v>
      </c>
      <c r="B462" s="30">
        <v>1548</v>
      </c>
      <c r="C462" s="31" t="s">
        <v>57</v>
      </c>
      <c r="D462" s="31" t="s">
        <v>61</v>
      </c>
      <c r="E462" s="31" t="s">
        <v>59</v>
      </c>
      <c r="F462" s="31">
        <v>9</v>
      </c>
      <c r="G462" s="32">
        <v>10044</v>
      </c>
      <c r="H462" s="31">
        <v>984.81420000000003</v>
      </c>
      <c r="I462" s="26">
        <f t="shared" si="14"/>
        <v>0.05</v>
      </c>
      <c r="J462" s="24" t="str">
        <f t="shared" si="15"/>
        <v>Good</v>
      </c>
    </row>
    <row r="463" spans="1:10" x14ac:dyDescent="0.25">
      <c r="A463" s="29">
        <v>41356</v>
      </c>
      <c r="B463" s="30">
        <v>1549</v>
      </c>
      <c r="C463" s="31" t="s">
        <v>53</v>
      </c>
      <c r="D463" s="31" t="s">
        <v>61</v>
      </c>
      <c r="E463" s="31" t="s">
        <v>59</v>
      </c>
      <c r="F463" s="31">
        <v>8</v>
      </c>
      <c r="G463" s="32">
        <v>3144</v>
      </c>
      <c r="H463" s="31">
        <v>3420.6719999999996</v>
      </c>
      <c r="I463" s="26">
        <f t="shared" si="14"/>
        <v>1.4999999999999999E-2</v>
      </c>
      <c r="J463" s="24" t="str">
        <f t="shared" si="15"/>
        <v>Need Improvement</v>
      </c>
    </row>
    <row r="464" spans="1:10" x14ac:dyDescent="0.25">
      <c r="A464" s="29">
        <v>41357</v>
      </c>
      <c r="B464" s="30">
        <v>1550</v>
      </c>
      <c r="C464" s="31" t="s">
        <v>56</v>
      </c>
      <c r="D464" s="31" t="s">
        <v>61</v>
      </c>
      <c r="E464" s="31" t="s">
        <v>59</v>
      </c>
      <c r="F464" s="31">
        <v>10</v>
      </c>
      <c r="G464" s="32">
        <v>10020</v>
      </c>
      <c r="H464" s="31">
        <v>3834.6539999999995</v>
      </c>
      <c r="I464" s="26">
        <f t="shared" si="14"/>
        <v>0.05</v>
      </c>
      <c r="J464" s="24" t="str">
        <f t="shared" si="15"/>
        <v>Good</v>
      </c>
    </row>
    <row r="465" spans="1:10" x14ac:dyDescent="0.25">
      <c r="A465" s="29">
        <v>41358</v>
      </c>
      <c r="B465" s="30">
        <v>1938</v>
      </c>
      <c r="C465" s="31" t="s">
        <v>57</v>
      </c>
      <c r="D465" s="31" t="s">
        <v>61</v>
      </c>
      <c r="E465" s="31" t="s">
        <v>55</v>
      </c>
      <c r="F465" s="31">
        <v>7</v>
      </c>
      <c r="G465" s="32">
        <v>2016</v>
      </c>
      <c r="H465" s="31">
        <v>1776.096</v>
      </c>
      <c r="I465" s="26">
        <f t="shared" si="14"/>
        <v>1.4999999999999999E-2</v>
      </c>
      <c r="J465" s="24" t="str">
        <f t="shared" si="15"/>
        <v>Need Improvement</v>
      </c>
    </row>
    <row r="466" spans="1:10" x14ac:dyDescent="0.25">
      <c r="A466" s="29">
        <v>41359</v>
      </c>
      <c r="B466" s="30">
        <v>1939</v>
      </c>
      <c r="C466" s="31" t="s">
        <v>53</v>
      </c>
      <c r="D466" s="31" t="s">
        <v>61</v>
      </c>
      <c r="E466" s="31" t="s">
        <v>55</v>
      </c>
      <c r="F466" s="31">
        <v>10</v>
      </c>
      <c r="G466" s="32">
        <v>7335</v>
      </c>
      <c r="H466" s="31">
        <v>3707.598</v>
      </c>
      <c r="I466" s="26">
        <f t="shared" si="14"/>
        <v>2.5000000000000001E-2</v>
      </c>
      <c r="J466" s="24" t="str">
        <f t="shared" si="15"/>
        <v>Need Improvement</v>
      </c>
    </row>
    <row r="467" spans="1:10" x14ac:dyDescent="0.25">
      <c r="A467" s="29">
        <v>41360</v>
      </c>
      <c r="B467" s="30">
        <v>1940</v>
      </c>
      <c r="C467" s="31" t="s">
        <v>56</v>
      </c>
      <c r="D467" s="31" t="s">
        <v>61</v>
      </c>
      <c r="E467" s="31" t="s">
        <v>55</v>
      </c>
      <c r="F467" s="31">
        <v>10</v>
      </c>
      <c r="G467" s="32">
        <v>5310</v>
      </c>
      <c r="H467" s="31">
        <v>2214.6240000000003</v>
      </c>
      <c r="I467" s="26">
        <f t="shared" si="14"/>
        <v>2.5000000000000001E-2</v>
      </c>
      <c r="J467" s="24" t="str">
        <f t="shared" si="15"/>
        <v>Need Improvement</v>
      </c>
    </row>
    <row r="468" spans="1:10" x14ac:dyDescent="0.25">
      <c r="A468" s="29">
        <v>41361</v>
      </c>
      <c r="B468" s="30">
        <v>1941</v>
      </c>
      <c r="C468" s="31" t="s">
        <v>57</v>
      </c>
      <c r="D468" s="31" t="s">
        <v>61</v>
      </c>
      <c r="E468" s="31" t="s">
        <v>58</v>
      </c>
      <c r="F468" s="31">
        <v>6</v>
      </c>
      <c r="G468" s="32">
        <v>7812</v>
      </c>
      <c r="H468" s="31">
        <v>666.16830000000004</v>
      </c>
      <c r="I468" s="26">
        <f t="shared" si="14"/>
        <v>2.5000000000000001E-2</v>
      </c>
      <c r="J468" s="24" t="str">
        <f t="shared" si="15"/>
        <v>Need Improvement</v>
      </c>
    </row>
    <row r="469" spans="1:10" x14ac:dyDescent="0.25">
      <c r="A469" s="29">
        <v>41362</v>
      </c>
      <c r="B469" s="30">
        <v>1942</v>
      </c>
      <c r="C469" s="31" t="s">
        <v>53</v>
      </c>
      <c r="D469" s="31" t="s">
        <v>61</v>
      </c>
      <c r="E469" s="31" t="s">
        <v>58</v>
      </c>
      <c r="F469" s="31">
        <v>10</v>
      </c>
      <c r="G469" s="32">
        <v>7785</v>
      </c>
      <c r="H469" s="31">
        <v>4436.4120000000003</v>
      </c>
      <c r="I469" s="26">
        <f t="shared" si="14"/>
        <v>2.5000000000000001E-2</v>
      </c>
      <c r="J469" s="24" t="str">
        <f t="shared" si="15"/>
        <v>Need Improvement</v>
      </c>
    </row>
    <row r="470" spans="1:10" x14ac:dyDescent="0.25">
      <c r="A470" s="29">
        <v>41363</v>
      </c>
      <c r="B470" s="30">
        <v>1578</v>
      </c>
      <c r="C470" s="31" t="s">
        <v>57</v>
      </c>
      <c r="D470" s="31" t="s">
        <v>61</v>
      </c>
      <c r="E470" s="31" t="s">
        <v>55</v>
      </c>
      <c r="F470" s="31">
        <v>8</v>
      </c>
      <c r="G470" s="32">
        <v>6876</v>
      </c>
      <c r="H470" s="31">
        <v>1720.8336000000002</v>
      </c>
      <c r="I470" s="26">
        <f t="shared" si="14"/>
        <v>2.5000000000000001E-2</v>
      </c>
      <c r="J470" s="24" t="str">
        <f t="shared" si="15"/>
        <v>Need Improvement</v>
      </c>
    </row>
    <row r="471" spans="1:10" x14ac:dyDescent="0.25">
      <c r="A471" s="29">
        <v>41364</v>
      </c>
      <c r="B471" s="30">
        <v>1943</v>
      </c>
      <c r="C471" s="31" t="s">
        <v>56</v>
      </c>
      <c r="D471" s="31" t="s">
        <v>61</v>
      </c>
      <c r="E471" s="31" t="s">
        <v>58</v>
      </c>
      <c r="F471" s="31">
        <v>9</v>
      </c>
      <c r="G471" s="32">
        <v>2646</v>
      </c>
      <c r="H471" s="31">
        <v>1056.8124</v>
      </c>
      <c r="I471" s="26">
        <f t="shared" si="14"/>
        <v>1.4999999999999999E-2</v>
      </c>
      <c r="J471" s="24" t="str">
        <f t="shared" si="15"/>
        <v>Need Improvement</v>
      </c>
    </row>
    <row r="472" spans="1:10" x14ac:dyDescent="0.25">
      <c r="A472" s="29">
        <v>41365</v>
      </c>
      <c r="B472" s="30">
        <v>1579</v>
      </c>
      <c r="C472" s="31" t="s">
        <v>53</v>
      </c>
      <c r="D472" s="31" t="s">
        <v>61</v>
      </c>
      <c r="E472" s="31" t="s">
        <v>55</v>
      </c>
      <c r="F472" s="31">
        <v>7</v>
      </c>
      <c r="G472" s="32">
        <v>1533</v>
      </c>
      <c r="H472" s="31">
        <v>2004.2442000000001</v>
      </c>
      <c r="I472" s="26">
        <f t="shared" si="14"/>
        <v>1.4999999999999999E-2</v>
      </c>
      <c r="J472" s="24" t="str">
        <f t="shared" si="15"/>
        <v>Need Improvement</v>
      </c>
    </row>
    <row r="473" spans="1:10" x14ac:dyDescent="0.25">
      <c r="A473" s="29">
        <v>41366</v>
      </c>
      <c r="B473" s="30">
        <v>1944</v>
      </c>
      <c r="C473" s="31" t="s">
        <v>57</v>
      </c>
      <c r="D473" s="31" t="s">
        <v>61</v>
      </c>
      <c r="E473" s="31" t="s">
        <v>59</v>
      </c>
      <c r="F473" s="31">
        <v>7</v>
      </c>
      <c r="G473" s="32">
        <v>7140</v>
      </c>
      <c r="H473" s="31">
        <v>1653.0884999999996</v>
      </c>
      <c r="I473" s="26">
        <f t="shared" si="14"/>
        <v>2.5000000000000001E-2</v>
      </c>
      <c r="J473" s="24" t="str">
        <f t="shared" si="15"/>
        <v>Need Improvement</v>
      </c>
    </row>
    <row r="474" spans="1:10" x14ac:dyDescent="0.25">
      <c r="A474" s="29">
        <v>41367</v>
      </c>
      <c r="B474" s="30">
        <v>1580</v>
      </c>
      <c r="C474" s="31" t="s">
        <v>56</v>
      </c>
      <c r="D474" s="31" t="s">
        <v>61</v>
      </c>
      <c r="E474" s="31" t="s">
        <v>55</v>
      </c>
      <c r="F474" s="31">
        <v>7</v>
      </c>
      <c r="G474" s="32">
        <v>2030</v>
      </c>
      <c r="H474" s="31">
        <v>771.4</v>
      </c>
      <c r="I474" s="26">
        <f t="shared" si="14"/>
        <v>1.4999999999999999E-2</v>
      </c>
      <c r="J474" s="24" t="str">
        <f t="shared" si="15"/>
        <v>Need Improvement</v>
      </c>
    </row>
    <row r="475" spans="1:10" x14ac:dyDescent="0.25">
      <c r="A475" s="29">
        <v>41368</v>
      </c>
      <c r="B475" s="30">
        <v>1945</v>
      </c>
      <c r="C475" s="31" t="s">
        <v>53</v>
      </c>
      <c r="D475" s="31" t="s">
        <v>61</v>
      </c>
      <c r="E475" s="31" t="s">
        <v>59</v>
      </c>
      <c r="F475" s="31">
        <v>10</v>
      </c>
      <c r="G475" s="32">
        <v>2310</v>
      </c>
      <c r="H475" s="31">
        <v>944.09699999999998</v>
      </c>
      <c r="I475" s="26">
        <f t="shared" si="14"/>
        <v>1.4999999999999999E-2</v>
      </c>
      <c r="J475" s="24" t="str">
        <f t="shared" si="15"/>
        <v>Need Improvement</v>
      </c>
    </row>
    <row r="476" spans="1:10" x14ac:dyDescent="0.25">
      <c r="A476" s="29">
        <v>41369</v>
      </c>
      <c r="B476" s="30">
        <v>1581</v>
      </c>
      <c r="C476" s="31" t="s">
        <v>57</v>
      </c>
      <c r="D476" s="31" t="s">
        <v>61</v>
      </c>
      <c r="E476" s="31" t="s">
        <v>58</v>
      </c>
      <c r="F476" s="31">
        <v>7</v>
      </c>
      <c r="G476" s="32">
        <v>5386.5</v>
      </c>
      <c r="H476" s="31">
        <v>1577.8854000000001</v>
      </c>
      <c r="I476" s="26">
        <f t="shared" si="14"/>
        <v>2.5000000000000001E-2</v>
      </c>
      <c r="J476" s="24" t="str">
        <f t="shared" si="15"/>
        <v>Need Improvement</v>
      </c>
    </row>
    <row r="477" spans="1:10" x14ac:dyDescent="0.25">
      <c r="A477" s="29">
        <v>41370</v>
      </c>
      <c r="B477" s="30">
        <v>1946</v>
      </c>
      <c r="C477" s="31" t="s">
        <v>56</v>
      </c>
      <c r="D477" s="31" t="s">
        <v>61</v>
      </c>
      <c r="E477" s="31" t="s">
        <v>59</v>
      </c>
      <c r="F477" s="31">
        <v>6</v>
      </c>
      <c r="G477" s="32">
        <v>7938</v>
      </c>
      <c r="H477" s="31">
        <v>1496.3130000000001</v>
      </c>
      <c r="I477" s="26">
        <f t="shared" si="14"/>
        <v>2.5000000000000001E-2</v>
      </c>
      <c r="J477" s="24" t="str">
        <f t="shared" si="15"/>
        <v>Need Improvement</v>
      </c>
    </row>
    <row r="478" spans="1:10" x14ac:dyDescent="0.25">
      <c r="A478" s="29">
        <v>41371</v>
      </c>
      <c r="B478" s="30">
        <v>1582</v>
      </c>
      <c r="C478" s="31" t="s">
        <v>53</v>
      </c>
      <c r="D478" s="31" t="s">
        <v>61</v>
      </c>
      <c r="E478" s="31" t="s">
        <v>58</v>
      </c>
      <c r="F478" s="31">
        <v>10</v>
      </c>
      <c r="G478" s="32">
        <v>10400</v>
      </c>
      <c r="H478" s="31">
        <v>2102.88</v>
      </c>
      <c r="I478" s="26">
        <f t="shared" si="14"/>
        <v>0.05</v>
      </c>
      <c r="J478" s="24" t="str">
        <f t="shared" si="15"/>
        <v>Good</v>
      </c>
    </row>
    <row r="479" spans="1:10" x14ac:dyDescent="0.25">
      <c r="A479" s="29">
        <v>41372</v>
      </c>
      <c r="B479" s="30">
        <v>1583</v>
      </c>
      <c r="C479" s="31" t="s">
        <v>56</v>
      </c>
      <c r="D479" s="31" t="s">
        <v>61</v>
      </c>
      <c r="E479" s="31" t="s">
        <v>58</v>
      </c>
      <c r="F479" s="31">
        <v>10</v>
      </c>
      <c r="G479" s="32">
        <v>2295</v>
      </c>
      <c r="H479" s="31">
        <v>937.9665</v>
      </c>
      <c r="I479" s="26">
        <f t="shared" si="14"/>
        <v>1.4999999999999999E-2</v>
      </c>
      <c r="J479" s="24" t="str">
        <f t="shared" si="15"/>
        <v>Need Improvement</v>
      </c>
    </row>
    <row r="480" spans="1:10" x14ac:dyDescent="0.25">
      <c r="A480" s="29">
        <v>41373</v>
      </c>
      <c r="B480" s="30">
        <v>1584</v>
      </c>
      <c r="C480" s="31" t="s">
        <v>57</v>
      </c>
      <c r="D480" s="31" t="s">
        <v>61</v>
      </c>
      <c r="E480" s="31" t="s">
        <v>59</v>
      </c>
      <c r="F480" s="31">
        <v>10</v>
      </c>
      <c r="G480" s="32">
        <v>6120</v>
      </c>
      <c r="H480" s="31">
        <v>1800.9119999999998</v>
      </c>
      <c r="I480" s="26">
        <f t="shared" si="14"/>
        <v>2.5000000000000001E-2</v>
      </c>
      <c r="J480" s="24" t="str">
        <f t="shared" si="15"/>
        <v>Need Improvement</v>
      </c>
    </row>
    <row r="481" spans="1:10" x14ac:dyDescent="0.25">
      <c r="A481" s="29">
        <v>41374</v>
      </c>
      <c r="B481" s="30">
        <v>1585</v>
      </c>
      <c r="C481" s="31" t="s">
        <v>53</v>
      </c>
      <c r="D481" s="31" t="s">
        <v>61</v>
      </c>
      <c r="E481" s="31" t="s">
        <v>59</v>
      </c>
      <c r="F481" s="31">
        <v>6</v>
      </c>
      <c r="G481" s="32">
        <v>10395</v>
      </c>
      <c r="H481" s="31">
        <v>1761.7446</v>
      </c>
      <c r="I481" s="26">
        <f t="shared" si="14"/>
        <v>0.05</v>
      </c>
      <c r="J481" s="24" t="str">
        <f t="shared" si="15"/>
        <v>Good</v>
      </c>
    </row>
    <row r="482" spans="1:10" x14ac:dyDescent="0.25">
      <c r="A482" s="29">
        <v>41375</v>
      </c>
      <c r="B482" s="30">
        <v>1586</v>
      </c>
      <c r="C482" s="31" t="s">
        <v>56</v>
      </c>
      <c r="D482" s="31" t="s">
        <v>61</v>
      </c>
      <c r="E482" s="31" t="s">
        <v>59</v>
      </c>
      <c r="F482" s="31">
        <v>6</v>
      </c>
      <c r="G482" s="32">
        <v>13365</v>
      </c>
      <c r="H482" s="31">
        <v>3555.09</v>
      </c>
      <c r="I482" s="26">
        <f t="shared" si="14"/>
        <v>0.05</v>
      </c>
      <c r="J482" s="24" t="str">
        <f t="shared" si="15"/>
        <v>Good</v>
      </c>
    </row>
    <row r="483" spans="1:10" x14ac:dyDescent="0.25">
      <c r="A483" s="29">
        <v>41376</v>
      </c>
      <c r="B483" s="30">
        <v>1973</v>
      </c>
      <c r="C483" s="31" t="s">
        <v>56</v>
      </c>
      <c r="D483" s="31" t="s">
        <v>61</v>
      </c>
      <c r="E483" s="31" t="s">
        <v>59</v>
      </c>
      <c r="F483" s="31">
        <v>9</v>
      </c>
      <c r="G483" s="32">
        <v>14647.5</v>
      </c>
      <c r="H483" s="31">
        <v>1078.3489499999998</v>
      </c>
      <c r="I483" s="26">
        <f t="shared" si="14"/>
        <v>0.05</v>
      </c>
      <c r="J483" s="24" t="str">
        <f t="shared" si="15"/>
        <v>Good</v>
      </c>
    </row>
    <row r="484" spans="1:10" x14ac:dyDescent="0.25">
      <c r="A484" s="29">
        <v>41377</v>
      </c>
      <c r="B484" s="30">
        <v>1609</v>
      </c>
      <c r="C484" s="31" t="s">
        <v>53</v>
      </c>
      <c r="D484" s="31" t="s">
        <v>61</v>
      </c>
      <c r="E484" s="31" t="s">
        <v>58</v>
      </c>
      <c r="F484" s="31">
        <v>6</v>
      </c>
      <c r="G484" s="32">
        <v>8820</v>
      </c>
      <c r="H484" s="31">
        <v>2244.5136000000002</v>
      </c>
      <c r="I484" s="26">
        <f t="shared" si="14"/>
        <v>2.5000000000000001E-2</v>
      </c>
      <c r="J484" s="24" t="str">
        <f t="shared" si="15"/>
        <v>Need Improvement</v>
      </c>
    </row>
    <row r="485" spans="1:10" x14ac:dyDescent="0.25">
      <c r="A485" s="29">
        <v>41378</v>
      </c>
      <c r="B485" s="30">
        <v>1974</v>
      </c>
      <c r="C485" s="31" t="s">
        <v>57</v>
      </c>
      <c r="D485" s="31" t="s">
        <v>61</v>
      </c>
      <c r="E485" s="31" t="s">
        <v>55</v>
      </c>
      <c r="F485" s="31">
        <v>10</v>
      </c>
      <c r="G485" s="32">
        <v>7020</v>
      </c>
      <c r="H485" s="31">
        <v>1829.4120000000003</v>
      </c>
      <c r="I485" s="26">
        <f t="shared" si="14"/>
        <v>2.5000000000000001E-2</v>
      </c>
      <c r="J485" s="24" t="str">
        <f t="shared" si="15"/>
        <v>Need Improvement</v>
      </c>
    </row>
    <row r="486" spans="1:10" x14ac:dyDescent="0.25">
      <c r="A486" s="29">
        <v>41379</v>
      </c>
      <c r="B486" s="30">
        <v>1610</v>
      </c>
      <c r="C486" s="31" t="s">
        <v>56</v>
      </c>
      <c r="D486" s="31" t="s">
        <v>61</v>
      </c>
      <c r="E486" s="31" t="s">
        <v>58</v>
      </c>
      <c r="F486" s="31">
        <v>6</v>
      </c>
      <c r="G486" s="32">
        <v>3645</v>
      </c>
      <c r="H486" s="31">
        <v>747.58950000000004</v>
      </c>
      <c r="I486" s="26">
        <f t="shared" si="14"/>
        <v>1.4999999999999999E-2</v>
      </c>
      <c r="J486" s="24" t="str">
        <f t="shared" si="15"/>
        <v>Need Improvement</v>
      </c>
    </row>
    <row r="487" spans="1:10" x14ac:dyDescent="0.25">
      <c r="A487" s="29">
        <v>41380</v>
      </c>
      <c r="B487" s="30">
        <v>1975</v>
      </c>
      <c r="C487" s="31" t="s">
        <v>53</v>
      </c>
      <c r="D487" s="31" t="s">
        <v>61</v>
      </c>
      <c r="E487" s="31" t="s">
        <v>55</v>
      </c>
      <c r="F487" s="31">
        <v>9</v>
      </c>
      <c r="G487" s="32">
        <v>2439</v>
      </c>
      <c r="H487" s="31">
        <v>2932.6535999999996</v>
      </c>
      <c r="I487" s="26">
        <f t="shared" si="14"/>
        <v>1.4999999999999999E-2</v>
      </c>
      <c r="J487" s="24" t="str">
        <f t="shared" si="15"/>
        <v>Need Improvement</v>
      </c>
    </row>
    <row r="488" spans="1:10" x14ac:dyDescent="0.25">
      <c r="A488" s="29">
        <v>41381</v>
      </c>
      <c r="B488" s="30">
        <v>1611</v>
      </c>
      <c r="C488" s="31" t="s">
        <v>57</v>
      </c>
      <c r="D488" s="31" t="s">
        <v>61</v>
      </c>
      <c r="E488" s="31" t="s">
        <v>59</v>
      </c>
      <c r="F488" s="31">
        <v>6</v>
      </c>
      <c r="G488" s="32">
        <v>7560</v>
      </c>
      <c r="H488" s="31">
        <v>2169.7200000000003</v>
      </c>
      <c r="I488" s="26">
        <f t="shared" si="14"/>
        <v>2.5000000000000001E-2</v>
      </c>
      <c r="J488" s="24" t="str">
        <f t="shared" si="15"/>
        <v>Need Improvement</v>
      </c>
    </row>
    <row r="489" spans="1:10" x14ac:dyDescent="0.25">
      <c r="A489" s="29">
        <v>41382</v>
      </c>
      <c r="B489" s="30">
        <v>1976</v>
      </c>
      <c r="C489" s="31" t="s">
        <v>56</v>
      </c>
      <c r="D489" s="31" t="s">
        <v>61</v>
      </c>
      <c r="E489" s="31" t="s">
        <v>55</v>
      </c>
      <c r="F489" s="31">
        <v>7</v>
      </c>
      <c r="G489" s="32">
        <v>7308</v>
      </c>
      <c r="H489" s="31">
        <v>1176.2226000000001</v>
      </c>
      <c r="I489" s="26">
        <f t="shared" si="14"/>
        <v>2.5000000000000001E-2</v>
      </c>
      <c r="J489" s="24" t="str">
        <f t="shared" si="15"/>
        <v>Need Improvement</v>
      </c>
    </row>
    <row r="490" spans="1:10" x14ac:dyDescent="0.25">
      <c r="A490" s="29">
        <v>41383</v>
      </c>
      <c r="B490" s="30">
        <v>1612</v>
      </c>
      <c r="C490" s="31" t="s">
        <v>53</v>
      </c>
      <c r="D490" s="31" t="s">
        <v>61</v>
      </c>
      <c r="E490" s="31" t="s">
        <v>59</v>
      </c>
      <c r="F490" s="31">
        <v>6</v>
      </c>
      <c r="G490" s="32">
        <v>1741.5</v>
      </c>
      <c r="H490" s="31">
        <v>1614.3705</v>
      </c>
      <c r="I490" s="26">
        <f t="shared" si="14"/>
        <v>1.4999999999999999E-2</v>
      </c>
      <c r="J490" s="24" t="str">
        <f t="shared" si="15"/>
        <v>Need Improvement</v>
      </c>
    </row>
    <row r="491" spans="1:10" x14ac:dyDescent="0.25">
      <c r="A491" s="29">
        <v>41384</v>
      </c>
      <c r="B491" s="30">
        <v>1977</v>
      </c>
      <c r="C491" s="31" t="s">
        <v>57</v>
      </c>
      <c r="D491" s="31" t="s">
        <v>61</v>
      </c>
      <c r="E491" s="31" t="s">
        <v>58</v>
      </c>
      <c r="F491" s="31">
        <v>6</v>
      </c>
      <c r="G491" s="32">
        <v>3492</v>
      </c>
      <c r="H491" s="31">
        <v>2941.1369999999997</v>
      </c>
      <c r="I491" s="26">
        <f t="shared" si="14"/>
        <v>1.4999999999999999E-2</v>
      </c>
      <c r="J491" s="24" t="str">
        <f t="shared" si="15"/>
        <v>Need Improvement</v>
      </c>
    </row>
    <row r="492" spans="1:10" x14ac:dyDescent="0.25">
      <c r="A492" s="29">
        <v>41385</v>
      </c>
      <c r="B492" s="30">
        <v>1613</v>
      </c>
      <c r="C492" s="31" t="s">
        <v>56</v>
      </c>
      <c r="D492" s="31" t="s">
        <v>61</v>
      </c>
      <c r="E492" s="31" t="s">
        <v>59</v>
      </c>
      <c r="F492" s="31">
        <v>10</v>
      </c>
      <c r="G492" s="32">
        <v>2850</v>
      </c>
      <c r="H492" s="31">
        <v>3530.2949999999996</v>
      </c>
      <c r="I492" s="26">
        <f t="shared" si="14"/>
        <v>1.4999999999999999E-2</v>
      </c>
      <c r="J492" s="24" t="str">
        <f t="shared" si="15"/>
        <v>Need Improvement</v>
      </c>
    </row>
    <row r="493" spans="1:10" x14ac:dyDescent="0.25">
      <c r="A493" s="29">
        <v>41386</v>
      </c>
      <c r="B493" s="30">
        <v>1978</v>
      </c>
      <c r="C493" s="31" t="s">
        <v>53</v>
      </c>
      <c r="D493" s="31" t="s">
        <v>61</v>
      </c>
      <c r="E493" s="31" t="s">
        <v>58</v>
      </c>
      <c r="F493" s="31">
        <v>8</v>
      </c>
      <c r="G493" s="32">
        <v>2520</v>
      </c>
      <c r="H493" s="31">
        <v>3844.2599999999998</v>
      </c>
      <c r="I493" s="26">
        <f t="shared" si="14"/>
        <v>1.4999999999999999E-2</v>
      </c>
      <c r="J493" s="24" t="str">
        <f t="shared" si="15"/>
        <v>Need Improvement</v>
      </c>
    </row>
    <row r="494" spans="1:10" x14ac:dyDescent="0.25">
      <c r="A494" s="29">
        <v>41387</v>
      </c>
      <c r="B494" s="30">
        <v>1614</v>
      </c>
      <c r="C494" s="31" t="s">
        <v>57</v>
      </c>
      <c r="D494" s="31" t="s">
        <v>61</v>
      </c>
      <c r="E494" s="31" t="s">
        <v>55</v>
      </c>
      <c r="F494" s="31">
        <v>8</v>
      </c>
      <c r="G494" s="32">
        <v>3408</v>
      </c>
      <c r="H494" s="31">
        <v>1704.3407999999997</v>
      </c>
      <c r="I494" s="26">
        <f t="shared" si="14"/>
        <v>1.4999999999999999E-2</v>
      </c>
      <c r="J494" s="24" t="str">
        <f t="shared" si="15"/>
        <v>Need Improvement</v>
      </c>
    </row>
    <row r="495" spans="1:10" x14ac:dyDescent="0.25">
      <c r="A495" s="29">
        <v>41388</v>
      </c>
      <c r="B495" s="30">
        <v>1979</v>
      </c>
      <c r="C495" s="31" t="s">
        <v>56</v>
      </c>
      <c r="D495" s="31" t="s">
        <v>61</v>
      </c>
      <c r="E495" s="31" t="s">
        <v>58</v>
      </c>
      <c r="F495" s="31">
        <v>7</v>
      </c>
      <c r="G495" s="32">
        <v>7812</v>
      </c>
      <c r="H495" s="31">
        <v>2902.9391999999998</v>
      </c>
      <c r="I495" s="26">
        <f t="shared" si="14"/>
        <v>2.5000000000000001E-2</v>
      </c>
      <c r="J495" s="24" t="str">
        <f t="shared" si="15"/>
        <v>Need Improvement</v>
      </c>
    </row>
    <row r="496" spans="1:10" x14ac:dyDescent="0.25">
      <c r="A496" s="29">
        <v>41389</v>
      </c>
      <c r="B496" s="30">
        <v>1615</v>
      </c>
      <c r="C496" s="31" t="s">
        <v>53</v>
      </c>
      <c r="D496" s="31" t="s">
        <v>61</v>
      </c>
      <c r="E496" s="31" t="s">
        <v>55</v>
      </c>
      <c r="F496" s="31">
        <v>10</v>
      </c>
      <c r="G496" s="32">
        <v>9600</v>
      </c>
      <c r="H496" s="31">
        <v>1070.1600000000001</v>
      </c>
      <c r="I496" s="26">
        <f t="shared" si="14"/>
        <v>2.5000000000000001E-2</v>
      </c>
      <c r="J496" s="24" t="str">
        <f t="shared" si="15"/>
        <v>Need Improvement</v>
      </c>
    </row>
    <row r="497" spans="1:10" x14ac:dyDescent="0.25">
      <c r="A497" s="29">
        <v>41390</v>
      </c>
      <c r="B497" s="30">
        <v>1980</v>
      </c>
      <c r="C497" s="31" t="s">
        <v>57</v>
      </c>
      <c r="D497" s="31" t="s">
        <v>61</v>
      </c>
      <c r="E497" s="31" t="s">
        <v>59</v>
      </c>
      <c r="F497" s="31">
        <v>6</v>
      </c>
      <c r="G497" s="32">
        <v>4950</v>
      </c>
      <c r="H497" s="31">
        <v>4145.13</v>
      </c>
      <c r="I497" s="26">
        <f t="shared" si="14"/>
        <v>1.4999999999999999E-2</v>
      </c>
      <c r="J497" s="24" t="str">
        <f t="shared" si="15"/>
        <v>Need Improvement</v>
      </c>
    </row>
    <row r="498" spans="1:10" x14ac:dyDescent="0.25">
      <c r="A498" s="29">
        <v>41391</v>
      </c>
      <c r="B498" s="30">
        <v>1616</v>
      </c>
      <c r="C498" s="31" t="s">
        <v>56</v>
      </c>
      <c r="D498" s="31" t="s">
        <v>61</v>
      </c>
      <c r="E498" s="31" t="s">
        <v>55</v>
      </c>
      <c r="F498" s="31">
        <v>9</v>
      </c>
      <c r="G498" s="32">
        <v>6075</v>
      </c>
      <c r="H498" s="31">
        <v>850.09500000000003</v>
      </c>
      <c r="I498" s="26">
        <f t="shared" si="14"/>
        <v>2.5000000000000001E-2</v>
      </c>
      <c r="J498" s="24" t="str">
        <f t="shared" si="15"/>
        <v>Need Improvement</v>
      </c>
    </row>
    <row r="499" spans="1:10" x14ac:dyDescent="0.25">
      <c r="A499" s="29">
        <v>41392</v>
      </c>
      <c r="B499" s="30">
        <v>1981</v>
      </c>
      <c r="C499" s="31" t="s">
        <v>53</v>
      </c>
      <c r="D499" s="31" t="s">
        <v>61</v>
      </c>
      <c r="E499" s="31" t="s">
        <v>59</v>
      </c>
      <c r="F499" s="31">
        <v>10</v>
      </c>
      <c r="G499" s="32">
        <v>11880</v>
      </c>
      <c r="H499" s="31">
        <v>3659.04</v>
      </c>
      <c r="I499" s="26">
        <f t="shared" si="14"/>
        <v>0.05</v>
      </c>
      <c r="J499" s="24" t="str">
        <f t="shared" si="15"/>
        <v>Good</v>
      </c>
    </row>
    <row r="500" spans="1:10" x14ac:dyDescent="0.25">
      <c r="A500" s="29">
        <v>41393</v>
      </c>
      <c r="B500" s="30">
        <v>1617</v>
      </c>
      <c r="C500" s="31" t="s">
        <v>57</v>
      </c>
      <c r="D500" s="31" t="s">
        <v>61</v>
      </c>
      <c r="E500" s="31" t="s">
        <v>58</v>
      </c>
      <c r="F500" s="31">
        <v>8</v>
      </c>
      <c r="G500" s="32">
        <v>2964</v>
      </c>
      <c r="H500" s="31">
        <v>889.49639999999988</v>
      </c>
      <c r="I500" s="26">
        <f t="shared" si="14"/>
        <v>1.4999999999999999E-2</v>
      </c>
      <c r="J500" s="24" t="str">
        <f t="shared" si="15"/>
        <v>Need Improvement</v>
      </c>
    </row>
    <row r="501" spans="1:10" x14ac:dyDescent="0.25">
      <c r="A501" s="29">
        <v>41394</v>
      </c>
      <c r="B501" s="30">
        <v>1982</v>
      </c>
      <c r="C501" s="31" t="s">
        <v>56</v>
      </c>
      <c r="D501" s="31" t="s">
        <v>61</v>
      </c>
      <c r="E501" s="31" t="s">
        <v>59</v>
      </c>
      <c r="F501" s="31">
        <v>10</v>
      </c>
      <c r="G501" s="32">
        <v>13275</v>
      </c>
      <c r="H501" s="31">
        <v>1865.9339999999997</v>
      </c>
      <c r="I501" s="26">
        <f t="shared" si="14"/>
        <v>0.05</v>
      </c>
      <c r="J501" s="24" t="str">
        <f t="shared" si="15"/>
        <v>Good</v>
      </c>
    </row>
    <row r="502" spans="1:10" x14ac:dyDescent="0.25">
      <c r="A502" s="29">
        <v>41395</v>
      </c>
      <c r="B502" s="30">
        <v>1618</v>
      </c>
      <c r="C502" s="31" t="s">
        <v>53</v>
      </c>
      <c r="D502" s="31" t="s">
        <v>61</v>
      </c>
      <c r="E502" s="31" t="s">
        <v>58</v>
      </c>
      <c r="F502" s="31">
        <v>10</v>
      </c>
      <c r="G502" s="32">
        <v>11760</v>
      </c>
      <c r="H502" s="31">
        <v>3227.2380000000003</v>
      </c>
      <c r="I502" s="26">
        <f t="shared" si="14"/>
        <v>0.05</v>
      </c>
      <c r="J502" s="24" t="str">
        <f t="shared" si="15"/>
        <v>Good</v>
      </c>
    </row>
    <row r="503" spans="1:10" x14ac:dyDescent="0.25">
      <c r="A503" s="29">
        <v>41396</v>
      </c>
      <c r="B503" s="30">
        <v>1619</v>
      </c>
      <c r="C503" s="31" t="s">
        <v>56</v>
      </c>
      <c r="D503" s="31" t="s">
        <v>61</v>
      </c>
      <c r="E503" s="31" t="s">
        <v>58</v>
      </c>
      <c r="F503" s="31">
        <v>8</v>
      </c>
      <c r="G503" s="32">
        <v>9216</v>
      </c>
      <c r="H503" s="31">
        <v>806.39999999999986</v>
      </c>
      <c r="I503" s="26">
        <f t="shared" si="14"/>
        <v>2.5000000000000001E-2</v>
      </c>
      <c r="J503" s="24" t="str">
        <f t="shared" si="15"/>
        <v>Need Improvement</v>
      </c>
    </row>
    <row r="504" spans="1:10" x14ac:dyDescent="0.25">
      <c r="A504" s="29">
        <v>41397</v>
      </c>
      <c r="B504" s="30">
        <v>1620</v>
      </c>
      <c r="C504" s="31" t="s">
        <v>57</v>
      </c>
      <c r="D504" s="31" t="s">
        <v>61</v>
      </c>
      <c r="E504" s="31" t="s">
        <v>59</v>
      </c>
      <c r="F504" s="31">
        <v>6</v>
      </c>
      <c r="G504" s="32">
        <v>3888</v>
      </c>
      <c r="H504" s="31">
        <v>1395.0144</v>
      </c>
      <c r="I504" s="26">
        <f t="shared" si="14"/>
        <v>1.4999999999999999E-2</v>
      </c>
      <c r="J504" s="24" t="str">
        <f t="shared" si="15"/>
        <v>Need Improvement</v>
      </c>
    </row>
    <row r="505" spans="1:10" x14ac:dyDescent="0.25">
      <c r="A505" s="29">
        <v>41398</v>
      </c>
      <c r="B505" s="30">
        <v>1621</v>
      </c>
      <c r="C505" s="31" t="s">
        <v>53</v>
      </c>
      <c r="D505" s="31" t="s">
        <v>61</v>
      </c>
      <c r="E505" s="31" t="s">
        <v>59</v>
      </c>
      <c r="F505" s="31">
        <v>10</v>
      </c>
      <c r="G505" s="32">
        <v>5000</v>
      </c>
      <c r="H505" s="31">
        <v>4843.75</v>
      </c>
      <c r="I505" s="26">
        <f t="shared" si="14"/>
        <v>2.5000000000000001E-2</v>
      </c>
      <c r="J505" s="24" t="str">
        <f t="shared" si="15"/>
        <v>Need Improvement</v>
      </c>
    </row>
    <row r="506" spans="1:10" x14ac:dyDescent="0.25">
      <c r="A506" s="29">
        <v>41399</v>
      </c>
      <c r="B506" s="30">
        <v>1622</v>
      </c>
      <c r="C506" s="31" t="s">
        <v>56</v>
      </c>
      <c r="D506" s="31" t="s">
        <v>61</v>
      </c>
      <c r="E506" s="31" t="s">
        <v>59</v>
      </c>
      <c r="F506" s="31">
        <v>6</v>
      </c>
      <c r="G506" s="32">
        <v>7128</v>
      </c>
      <c r="H506" s="31">
        <v>783.54539999999986</v>
      </c>
      <c r="I506" s="26">
        <f t="shared" si="14"/>
        <v>2.5000000000000001E-2</v>
      </c>
      <c r="J506" s="24" t="str">
        <f t="shared" si="15"/>
        <v>Need Improvement</v>
      </c>
    </row>
    <row r="507" spans="1:10" x14ac:dyDescent="0.25">
      <c r="A507" s="29">
        <v>41400</v>
      </c>
      <c r="B507" s="30">
        <v>1992</v>
      </c>
      <c r="C507" s="31" t="s">
        <v>57</v>
      </c>
      <c r="D507" s="31" t="s">
        <v>61</v>
      </c>
      <c r="E507" s="31" t="s">
        <v>55</v>
      </c>
      <c r="F507" s="31">
        <v>6</v>
      </c>
      <c r="G507" s="32">
        <v>3726</v>
      </c>
      <c r="H507" s="31">
        <v>745.01369999999997</v>
      </c>
      <c r="I507" s="26">
        <f t="shared" si="14"/>
        <v>1.4999999999999999E-2</v>
      </c>
      <c r="J507" s="24" t="str">
        <f t="shared" si="15"/>
        <v>Need Improvement</v>
      </c>
    </row>
    <row r="508" spans="1:10" x14ac:dyDescent="0.25">
      <c r="A508" s="29">
        <v>41401</v>
      </c>
      <c r="B508" s="30">
        <v>1993</v>
      </c>
      <c r="C508" s="31" t="s">
        <v>53</v>
      </c>
      <c r="D508" s="31" t="s">
        <v>61</v>
      </c>
      <c r="E508" s="31" t="s">
        <v>55</v>
      </c>
      <c r="F508" s="31">
        <v>8</v>
      </c>
      <c r="G508" s="32">
        <v>6144</v>
      </c>
      <c r="H508" s="31">
        <v>1320.6528000000001</v>
      </c>
      <c r="I508" s="26">
        <f t="shared" si="14"/>
        <v>2.5000000000000001E-2</v>
      </c>
      <c r="J508" s="24" t="str">
        <f t="shared" si="15"/>
        <v>Need Improvement</v>
      </c>
    </row>
    <row r="509" spans="1:10" x14ac:dyDescent="0.25">
      <c r="A509" s="29">
        <v>41767</v>
      </c>
      <c r="B509" s="30">
        <v>1994</v>
      </c>
      <c r="C509" s="31" t="s">
        <v>56</v>
      </c>
      <c r="D509" s="31" t="s">
        <v>61</v>
      </c>
      <c r="E509" s="31" t="s">
        <v>55</v>
      </c>
      <c r="F509" s="31">
        <v>8</v>
      </c>
      <c r="G509" s="32">
        <v>2232</v>
      </c>
      <c r="H509" s="31">
        <v>869.14080000000001</v>
      </c>
      <c r="I509" s="26">
        <f t="shared" si="14"/>
        <v>1.4999999999999999E-2</v>
      </c>
      <c r="J509" s="24" t="str">
        <f t="shared" si="15"/>
        <v>Need Improvement</v>
      </c>
    </row>
    <row r="510" spans="1:10" x14ac:dyDescent="0.25">
      <c r="A510" s="29">
        <v>41768</v>
      </c>
      <c r="B510" s="30">
        <v>1995</v>
      </c>
      <c r="C510" s="31" t="s">
        <v>57</v>
      </c>
      <c r="D510" s="31" t="s">
        <v>61</v>
      </c>
      <c r="E510" s="31" t="s">
        <v>58</v>
      </c>
      <c r="F510" s="31">
        <v>8</v>
      </c>
      <c r="G510" s="32">
        <v>7860</v>
      </c>
      <c r="H510" s="31">
        <v>1054.1831999999999</v>
      </c>
      <c r="I510" s="26">
        <f t="shared" si="14"/>
        <v>2.5000000000000001E-2</v>
      </c>
      <c r="J510" s="24" t="str">
        <f t="shared" si="15"/>
        <v>Need Improvement</v>
      </c>
    </row>
    <row r="511" spans="1:10" x14ac:dyDescent="0.25">
      <c r="A511" s="29">
        <v>41769</v>
      </c>
      <c r="B511" s="30">
        <v>1996</v>
      </c>
      <c r="C511" s="31" t="s">
        <v>53</v>
      </c>
      <c r="D511" s="31" t="s">
        <v>61</v>
      </c>
      <c r="E511" s="31" t="s">
        <v>58</v>
      </c>
      <c r="F511" s="31">
        <v>10</v>
      </c>
      <c r="G511" s="32">
        <v>3330</v>
      </c>
      <c r="H511" s="31">
        <v>1313.3519999999999</v>
      </c>
      <c r="I511" s="26">
        <f t="shared" si="14"/>
        <v>1.4999999999999999E-2</v>
      </c>
      <c r="J511" s="24" t="str">
        <f t="shared" si="15"/>
        <v>Need Improvement</v>
      </c>
    </row>
    <row r="512" spans="1:10" x14ac:dyDescent="0.25">
      <c r="A512" s="29">
        <v>41770</v>
      </c>
      <c r="B512" s="30">
        <v>1632</v>
      </c>
      <c r="C512" s="31" t="s">
        <v>57</v>
      </c>
      <c r="D512" s="31" t="s">
        <v>61</v>
      </c>
      <c r="E512" s="31" t="s">
        <v>55</v>
      </c>
      <c r="F512" s="31">
        <v>6</v>
      </c>
      <c r="G512" s="32">
        <v>4725</v>
      </c>
      <c r="H512" s="31">
        <v>651.73500000000001</v>
      </c>
      <c r="I512" s="26">
        <f t="shared" si="14"/>
        <v>1.4999999999999999E-2</v>
      </c>
      <c r="J512" s="24" t="str">
        <f t="shared" si="15"/>
        <v>Need Improvement</v>
      </c>
    </row>
    <row r="513" spans="1:10" x14ac:dyDescent="0.25">
      <c r="A513" s="29">
        <v>41771</v>
      </c>
      <c r="B513" s="30">
        <v>1997</v>
      </c>
      <c r="C513" s="31" t="s">
        <v>56</v>
      </c>
      <c r="D513" s="31" t="s">
        <v>61</v>
      </c>
      <c r="E513" s="31" t="s">
        <v>58</v>
      </c>
      <c r="F513" s="31">
        <v>8</v>
      </c>
      <c r="G513" s="32">
        <v>3408</v>
      </c>
      <c r="H513" s="31">
        <v>2123.8656000000001</v>
      </c>
      <c r="I513" s="26">
        <f t="shared" si="14"/>
        <v>1.4999999999999999E-2</v>
      </c>
      <c r="J513" s="24" t="str">
        <f t="shared" si="15"/>
        <v>Need Improvement</v>
      </c>
    </row>
    <row r="514" spans="1:10" x14ac:dyDescent="0.25">
      <c r="A514" s="29">
        <v>41772</v>
      </c>
      <c r="B514" s="30">
        <v>1633</v>
      </c>
      <c r="C514" s="31" t="s">
        <v>53</v>
      </c>
      <c r="D514" s="31" t="s">
        <v>61</v>
      </c>
      <c r="E514" s="31" t="s">
        <v>55</v>
      </c>
      <c r="F514" s="31">
        <v>10</v>
      </c>
      <c r="G514" s="32">
        <v>11560</v>
      </c>
      <c r="H514" s="31">
        <v>4369.68</v>
      </c>
      <c r="I514" s="26">
        <f t="shared" si="14"/>
        <v>0.05</v>
      </c>
      <c r="J514" s="24" t="str">
        <f t="shared" si="15"/>
        <v>Good</v>
      </c>
    </row>
    <row r="515" spans="1:10" x14ac:dyDescent="0.25">
      <c r="A515" s="29">
        <v>41773</v>
      </c>
      <c r="B515" s="30">
        <v>1998</v>
      </c>
      <c r="C515" s="31" t="s">
        <v>57</v>
      </c>
      <c r="D515" s="31" t="s">
        <v>61</v>
      </c>
      <c r="E515" s="31" t="s">
        <v>59</v>
      </c>
      <c r="F515" s="31">
        <v>10</v>
      </c>
      <c r="G515" s="32">
        <v>7320</v>
      </c>
      <c r="H515" s="31">
        <v>798.61199999999997</v>
      </c>
      <c r="I515" s="26">
        <f t="shared" si="14"/>
        <v>2.5000000000000001E-2</v>
      </c>
      <c r="J515" s="24" t="str">
        <f t="shared" si="15"/>
        <v>Need Improvement</v>
      </c>
    </row>
    <row r="516" spans="1:10" x14ac:dyDescent="0.25">
      <c r="A516" s="29">
        <v>41774</v>
      </c>
      <c r="B516" s="30">
        <v>1634</v>
      </c>
      <c r="C516" s="31" t="s">
        <v>56</v>
      </c>
      <c r="D516" s="31" t="s">
        <v>61</v>
      </c>
      <c r="E516" s="31" t="s">
        <v>55</v>
      </c>
      <c r="F516" s="31">
        <v>10</v>
      </c>
      <c r="G516" s="32">
        <v>5130</v>
      </c>
      <c r="H516" s="31">
        <v>1311.57</v>
      </c>
      <c r="I516" s="26">
        <f t="shared" si="14"/>
        <v>2.5000000000000001E-2</v>
      </c>
      <c r="J516" s="24" t="str">
        <f t="shared" si="15"/>
        <v>Need Improvement</v>
      </c>
    </row>
    <row r="517" spans="1:10" x14ac:dyDescent="0.25">
      <c r="A517" s="29">
        <v>41775</v>
      </c>
      <c r="B517" s="30">
        <v>1999</v>
      </c>
      <c r="C517" s="31" t="s">
        <v>53</v>
      </c>
      <c r="D517" s="31" t="s">
        <v>61</v>
      </c>
      <c r="E517" s="31" t="s">
        <v>59</v>
      </c>
      <c r="F517" s="31">
        <v>8</v>
      </c>
      <c r="G517" s="32">
        <v>8864</v>
      </c>
      <c r="H517" s="31">
        <v>723.30240000000003</v>
      </c>
      <c r="I517" s="26">
        <f t="shared" si="14"/>
        <v>2.5000000000000001E-2</v>
      </c>
      <c r="J517" s="24" t="str">
        <f t="shared" si="15"/>
        <v>Need Improvement</v>
      </c>
    </row>
    <row r="518" spans="1:10" x14ac:dyDescent="0.25">
      <c r="A518" s="29">
        <v>41776</v>
      </c>
      <c r="B518" s="30">
        <v>1635</v>
      </c>
      <c r="C518" s="31" t="s">
        <v>57</v>
      </c>
      <c r="D518" s="31" t="s">
        <v>61</v>
      </c>
      <c r="E518" s="31" t="s">
        <v>58</v>
      </c>
      <c r="F518" s="31">
        <v>8</v>
      </c>
      <c r="G518" s="32">
        <v>2064</v>
      </c>
      <c r="H518" s="31">
        <v>817.55039999999997</v>
      </c>
      <c r="I518" s="26">
        <f t="shared" ref="I518:I581" si="16">IF(G518&lt;5000,$O$7,IF(AND(G518&gt;=5000,G518&lt;10000),$O$6,$O$5))</f>
        <v>1.4999999999999999E-2</v>
      </c>
      <c r="J518" s="24" t="str">
        <f t="shared" ref="J518:J581" si="17">IF(OR(G518&gt;10000,H518&gt;=5000),"Good", "Need Improvement")</f>
        <v>Need Improvement</v>
      </c>
    </row>
    <row r="519" spans="1:10" x14ac:dyDescent="0.25">
      <c r="A519" s="29">
        <v>41777</v>
      </c>
      <c r="B519" s="30">
        <v>2000</v>
      </c>
      <c r="C519" s="31" t="s">
        <v>56</v>
      </c>
      <c r="D519" s="31" t="s">
        <v>61</v>
      </c>
      <c r="E519" s="31" t="s">
        <v>59</v>
      </c>
      <c r="F519" s="31">
        <v>7</v>
      </c>
      <c r="G519" s="32">
        <v>2226</v>
      </c>
      <c r="H519" s="31">
        <v>2221.7705999999998</v>
      </c>
      <c r="I519" s="26">
        <f t="shared" si="16"/>
        <v>1.4999999999999999E-2</v>
      </c>
      <c r="J519" s="24" t="str">
        <f t="shared" si="17"/>
        <v>Need Improvement</v>
      </c>
    </row>
    <row r="520" spans="1:10" x14ac:dyDescent="0.25">
      <c r="A520" s="29">
        <v>41778</v>
      </c>
      <c r="B520" s="30">
        <v>1636</v>
      </c>
      <c r="C520" s="31" t="s">
        <v>53</v>
      </c>
      <c r="D520" s="31" t="s">
        <v>61</v>
      </c>
      <c r="E520" s="31" t="s">
        <v>58</v>
      </c>
      <c r="F520" s="31">
        <v>6</v>
      </c>
      <c r="G520" s="32">
        <v>5319</v>
      </c>
      <c r="H520" s="31">
        <v>586.33109999999999</v>
      </c>
      <c r="I520" s="26">
        <f t="shared" si="16"/>
        <v>2.5000000000000001E-2</v>
      </c>
      <c r="J520" s="24" t="str">
        <f t="shared" si="17"/>
        <v>Need Improvement</v>
      </c>
    </row>
    <row r="521" spans="1:10" x14ac:dyDescent="0.25">
      <c r="A521" s="29">
        <v>41779</v>
      </c>
      <c r="B521" s="30">
        <v>2001</v>
      </c>
      <c r="C521" s="31" t="s">
        <v>57</v>
      </c>
      <c r="D521" s="31" t="s">
        <v>61</v>
      </c>
      <c r="E521" s="31" t="s">
        <v>55</v>
      </c>
      <c r="F521" s="31">
        <v>6</v>
      </c>
      <c r="G521" s="32">
        <v>3096</v>
      </c>
      <c r="H521" s="31">
        <v>655.42319999999995</v>
      </c>
      <c r="I521" s="26">
        <f t="shared" si="16"/>
        <v>1.4999999999999999E-2</v>
      </c>
      <c r="J521" s="24" t="str">
        <f t="shared" si="17"/>
        <v>Need Improvement</v>
      </c>
    </row>
    <row r="522" spans="1:10" x14ac:dyDescent="0.25">
      <c r="A522" s="29">
        <v>41780</v>
      </c>
      <c r="B522" s="30">
        <v>1637</v>
      </c>
      <c r="C522" s="31" t="s">
        <v>56</v>
      </c>
      <c r="D522" s="31" t="s">
        <v>61</v>
      </c>
      <c r="E522" s="31" t="s">
        <v>58</v>
      </c>
      <c r="F522" s="31">
        <v>7</v>
      </c>
      <c r="G522" s="32">
        <v>5481</v>
      </c>
      <c r="H522" s="31">
        <v>2782.5209999999997</v>
      </c>
      <c r="I522" s="26">
        <f t="shared" si="16"/>
        <v>2.5000000000000001E-2</v>
      </c>
      <c r="J522" s="24" t="str">
        <f t="shared" si="17"/>
        <v>Need Improvement</v>
      </c>
    </row>
    <row r="523" spans="1:10" x14ac:dyDescent="0.25">
      <c r="A523" s="29">
        <v>41781</v>
      </c>
      <c r="B523" s="30">
        <v>2002</v>
      </c>
      <c r="C523" s="31" t="s">
        <v>53</v>
      </c>
      <c r="D523" s="31" t="s">
        <v>61</v>
      </c>
      <c r="E523" s="31" t="s">
        <v>55</v>
      </c>
      <c r="F523" s="31">
        <v>7</v>
      </c>
      <c r="G523" s="32">
        <v>5460</v>
      </c>
      <c r="H523" s="31">
        <v>894.62099999999998</v>
      </c>
      <c r="I523" s="26">
        <f t="shared" si="16"/>
        <v>2.5000000000000001E-2</v>
      </c>
      <c r="J523" s="24" t="str">
        <f t="shared" si="17"/>
        <v>Need Improvement</v>
      </c>
    </row>
    <row r="524" spans="1:10" x14ac:dyDescent="0.25">
      <c r="A524" s="29">
        <v>41782</v>
      </c>
      <c r="B524" s="30">
        <v>1638</v>
      </c>
      <c r="C524" s="31" t="s">
        <v>57</v>
      </c>
      <c r="D524" s="31" t="s">
        <v>61</v>
      </c>
      <c r="E524" s="31" t="s">
        <v>59</v>
      </c>
      <c r="F524" s="31">
        <v>9</v>
      </c>
      <c r="G524" s="32">
        <v>4657.5</v>
      </c>
      <c r="H524" s="31">
        <v>2321.9190000000003</v>
      </c>
      <c r="I524" s="26">
        <f t="shared" si="16"/>
        <v>1.4999999999999999E-2</v>
      </c>
      <c r="J524" s="24" t="str">
        <f t="shared" si="17"/>
        <v>Need Improvement</v>
      </c>
    </row>
    <row r="525" spans="1:10" x14ac:dyDescent="0.25">
      <c r="A525" s="29">
        <v>41783</v>
      </c>
      <c r="B525" s="30">
        <v>2003</v>
      </c>
      <c r="C525" s="31" t="s">
        <v>56</v>
      </c>
      <c r="D525" s="31" t="s">
        <v>61</v>
      </c>
      <c r="E525" s="31" t="s">
        <v>55</v>
      </c>
      <c r="F525" s="31">
        <v>6</v>
      </c>
      <c r="G525" s="32">
        <v>7020</v>
      </c>
      <c r="H525" s="31">
        <v>3597.0479999999998</v>
      </c>
      <c r="I525" s="26">
        <f t="shared" si="16"/>
        <v>2.5000000000000001E-2</v>
      </c>
      <c r="J525" s="24" t="str">
        <f t="shared" si="17"/>
        <v>Need Improvement</v>
      </c>
    </row>
    <row r="526" spans="1:10" x14ac:dyDescent="0.25">
      <c r="A526" s="29">
        <v>41784</v>
      </c>
      <c r="B526" s="30">
        <v>1639</v>
      </c>
      <c r="C526" s="31" t="s">
        <v>53</v>
      </c>
      <c r="D526" s="31" t="s">
        <v>61</v>
      </c>
      <c r="E526" s="31" t="s">
        <v>59</v>
      </c>
      <c r="F526" s="31">
        <v>7</v>
      </c>
      <c r="G526" s="32">
        <v>2635.5</v>
      </c>
      <c r="H526" s="31">
        <v>3538.1587500000001</v>
      </c>
      <c r="I526" s="26">
        <f t="shared" si="16"/>
        <v>1.4999999999999999E-2</v>
      </c>
      <c r="J526" s="24" t="str">
        <f t="shared" si="17"/>
        <v>Need Improvement</v>
      </c>
    </row>
    <row r="527" spans="1:10" x14ac:dyDescent="0.25">
      <c r="A527" s="29">
        <v>41785</v>
      </c>
      <c r="B527" s="30">
        <v>2004</v>
      </c>
      <c r="C527" s="31" t="s">
        <v>57</v>
      </c>
      <c r="D527" s="31" t="s">
        <v>61</v>
      </c>
      <c r="E527" s="31" t="s">
        <v>58</v>
      </c>
      <c r="F527" s="31">
        <v>8</v>
      </c>
      <c r="G527" s="32">
        <v>4080</v>
      </c>
      <c r="H527" s="31">
        <v>2063.0519999999997</v>
      </c>
      <c r="I527" s="26">
        <f t="shared" si="16"/>
        <v>1.4999999999999999E-2</v>
      </c>
      <c r="J527" s="24" t="str">
        <f t="shared" si="17"/>
        <v>Need Improvement</v>
      </c>
    </row>
    <row r="528" spans="1:10" x14ac:dyDescent="0.25">
      <c r="A528" s="29">
        <v>41786</v>
      </c>
      <c r="B528" s="30">
        <v>1640</v>
      </c>
      <c r="C528" s="31" t="s">
        <v>56</v>
      </c>
      <c r="D528" s="31" t="s">
        <v>61</v>
      </c>
      <c r="E528" s="31" t="s">
        <v>59</v>
      </c>
      <c r="F528" s="31">
        <v>9</v>
      </c>
      <c r="G528" s="32">
        <v>4900.5</v>
      </c>
      <c r="H528" s="31">
        <v>992.51460000000009</v>
      </c>
      <c r="I528" s="26">
        <f t="shared" si="16"/>
        <v>1.4999999999999999E-2</v>
      </c>
      <c r="J528" s="24" t="str">
        <f t="shared" si="17"/>
        <v>Need Improvement</v>
      </c>
    </row>
    <row r="529" spans="1:10" x14ac:dyDescent="0.25">
      <c r="A529" s="29">
        <v>41787</v>
      </c>
      <c r="B529" s="30">
        <v>2005</v>
      </c>
      <c r="C529" s="31" t="s">
        <v>53</v>
      </c>
      <c r="D529" s="31" t="s">
        <v>61</v>
      </c>
      <c r="E529" s="31" t="s">
        <v>58</v>
      </c>
      <c r="F529" s="31">
        <v>6</v>
      </c>
      <c r="G529" s="32">
        <v>2610</v>
      </c>
      <c r="H529" s="31">
        <v>3297.9960000000001</v>
      </c>
      <c r="I529" s="26">
        <f t="shared" si="16"/>
        <v>1.4999999999999999E-2</v>
      </c>
      <c r="J529" s="24" t="str">
        <f t="shared" si="17"/>
        <v>Need Improvement</v>
      </c>
    </row>
    <row r="530" spans="1:10" x14ac:dyDescent="0.25">
      <c r="A530" s="29">
        <v>41788</v>
      </c>
      <c r="B530" s="30">
        <v>1641</v>
      </c>
      <c r="C530" s="31" t="s">
        <v>57</v>
      </c>
      <c r="D530" s="31" t="s">
        <v>61</v>
      </c>
      <c r="E530" s="31" t="s">
        <v>55</v>
      </c>
      <c r="F530" s="31">
        <v>9</v>
      </c>
      <c r="G530" s="32">
        <v>1593</v>
      </c>
      <c r="H530" s="31">
        <v>2850.8328000000001</v>
      </c>
      <c r="I530" s="26">
        <f t="shared" si="16"/>
        <v>1.4999999999999999E-2</v>
      </c>
      <c r="J530" s="24" t="str">
        <f t="shared" si="17"/>
        <v>Need Improvement</v>
      </c>
    </row>
    <row r="531" spans="1:10" x14ac:dyDescent="0.25">
      <c r="A531" s="29">
        <v>41789</v>
      </c>
      <c r="B531" s="30">
        <v>2006</v>
      </c>
      <c r="C531" s="31" t="s">
        <v>56</v>
      </c>
      <c r="D531" s="31" t="s">
        <v>61</v>
      </c>
      <c r="E531" s="31" t="s">
        <v>58</v>
      </c>
      <c r="F531" s="31">
        <v>6</v>
      </c>
      <c r="G531" s="32">
        <v>5724</v>
      </c>
      <c r="H531" s="31">
        <v>2687.4180000000001</v>
      </c>
      <c r="I531" s="26">
        <f t="shared" si="16"/>
        <v>2.5000000000000001E-2</v>
      </c>
      <c r="J531" s="24" t="str">
        <f t="shared" si="17"/>
        <v>Need Improvement</v>
      </c>
    </row>
    <row r="532" spans="1:10" x14ac:dyDescent="0.25">
      <c r="A532" s="29">
        <v>41790</v>
      </c>
      <c r="B532" s="30">
        <v>1642</v>
      </c>
      <c r="C532" s="31" t="s">
        <v>53</v>
      </c>
      <c r="D532" s="31" t="s">
        <v>61</v>
      </c>
      <c r="E532" s="31" t="s">
        <v>55</v>
      </c>
      <c r="F532" s="31">
        <v>10</v>
      </c>
      <c r="G532" s="32">
        <v>6930</v>
      </c>
      <c r="H532" s="31">
        <v>3246.9359999999997</v>
      </c>
      <c r="I532" s="26">
        <f t="shared" si="16"/>
        <v>2.5000000000000001E-2</v>
      </c>
      <c r="J532" s="24" t="str">
        <f t="shared" si="17"/>
        <v>Need Improvement</v>
      </c>
    </row>
    <row r="533" spans="1:10" x14ac:dyDescent="0.25">
      <c r="A533" s="29">
        <v>41791</v>
      </c>
      <c r="B533" s="30">
        <v>2007</v>
      </c>
      <c r="C533" s="31" t="s">
        <v>57</v>
      </c>
      <c r="D533" s="31" t="s">
        <v>61</v>
      </c>
      <c r="E533" s="31" t="s">
        <v>59</v>
      </c>
      <c r="F533" s="31">
        <v>9</v>
      </c>
      <c r="G533" s="32">
        <v>11790</v>
      </c>
      <c r="H533" s="31">
        <v>4036.8959999999997</v>
      </c>
      <c r="I533" s="26">
        <f t="shared" si="16"/>
        <v>0.05</v>
      </c>
      <c r="J533" s="24" t="str">
        <f t="shared" si="17"/>
        <v>Good</v>
      </c>
    </row>
    <row r="534" spans="1:10" x14ac:dyDescent="0.25">
      <c r="A534" s="29">
        <v>41792</v>
      </c>
      <c r="B534" s="30">
        <v>1643</v>
      </c>
      <c r="C534" s="31" t="s">
        <v>56</v>
      </c>
      <c r="D534" s="31" t="s">
        <v>61</v>
      </c>
      <c r="E534" s="31" t="s">
        <v>55</v>
      </c>
      <c r="F534" s="31">
        <v>6</v>
      </c>
      <c r="G534" s="32">
        <v>2556</v>
      </c>
      <c r="H534" s="31">
        <v>3082.5360000000005</v>
      </c>
      <c r="I534" s="26">
        <f t="shared" si="16"/>
        <v>1.4999999999999999E-2</v>
      </c>
      <c r="J534" s="24" t="str">
        <f t="shared" si="17"/>
        <v>Need Improvement</v>
      </c>
    </row>
    <row r="535" spans="1:10" x14ac:dyDescent="0.25">
      <c r="A535" s="29">
        <v>41793</v>
      </c>
      <c r="B535" s="30">
        <v>2008</v>
      </c>
      <c r="C535" s="31" t="s">
        <v>53</v>
      </c>
      <c r="D535" s="31" t="s">
        <v>61</v>
      </c>
      <c r="E535" s="31" t="s">
        <v>59</v>
      </c>
      <c r="F535" s="31">
        <v>6</v>
      </c>
      <c r="G535" s="32">
        <v>4410</v>
      </c>
      <c r="H535" s="31">
        <v>876.92849999999999</v>
      </c>
      <c r="I535" s="26">
        <f t="shared" si="16"/>
        <v>1.4999999999999999E-2</v>
      </c>
      <c r="J535" s="24" t="str">
        <f t="shared" si="17"/>
        <v>Need Improvement</v>
      </c>
    </row>
    <row r="536" spans="1:10" x14ac:dyDescent="0.25">
      <c r="A536" s="29">
        <v>41794</v>
      </c>
      <c r="B536" s="30">
        <v>1644</v>
      </c>
      <c r="C536" s="31" t="s">
        <v>57</v>
      </c>
      <c r="D536" s="31" t="s">
        <v>61</v>
      </c>
      <c r="E536" s="31" t="s">
        <v>58</v>
      </c>
      <c r="F536" s="31">
        <v>7</v>
      </c>
      <c r="G536" s="32">
        <v>2856</v>
      </c>
      <c r="H536" s="31">
        <v>3148.74</v>
      </c>
      <c r="I536" s="26">
        <f t="shared" si="16"/>
        <v>1.4999999999999999E-2</v>
      </c>
      <c r="J536" s="24" t="str">
        <f t="shared" si="17"/>
        <v>Need Improvement</v>
      </c>
    </row>
    <row r="537" spans="1:10" x14ac:dyDescent="0.25">
      <c r="A537" s="29">
        <v>41795</v>
      </c>
      <c r="B537" s="30">
        <v>2009</v>
      </c>
      <c r="C537" s="31" t="s">
        <v>56</v>
      </c>
      <c r="D537" s="31" t="s">
        <v>61</v>
      </c>
      <c r="E537" s="31" t="s">
        <v>59</v>
      </c>
      <c r="F537" s="31">
        <v>9</v>
      </c>
      <c r="G537" s="32">
        <v>6318</v>
      </c>
      <c r="H537" s="31">
        <v>2062.1951999999997</v>
      </c>
      <c r="I537" s="26">
        <f t="shared" si="16"/>
        <v>2.5000000000000001E-2</v>
      </c>
      <c r="J537" s="24" t="str">
        <f t="shared" si="17"/>
        <v>Need Improvement</v>
      </c>
    </row>
    <row r="538" spans="1:10" x14ac:dyDescent="0.25">
      <c r="A538" s="29">
        <v>41796</v>
      </c>
      <c r="B538" s="30">
        <v>1645</v>
      </c>
      <c r="C538" s="31" t="s">
        <v>53</v>
      </c>
      <c r="D538" s="31" t="s">
        <v>61</v>
      </c>
      <c r="E538" s="31" t="s">
        <v>58</v>
      </c>
      <c r="F538" s="31">
        <v>7</v>
      </c>
      <c r="G538" s="32">
        <v>4186</v>
      </c>
      <c r="H538" s="31">
        <v>2015.5590000000002</v>
      </c>
      <c r="I538" s="26">
        <f t="shared" si="16"/>
        <v>1.4999999999999999E-2</v>
      </c>
      <c r="J538" s="24" t="str">
        <f t="shared" si="17"/>
        <v>Need Improvement</v>
      </c>
    </row>
    <row r="539" spans="1:10" x14ac:dyDescent="0.25">
      <c r="A539" s="29">
        <v>41797</v>
      </c>
      <c r="B539" s="30">
        <v>2010</v>
      </c>
      <c r="C539" s="31" t="s">
        <v>57</v>
      </c>
      <c r="D539" s="31" t="s">
        <v>61</v>
      </c>
      <c r="E539" s="31" t="s">
        <v>55</v>
      </c>
      <c r="F539" s="31">
        <v>6</v>
      </c>
      <c r="G539" s="32">
        <v>9000</v>
      </c>
      <c r="H539" s="31">
        <v>1546.56</v>
      </c>
      <c r="I539" s="26">
        <f t="shared" si="16"/>
        <v>2.5000000000000001E-2</v>
      </c>
      <c r="J539" s="24" t="str">
        <f t="shared" si="17"/>
        <v>Need Improvement</v>
      </c>
    </row>
    <row r="540" spans="1:10" x14ac:dyDescent="0.25">
      <c r="A540" s="29">
        <v>41798</v>
      </c>
      <c r="B540" s="30">
        <v>1646</v>
      </c>
      <c r="C540" s="31" t="s">
        <v>56</v>
      </c>
      <c r="D540" s="31" t="s">
        <v>61</v>
      </c>
      <c r="E540" s="31" t="s">
        <v>58</v>
      </c>
      <c r="F540" s="31">
        <v>9</v>
      </c>
      <c r="G540" s="32">
        <v>11448</v>
      </c>
      <c r="H540" s="31">
        <v>5098.6530000000002</v>
      </c>
      <c r="I540" s="26">
        <f t="shared" si="16"/>
        <v>0.05</v>
      </c>
      <c r="J540" s="24" t="str">
        <f t="shared" si="17"/>
        <v>Good</v>
      </c>
    </row>
    <row r="541" spans="1:10" x14ac:dyDescent="0.25">
      <c r="A541" s="29">
        <v>41799</v>
      </c>
      <c r="B541" s="30">
        <v>2011</v>
      </c>
      <c r="C541" s="31" t="s">
        <v>53</v>
      </c>
      <c r="D541" s="31" t="s">
        <v>61</v>
      </c>
      <c r="E541" s="31" t="s">
        <v>55</v>
      </c>
      <c r="F541" s="31">
        <v>9</v>
      </c>
      <c r="G541" s="32">
        <v>14850</v>
      </c>
      <c r="H541" s="31">
        <v>923.07600000000002</v>
      </c>
      <c r="I541" s="26">
        <f t="shared" si="16"/>
        <v>0.05</v>
      </c>
      <c r="J541" s="24" t="str">
        <f t="shared" si="17"/>
        <v>Good</v>
      </c>
    </row>
    <row r="542" spans="1:10" x14ac:dyDescent="0.25">
      <c r="A542" s="29">
        <v>41800</v>
      </c>
      <c r="B542" s="30">
        <v>1647</v>
      </c>
      <c r="C542" s="31" t="s">
        <v>57</v>
      </c>
      <c r="D542" s="31" t="s">
        <v>61</v>
      </c>
      <c r="E542" s="31" t="s">
        <v>59</v>
      </c>
      <c r="F542" s="31">
        <v>9</v>
      </c>
      <c r="G542" s="32">
        <v>4941</v>
      </c>
      <c r="H542" s="31">
        <v>998.74080000000004</v>
      </c>
      <c r="I542" s="26">
        <f t="shared" si="16"/>
        <v>1.4999999999999999E-2</v>
      </c>
      <c r="J542" s="24" t="str">
        <f t="shared" si="17"/>
        <v>Need Improvement</v>
      </c>
    </row>
    <row r="543" spans="1:10" x14ac:dyDescent="0.25">
      <c r="A543" s="29">
        <v>41801</v>
      </c>
      <c r="B543" s="30">
        <v>2012</v>
      </c>
      <c r="C543" s="31" t="s">
        <v>56</v>
      </c>
      <c r="D543" s="31" t="s">
        <v>61</v>
      </c>
      <c r="E543" s="31" t="s">
        <v>55</v>
      </c>
      <c r="F543" s="31">
        <v>9</v>
      </c>
      <c r="G543" s="32">
        <v>9288</v>
      </c>
      <c r="H543" s="31">
        <v>4353.75</v>
      </c>
      <c r="I543" s="26">
        <f t="shared" si="16"/>
        <v>2.5000000000000001E-2</v>
      </c>
      <c r="J543" s="24" t="str">
        <f t="shared" si="17"/>
        <v>Need Improvement</v>
      </c>
    </row>
    <row r="544" spans="1:10" x14ac:dyDescent="0.25">
      <c r="A544" s="29">
        <v>41802</v>
      </c>
      <c r="B544" s="30">
        <v>1648</v>
      </c>
      <c r="C544" s="31" t="s">
        <v>53</v>
      </c>
      <c r="D544" s="31" t="s">
        <v>61</v>
      </c>
      <c r="E544" s="31" t="s">
        <v>59</v>
      </c>
      <c r="F544" s="31">
        <v>7</v>
      </c>
      <c r="G544" s="32">
        <v>8064</v>
      </c>
      <c r="H544" s="31">
        <v>2388.96</v>
      </c>
      <c r="I544" s="26">
        <f t="shared" si="16"/>
        <v>2.5000000000000001E-2</v>
      </c>
      <c r="J544" s="24" t="str">
        <f t="shared" si="17"/>
        <v>Need Improvement</v>
      </c>
    </row>
    <row r="545" spans="1:10" x14ac:dyDescent="0.25">
      <c r="A545" s="29">
        <v>41803</v>
      </c>
      <c r="B545" s="30">
        <v>2013</v>
      </c>
      <c r="C545" s="31" t="s">
        <v>57</v>
      </c>
      <c r="D545" s="31" t="s">
        <v>61</v>
      </c>
      <c r="E545" s="31" t="s">
        <v>58</v>
      </c>
      <c r="F545" s="31">
        <v>9</v>
      </c>
      <c r="G545" s="32">
        <v>5751</v>
      </c>
      <c r="H545" s="31">
        <v>718.49160000000006</v>
      </c>
      <c r="I545" s="26">
        <f t="shared" si="16"/>
        <v>2.5000000000000001E-2</v>
      </c>
      <c r="J545" s="24" t="str">
        <f t="shared" si="17"/>
        <v>Need Improvement</v>
      </c>
    </row>
    <row r="546" spans="1:10" x14ac:dyDescent="0.25">
      <c r="A546" s="29">
        <v>41804</v>
      </c>
      <c r="B546" s="30">
        <v>1649</v>
      </c>
      <c r="C546" s="31" t="s">
        <v>56</v>
      </c>
      <c r="D546" s="31" t="s">
        <v>61</v>
      </c>
      <c r="E546" s="31" t="s">
        <v>59</v>
      </c>
      <c r="F546" s="31">
        <v>7</v>
      </c>
      <c r="G546" s="32">
        <v>3360</v>
      </c>
      <c r="H546" s="31">
        <v>3539.76</v>
      </c>
      <c r="I546" s="26">
        <f t="shared" si="16"/>
        <v>1.4999999999999999E-2</v>
      </c>
      <c r="J546" s="24" t="str">
        <f t="shared" si="17"/>
        <v>Need Improvement</v>
      </c>
    </row>
    <row r="547" spans="1:10" x14ac:dyDescent="0.25">
      <c r="A547" s="29">
        <v>41805</v>
      </c>
      <c r="B547" s="30">
        <v>2014</v>
      </c>
      <c r="C547" s="31" t="s">
        <v>53</v>
      </c>
      <c r="D547" s="31" t="s">
        <v>61</v>
      </c>
      <c r="E547" s="31" t="s">
        <v>58</v>
      </c>
      <c r="F547" s="31">
        <v>7</v>
      </c>
      <c r="G547" s="32">
        <v>5229</v>
      </c>
      <c r="H547" s="31">
        <v>2625.8295000000003</v>
      </c>
      <c r="I547" s="26">
        <f t="shared" si="16"/>
        <v>2.5000000000000001E-2</v>
      </c>
      <c r="J547" s="24" t="str">
        <f t="shared" si="17"/>
        <v>Need Improvement</v>
      </c>
    </row>
    <row r="548" spans="1:10" x14ac:dyDescent="0.25">
      <c r="A548" s="29">
        <v>41806</v>
      </c>
      <c r="B548" s="30">
        <v>1650</v>
      </c>
      <c r="C548" s="31" t="s">
        <v>57</v>
      </c>
      <c r="D548" s="31" t="s">
        <v>61</v>
      </c>
      <c r="E548" s="31" t="s">
        <v>55</v>
      </c>
      <c r="F548" s="31">
        <v>7</v>
      </c>
      <c r="G548" s="32">
        <v>1732.5</v>
      </c>
      <c r="H548" s="31">
        <v>690.40125000000012</v>
      </c>
      <c r="I548" s="26">
        <f t="shared" si="16"/>
        <v>1.4999999999999999E-2</v>
      </c>
      <c r="J548" s="24" t="str">
        <f t="shared" si="17"/>
        <v>Need Improvement</v>
      </c>
    </row>
    <row r="549" spans="1:10" x14ac:dyDescent="0.25">
      <c r="A549" s="29">
        <v>41807</v>
      </c>
      <c r="B549" s="30">
        <v>2015</v>
      </c>
      <c r="C549" s="31" t="s">
        <v>56</v>
      </c>
      <c r="D549" s="31" t="s">
        <v>61</v>
      </c>
      <c r="E549" s="31" t="s">
        <v>58</v>
      </c>
      <c r="F549" s="31">
        <v>7</v>
      </c>
      <c r="G549" s="32">
        <v>9828</v>
      </c>
      <c r="H549" s="31">
        <v>1585.7477999999999</v>
      </c>
      <c r="I549" s="26">
        <f t="shared" si="16"/>
        <v>2.5000000000000001E-2</v>
      </c>
      <c r="J549" s="24" t="str">
        <f t="shared" si="17"/>
        <v>Need Improvement</v>
      </c>
    </row>
    <row r="550" spans="1:10" x14ac:dyDescent="0.25">
      <c r="A550" s="29">
        <v>41808</v>
      </c>
      <c r="B550" s="30">
        <v>1651</v>
      </c>
      <c r="C550" s="31" t="s">
        <v>53</v>
      </c>
      <c r="D550" s="31" t="s">
        <v>61</v>
      </c>
      <c r="E550" s="31" t="s">
        <v>55</v>
      </c>
      <c r="F550" s="31">
        <v>10</v>
      </c>
      <c r="G550" s="32">
        <v>9375</v>
      </c>
      <c r="H550" s="31">
        <v>647.25</v>
      </c>
      <c r="I550" s="26">
        <f t="shared" si="16"/>
        <v>2.5000000000000001E-2</v>
      </c>
      <c r="J550" s="24" t="str">
        <f t="shared" si="17"/>
        <v>Need Improvement</v>
      </c>
    </row>
    <row r="551" spans="1:10" x14ac:dyDescent="0.25">
      <c r="A551" s="29">
        <v>41809</v>
      </c>
      <c r="B551" s="30">
        <v>2016</v>
      </c>
      <c r="C551" s="31" t="s">
        <v>57</v>
      </c>
      <c r="D551" s="31" t="s">
        <v>61</v>
      </c>
      <c r="E551" s="31" t="s">
        <v>59</v>
      </c>
      <c r="F551" s="31">
        <v>10</v>
      </c>
      <c r="G551" s="32">
        <v>8560</v>
      </c>
      <c r="H551" s="31">
        <v>2731.0680000000002</v>
      </c>
      <c r="I551" s="26">
        <f t="shared" si="16"/>
        <v>2.5000000000000001E-2</v>
      </c>
      <c r="J551" s="24" t="str">
        <f t="shared" si="17"/>
        <v>Need Improvement</v>
      </c>
    </row>
    <row r="552" spans="1:10" x14ac:dyDescent="0.25">
      <c r="A552" s="29">
        <v>41810</v>
      </c>
      <c r="B552" s="30">
        <v>1652</v>
      </c>
      <c r="C552" s="31" t="s">
        <v>56</v>
      </c>
      <c r="D552" s="31" t="s">
        <v>61</v>
      </c>
      <c r="E552" s="31" t="s">
        <v>55</v>
      </c>
      <c r="F552" s="31">
        <v>9</v>
      </c>
      <c r="G552" s="32">
        <v>2331</v>
      </c>
      <c r="H552" s="31">
        <v>3305.3579999999997</v>
      </c>
      <c r="I552" s="26">
        <f t="shared" si="16"/>
        <v>1.4999999999999999E-2</v>
      </c>
      <c r="J552" s="24" t="str">
        <f t="shared" si="17"/>
        <v>Need Improvement</v>
      </c>
    </row>
    <row r="553" spans="1:10" x14ac:dyDescent="0.25">
      <c r="A553" s="29">
        <v>41811</v>
      </c>
      <c r="B553" s="30">
        <v>2017</v>
      </c>
      <c r="C553" s="31" t="s">
        <v>53</v>
      </c>
      <c r="D553" s="31" t="s">
        <v>61</v>
      </c>
      <c r="E553" s="31" t="s">
        <v>59</v>
      </c>
      <c r="F553" s="31">
        <v>7</v>
      </c>
      <c r="G553" s="32">
        <v>10878</v>
      </c>
      <c r="H553" s="31">
        <v>3198.9478499999996</v>
      </c>
      <c r="I553" s="26">
        <f t="shared" si="16"/>
        <v>0.05</v>
      </c>
      <c r="J553" s="24" t="str">
        <f t="shared" si="17"/>
        <v>Good</v>
      </c>
    </row>
    <row r="554" spans="1:10" x14ac:dyDescent="0.25">
      <c r="A554" s="29">
        <v>41812</v>
      </c>
      <c r="B554" s="30">
        <v>2028</v>
      </c>
      <c r="C554" s="31" t="s">
        <v>57</v>
      </c>
      <c r="D554" s="31" t="s">
        <v>61</v>
      </c>
      <c r="E554" s="31" t="s">
        <v>55</v>
      </c>
      <c r="F554" s="31">
        <v>8</v>
      </c>
      <c r="G554" s="32">
        <v>2832</v>
      </c>
      <c r="H554" s="31">
        <v>5053.7039999999997</v>
      </c>
      <c r="I554" s="26">
        <f t="shared" si="16"/>
        <v>1.4999999999999999E-2</v>
      </c>
      <c r="J554" s="24" t="str">
        <f t="shared" si="17"/>
        <v>Good</v>
      </c>
    </row>
    <row r="555" spans="1:10" x14ac:dyDescent="0.25">
      <c r="A555" s="29">
        <v>41813</v>
      </c>
      <c r="B555" s="30">
        <v>1664</v>
      </c>
      <c r="C555" s="31" t="s">
        <v>56</v>
      </c>
      <c r="D555" s="31" t="s">
        <v>61</v>
      </c>
      <c r="E555" s="31" t="s">
        <v>58</v>
      </c>
      <c r="F555" s="31">
        <v>7</v>
      </c>
      <c r="G555" s="32">
        <v>2425.5</v>
      </c>
      <c r="H555" s="31">
        <v>952.97894999999994</v>
      </c>
      <c r="I555" s="26">
        <f t="shared" si="16"/>
        <v>1.4999999999999999E-2</v>
      </c>
      <c r="J555" s="24" t="str">
        <f t="shared" si="17"/>
        <v>Need Improvement</v>
      </c>
    </row>
    <row r="556" spans="1:10" x14ac:dyDescent="0.25">
      <c r="A556" s="29">
        <v>41814</v>
      </c>
      <c r="B556" s="30">
        <v>2029</v>
      </c>
      <c r="C556" s="31" t="s">
        <v>53</v>
      </c>
      <c r="D556" s="31" t="s">
        <v>61</v>
      </c>
      <c r="E556" s="31" t="s">
        <v>55</v>
      </c>
      <c r="F556" s="31">
        <v>7</v>
      </c>
      <c r="G556" s="32">
        <v>2100</v>
      </c>
      <c r="H556" s="31">
        <v>4363.8</v>
      </c>
      <c r="I556" s="26">
        <f t="shared" si="16"/>
        <v>1.4999999999999999E-2</v>
      </c>
      <c r="J556" s="24" t="str">
        <f t="shared" si="17"/>
        <v>Need Improvement</v>
      </c>
    </row>
    <row r="557" spans="1:10" x14ac:dyDescent="0.25">
      <c r="A557" s="29">
        <v>41815</v>
      </c>
      <c r="B557" s="30">
        <v>1665</v>
      </c>
      <c r="C557" s="31" t="s">
        <v>57</v>
      </c>
      <c r="D557" s="31" t="s">
        <v>61</v>
      </c>
      <c r="E557" s="31" t="s">
        <v>59</v>
      </c>
      <c r="F557" s="31">
        <v>10</v>
      </c>
      <c r="G557" s="32">
        <v>2740</v>
      </c>
      <c r="H557" s="31">
        <v>1167.5139999999999</v>
      </c>
      <c r="I557" s="26">
        <f t="shared" si="16"/>
        <v>1.4999999999999999E-2</v>
      </c>
      <c r="J557" s="24" t="str">
        <f t="shared" si="17"/>
        <v>Need Improvement</v>
      </c>
    </row>
    <row r="558" spans="1:10" x14ac:dyDescent="0.25">
      <c r="A558" s="29">
        <v>41816</v>
      </c>
      <c r="B558" s="30">
        <v>2030</v>
      </c>
      <c r="C558" s="31" t="s">
        <v>56</v>
      </c>
      <c r="D558" s="31" t="s">
        <v>61</v>
      </c>
      <c r="E558" s="31" t="s">
        <v>55</v>
      </c>
      <c r="F558" s="31">
        <v>10</v>
      </c>
      <c r="G558" s="32">
        <v>7470</v>
      </c>
      <c r="H558" s="31">
        <v>4834.335</v>
      </c>
      <c r="I558" s="26">
        <f t="shared" si="16"/>
        <v>2.5000000000000001E-2</v>
      </c>
      <c r="J558" s="24" t="str">
        <f t="shared" si="17"/>
        <v>Need Improvement</v>
      </c>
    </row>
    <row r="559" spans="1:10" x14ac:dyDescent="0.25">
      <c r="A559" s="29">
        <v>41817</v>
      </c>
      <c r="B559" s="30">
        <v>1666</v>
      </c>
      <c r="C559" s="31" t="s">
        <v>53</v>
      </c>
      <c r="D559" s="31" t="s">
        <v>61</v>
      </c>
      <c r="E559" s="31" t="s">
        <v>59</v>
      </c>
      <c r="F559" s="31">
        <v>7</v>
      </c>
      <c r="G559" s="32">
        <v>2184</v>
      </c>
      <c r="H559" s="31">
        <v>3318.5880000000002</v>
      </c>
      <c r="I559" s="26">
        <f t="shared" si="16"/>
        <v>1.4999999999999999E-2</v>
      </c>
      <c r="J559" s="24" t="str">
        <f t="shared" si="17"/>
        <v>Need Improvement</v>
      </c>
    </row>
    <row r="560" spans="1:10" x14ac:dyDescent="0.25">
      <c r="A560" s="29">
        <v>41818</v>
      </c>
      <c r="B560" s="30">
        <v>2031</v>
      </c>
      <c r="C560" s="31" t="s">
        <v>57</v>
      </c>
      <c r="D560" s="31" t="s">
        <v>61</v>
      </c>
      <c r="E560" s="31" t="s">
        <v>58</v>
      </c>
      <c r="F560" s="31">
        <v>9</v>
      </c>
      <c r="G560" s="32">
        <v>5386.5</v>
      </c>
      <c r="H560" s="31">
        <v>3093.6464999999998</v>
      </c>
      <c r="I560" s="26">
        <f t="shared" si="16"/>
        <v>2.5000000000000001E-2</v>
      </c>
      <c r="J560" s="24" t="str">
        <f t="shared" si="17"/>
        <v>Need Improvement</v>
      </c>
    </row>
    <row r="561" spans="1:10" x14ac:dyDescent="0.25">
      <c r="A561" s="29">
        <v>41819</v>
      </c>
      <c r="B561" s="30">
        <v>1667</v>
      </c>
      <c r="C561" s="31" t="s">
        <v>56</v>
      </c>
      <c r="D561" s="31" t="s">
        <v>61</v>
      </c>
      <c r="E561" s="31" t="s">
        <v>59</v>
      </c>
      <c r="F561" s="31">
        <v>6</v>
      </c>
      <c r="G561" s="32">
        <v>11295</v>
      </c>
      <c r="H561" s="31">
        <v>2857.1831999999995</v>
      </c>
      <c r="I561" s="26">
        <f t="shared" si="16"/>
        <v>0.05</v>
      </c>
      <c r="J561" s="24" t="str">
        <f t="shared" si="17"/>
        <v>Good</v>
      </c>
    </row>
    <row r="562" spans="1:10" x14ac:dyDescent="0.25">
      <c r="A562" s="29">
        <v>41820</v>
      </c>
      <c r="B562" s="30">
        <v>2032</v>
      </c>
      <c r="C562" s="31" t="s">
        <v>53</v>
      </c>
      <c r="D562" s="31" t="s">
        <v>61</v>
      </c>
      <c r="E562" s="31" t="s">
        <v>58</v>
      </c>
      <c r="F562" s="31">
        <v>10</v>
      </c>
      <c r="G562" s="32">
        <v>10125</v>
      </c>
      <c r="H562" s="31">
        <v>4255.5374999999995</v>
      </c>
      <c r="I562" s="26">
        <f t="shared" si="16"/>
        <v>0.05</v>
      </c>
      <c r="J562" s="24" t="str">
        <f t="shared" si="17"/>
        <v>Good</v>
      </c>
    </row>
    <row r="563" spans="1:10" x14ac:dyDescent="0.25">
      <c r="A563" s="29">
        <v>41821</v>
      </c>
      <c r="B563" s="30">
        <v>1668</v>
      </c>
      <c r="C563" s="31" t="s">
        <v>57</v>
      </c>
      <c r="D563" s="31" t="s">
        <v>61</v>
      </c>
      <c r="E563" s="31" t="s">
        <v>55</v>
      </c>
      <c r="F563" s="31">
        <v>7</v>
      </c>
      <c r="G563" s="32">
        <v>1669.5</v>
      </c>
      <c r="H563" s="31">
        <v>3289.7497500000004</v>
      </c>
      <c r="I563" s="26">
        <f t="shared" si="16"/>
        <v>1.4999999999999999E-2</v>
      </c>
      <c r="J563" s="24" t="str">
        <f t="shared" si="17"/>
        <v>Need Improvement</v>
      </c>
    </row>
    <row r="564" spans="1:10" x14ac:dyDescent="0.25">
      <c r="A564" s="29">
        <v>41822</v>
      </c>
      <c r="B564" s="30">
        <v>2033</v>
      </c>
      <c r="C564" s="31" t="s">
        <v>56</v>
      </c>
      <c r="D564" s="31" t="s">
        <v>61</v>
      </c>
      <c r="E564" s="31" t="s">
        <v>58</v>
      </c>
      <c r="F564" s="31">
        <v>8</v>
      </c>
      <c r="G564" s="32">
        <v>6888</v>
      </c>
      <c r="H564" s="31">
        <v>784.77279999999996</v>
      </c>
      <c r="I564" s="26">
        <f t="shared" si="16"/>
        <v>2.5000000000000001E-2</v>
      </c>
      <c r="J564" s="24" t="str">
        <f t="shared" si="17"/>
        <v>Need Improvement</v>
      </c>
    </row>
    <row r="565" spans="1:10" x14ac:dyDescent="0.25">
      <c r="A565" s="29">
        <v>41823</v>
      </c>
      <c r="B565" s="30">
        <v>1669</v>
      </c>
      <c r="C565" s="31" t="s">
        <v>53</v>
      </c>
      <c r="D565" s="31" t="s">
        <v>61</v>
      </c>
      <c r="E565" s="31" t="s">
        <v>55</v>
      </c>
      <c r="F565" s="31">
        <v>8</v>
      </c>
      <c r="G565" s="32">
        <v>1872</v>
      </c>
      <c r="H565" s="31">
        <v>1362.816</v>
      </c>
      <c r="I565" s="26">
        <f t="shared" si="16"/>
        <v>1.4999999999999999E-2</v>
      </c>
      <c r="J565" s="24" t="str">
        <f t="shared" si="17"/>
        <v>Need Improvement</v>
      </c>
    </row>
    <row r="566" spans="1:10" x14ac:dyDescent="0.25">
      <c r="A566" s="29">
        <v>41824</v>
      </c>
      <c r="B566" s="30">
        <v>2034</v>
      </c>
      <c r="C566" s="31" t="s">
        <v>57</v>
      </c>
      <c r="D566" s="31" t="s">
        <v>61</v>
      </c>
      <c r="E566" s="31" t="s">
        <v>59</v>
      </c>
      <c r="F566" s="31">
        <v>10</v>
      </c>
      <c r="G566" s="32">
        <v>6615</v>
      </c>
      <c r="H566" s="31">
        <v>3328.4474999999998</v>
      </c>
      <c r="I566" s="26">
        <f t="shared" si="16"/>
        <v>2.5000000000000001E-2</v>
      </c>
      <c r="J566" s="24" t="str">
        <f t="shared" si="17"/>
        <v>Need Improvement</v>
      </c>
    </row>
    <row r="567" spans="1:10" x14ac:dyDescent="0.25">
      <c r="A567" s="29">
        <v>41825</v>
      </c>
      <c r="B567" s="30">
        <v>1670</v>
      </c>
      <c r="C567" s="31" t="s">
        <v>56</v>
      </c>
      <c r="D567" s="31" t="s">
        <v>61</v>
      </c>
      <c r="E567" s="31" t="s">
        <v>55</v>
      </c>
      <c r="F567" s="31">
        <v>8</v>
      </c>
      <c r="G567" s="32">
        <v>8960</v>
      </c>
      <c r="H567" s="31">
        <v>3458.56</v>
      </c>
      <c r="I567" s="26">
        <f t="shared" si="16"/>
        <v>2.5000000000000001E-2</v>
      </c>
      <c r="J567" s="24" t="str">
        <f t="shared" si="17"/>
        <v>Need Improvement</v>
      </c>
    </row>
    <row r="568" spans="1:10" x14ac:dyDescent="0.25">
      <c r="A568" s="29">
        <v>41826</v>
      </c>
      <c r="B568" s="30">
        <v>2035</v>
      </c>
      <c r="C568" s="31" t="s">
        <v>53</v>
      </c>
      <c r="D568" s="31" t="s">
        <v>61</v>
      </c>
      <c r="E568" s="31" t="s">
        <v>59</v>
      </c>
      <c r="F568" s="31">
        <v>9</v>
      </c>
      <c r="G568" s="32">
        <v>6507</v>
      </c>
      <c r="H568" s="31">
        <v>935.05589999999995</v>
      </c>
      <c r="I568" s="26">
        <f t="shared" si="16"/>
        <v>2.5000000000000001E-2</v>
      </c>
      <c r="J568" s="24" t="str">
        <f t="shared" si="17"/>
        <v>Need Improvement</v>
      </c>
    </row>
    <row r="569" spans="1:10" x14ac:dyDescent="0.25">
      <c r="A569" s="29">
        <v>41827</v>
      </c>
      <c r="B569" s="30">
        <v>1671</v>
      </c>
      <c r="C569" s="31" t="s">
        <v>57</v>
      </c>
      <c r="D569" s="31" t="s">
        <v>61</v>
      </c>
      <c r="E569" s="31" t="s">
        <v>58</v>
      </c>
      <c r="F569" s="31">
        <v>6</v>
      </c>
      <c r="G569" s="32">
        <v>1764</v>
      </c>
      <c r="H569" s="31">
        <v>1461.2975999999999</v>
      </c>
      <c r="I569" s="26">
        <f t="shared" si="16"/>
        <v>1.4999999999999999E-2</v>
      </c>
      <c r="J569" s="24" t="str">
        <f t="shared" si="17"/>
        <v>Need Improvement</v>
      </c>
    </row>
    <row r="570" spans="1:10" x14ac:dyDescent="0.25">
      <c r="A570" s="29">
        <v>41828</v>
      </c>
      <c r="B570" s="30">
        <v>2036</v>
      </c>
      <c r="C570" s="31" t="s">
        <v>56</v>
      </c>
      <c r="D570" s="31" t="s">
        <v>61</v>
      </c>
      <c r="E570" s="31" t="s">
        <v>59</v>
      </c>
      <c r="F570" s="31">
        <v>9</v>
      </c>
      <c r="G570" s="32">
        <v>1512</v>
      </c>
      <c r="H570" s="31">
        <v>2084.1408000000001</v>
      </c>
      <c r="I570" s="26">
        <f t="shared" si="16"/>
        <v>1.4999999999999999E-2</v>
      </c>
      <c r="J570" s="24" t="str">
        <f t="shared" si="17"/>
        <v>Need Improvement</v>
      </c>
    </row>
    <row r="571" spans="1:10" x14ac:dyDescent="0.25">
      <c r="A571" s="29">
        <v>41829</v>
      </c>
      <c r="B571" s="30">
        <v>1672</v>
      </c>
      <c r="C571" s="31" t="s">
        <v>53</v>
      </c>
      <c r="D571" s="31" t="s">
        <v>61</v>
      </c>
      <c r="E571" s="31" t="s">
        <v>58</v>
      </c>
      <c r="F571" s="31">
        <v>6</v>
      </c>
      <c r="G571" s="32">
        <v>12285</v>
      </c>
      <c r="H571" s="31">
        <v>1660.932</v>
      </c>
      <c r="I571" s="26">
        <f t="shared" si="16"/>
        <v>0.05</v>
      </c>
      <c r="J571" s="24" t="str">
        <f t="shared" si="17"/>
        <v>Good</v>
      </c>
    </row>
    <row r="572" spans="1:10" x14ac:dyDescent="0.25">
      <c r="A572" s="29">
        <v>40909</v>
      </c>
      <c r="B572" s="30">
        <v>2037</v>
      </c>
      <c r="C572" s="31" t="s">
        <v>57</v>
      </c>
      <c r="D572" s="31" t="s">
        <v>62</v>
      </c>
      <c r="E572" s="31" t="s">
        <v>55</v>
      </c>
      <c r="F572" s="31">
        <v>7</v>
      </c>
      <c r="G572" s="32">
        <v>10552.5</v>
      </c>
      <c r="H572" s="31">
        <v>2600.9802</v>
      </c>
      <c r="I572" s="26">
        <f t="shared" si="16"/>
        <v>0.05</v>
      </c>
      <c r="J572" s="24" t="str">
        <f t="shared" si="17"/>
        <v>Good</v>
      </c>
    </row>
    <row r="573" spans="1:10" x14ac:dyDescent="0.25">
      <c r="A573" s="29">
        <v>40910</v>
      </c>
      <c r="B573" s="30">
        <v>1673</v>
      </c>
      <c r="C573" s="31" t="s">
        <v>56</v>
      </c>
      <c r="D573" s="31" t="s">
        <v>62</v>
      </c>
      <c r="E573" s="31" t="s">
        <v>58</v>
      </c>
      <c r="F573" s="31">
        <v>8</v>
      </c>
      <c r="G573" s="32">
        <v>6528</v>
      </c>
      <c r="H573" s="31">
        <v>3850.4320000000002</v>
      </c>
      <c r="I573" s="26">
        <f t="shared" si="16"/>
        <v>2.5000000000000001E-2</v>
      </c>
      <c r="J573" s="24" t="str">
        <f t="shared" si="17"/>
        <v>Need Improvement</v>
      </c>
    </row>
    <row r="574" spans="1:10" x14ac:dyDescent="0.25">
      <c r="A574" s="29">
        <v>40911</v>
      </c>
      <c r="B574" s="30">
        <v>2038</v>
      </c>
      <c r="C574" s="31" t="s">
        <v>53</v>
      </c>
      <c r="D574" s="31" t="s">
        <v>62</v>
      </c>
      <c r="E574" s="31" t="s">
        <v>55</v>
      </c>
      <c r="F574" s="31">
        <v>7</v>
      </c>
      <c r="G574" s="32">
        <v>10710</v>
      </c>
      <c r="H574" s="31">
        <v>1105.5397499999999</v>
      </c>
      <c r="I574" s="26">
        <f t="shared" si="16"/>
        <v>0.05</v>
      </c>
      <c r="J574" s="24" t="str">
        <f t="shared" si="17"/>
        <v>Good</v>
      </c>
    </row>
    <row r="575" spans="1:10" x14ac:dyDescent="0.25">
      <c r="A575" s="29">
        <v>40913</v>
      </c>
      <c r="B575" s="30">
        <v>1674</v>
      </c>
      <c r="C575" s="31" t="s">
        <v>57</v>
      </c>
      <c r="D575" s="31" t="s">
        <v>62</v>
      </c>
      <c r="E575" s="31" t="s">
        <v>59</v>
      </c>
      <c r="F575" s="31">
        <v>10</v>
      </c>
      <c r="G575" s="32">
        <v>10000</v>
      </c>
      <c r="H575" s="31">
        <v>1871.4</v>
      </c>
      <c r="I575" s="26">
        <f t="shared" si="16"/>
        <v>0.05</v>
      </c>
      <c r="J575" s="24" t="str">
        <f t="shared" si="17"/>
        <v>Need Improvement</v>
      </c>
    </row>
    <row r="576" spans="1:10" x14ac:dyDescent="0.25">
      <c r="A576" s="29">
        <v>40914</v>
      </c>
      <c r="B576" s="30">
        <v>2039</v>
      </c>
      <c r="C576" s="31" t="s">
        <v>56</v>
      </c>
      <c r="D576" s="31" t="s">
        <v>62</v>
      </c>
      <c r="E576" s="31" t="s">
        <v>55</v>
      </c>
      <c r="F576" s="31">
        <v>9</v>
      </c>
      <c r="G576" s="32">
        <v>9045</v>
      </c>
      <c r="H576" s="31">
        <v>545.95619999999997</v>
      </c>
      <c r="I576" s="26">
        <f t="shared" si="16"/>
        <v>2.5000000000000001E-2</v>
      </c>
      <c r="J576" s="24" t="str">
        <f t="shared" si="17"/>
        <v>Need Improvement</v>
      </c>
    </row>
    <row r="577" spans="1:10" x14ac:dyDescent="0.25">
      <c r="A577" s="29">
        <v>40915</v>
      </c>
      <c r="B577" s="30">
        <v>1675</v>
      </c>
      <c r="C577" s="31" t="s">
        <v>53</v>
      </c>
      <c r="D577" s="31" t="s">
        <v>62</v>
      </c>
      <c r="E577" s="31" t="s">
        <v>59</v>
      </c>
      <c r="F577" s="31">
        <v>10</v>
      </c>
      <c r="G577" s="32">
        <v>10800</v>
      </c>
      <c r="H577" s="31">
        <v>5366.25</v>
      </c>
      <c r="I577" s="26">
        <f t="shared" si="16"/>
        <v>0.05</v>
      </c>
      <c r="J577" s="24" t="str">
        <f t="shared" si="17"/>
        <v>Good</v>
      </c>
    </row>
    <row r="578" spans="1:10" x14ac:dyDescent="0.25">
      <c r="A578" s="29">
        <v>40916</v>
      </c>
      <c r="B578" s="30">
        <v>2040</v>
      </c>
      <c r="C578" s="31" t="s">
        <v>57</v>
      </c>
      <c r="D578" s="31" t="s">
        <v>62</v>
      </c>
      <c r="E578" s="31" t="s">
        <v>58</v>
      </c>
      <c r="F578" s="31">
        <v>8</v>
      </c>
      <c r="G578" s="32">
        <v>9248</v>
      </c>
      <c r="H578" s="31">
        <v>985.14319999999998</v>
      </c>
      <c r="I578" s="26">
        <f t="shared" si="16"/>
        <v>2.5000000000000001E-2</v>
      </c>
      <c r="J578" s="24" t="str">
        <f t="shared" si="17"/>
        <v>Need Improvement</v>
      </c>
    </row>
    <row r="579" spans="1:10" x14ac:dyDescent="0.25">
      <c r="A579" s="29">
        <v>40917</v>
      </c>
      <c r="B579" s="30">
        <v>1676</v>
      </c>
      <c r="C579" s="31" t="s">
        <v>56</v>
      </c>
      <c r="D579" s="31" t="s">
        <v>62</v>
      </c>
      <c r="E579" s="31" t="s">
        <v>59</v>
      </c>
      <c r="F579" s="31">
        <v>8</v>
      </c>
      <c r="G579" s="32">
        <v>4496</v>
      </c>
      <c r="H579" s="31">
        <v>2526.9767999999995</v>
      </c>
      <c r="I579" s="26">
        <f t="shared" si="16"/>
        <v>1.4999999999999999E-2</v>
      </c>
      <c r="J579" s="24" t="str">
        <f t="shared" si="17"/>
        <v>Need Improvement</v>
      </c>
    </row>
    <row r="580" spans="1:10" x14ac:dyDescent="0.25">
      <c r="A580" s="29">
        <v>40918</v>
      </c>
      <c r="B580" s="30">
        <v>2041</v>
      </c>
      <c r="C580" s="31" t="s">
        <v>53</v>
      </c>
      <c r="D580" s="31" t="s">
        <v>62</v>
      </c>
      <c r="E580" s="31" t="s">
        <v>58</v>
      </c>
      <c r="F580" s="31">
        <v>9</v>
      </c>
      <c r="G580" s="32">
        <v>7074</v>
      </c>
      <c r="H580" s="31">
        <v>3631.6147499999997</v>
      </c>
      <c r="I580" s="26">
        <f t="shared" si="16"/>
        <v>2.5000000000000001E-2</v>
      </c>
      <c r="J580" s="24" t="str">
        <f t="shared" si="17"/>
        <v>Need Improvement</v>
      </c>
    </row>
    <row r="581" spans="1:10" x14ac:dyDescent="0.25">
      <c r="A581" s="29">
        <v>40919</v>
      </c>
      <c r="B581" s="30">
        <v>1677</v>
      </c>
      <c r="C581" s="31" t="s">
        <v>57</v>
      </c>
      <c r="D581" s="31" t="s">
        <v>62</v>
      </c>
      <c r="E581" s="31" t="s">
        <v>55</v>
      </c>
      <c r="F581" s="31">
        <v>6</v>
      </c>
      <c r="G581" s="32">
        <v>2223</v>
      </c>
      <c r="H581" s="31">
        <v>1443.1716000000001</v>
      </c>
      <c r="I581" s="26">
        <f t="shared" si="16"/>
        <v>1.4999999999999999E-2</v>
      </c>
      <c r="J581" s="24" t="str">
        <f t="shared" si="17"/>
        <v>Need Improvement</v>
      </c>
    </row>
    <row r="582" spans="1:10" x14ac:dyDescent="0.25">
      <c r="A582" s="29">
        <v>40920</v>
      </c>
      <c r="B582" s="30">
        <v>2042</v>
      </c>
      <c r="C582" s="31" t="s">
        <v>56</v>
      </c>
      <c r="D582" s="31" t="s">
        <v>62</v>
      </c>
      <c r="E582" s="31" t="s">
        <v>58</v>
      </c>
      <c r="F582" s="31">
        <v>10</v>
      </c>
      <c r="G582" s="32">
        <v>1920</v>
      </c>
      <c r="H582" s="31">
        <v>1381.248</v>
      </c>
      <c r="I582" s="26">
        <f t="shared" ref="I582:I645" si="18">IF(G582&lt;5000,$O$7,IF(AND(G582&gt;=5000,G582&lt;10000),$O$6,$O$5))</f>
        <v>1.4999999999999999E-2</v>
      </c>
      <c r="J582" s="24" t="str">
        <f t="shared" ref="J582:J645" si="19">IF(OR(G582&gt;10000,H582&gt;=5000),"Good", "Need Improvement")</f>
        <v>Need Improvement</v>
      </c>
    </row>
    <row r="583" spans="1:10" x14ac:dyDescent="0.25">
      <c r="A583" s="29">
        <v>40921</v>
      </c>
      <c r="B583" s="30">
        <v>1678</v>
      </c>
      <c r="C583" s="31" t="s">
        <v>53</v>
      </c>
      <c r="D583" s="31" t="s">
        <v>62</v>
      </c>
      <c r="E583" s="31" t="s">
        <v>55</v>
      </c>
      <c r="F583" s="31">
        <v>9</v>
      </c>
      <c r="G583" s="32">
        <v>4428</v>
      </c>
      <c r="H583" s="31">
        <v>2357.2458000000001</v>
      </c>
      <c r="I583" s="26">
        <f t="shared" si="18"/>
        <v>1.4999999999999999E-2</v>
      </c>
      <c r="J583" s="24" t="str">
        <f t="shared" si="19"/>
        <v>Need Improvement</v>
      </c>
    </row>
    <row r="584" spans="1:10" x14ac:dyDescent="0.25">
      <c r="A584" s="29">
        <v>40922</v>
      </c>
      <c r="B584" s="30">
        <v>2043</v>
      </c>
      <c r="C584" s="31" t="s">
        <v>57</v>
      </c>
      <c r="D584" s="31" t="s">
        <v>62</v>
      </c>
      <c r="E584" s="31" t="s">
        <v>59</v>
      </c>
      <c r="F584" s="31">
        <v>9</v>
      </c>
      <c r="G584" s="32">
        <v>3834</v>
      </c>
      <c r="H584" s="31">
        <v>2080.7118</v>
      </c>
      <c r="I584" s="26">
        <f t="shared" si="18"/>
        <v>1.4999999999999999E-2</v>
      </c>
      <c r="J584" s="24" t="str">
        <f t="shared" si="19"/>
        <v>Need Improvement</v>
      </c>
    </row>
    <row r="585" spans="1:10" x14ac:dyDescent="0.25">
      <c r="A585" s="29">
        <v>40923</v>
      </c>
      <c r="B585" s="30">
        <v>1679</v>
      </c>
      <c r="C585" s="31" t="s">
        <v>56</v>
      </c>
      <c r="D585" s="31" t="s">
        <v>62</v>
      </c>
      <c r="E585" s="31" t="s">
        <v>55</v>
      </c>
      <c r="F585" s="31">
        <v>8</v>
      </c>
      <c r="G585" s="32">
        <v>7704</v>
      </c>
      <c r="H585" s="31">
        <v>1808.5139999999999</v>
      </c>
      <c r="I585" s="26">
        <f t="shared" si="18"/>
        <v>2.5000000000000001E-2</v>
      </c>
      <c r="J585" s="24" t="str">
        <f t="shared" si="19"/>
        <v>Need Improvement</v>
      </c>
    </row>
    <row r="586" spans="1:10" x14ac:dyDescent="0.25">
      <c r="A586" s="29">
        <v>40924</v>
      </c>
      <c r="B586" s="30">
        <v>2044</v>
      </c>
      <c r="C586" s="31" t="s">
        <v>53</v>
      </c>
      <c r="D586" s="31" t="s">
        <v>62</v>
      </c>
      <c r="E586" s="31" t="s">
        <v>59</v>
      </c>
      <c r="F586" s="31">
        <v>7</v>
      </c>
      <c r="G586" s="32">
        <v>4788</v>
      </c>
      <c r="H586" s="31">
        <v>3173.6459999999997</v>
      </c>
      <c r="I586" s="26">
        <f t="shared" si="18"/>
        <v>1.4999999999999999E-2</v>
      </c>
      <c r="J586" s="24" t="str">
        <f t="shared" si="19"/>
        <v>Need Improvement</v>
      </c>
    </row>
    <row r="587" spans="1:10" x14ac:dyDescent="0.25">
      <c r="A587" s="29">
        <v>40925</v>
      </c>
      <c r="B587" s="30">
        <v>1680</v>
      </c>
      <c r="C587" s="31" t="s">
        <v>57</v>
      </c>
      <c r="D587" s="31" t="s">
        <v>62</v>
      </c>
      <c r="E587" s="31" t="s">
        <v>58</v>
      </c>
      <c r="F587" s="31">
        <v>8</v>
      </c>
      <c r="G587" s="32">
        <v>6696</v>
      </c>
      <c r="H587" s="31">
        <v>1755.2447999999999</v>
      </c>
      <c r="I587" s="26">
        <f t="shared" si="18"/>
        <v>2.5000000000000001E-2</v>
      </c>
      <c r="J587" s="24" t="str">
        <f t="shared" si="19"/>
        <v>Need Improvement</v>
      </c>
    </row>
    <row r="588" spans="1:10" x14ac:dyDescent="0.25">
      <c r="A588" s="29">
        <v>40926</v>
      </c>
      <c r="B588" s="30">
        <v>2045</v>
      </c>
      <c r="C588" s="31" t="s">
        <v>56</v>
      </c>
      <c r="D588" s="31" t="s">
        <v>62</v>
      </c>
      <c r="E588" s="31" t="s">
        <v>59</v>
      </c>
      <c r="F588" s="31">
        <v>10</v>
      </c>
      <c r="G588" s="32">
        <v>4500</v>
      </c>
      <c r="H588" s="31">
        <v>1598.4</v>
      </c>
      <c r="I588" s="26">
        <f t="shared" si="18"/>
        <v>1.4999999999999999E-2</v>
      </c>
      <c r="J588" s="24" t="str">
        <f t="shared" si="19"/>
        <v>Need Improvement</v>
      </c>
    </row>
    <row r="589" spans="1:10" x14ac:dyDescent="0.25">
      <c r="A589" s="29">
        <v>40927</v>
      </c>
      <c r="B589" s="30">
        <v>1681</v>
      </c>
      <c r="C589" s="31" t="s">
        <v>53</v>
      </c>
      <c r="D589" s="31" t="s">
        <v>62</v>
      </c>
      <c r="E589" s="31" t="s">
        <v>58</v>
      </c>
      <c r="F589" s="31">
        <v>8</v>
      </c>
      <c r="G589" s="32">
        <v>11280</v>
      </c>
      <c r="H589" s="31">
        <v>3959.2799999999997</v>
      </c>
      <c r="I589" s="26">
        <f t="shared" si="18"/>
        <v>0.05</v>
      </c>
      <c r="J589" s="24" t="str">
        <f t="shared" si="19"/>
        <v>Good</v>
      </c>
    </row>
    <row r="590" spans="1:10" x14ac:dyDescent="0.25">
      <c r="A590" s="29">
        <v>40928</v>
      </c>
      <c r="B590" s="30">
        <v>1682</v>
      </c>
      <c r="C590" s="31" t="s">
        <v>56</v>
      </c>
      <c r="D590" s="31" t="s">
        <v>62</v>
      </c>
      <c r="E590" s="31" t="s">
        <v>58</v>
      </c>
      <c r="F590" s="31">
        <v>10</v>
      </c>
      <c r="G590" s="32">
        <v>8175</v>
      </c>
      <c r="H590" s="31">
        <v>2451.846</v>
      </c>
      <c r="I590" s="26">
        <f t="shared" si="18"/>
        <v>2.5000000000000001E-2</v>
      </c>
      <c r="J590" s="24" t="str">
        <f t="shared" si="19"/>
        <v>Need Improvement</v>
      </c>
    </row>
    <row r="591" spans="1:10" x14ac:dyDescent="0.25">
      <c r="A591" s="29">
        <v>40929</v>
      </c>
      <c r="B591" s="30">
        <v>1683</v>
      </c>
      <c r="C591" s="31" t="s">
        <v>57</v>
      </c>
      <c r="D591" s="31" t="s">
        <v>62</v>
      </c>
      <c r="E591" s="31" t="s">
        <v>59</v>
      </c>
      <c r="F591" s="31">
        <v>8</v>
      </c>
      <c r="G591" s="32">
        <v>6912</v>
      </c>
      <c r="H591" s="31">
        <v>3209.0111999999999</v>
      </c>
      <c r="I591" s="26">
        <f t="shared" si="18"/>
        <v>2.5000000000000001E-2</v>
      </c>
      <c r="J591" s="24" t="str">
        <f t="shared" si="19"/>
        <v>Need Improvement</v>
      </c>
    </row>
    <row r="592" spans="1:10" x14ac:dyDescent="0.25">
      <c r="A592" s="29">
        <v>40930</v>
      </c>
      <c r="B592" s="30">
        <v>1684</v>
      </c>
      <c r="C592" s="31" t="s">
        <v>53</v>
      </c>
      <c r="D592" s="31" t="s">
        <v>62</v>
      </c>
      <c r="E592" s="31" t="s">
        <v>59</v>
      </c>
      <c r="F592" s="31">
        <v>10</v>
      </c>
      <c r="G592" s="32">
        <v>9525</v>
      </c>
      <c r="H592" s="31">
        <v>3088.9575000000004</v>
      </c>
      <c r="I592" s="26">
        <f t="shared" si="18"/>
        <v>2.5000000000000001E-2</v>
      </c>
      <c r="J592" s="24" t="str">
        <f t="shared" si="19"/>
        <v>Need Improvement</v>
      </c>
    </row>
    <row r="593" spans="1:10" x14ac:dyDescent="0.25">
      <c r="A593" s="29">
        <v>40931</v>
      </c>
      <c r="B593" s="30">
        <v>1685</v>
      </c>
      <c r="C593" s="31" t="s">
        <v>56</v>
      </c>
      <c r="D593" s="31" t="s">
        <v>62</v>
      </c>
      <c r="E593" s="31" t="s">
        <v>59</v>
      </c>
      <c r="F593" s="31">
        <v>10</v>
      </c>
      <c r="G593" s="32">
        <v>8955</v>
      </c>
      <c r="H593" s="31">
        <v>1049.2275</v>
      </c>
      <c r="I593" s="26">
        <f t="shared" si="18"/>
        <v>2.5000000000000001E-2</v>
      </c>
      <c r="J593" s="24" t="str">
        <f t="shared" si="19"/>
        <v>Need Improvement</v>
      </c>
    </row>
    <row r="594" spans="1:10" x14ac:dyDescent="0.25">
      <c r="A594" s="29">
        <v>40932</v>
      </c>
      <c r="B594" s="30">
        <v>2055</v>
      </c>
      <c r="C594" s="31" t="s">
        <v>57</v>
      </c>
      <c r="D594" s="31" t="s">
        <v>62</v>
      </c>
      <c r="E594" s="31" t="s">
        <v>55</v>
      </c>
      <c r="F594" s="31">
        <v>10</v>
      </c>
      <c r="G594" s="32">
        <v>10100</v>
      </c>
      <c r="H594" s="31">
        <v>1452.7839999999999</v>
      </c>
      <c r="I594" s="26">
        <f t="shared" si="18"/>
        <v>0.05</v>
      </c>
      <c r="J594" s="24" t="str">
        <f t="shared" si="19"/>
        <v>Good</v>
      </c>
    </row>
    <row r="595" spans="1:10" x14ac:dyDescent="0.25">
      <c r="A595" s="29">
        <v>40933</v>
      </c>
      <c r="B595" s="30">
        <v>2056</v>
      </c>
      <c r="C595" s="31" t="s">
        <v>53</v>
      </c>
      <c r="D595" s="31" t="s">
        <v>62</v>
      </c>
      <c r="E595" s="31" t="s">
        <v>55</v>
      </c>
      <c r="F595" s="31">
        <v>10</v>
      </c>
      <c r="G595" s="32">
        <v>8280</v>
      </c>
      <c r="H595" s="31">
        <v>3417.57</v>
      </c>
      <c r="I595" s="26">
        <f t="shared" si="18"/>
        <v>2.5000000000000001E-2</v>
      </c>
      <c r="J595" s="24" t="str">
        <f t="shared" si="19"/>
        <v>Need Improvement</v>
      </c>
    </row>
    <row r="596" spans="1:10" x14ac:dyDescent="0.25">
      <c r="A596" s="29">
        <v>40934</v>
      </c>
      <c r="B596" s="30">
        <v>2057</v>
      </c>
      <c r="C596" s="31" t="s">
        <v>56</v>
      </c>
      <c r="D596" s="31" t="s">
        <v>62</v>
      </c>
      <c r="E596" s="31" t="s">
        <v>55</v>
      </c>
      <c r="F596" s="31">
        <v>9</v>
      </c>
      <c r="G596" s="32">
        <v>6831</v>
      </c>
      <c r="H596" s="31">
        <v>4264.8209999999999</v>
      </c>
      <c r="I596" s="26">
        <f t="shared" si="18"/>
        <v>2.5000000000000001E-2</v>
      </c>
      <c r="J596" s="24" t="str">
        <f t="shared" si="19"/>
        <v>Need Improvement</v>
      </c>
    </row>
    <row r="597" spans="1:10" x14ac:dyDescent="0.25">
      <c r="A597" s="29">
        <v>40935</v>
      </c>
      <c r="B597" s="30">
        <v>2058</v>
      </c>
      <c r="C597" s="31" t="s">
        <v>57</v>
      </c>
      <c r="D597" s="31" t="s">
        <v>62</v>
      </c>
      <c r="E597" s="31" t="s">
        <v>58</v>
      </c>
      <c r="F597" s="31">
        <v>6</v>
      </c>
      <c r="G597" s="32">
        <v>1444.5</v>
      </c>
      <c r="H597" s="31">
        <v>1412.721</v>
      </c>
      <c r="I597" s="26">
        <f t="shared" si="18"/>
        <v>1.4999999999999999E-2</v>
      </c>
      <c r="J597" s="24" t="str">
        <f t="shared" si="19"/>
        <v>Need Improvement</v>
      </c>
    </row>
    <row r="598" spans="1:10" x14ac:dyDescent="0.25">
      <c r="A598" s="29">
        <v>40936</v>
      </c>
      <c r="B598" s="30">
        <v>2059</v>
      </c>
      <c r="C598" s="31" t="s">
        <v>53</v>
      </c>
      <c r="D598" s="31" t="s">
        <v>62</v>
      </c>
      <c r="E598" s="31" t="s">
        <v>58</v>
      </c>
      <c r="F598" s="31">
        <v>8</v>
      </c>
      <c r="G598" s="32">
        <v>8688</v>
      </c>
      <c r="H598" s="31">
        <v>1366.6224</v>
      </c>
      <c r="I598" s="26">
        <f t="shared" si="18"/>
        <v>2.5000000000000001E-2</v>
      </c>
      <c r="J598" s="24" t="str">
        <f t="shared" si="19"/>
        <v>Need Improvement</v>
      </c>
    </row>
    <row r="599" spans="1:10" x14ac:dyDescent="0.25">
      <c r="A599" s="29">
        <v>40937</v>
      </c>
      <c r="B599" s="30">
        <v>1695</v>
      </c>
      <c r="C599" s="31" t="s">
        <v>57</v>
      </c>
      <c r="D599" s="31" t="s">
        <v>62</v>
      </c>
      <c r="E599" s="31" t="s">
        <v>55</v>
      </c>
      <c r="F599" s="31">
        <v>10</v>
      </c>
      <c r="G599" s="32">
        <v>4545</v>
      </c>
      <c r="H599" s="31">
        <v>1736.19</v>
      </c>
      <c r="I599" s="26">
        <f t="shared" si="18"/>
        <v>1.4999999999999999E-2</v>
      </c>
      <c r="J599" s="24" t="str">
        <f t="shared" si="19"/>
        <v>Need Improvement</v>
      </c>
    </row>
    <row r="600" spans="1:10" x14ac:dyDescent="0.25">
      <c r="A600" s="29">
        <v>40938</v>
      </c>
      <c r="B600" s="30">
        <v>2060</v>
      </c>
      <c r="C600" s="31" t="s">
        <v>56</v>
      </c>
      <c r="D600" s="31" t="s">
        <v>62</v>
      </c>
      <c r="E600" s="31" t="s">
        <v>58</v>
      </c>
      <c r="F600" s="31">
        <v>6</v>
      </c>
      <c r="G600" s="32">
        <v>7605</v>
      </c>
      <c r="H600" s="31">
        <v>948.7998</v>
      </c>
      <c r="I600" s="26">
        <f t="shared" si="18"/>
        <v>2.5000000000000001E-2</v>
      </c>
      <c r="J600" s="24" t="str">
        <f t="shared" si="19"/>
        <v>Need Improvement</v>
      </c>
    </row>
    <row r="601" spans="1:10" x14ac:dyDescent="0.25">
      <c r="A601" s="29">
        <v>40939</v>
      </c>
      <c r="B601" s="30">
        <v>1696</v>
      </c>
      <c r="C601" s="31" t="s">
        <v>53</v>
      </c>
      <c r="D601" s="31" t="s">
        <v>62</v>
      </c>
      <c r="E601" s="31" t="s">
        <v>55</v>
      </c>
      <c r="F601" s="31">
        <v>9</v>
      </c>
      <c r="G601" s="32">
        <v>2497.5</v>
      </c>
      <c r="H601" s="31">
        <v>1824.6735000000001</v>
      </c>
      <c r="I601" s="26">
        <f t="shared" si="18"/>
        <v>1.4999999999999999E-2</v>
      </c>
      <c r="J601" s="24" t="str">
        <f t="shared" si="19"/>
        <v>Need Improvement</v>
      </c>
    </row>
    <row r="602" spans="1:10" x14ac:dyDescent="0.25">
      <c r="A602" s="29">
        <v>40940</v>
      </c>
      <c r="B602" s="30">
        <v>2061</v>
      </c>
      <c r="C602" s="31" t="s">
        <v>57</v>
      </c>
      <c r="D602" s="31" t="s">
        <v>62</v>
      </c>
      <c r="E602" s="31" t="s">
        <v>59</v>
      </c>
      <c r="F602" s="31">
        <v>9</v>
      </c>
      <c r="G602" s="32">
        <v>12510</v>
      </c>
      <c r="H602" s="31">
        <v>754.35299999999995</v>
      </c>
      <c r="I602" s="26">
        <f t="shared" si="18"/>
        <v>0.05</v>
      </c>
      <c r="J602" s="24" t="str">
        <f t="shared" si="19"/>
        <v>Good</v>
      </c>
    </row>
    <row r="603" spans="1:10" x14ac:dyDescent="0.25">
      <c r="A603" s="29">
        <v>40941</v>
      </c>
      <c r="B603" s="30">
        <v>1697</v>
      </c>
      <c r="C603" s="31" t="s">
        <v>56</v>
      </c>
      <c r="D603" s="31" t="s">
        <v>62</v>
      </c>
      <c r="E603" s="31" t="s">
        <v>55</v>
      </c>
      <c r="F603" s="31">
        <v>7</v>
      </c>
      <c r="G603" s="32">
        <v>2404.5</v>
      </c>
      <c r="H603" s="31">
        <v>1045.4766</v>
      </c>
      <c r="I603" s="26">
        <f t="shared" si="18"/>
        <v>1.4999999999999999E-2</v>
      </c>
      <c r="J603" s="24" t="str">
        <f t="shared" si="19"/>
        <v>Need Improvement</v>
      </c>
    </row>
    <row r="604" spans="1:10" x14ac:dyDescent="0.25">
      <c r="A604" s="29">
        <v>40942</v>
      </c>
      <c r="B604" s="30">
        <v>2062</v>
      </c>
      <c r="C604" s="31" t="s">
        <v>53</v>
      </c>
      <c r="D604" s="31" t="s">
        <v>62</v>
      </c>
      <c r="E604" s="31" t="s">
        <v>59</v>
      </c>
      <c r="F604" s="31">
        <v>9</v>
      </c>
      <c r="G604" s="32">
        <v>10665</v>
      </c>
      <c r="H604" s="31">
        <v>868.13099999999986</v>
      </c>
      <c r="I604" s="26">
        <f t="shared" si="18"/>
        <v>0.05</v>
      </c>
      <c r="J604" s="24" t="str">
        <f t="shared" si="19"/>
        <v>Good</v>
      </c>
    </row>
    <row r="605" spans="1:10" x14ac:dyDescent="0.25">
      <c r="A605" s="29">
        <v>40943</v>
      </c>
      <c r="B605" s="30">
        <v>1698</v>
      </c>
      <c r="C605" s="31" t="s">
        <v>57</v>
      </c>
      <c r="D605" s="31" t="s">
        <v>62</v>
      </c>
      <c r="E605" s="31" t="s">
        <v>58</v>
      </c>
      <c r="F605" s="31">
        <v>7</v>
      </c>
      <c r="G605" s="32">
        <v>1685.25</v>
      </c>
      <c r="H605" s="31">
        <v>1372.4675999999999</v>
      </c>
      <c r="I605" s="26">
        <f t="shared" si="18"/>
        <v>1.4999999999999999E-2</v>
      </c>
      <c r="J605" s="24" t="str">
        <f t="shared" si="19"/>
        <v>Need Improvement</v>
      </c>
    </row>
    <row r="606" spans="1:10" x14ac:dyDescent="0.25">
      <c r="A606" s="29">
        <v>40944</v>
      </c>
      <c r="B606" s="30">
        <v>2063</v>
      </c>
      <c r="C606" s="31" t="s">
        <v>56</v>
      </c>
      <c r="D606" s="31" t="s">
        <v>62</v>
      </c>
      <c r="E606" s="31" t="s">
        <v>59</v>
      </c>
      <c r="F606" s="31">
        <v>9</v>
      </c>
      <c r="G606" s="32">
        <v>10692</v>
      </c>
      <c r="H606" s="31">
        <v>2301.453</v>
      </c>
      <c r="I606" s="26">
        <f t="shared" si="18"/>
        <v>0.05</v>
      </c>
      <c r="J606" s="24" t="str">
        <f t="shared" si="19"/>
        <v>Good</v>
      </c>
    </row>
    <row r="607" spans="1:10" x14ac:dyDescent="0.25">
      <c r="A607" s="29">
        <v>40945</v>
      </c>
      <c r="B607" s="30">
        <v>1699</v>
      </c>
      <c r="C607" s="31" t="s">
        <v>53</v>
      </c>
      <c r="D607" s="31" t="s">
        <v>62</v>
      </c>
      <c r="E607" s="31" t="s">
        <v>58</v>
      </c>
      <c r="F607" s="31">
        <v>8</v>
      </c>
      <c r="G607" s="32">
        <v>1512</v>
      </c>
      <c r="H607" s="31">
        <v>1312.4159999999999</v>
      </c>
      <c r="I607" s="26">
        <f t="shared" si="18"/>
        <v>1.4999999999999999E-2</v>
      </c>
      <c r="J607" s="24" t="str">
        <f t="shared" si="19"/>
        <v>Need Improvement</v>
      </c>
    </row>
    <row r="608" spans="1:10" x14ac:dyDescent="0.25">
      <c r="A608" s="29">
        <v>40946</v>
      </c>
      <c r="B608" s="30">
        <v>2064</v>
      </c>
      <c r="C608" s="31" t="s">
        <v>57</v>
      </c>
      <c r="D608" s="31" t="s">
        <v>62</v>
      </c>
      <c r="E608" s="31" t="s">
        <v>55</v>
      </c>
      <c r="F608" s="31">
        <v>8</v>
      </c>
      <c r="G608" s="32">
        <v>4428</v>
      </c>
      <c r="H608" s="31">
        <v>3605.4989999999998</v>
      </c>
      <c r="I608" s="26">
        <f t="shared" si="18"/>
        <v>1.4999999999999999E-2</v>
      </c>
      <c r="J608" s="24" t="str">
        <f t="shared" si="19"/>
        <v>Need Improvement</v>
      </c>
    </row>
    <row r="609" spans="1:10" x14ac:dyDescent="0.25">
      <c r="A609" s="29">
        <v>40947</v>
      </c>
      <c r="B609" s="30">
        <v>1700</v>
      </c>
      <c r="C609" s="31" t="s">
        <v>56</v>
      </c>
      <c r="D609" s="31" t="s">
        <v>62</v>
      </c>
      <c r="E609" s="31" t="s">
        <v>58</v>
      </c>
      <c r="F609" s="31">
        <v>10</v>
      </c>
      <c r="G609" s="32">
        <v>2580</v>
      </c>
      <c r="H609" s="31">
        <v>2085.1559999999999</v>
      </c>
      <c r="I609" s="26">
        <f t="shared" si="18"/>
        <v>1.4999999999999999E-2</v>
      </c>
      <c r="J609" s="24" t="str">
        <f t="shared" si="19"/>
        <v>Need Improvement</v>
      </c>
    </row>
    <row r="610" spans="1:10" x14ac:dyDescent="0.25">
      <c r="A610" s="29">
        <v>40948</v>
      </c>
      <c r="B610" s="30">
        <v>2065</v>
      </c>
      <c r="C610" s="31" t="s">
        <v>53</v>
      </c>
      <c r="D610" s="31" t="s">
        <v>62</v>
      </c>
      <c r="E610" s="31" t="s">
        <v>55</v>
      </c>
      <c r="F610" s="31">
        <v>7</v>
      </c>
      <c r="G610" s="32">
        <v>5712</v>
      </c>
      <c r="H610" s="31">
        <v>1753.0128000000002</v>
      </c>
      <c r="I610" s="26">
        <f t="shared" si="18"/>
        <v>2.5000000000000001E-2</v>
      </c>
      <c r="J610" s="24" t="str">
        <f t="shared" si="19"/>
        <v>Need Improvement</v>
      </c>
    </row>
    <row r="611" spans="1:10" x14ac:dyDescent="0.25">
      <c r="A611" s="29">
        <v>40949</v>
      </c>
      <c r="B611" s="30">
        <v>1701</v>
      </c>
      <c r="C611" s="31" t="s">
        <v>57</v>
      </c>
      <c r="D611" s="31" t="s">
        <v>62</v>
      </c>
      <c r="E611" s="31" t="s">
        <v>59</v>
      </c>
      <c r="F611" s="31">
        <v>7</v>
      </c>
      <c r="G611" s="32">
        <v>8379</v>
      </c>
      <c r="H611" s="31">
        <v>4282.2275999999993</v>
      </c>
      <c r="I611" s="26">
        <f t="shared" si="18"/>
        <v>2.5000000000000001E-2</v>
      </c>
      <c r="J611" s="24" t="str">
        <f t="shared" si="19"/>
        <v>Need Improvement</v>
      </c>
    </row>
    <row r="612" spans="1:10" x14ac:dyDescent="0.25">
      <c r="A612" s="29">
        <v>40950</v>
      </c>
      <c r="B612" s="30">
        <v>2066</v>
      </c>
      <c r="C612" s="31" t="s">
        <v>56</v>
      </c>
      <c r="D612" s="31" t="s">
        <v>62</v>
      </c>
      <c r="E612" s="31" t="s">
        <v>55</v>
      </c>
      <c r="F612" s="31">
        <v>7</v>
      </c>
      <c r="G612" s="32">
        <v>8662.5</v>
      </c>
      <c r="H612" s="31">
        <v>5223.4875000000002</v>
      </c>
      <c r="I612" s="26">
        <f t="shared" si="18"/>
        <v>2.5000000000000001E-2</v>
      </c>
      <c r="J612" s="24" t="str">
        <f t="shared" si="19"/>
        <v>Good</v>
      </c>
    </row>
    <row r="613" spans="1:10" x14ac:dyDescent="0.25">
      <c r="A613" s="29">
        <v>40951</v>
      </c>
      <c r="B613" s="30">
        <v>1702</v>
      </c>
      <c r="C613" s="31" t="s">
        <v>53</v>
      </c>
      <c r="D613" s="31" t="s">
        <v>62</v>
      </c>
      <c r="E613" s="31" t="s">
        <v>59</v>
      </c>
      <c r="F613" s="31">
        <v>6</v>
      </c>
      <c r="G613" s="32">
        <v>12285</v>
      </c>
      <c r="H613" s="31">
        <v>4660.9290000000001</v>
      </c>
      <c r="I613" s="26">
        <f t="shared" si="18"/>
        <v>0.05</v>
      </c>
      <c r="J613" s="24" t="str">
        <f t="shared" si="19"/>
        <v>Good</v>
      </c>
    </row>
    <row r="614" spans="1:10" x14ac:dyDescent="0.25">
      <c r="A614" s="29">
        <v>40952</v>
      </c>
      <c r="B614" s="30">
        <v>2067</v>
      </c>
      <c r="C614" s="31" t="s">
        <v>57</v>
      </c>
      <c r="D614" s="31" t="s">
        <v>62</v>
      </c>
      <c r="E614" s="31" t="s">
        <v>58</v>
      </c>
      <c r="F614" s="31">
        <v>8</v>
      </c>
      <c r="G614" s="32">
        <v>9600</v>
      </c>
      <c r="H614" s="31">
        <v>739.92000000000007</v>
      </c>
      <c r="I614" s="26">
        <f t="shared" si="18"/>
        <v>2.5000000000000001E-2</v>
      </c>
      <c r="J614" s="24" t="str">
        <f t="shared" si="19"/>
        <v>Need Improvement</v>
      </c>
    </row>
    <row r="615" spans="1:10" x14ac:dyDescent="0.25">
      <c r="A615" s="29">
        <v>40953</v>
      </c>
      <c r="B615" s="30">
        <v>1703</v>
      </c>
      <c r="C615" s="31" t="s">
        <v>56</v>
      </c>
      <c r="D615" s="31" t="s">
        <v>62</v>
      </c>
      <c r="E615" s="31" t="s">
        <v>59</v>
      </c>
      <c r="F615" s="31">
        <v>10</v>
      </c>
      <c r="G615" s="32">
        <v>12825</v>
      </c>
      <c r="H615" s="31">
        <v>2907.9405000000002</v>
      </c>
      <c r="I615" s="26">
        <f t="shared" si="18"/>
        <v>0.05</v>
      </c>
      <c r="J615" s="24" t="str">
        <f t="shared" si="19"/>
        <v>Good</v>
      </c>
    </row>
    <row r="616" spans="1:10" x14ac:dyDescent="0.25">
      <c r="A616" s="29">
        <v>40954</v>
      </c>
      <c r="B616" s="30">
        <v>2068</v>
      </c>
      <c r="C616" s="31" t="s">
        <v>53</v>
      </c>
      <c r="D616" s="31" t="s">
        <v>62</v>
      </c>
      <c r="E616" s="31" t="s">
        <v>58</v>
      </c>
      <c r="F616" s="31">
        <v>10</v>
      </c>
      <c r="G616" s="32">
        <v>6780</v>
      </c>
      <c r="H616" s="31">
        <v>2981.8440000000001</v>
      </c>
      <c r="I616" s="26">
        <f t="shared" si="18"/>
        <v>2.5000000000000001E-2</v>
      </c>
      <c r="J616" s="24" t="str">
        <f t="shared" si="19"/>
        <v>Need Improvement</v>
      </c>
    </row>
    <row r="617" spans="1:10" x14ac:dyDescent="0.25">
      <c r="A617" s="29">
        <v>40955</v>
      </c>
      <c r="B617" s="30">
        <v>1704</v>
      </c>
      <c r="C617" s="31" t="s">
        <v>57</v>
      </c>
      <c r="D617" s="31" t="s">
        <v>62</v>
      </c>
      <c r="E617" s="31" t="s">
        <v>55</v>
      </c>
      <c r="F617" s="31">
        <v>10</v>
      </c>
      <c r="G617" s="32">
        <v>4420</v>
      </c>
      <c r="H617" s="31">
        <v>1985.9059999999999</v>
      </c>
      <c r="I617" s="26">
        <f t="shared" si="18"/>
        <v>1.4999999999999999E-2</v>
      </c>
      <c r="J617" s="24" t="str">
        <f t="shared" si="19"/>
        <v>Need Improvement</v>
      </c>
    </row>
    <row r="618" spans="1:10" x14ac:dyDescent="0.25">
      <c r="A618" s="29">
        <v>40956</v>
      </c>
      <c r="B618" s="30">
        <v>2069</v>
      </c>
      <c r="C618" s="31" t="s">
        <v>56</v>
      </c>
      <c r="D618" s="31" t="s">
        <v>62</v>
      </c>
      <c r="E618" s="31" t="s">
        <v>58</v>
      </c>
      <c r="F618" s="31">
        <v>7</v>
      </c>
      <c r="G618" s="32">
        <v>8925</v>
      </c>
      <c r="H618" s="31">
        <v>3200.5050000000001</v>
      </c>
      <c r="I618" s="26">
        <f t="shared" si="18"/>
        <v>2.5000000000000001E-2</v>
      </c>
      <c r="J618" s="24" t="str">
        <f t="shared" si="19"/>
        <v>Need Improvement</v>
      </c>
    </row>
    <row r="619" spans="1:10" x14ac:dyDescent="0.25">
      <c r="A619" s="29">
        <v>40957</v>
      </c>
      <c r="B619" s="30">
        <v>1705</v>
      </c>
      <c r="C619" s="31" t="s">
        <v>53</v>
      </c>
      <c r="D619" s="31" t="s">
        <v>62</v>
      </c>
      <c r="E619" s="31" t="s">
        <v>55</v>
      </c>
      <c r="F619" s="31">
        <v>6</v>
      </c>
      <c r="G619" s="32">
        <v>5643</v>
      </c>
      <c r="H619" s="31">
        <v>3086.3447999999999</v>
      </c>
      <c r="I619" s="26">
        <f t="shared" si="18"/>
        <v>2.5000000000000001E-2</v>
      </c>
      <c r="J619" s="24" t="str">
        <f t="shared" si="19"/>
        <v>Need Improvement</v>
      </c>
    </row>
    <row r="620" spans="1:10" x14ac:dyDescent="0.25">
      <c r="A620" s="29">
        <v>40958</v>
      </c>
      <c r="B620" s="30">
        <v>2070</v>
      </c>
      <c r="C620" s="31" t="s">
        <v>57</v>
      </c>
      <c r="D620" s="31" t="s">
        <v>62</v>
      </c>
      <c r="E620" s="31" t="s">
        <v>59</v>
      </c>
      <c r="F620" s="31">
        <v>6</v>
      </c>
      <c r="G620" s="32">
        <v>3132</v>
      </c>
      <c r="H620" s="31">
        <v>1762.2197999999999</v>
      </c>
      <c r="I620" s="26">
        <f t="shared" si="18"/>
        <v>1.4999999999999999E-2</v>
      </c>
      <c r="J620" s="24" t="str">
        <f t="shared" si="19"/>
        <v>Need Improvement</v>
      </c>
    </row>
    <row r="621" spans="1:10" x14ac:dyDescent="0.25">
      <c r="A621" s="29">
        <v>40959</v>
      </c>
      <c r="B621" s="30">
        <v>1706</v>
      </c>
      <c r="C621" s="31" t="s">
        <v>56</v>
      </c>
      <c r="D621" s="31" t="s">
        <v>62</v>
      </c>
      <c r="E621" s="31" t="s">
        <v>55</v>
      </c>
      <c r="F621" s="31">
        <v>10</v>
      </c>
      <c r="G621" s="32">
        <v>1830</v>
      </c>
      <c r="H621" s="31">
        <v>2663.0160000000001</v>
      </c>
      <c r="I621" s="26">
        <f t="shared" si="18"/>
        <v>1.4999999999999999E-2</v>
      </c>
      <c r="J621" s="24" t="str">
        <f t="shared" si="19"/>
        <v>Need Improvement</v>
      </c>
    </row>
    <row r="622" spans="1:10" x14ac:dyDescent="0.25">
      <c r="A622" s="29">
        <v>40960</v>
      </c>
      <c r="B622" s="30">
        <v>2071</v>
      </c>
      <c r="C622" s="31" t="s">
        <v>53</v>
      </c>
      <c r="D622" s="31" t="s">
        <v>62</v>
      </c>
      <c r="E622" s="31" t="s">
        <v>59</v>
      </c>
      <c r="F622" s="31">
        <v>8</v>
      </c>
      <c r="G622" s="32">
        <v>1608</v>
      </c>
      <c r="H622" s="31">
        <v>1651.2552000000001</v>
      </c>
      <c r="I622" s="26">
        <f t="shared" si="18"/>
        <v>1.4999999999999999E-2</v>
      </c>
      <c r="J622" s="24" t="str">
        <f t="shared" si="19"/>
        <v>Need Improvement</v>
      </c>
    </row>
    <row r="623" spans="1:10" x14ac:dyDescent="0.25">
      <c r="A623" s="29">
        <v>40961</v>
      </c>
      <c r="B623" s="30">
        <v>1707</v>
      </c>
      <c r="C623" s="31" t="s">
        <v>57</v>
      </c>
      <c r="D623" s="31" t="s">
        <v>62</v>
      </c>
      <c r="E623" s="31" t="s">
        <v>58</v>
      </c>
      <c r="F623" s="31">
        <v>10</v>
      </c>
      <c r="G623" s="32">
        <v>4160</v>
      </c>
      <c r="H623" s="31">
        <v>1432.288</v>
      </c>
      <c r="I623" s="26">
        <f t="shared" si="18"/>
        <v>1.4999999999999999E-2</v>
      </c>
      <c r="J623" s="24" t="str">
        <f t="shared" si="19"/>
        <v>Need Improvement</v>
      </c>
    </row>
    <row r="624" spans="1:10" x14ac:dyDescent="0.25">
      <c r="A624" s="29">
        <v>40962</v>
      </c>
      <c r="B624" s="30">
        <v>2072</v>
      </c>
      <c r="C624" s="31" t="s">
        <v>56</v>
      </c>
      <c r="D624" s="31" t="s">
        <v>62</v>
      </c>
      <c r="E624" s="31" t="s">
        <v>59</v>
      </c>
      <c r="F624" s="31">
        <v>10</v>
      </c>
      <c r="G624" s="32">
        <v>8240</v>
      </c>
      <c r="H624" s="31">
        <v>1837.52</v>
      </c>
      <c r="I624" s="26">
        <f t="shared" si="18"/>
        <v>2.5000000000000001E-2</v>
      </c>
      <c r="J624" s="24" t="str">
        <f t="shared" si="19"/>
        <v>Need Improvement</v>
      </c>
    </row>
    <row r="625" spans="1:10" x14ac:dyDescent="0.25">
      <c r="A625" s="29">
        <v>40963</v>
      </c>
      <c r="B625" s="30">
        <v>1708</v>
      </c>
      <c r="C625" s="31" t="s">
        <v>53</v>
      </c>
      <c r="D625" s="31" t="s">
        <v>62</v>
      </c>
      <c r="E625" s="31" t="s">
        <v>58</v>
      </c>
      <c r="F625" s="31">
        <v>8</v>
      </c>
      <c r="G625" s="32">
        <v>11040</v>
      </c>
      <c r="H625" s="31">
        <v>2812.1088</v>
      </c>
      <c r="I625" s="26">
        <f t="shared" si="18"/>
        <v>0.05</v>
      </c>
      <c r="J625" s="24" t="str">
        <f t="shared" si="19"/>
        <v>Good</v>
      </c>
    </row>
    <row r="626" spans="1:10" x14ac:dyDescent="0.25">
      <c r="A626" s="29">
        <v>40964</v>
      </c>
      <c r="B626" s="30">
        <v>2073</v>
      </c>
      <c r="C626" s="31" t="s">
        <v>57</v>
      </c>
      <c r="D626" s="31" t="s">
        <v>62</v>
      </c>
      <c r="E626" s="31" t="s">
        <v>55</v>
      </c>
      <c r="F626" s="31">
        <v>6</v>
      </c>
      <c r="G626" s="32">
        <v>10890</v>
      </c>
      <c r="H626" s="31">
        <v>4779.621000000001</v>
      </c>
      <c r="I626" s="26">
        <f t="shared" si="18"/>
        <v>0.05</v>
      </c>
      <c r="J626" s="24" t="str">
        <f t="shared" si="19"/>
        <v>Good</v>
      </c>
    </row>
    <row r="627" spans="1:10" x14ac:dyDescent="0.25">
      <c r="A627" s="29">
        <v>40965</v>
      </c>
      <c r="B627" s="30">
        <v>1709</v>
      </c>
      <c r="C627" s="31" t="s">
        <v>56</v>
      </c>
      <c r="D627" s="31" t="s">
        <v>62</v>
      </c>
      <c r="E627" s="31" t="s">
        <v>58</v>
      </c>
      <c r="F627" s="31">
        <v>8</v>
      </c>
      <c r="G627" s="32">
        <v>12480</v>
      </c>
      <c r="H627" s="31">
        <v>2013.2736</v>
      </c>
      <c r="I627" s="26">
        <f t="shared" si="18"/>
        <v>0.05</v>
      </c>
      <c r="J627" s="24" t="str">
        <f t="shared" si="19"/>
        <v>Good</v>
      </c>
    </row>
    <row r="628" spans="1:10" x14ac:dyDescent="0.25">
      <c r="A628" s="29">
        <v>40966</v>
      </c>
      <c r="B628" s="30">
        <v>2074</v>
      </c>
      <c r="C628" s="31" t="s">
        <v>53</v>
      </c>
      <c r="D628" s="31" t="s">
        <v>62</v>
      </c>
      <c r="E628" s="31" t="s">
        <v>55</v>
      </c>
      <c r="F628" s="31">
        <v>6</v>
      </c>
      <c r="G628" s="32">
        <v>2196</v>
      </c>
      <c r="H628" s="31">
        <v>927.37080000000003</v>
      </c>
      <c r="I628" s="26">
        <f t="shared" si="18"/>
        <v>1.4999999999999999E-2</v>
      </c>
      <c r="J628" s="24" t="str">
        <f t="shared" si="19"/>
        <v>Need Improvement</v>
      </c>
    </row>
    <row r="629" spans="1:10" x14ac:dyDescent="0.25">
      <c r="A629" s="29">
        <v>40967</v>
      </c>
      <c r="B629" s="30">
        <v>1710</v>
      </c>
      <c r="C629" s="31" t="s">
        <v>57</v>
      </c>
      <c r="D629" s="31" t="s">
        <v>62</v>
      </c>
      <c r="E629" s="31" t="s">
        <v>59</v>
      </c>
      <c r="F629" s="31">
        <v>9</v>
      </c>
      <c r="G629" s="32">
        <v>11655</v>
      </c>
      <c r="H629" s="31">
        <v>2583.2142000000003</v>
      </c>
      <c r="I629" s="26">
        <f t="shared" si="18"/>
        <v>0.05</v>
      </c>
      <c r="J629" s="24" t="str">
        <f t="shared" si="19"/>
        <v>Good</v>
      </c>
    </row>
    <row r="630" spans="1:10" x14ac:dyDescent="0.25">
      <c r="A630" s="29">
        <v>40969</v>
      </c>
      <c r="B630" s="30">
        <v>2075</v>
      </c>
      <c r="C630" s="31" t="s">
        <v>56</v>
      </c>
      <c r="D630" s="31" t="s">
        <v>62</v>
      </c>
      <c r="E630" s="31" t="s">
        <v>55</v>
      </c>
      <c r="F630" s="31">
        <v>10</v>
      </c>
      <c r="G630" s="32">
        <v>8520</v>
      </c>
      <c r="H630" s="31">
        <v>2055.0239999999999</v>
      </c>
      <c r="I630" s="26">
        <f t="shared" si="18"/>
        <v>2.5000000000000001E-2</v>
      </c>
      <c r="J630" s="24" t="str">
        <f t="shared" si="19"/>
        <v>Need Improvement</v>
      </c>
    </row>
    <row r="631" spans="1:10" x14ac:dyDescent="0.25">
      <c r="A631" s="29">
        <v>40970</v>
      </c>
      <c r="B631" s="30">
        <v>1711</v>
      </c>
      <c r="C631" s="31" t="s">
        <v>53</v>
      </c>
      <c r="D631" s="31" t="s">
        <v>62</v>
      </c>
      <c r="E631" s="31" t="s">
        <v>59</v>
      </c>
      <c r="F631" s="31">
        <v>8</v>
      </c>
      <c r="G631" s="32">
        <v>7680</v>
      </c>
      <c r="H631" s="31">
        <v>713.08799999999997</v>
      </c>
      <c r="I631" s="26">
        <f t="shared" si="18"/>
        <v>2.5000000000000001E-2</v>
      </c>
      <c r="J631" s="24" t="str">
        <f t="shared" si="19"/>
        <v>Need Improvement</v>
      </c>
    </row>
    <row r="632" spans="1:10" x14ac:dyDescent="0.25">
      <c r="A632" s="29">
        <v>40971</v>
      </c>
      <c r="B632" s="30">
        <v>2076</v>
      </c>
      <c r="C632" s="31" t="s">
        <v>57</v>
      </c>
      <c r="D632" s="31" t="s">
        <v>62</v>
      </c>
      <c r="E632" s="31" t="s">
        <v>58</v>
      </c>
      <c r="F632" s="31">
        <v>9</v>
      </c>
      <c r="G632" s="32">
        <v>13050</v>
      </c>
      <c r="H632" s="31">
        <v>2082.7800000000002</v>
      </c>
      <c r="I632" s="26">
        <f t="shared" si="18"/>
        <v>0.05</v>
      </c>
      <c r="J632" s="24" t="str">
        <f t="shared" si="19"/>
        <v>Good</v>
      </c>
    </row>
    <row r="633" spans="1:10" x14ac:dyDescent="0.25">
      <c r="A633" s="29">
        <v>40972</v>
      </c>
      <c r="B633" s="30">
        <v>1712</v>
      </c>
      <c r="C633" s="31" t="s">
        <v>56</v>
      </c>
      <c r="D633" s="31" t="s">
        <v>62</v>
      </c>
      <c r="E633" s="31" t="s">
        <v>59</v>
      </c>
      <c r="F633" s="31">
        <v>9</v>
      </c>
      <c r="G633" s="32">
        <v>11745</v>
      </c>
      <c r="H633" s="31">
        <v>871.24409999999989</v>
      </c>
      <c r="I633" s="26">
        <f t="shared" si="18"/>
        <v>0.05</v>
      </c>
      <c r="J633" s="24" t="str">
        <f t="shared" si="19"/>
        <v>Good</v>
      </c>
    </row>
    <row r="634" spans="1:10" x14ac:dyDescent="0.25">
      <c r="A634" s="29">
        <v>40973</v>
      </c>
      <c r="B634" s="30">
        <v>2077</v>
      </c>
      <c r="C634" s="31" t="s">
        <v>53</v>
      </c>
      <c r="D634" s="31" t="s">
        <v>62</v>
      </c>
      <c r="E634" s="31" t="s">
        <v>58</v>
      </c>
      <c r="F634" s="31">
        <v>6</v>
      </c>
      <c r="G634" s="32">
        <v>13005</v>
      </c>
      <c r="H634" s="31">
        <v>2521.9295999999999</v>
      </c>
      <c r="I634" s="26">
        <f t="shared" si="18"/>
        <v>0.05</v>
      </c>
      <c r="J634" s="24" t="str">
        <f t="shared" si="19"/>
        <v>Good</v>
      </c>
    </row>
    <row r="635" spans="1:10" x14ac:dyDescent="0.25">
      <c r="A635" s="29">
        <v>41339</v>
      </c>
      <c r="B635" s="30">
        <v>1713</v>
      </c>
      <c r="C635" s="31" t="s">
        <v>57</v>
      </c>
      <c r="D635" s="31" t="s">
        <v>62</v>
      </c>
      <c r="E635" s="31" t="s">
        <v>55</v>
      </c>
      <c r="F635" s="31">
        <v>10</v>
      </c>
      <c r="G635" s="32">
        <v>10640</v>
      </c>
      <c r="H635" s="31">
        <v>2523.2759999999998</v>
      </c>
      <c r="I635" s="26">
        <f t="shared" si="18"/>
        <v>0.05</v>
      </c>
      <c r="J635" s="24" t="str">
        <f t="shared" si="19"/>
        <v>Good</v>
      </c>
    </row>
    <row r="636" spans="1:10" x14ac:dyDescent="0.25">
      <c r="A636" s="29">
        <v>41340</v>
      </c>
      <c r="B636" s="30">
        <v>2078</v>
      </c>
      <c r="C636" s="31" t="s">
        <v>56</v>
      </c>
      <c r="D636" s="31" t="s">
        <v>62</v>
      </c>
      <c r="E636" s="31" t="s">
        <v>58</v>
      </c>
      <c r="F636" s="31">
        <v>9</v>
      </c>
      <c r="G636" s="32">
        <v>12375</v>
      </c>
      <c r="H636" s="31">
        <v>2340.36</v>
      </c>
      <c r="I636" s="26">
        <f t="shared" si="18"/>
        <v>0.05</v>
      </c>
      <c r="J636" s="24" t="str">
        <f t="shared" si="19"/>
        <v>Good</v>
      </c>
    </row>
    <row r="637" spans="1:10" x14ac:dyDescent="0.25">
      <c r="A637" s="29">
        <v>41341</v>
      </c>
      <c r="B637" s="30">
        <v>1714</v>
      </c>
      <c r="C637" s="31" t="s">
        <v>53</v>
      </c>
      <c r="D637" s="31" t="s">
        <v>62</v>
      </c>
      <c r="E637" s="31" t="s">
        <v>55</v>
      </c>
      <c r="F637" s="31">
        <v>10</v>
      </c>
      <c r="G637" s="32">
        <v>11280</v>
      </c>
      <c r="H637" s="31">
        <v>5097.1500000000005</v>
      </c>
      <c r="I637" s="26">
        <f t="shared" si="18"/>
        <v>0.05</v>
      </c>
      <c r="J637" s="24" t="str">
        <f t="shared" si="19"/>
        <v>Good</v>
      </c>
    </row>
    <row r="638" spans="1:10" x14ac:dyDescent="0.25">
      <c r="A638" s="29">
        <v>41342</v>
      </c>
      <c r="B638" s="30">
        <v>2079</v>
      </c>
      <c r="C638" s="31" t="s">
        <v>57</v>
      </c>
      <c r="D638" s="31" t="s">
        <v>62</v>
      </c>
      <c r="E638" s="31" t="s">
        <v>59</v>
      </c>
      <c r="F638" s="31">
        <v>10</v>
      </c>
      <c r="G638" s="32">
        <v>5220</v>
      </c>
      <c r="H638" s="31">
        <v>2862.6480000000001</v>
      </c>
      <c r="I638" s="26">
        <f t="shared" si="18"/>
        <v>2.5000000000000001E-2</v>
      </c>
      <c r="J638" s="24" t="str">
        <f t="shared" si="19"/>
        <v>Need Improvement</v>
      </c>
    </row>
    <row r="639" spans="1:10" x14ac:dyDescent="0.25">
      <c r="A639" s="29">
        <v>41343</v>
      </c>
      <c r="B639" s="30">
        <v>1715</v>
      </c>
      <c r="C639" s="31" t="s">
        <v>56</v>
      </c>
      <c r="D639" s="31" t="s">
        <v>62</v>
      </c>
      <c r="E639" s="31" t="s">
        <v>55</v>
      </c>
      <c r="F639" s="31">
        <v>9</v>
      </c>
      <c r="G639" s="32">
        <v>9108</v>
      </c>
      <c r="H639" s="31">
        <v>4848.8715000000002</v>
      </c>
      <c r="I639" s="26">
        <f t="shared" si="18"/>
        <v>2.5000000000000001E-2</v>
      </c>
      <c r="J639" s="24" t="str">
        <f t="shared" si="19"/>
        <v>Need Improvement</v>
      </c>
    </row>
    <row r="640" spans="1:10" x14ac:dyDescent="0.25">
      <c r="A640" s="29">
        <v>41344</v>
      </c>
      <c r="B640" s="30">
        <v>2080</v>
      </c>
      <c r="C640" s="31" t="s">
        <v>53</v>
      </c>
      <c r="D640" s="31" t="s">
        <v>62</v>
      </c>
      <c r="E640" s="31" t="s">
        <v>59</v>
      </c>
      <c r="F640" s="31">
        <v>8</v>
      </c>
      <c r="G640" s="32">
        <v>7176</v>
      </c>
      <c r="H640" s="31">
        <v>834.80799999999999</v>
      </c>
      <c r="I640" s="26">
        <f t="shared" si="18"/>
        <v>2.5000000000000001E-2</v>
      </c>
      <c r="J640" s="24" t="str">
        <f t="shared" si="19"/>
        <v>Need Improvement</v>
      </c>
    </row>
    <row r="641" spans="1:10" x14ac:dyDescent="0.25">
      <c r="A641" s="29">
        <v>41345</v>
      </c>
      <c r="B641" s="30">
        <v>1716</v>
      </c>
      <c r="C641" s="31" t="s">
        <v>57</v>
      </c>
      <c r="D641" s="31" t="s">
        <v>62</v>
      </c>
      <c r="E641" s="31" t="s">
        <v>58</v>
      </c>
      <c r="F641" s="31">
        <v>9</v>
      </c>
      <c r="G641" s="32">
        <v>2605.5</v>
      </c>
      <c r="H641" s="31">
        <v>794.93804999999998</v>
      </c>
      <c r="I641" s="26">
        <f t="shared" si="18"/>
        <v>1.4999999999999999E-2</v>
      </c>
      <c r="J641" s="24" t="str">
        <f t="shared" si="19"/>
        <v>Need Improvement</v>
      </c>
    </row>
    <row r="642" spans="1:10" x14ac:dyDescent="0.25">
      <c r="A642" s="29">
        <v>41346</v>
      </c>
      <c r="B642" s="30">
        <v>2081</v>
      </c>
      <c r="C642" s="31" t="s">
        <v>56</v>
      </c>
      <c r="D642" s="31" t="s">
        <v>62</v>
      </c>
      <c r="E642" s="31" t="s">
        <v>59</v>
      </c>
      <c r="F642" s="31">
        <v>10</v>
      </c>
      <c r="G642" s="32">
        <v>10600</v>
      </c>
      <c r="H642" s="31">
        <v>4454.12</v>
      </c>
      <c r="I642" s="26">
        <f t="shared" si="18"/>
        <v>0.05</v>
      </c>
      <c r="J642" s="24" t="str">
        <f t="shared" si="19"/>
        <v>Good</v>
      </c>
    </row>
    <row r="643" spans="1:10" x14ac:dyDescent="0.25">
      <c r="A643" s="29">
        <v>41347</v>
      </c>
      <c r="B643" s="30">
        <v>1717</v>
      </c>
      <c r="C643" s="31" t="s">
        <v>53</v>
      </c>
      <c r="D643" s="31" t="s">
        <v>62</v>
      </c>
      <c r="E643" s="31" t="s">
        <v>58</v>
      </c>
      <c r="F643" s="31">
        <v>7</v>
      </c>
      <c r="G643" s="32">
        <v>2415</v>
      </c>
      <c r="H643" s="31">
        <v>724.74149999999986</v>
      </c>
      <c r="I643" s="26">
        <f t="shared" si="18"/>
        <v>1.4999999999999999E-2</v>
      </c>
      <c r="J643" s="24" t="str">
        <f t="shared" si="19"/>
        <v>Need Improvement</v>
      </c>
    </row>
    <row r="644" spans="1:10" x14ac:dyDescent="0.25">
      <c r="A644" s="29">
        <v>41348</v>
      </c>
      <c r="B644" s="30">
        <v>1718</v>
      </c>
      <c r="C644" s="31" t="s">
        <v>56</v>
      </c>
      <c r="D644" s="31" t="s">
        <v>62</v>
      </c>
      <c r="E644" s="31" t="s">
        <v>58</v>
      </c>
      <c r="F644" s="31">
        <v>9</v>
      </c>
      <c r="G644" s="32">
        <v>6588</v>
      </c>
      <c r="H644" s="31">
        <v>2554.8263999999999</v>
      </c>
      <c r="I644" s="26">
        <f t="shared" si="18"/>
        <v>2.5000000000000001E-2</v>
      </c>
      <c r="J644" s="24" t="str">
        <f t="shared" si="19"/>
        <v>Need Improvement</v>
      </c>
    </row>
    <row r="645" spans="1:10" x14ac:dyDescent="0.25">
      <c r="A645" s="29">
        <v>41349</v>
      </c>
      <c r="B645" s="30">
        <v>1719</v>
      </c>
      <c r="C645" s="31" t="s">
        <v>57</v>
      </c>
      <c r="D645" s="31" t="s">
        <v>62</v>
      </c>
      <c r="E645" s="31" t="s">
        <v>59</v>
      </c>
      <c r="F645" s="31">
        <v>7</v>
      </c>
      <c r="G645" s="32">
        <v>4063.5</v>
      </c>
      <c r="H645" s="31">
        <v>1466.1108000000002</v>
      </c>
      <c r="I645" s="26">
        <f t="shared" si="18"/>
        <v>1.4999999999999999E-2</v>
      </c>
      <c r="J645" s="24" t="str">
        <f t="shared" si="19"/>
        <v>Need Improvement</v>
      </c>
    </row>
    <row r="646" spans="1:10" x14ac:dyDescent="0.25">
      <c r="A646" s="29">
        <v>41350</v>
      </c>
      <c r="B646" s="30">
        <v>1720</v>
      </c>
      <c r="C646" s="31" t="s">
        <v>53</v>
      </c>
      <c r="D646" s="31" t="s">
        <v>62</v>
      </c>
      <c r="E646" s="31" t="s">
        <v>59</v>
      </c>
      <c r="F646" s="31">
        <v>10</v>
      </c>
      <c r="G646" s="32">
        <v>14850</v>
      </c>
      <c r="H646" s="31">
        <v>5103.9450000000006</v>
      </c>
      <c r="I646" s="26">
        <f t="shared" ref="I646:I709" si="20">IF(G646&lt;5000,$O$7,IF(AND(G646&gt;=5000,G646&lt;10000),$O$6,$O$5))</f>
        <v>0.05</v>
      </c>
      <c r="J646" s="24" t="str">
        <f t="shared" ref="J646:J709" si="21">IF(OR(G646&gt;10000,H646&gt;=5000),"Good", "Need Improvement")</f>
        <v>Good</v>
      </c>
    </row>
    <row r="647" spans="1:10" x14ac:dyDescent="0.25">
      <c r="A647" s="29">
        <v>41351</v>
      </c>
      <c r="B647" s="30">
        <v>1721</v>
      </c>
      <c r="C647" s="31" t="s">
        <v>56</v>
      </c>
      <c r="D647" s="31" t="s">
        <v>62</v>
      </c>
      <c r="E647" s="31" t="s">
        <v>59</v>
      </c>
      <c r="F647" s="31">
        <v>10</v>
      </c>
      <c r="G647" s="32">
        <v>4560</v>
      </c>
      <c r="H647" s="31">
        <v>2971.2960000000003</v>
      </c>
      <c r="I647" s="26">
        <f t="shared" si="20"/>
        <v>1.4999999999999999E-2</v>
      </c>
      <c r="J647" s="24" t="str">
        <f t="shared" si="21"/>
        <v>Need Improvement</v>
      </c>
    </row>
    <row r="648" spans="1:10" x14ac:dyDescent="0.25">
      <c r="A648" s="29">
        <v>41352</v>
      </c>
      <c r="B648" s="30">
        <v>2091</v>
      </c>
      <c r="C648" s="31" t="s">
        <v>57</v>
      </c>
      <c r="D648" s="31" t="s">
        <v>62</v>
      </c>
      <c r="E648" s="31" t="s">
        <v>55</v>
      </c>
      <c r="F648" s="31">
        <v>6</v>
      </c>
      <c r="G648" s="32">
        <v>6642</v>
      </c>
      <c r="H648" s="31">
        <v>3599.9639999999995</v>
      </c>
      <c r="I648" s="26">
        <f t="shared" si="20"/>
        <v>2.5000000000000001E-2</v>
      </c>
      <c r="J648" s="24" t="str">
        <f t="shared" si="21"/>
        <v>Need Improvement</v>
      </c>
    </row>
    <row r="649" spans="1:10" x14ac:dyDescent="0.25">
      <c r="A649" s="29">
        <v>41353</v>
      </c>
      <c r="B649" s="30">
        <v>2092</v>
      </c>
      <c r="C649" s="31" t="s">
        <v>53</v>
      </c>
      <c r="D649" s="31" t="s">
        <v>62</v>
      </c>
      <c r="E649" s="31" t="s">
        <v>55</v>
      </c>
      <c r="F649" s="31">
        <v>6</v>
      </c>
      <c r="G649" s="32">
        <v>4428</v>
      </c>
      <c r="H649" s="31">
        <v>973.93860000000006</v>
      </c>
      <c r="I649" s="26">
        <f t="shared" si="20"/>
        <v>1.4999999999999999E-2</v>
      </c>
      <c r="J649" s="24" t="str">
        <f t="shared" si="21"/>
        <v>Need Improvement</v>
      </c>
    </row>
    <row r="650" spans="1:10" x14ac:dyDescent="0.25">
      <c r="A650" s="29">
        <v>41354</v>
      </c>
      <c r="B650" s="30">
        <v>2093</v>
      </c>
      <c r="C650" s="31" t="s">
        <v>56</v>
      </c>
      <c r="D650" s="31" t="s">
        <v>62</v>
      </c>
      <c r="E650" s="31" t="s">
        <v>55</v>
      </c>
      <c r="F650" s="31">
        <v>8</v>
      </c>
      <c r="G650" s="32">
        <v>1812</v>
      </c>
      <c r="H650" s="31">
        <v>578.75280000000009</v>
      </c>
      <c r="I650" s="26">
        <f t="shared" si="20"/>
        <v>1.4999999999999999E-2</v>
      </c>
      <c r="J650" s="24" t="str">
        <f t="shared" si="21"/>
        <v>Need Improvement</v>
      </c>
    </row>
    <row r="651" spans="1:10" x14ac:dyDescent="0.25">
      <c r="A651" s="29">
        <v>41355</v>
      </c>
      <c r="B651" s="30">
        <v>2094</v>
      </c>
      <c r="C651" s="31" t="s">
        <v>57</v>
      </c>
      <c r="D651" s="31" t="s">
        <v>62</v>
      </c>
      <c r="E651" s="31" t="s">
        <v>58</v>
      </c>
      <c r="F651" s="31">
        <v>7</v>
      </c>
      <c r="G651" s="32">
        <v>5544</v>
      </c>
      <c r="H651" s="31">
        <v>1490.2271999999998</v>
      </c>
      <c r="I651" s="26">
        <f t="shared" si="20"/>
        <v>2.5000000000000001E-2</v>
      </c>
      <c r="J651" s="24" t="str">
        <f t="shared" si="21"/>
        <v>Need Improvement</v>
      </c>
    </row>
    <row r="652" spans="1:10" x14ac:dyDescent="0.25">
      <c r="A652" s="29">
        <v>41356</v>
      </c>
      <c r="B652" s="30">
        <v>2095</v>
      </c>
      <c r="C652" s="31" t="s">
        <v>53</v>
      </c>
      <c r="D652" s="31" t="s">
        <v>62</v>
      </c>
      <c r="E652" s="31" t="s">
        <v>58</v>
      </c>
      <c r="F652" s="31">
        <v>8</v>
      </c>
      <c r="G652" s="32">
        <v>4688</v>
      </c>
      <c r="H652" s="31">
        <v>2016.7776000000001</v>
      </c>
      <c r="I652" s="26">
        <f t="shared" si="20"/>
        <v>1.4999999999999999E-2</v>
      </c>
      <c r="J652" s="24" t="str">
        <f t="shared" si="21"/>
        <v>Need Improvement</v>
      </c>
    </row>
    <row r="653" spans="1:10" x14ac:dyDescent="0.25">
      <c r="A653" s="29">
        <v>41357</v>
      </c>
      <c r="B653" s="30">
        <v>1731</v>
      </c>
      <c r="C653" s="31" t="s">
        <v>57</v>
      </c>
      <c r="D653" s="31" t="s">
        <v>62</v>
      </c>
      <c r="E653" s="31" t="s">
        <v>55</v>
      </c>
      <c r="F653" s="31">
        <v>9</v>
      </c>
      <c r="G653" s="32">
        <v>7128</v>
      </c>
      <c r="H653" s="31">
        <v>1762.5168000000001</v>
      </c>
      <c r="I653" s="26">
        <f t="shared" si="20"/>
        <v>2.5000000000000001E-2</v>
      </c>
      <c r="J653" s="24" t="str">
        <f t="shared" si="21"/>
        <v>Need Improvement</v>
      </c>
    </row>
    <row r="654" spans="1:10" x14ac:dyDescent="0.25">
      <c r="A654" s="29">
        <v>41358</v>
      </c>
      <c r="B654" s="30">
        <v>2096</v>
      </c>
      <c r="C654" s="31" t="s">
        <v>56</v>
      </c>
      <c r="D654" s="31" t="s">
        <v>62</v>
      </c>
      <c r="E654" s="31" t="s">
        <v>58</v>
      </c>
      <c r="F654" s="31">
        <v>6</v>
      </c>
      <c r="G654" s="32">
        <v>7344</v>
      </c>
      <c r="H654" s="31">
        <v>2931.174</v>
      </c>
      <c r="I654" s="26">
        <f t="shared" si="20"/>
        <v>2.5000000000000001E-2</v>
      </c>
      <c r="J654" s="24" t="str">
        <f t="shared" si="21"/>
        <v>Need Improvement</v>
      </c>
    </row>
    <row r="655" spans="1:10" x14ac:dyDescent="0.25">
      <c r="A655" s="29">
        <v>41359</v>
      </c>
      <c r="B655" s="30">
        <v>1732</v>
      </c>
      <c r="C655" s="31" t="s">
        <v>53</v>
      </c>
      <c r="D655" s="31" t="s">
        <v>62</v>
      </c>
      <c r="E655" s="31" t="s">
        <v>55</v>
      </c>
      <c r="F655" s="31">
        <v>6</v>
      </c>
      <c r="G655" s="32">
        <v>4698</v>
      </c>
      <c r="H655" s="31">
        <v>676.19880000000012</v>
      </c>
      <c r="I655" s="26">
        <f t="shared" si="20"/>
        <v>1.4999999999999999E-2</v>
      </c>
      <c r="J655" s="24" t="str">
        <f t="shared" si="21"/>
        <v>Need Improvement</v>
      </c>
    </row>
    <row r="656" spans="1:10" x14ac:dyDescent="0.25">
      <c r="A656" s="29">
        <v>41360</v>
      </c>
      <c r="B656" s="30">
        <v>2097</v>
      </c>
      <c r="C656" s="31" t="s">
        <v>57</v>
      </c>
      <c r="D656" s="31" t="s">
        <v>62</v>
      </c>
      <c r="E656" s="31" t="s">
        <v>59</v>
      </c>
      <c r="F656" s="31">
        <v>9</v>
      </c>
      <c r="G656" s="32">
        <v>3294</v>
      </c>
      <c r="H656" s="31">
        <v>3128.4764999999998</v>
      </c>
      <c r="I656" s="26">
        <f t="shared" si="20"/>
        <v>1.4999999999999999E-2</v>
      </c>
      <c r="J656" s="24" t="str">
        <f t="shared" si="21"/>
        <v>Need Improvement</v>
      </c>
    </row>
    <row r="657" spans="1:10" x14ac:dyDescent="0.25">
      <c r="A657" s="29">
        <v>41361</v>
      </c>
      <c r="B657" s="30">
        <v>1733</v>
      </c>
      <c r="C657" s="31" t="s">
        <v>56</v>
      </c>
      <c r="D657" s="31" t="s">
        <v>62</v>
      </c>
      <c r="E657" s="31" t="s">
        <v>55</v>
      </c>
      <c r="F657" s="31">
        <v>9</v>
      </c>
      <c r="G657" s="32">
        <v>5832</v>
      </c>
      <c r="H657" s="31">
        <v>3346.7903999999999</v>
      </c>
      <c r="I657" s="26">
        <f t="shared" si="20"/>
        <v>2.5000000000000001E-2</v>
      </c>
      <c r="J657" s="24" t="str">
        <f t="shared" si="21"/>
        <v>Need Improvement</v>
      </c>
    </row>
    <row r="658" spans="1:10" x14ac:dyDescent="0.25">
      <c r="A658" s="29">
        <v>41362</v>
      </c>
      <c r="B658" s="30">
        <v>2098</v>
      </c>
      <c r="C658" s="31" t="s">
        <v>53</v>
      </c>
      <c r="D658" s="31" t="s">
        <v>62</v>
      </c>
      <c r="E658" s="31" t="s">
        <v>59</v>
      </c>
      <c r="F658" s="31">
        <v>8</v>
      </c>
      <c r="G658" s="32">
        <v>2508</v>
      </c>
      <c r="H658" s="31">
        <v>3452.0111999999999</v>
      </c>
      <c r="I658" s="26">
        <f t="shared" si="20"/>
        <v>1.4999999999999999E-2</v>
      </c>
      <c r="J658" s="24" t="str">
        <f t="shared" si="21"/>
        <v>Need Improvement</v>
      </c>
    </row>
    <row r="659" spans="1:10" x14ac:dyDescent="0.25">
      <c r="A659" s="29">
        <v>41363</v>
      </c>
      <c r="B659" s="30">
        <v>1734</v>
      </c>
      <c r="C659" s="31" t="s">
        <v>57</v>
      </c>
      <c r="D659" s="31" t="s">
        <v>62</v>
      </c>
      <c r="E659" s="31" t="s">
        <v>58</v>
      </c>
      <c r="F659" s="31">
        <v>6</v>
      </c>
      <c r="G659" s="32">
        <v>5265</v>
      </c>
      <c r="H659" s="31">
        <v>544.92750000000001</v>
      </c>
      <c r="I659" s="26">
        <f t="shared" si="20"/>
        <v>2.5000000000000001E-2</v>
      </c>
      <c r="J659" s="24" t="str">
        <f t="shared" si="21"/>
        <v>Need Improvement</v>
      </c>
    </row>
    <row r="660" spans="1:10" x14ac:dyDescent="0.25">
      <c r="A660" s="29">
        <v>41364</v>
      </c>
      <c r="B660" s="30">
        <v>2099</v>
      </c>
      <c r="C660" s="31" t="s">
        <v>56</v>
      </c>
      <c r="D660" s="31" t="s">
        <v>62</v>
      </c>
      <c r="E660" s="31" t="s">
        <v>59</v>
      </c>
      <c r="F660" s="31">
        <v>7</v>
      </c>
      <c r="G660" s="32">
        <v>1533</v>
      </c>
      <c r="H660" s="31">
        <v>673.75350000000003</v>
      </c>
      <c r="I660" s="26">
        <f t="shared" si="20"/>
        <v>1.4999999999999999E-2</v>
      </c>
      <c r="J660" s="24" t="str">
        <f t="shared" si="21"/>
        <v>Need Improvement</v>
      </c>
    </row>
    <row r="661" spans="1:10" x14ac:dyDescent="0.25">
      <c r="A661" s="29">
        <v>41365</v>
      </c>
      <c r="B661" s="30">
        <v>1735</v>
      </c>
      <c r="C661" s="31" t="s">
        <v>53</v>
      </c>
      <c r="D661" s="31" t="s">
        <v>62</v>
      </c>
      <c r="E661" s="31" t="s">
        <v>58</v>
      </c>
      <c r="F661" s="31">
        <v>7</v>
      </c>
      <c r="G661" s="32">
        <v>7770</v>
      </c>
      <c r="H661" s="31">
        <v>2367.1305000000002</v>
      </c>
      <c r="I661" s="26">
        <f t="shared" si="20"/>
        <v>2.5000000000000001E-2</v>
      </c>
      <c r="J661" s="24" t="str">
        <f t="shared" si="21"/>
        <v>Need Improvement</v>
      </c>
    </row>
    <row r="662" spans="1:10" x14ac:dyDescent="0.25">
      <c r="A662" s="29">
        <v>41366</v>
      </c>
      <c r="B662" s="30">
        <v>2100</v>
      </c>
      <c r="C662" s="31" t="s">
        <v>57</v>
      </c>
      <c r="D662" s="31" t="s">
        <v>62</v>
      </c>
      <c r="E662" s="31" t="s">
        <v>55</v>
      </c>
      <c r="F662" s="31">
        <v>6</v>
      </c>
      <c r="G662" s="32">
        <v>1719</v>
      </c>
      <c r="H662" s="31">
        <v>1526.8158000000001</v>
      </c>
      <c r="I662" s="26">
        <f t="shared" si="20"/>
        <v>1.4999999999999999E-2</v>
      </c>
      <c r="J662" s="24" t="str">
        <f t="shared" si="21"/>
        <v>Need Improvement</v>
      </c>
    </row>
    <row r="663" spans="1:10" x14ac:dyDescent="0.25">
      <c r="A663" s="29">
        <v>41367</v>
      </c>
      <c r="B663" s="30">
        <v>1736</v>
      </c>
      <c r="C663" s="31" t="s">
        <v>56</v>
      </c>
      <c r="D663" s="31" t="s">
        <v>62</v>
      </c>
      <c r="E663" s="31" t="s">
        <v>58</v>
      </c>
      <c r="F663" s="31">
        <v>7</v>
      </c>
      <c r="G663" s="32">
        <v>4018</v>
      </c>
      <c r="H663" s="31">
        <v>772.8623</v>
      </c>
      <c r="I663" s="26">
        <f t="shared" si="20"/>
        <v>1.4999999999999999E-2</v>
      </c>
      <c r="J663" s="24" t="str">
        <f t="shared" si="21"/>
        <v>Need Improvement</v>
      </c>
    </row>
    <row r="664" spans="1:10" x14ac:dyDescent="0.25">
      <c r="A664" s="29">
        <v>41368</v>
      </c>
      <c r="B664" s="30">
        <v>2101</v>
      </c>
      <c r="C664" s="31" t="s">
        <v>53</v>
      </c>
      <c r="D664" s="31" t="s">
        <v>62</v>
      </c>
      <c r="E664" s="31" t="s">
        <v>55</v>
      </c>
      <c r="F664" s="31">
        <v>9</v>
      </c>
      <c r="G664" s="32">
        <v>10395</v>
      </c>
      <c r="H664" s="31">
        <v>922.66019999999992</v>
      </c>
      <c r="I664" s="26">
        <f t="shared" si="20"/>
        <v>0.05</v>
      </c>
      <c r="J664" s="24" t="str">
        <f t="shared" si="21"/>
        <v>Good</v>
      </c>
    </row>
    <row r="665" spans="1:10" x14ac:dyDescent="0.25">
      <c r="A665" s="29">
        <v>41369</v>
      </c>
      <c r="B665" s="30">
        <v>1737</v>
      </c>
      <c r="C665" s="31" t="s">
        <v>57</v>
      </c>
      <c r="D665" s="31" t="s">
        <v>62</v>
      </c>
      <c r="E665" s="31" t="s">
        <v>59</v>
      </c>
      <c r="F665" s="31">
        <v>10</v>
      </c>
      <c r="G665" s="32">
        <v>11100</v>
      </c>
      <c r="H665" s="31">
        <v>4928.3999999999996</v>
      </c>
      <c r="I665" s="26">
        <f t="shared" si="20"/>
        <v>0.05</v>
      </c>
      <c r="J665" s="24" t="str">
        <f t="shared" si="21"/>
        <v>Good</v>
      </c>
    </row>
    <row r="666" spans="1:10" x14ac:dyDescent="0.25">
      <c r="A666" s="29">
        <v>41370</v>
      </c>
      <c r="B666" s="30">
        <v>2102</v>
      </c>
      <c r="C666" s="31" t="s">
        <v>56</v>
      </c>
      <c r="D666" s="31" t="s">
        <v>62</v>
      </c>
      <c r="E666" s="31" t="s">
        <v>55</v>
      </c>
      <c r="F666" s="31">
        <v>9</v>
      </c>
      <c r="G666" s="32">
        <v>5940</v>
      </c>
      <c r="H666" s="31">
        <v>1273.8330000000001</v>
      </c>
      <c r="I666" s="26">
        <f t="shared" si="20"/>
        <v>2.5000000000000001E-2</v>
      </c>
      <c r="J666" s="24" t="str">
        <f t="shared" si="21"/>
        <v>Need Improvement</v>
      </c>
    </row>
    <row r="667" spans="1:10" x14ac:dyDescent="0.25">
      <c r="A667" s="29">
        <v>41371</v>
      </c>
      <c r="B667" s="30">
        <v>1738</v>
      </c>
      <c r="C667" s="31" t="s">
        <v>53</v>
      </c>
      <c r="D667" s="31" t="s">
        <v>62</v>
      </c>
      <c r="E667" s="31" t="s">
        <v>59</v>
      </c>
      <c r="F667" s="31">
        <v>7</v>
      </c>
      <c r="G667" s="32">
        <v>12442.5</v>
      </c>
      <c r="H667" s="31">
        <v>4404.6449999999995</v>
      </c>
      <c r="I667" s="26">
        <f t="shared" si="20"/>
        <v>0.05</v>
      </c>
      <c r="J667" s="24" t="str">
        <f t="shared" si="21"/>
        <v>Good</v>
      </c>
    </row>
    <row r="668" spans="1:10" x14ac:dyDescent="0.25">
      <c r="A668" s="29">
        <v>41372</v>
      </c>
      <c r="B668" s="30">
        <v>2103</v>
      </c>
      <c r="C668" s="31" t="s">
        <v>57</v>
      </c>
      <c r="D668" s="31" t="s">
        <v>62</v>
      </c>
      <c r="E668" s="31" t="s">
        <v>58</v>
      </c>
      <c r="F668" s="31">
        <v>7</v>
      </c>
      <c r="G668" s="32">
        <v>6132</v>
      </c>
      <c r="H668" s="31">
        <v>3357.2700000000004</v>
      </c>
      <c r="I668" s="26">
        <f t="shared" si="20"/>
        <v>2.5000000000000001E-2</v>
      </c>
      <c r="J668" s="24" t="str">
        <f t="shared" si="21"/>
        <v>Need Improvement</v>
      </c>
    </row>
    <row r="669" spans="1:10" x14ac:dyDescent="0.25">
      <c r="A669" s="29">
        <v>41373</v>
      </c>
      <c r="B669" s="30">
        <v>1739</v>
      </c>
      <c r="C669" s="31" t="s">
        <v>56</v>
      </c>
      <c r="D669" s="31" t="s">
        <v>62</v>
      </c>
      <c r="E669" s="31" t="s">
        <v>59</v>
      </c>
      <c r="F669" s="31">
        <v>7</v>
      </c>
      <c r="G669" s="32">
        <v>10500</v>
      </c>
      <c r="H669" s="31">
        <v>1850.1</v>
      </c>
      <c r="I669" s="26">
        <f t="shared" si="20"/>
        <v>0.05</v>
      </c>
      <c r="J669" s="24" t="str">
        <f t="shared" si="21"/>
        <v>Good</v>
      </c>
    </row>
    <row r="670" spans="1:10" x14ac:dyDescent="0.25">
      <c r="A670" s="29">
        <v>41374</v>
      </c>
      <c r="B670" s="30">
        <v>2104</v>
      </c>
      <c r="C670" s="31" t="s">
        <v>53</v>
      </c>
      <c r="D670" s="31" t="s">
        <v>62</v>
      </c>
      <c r="E670" s="31" t="s">
        <v>58</v>
      </c>
      <c r="F670" s="31">
        <v>10</v>
      </c>
      <c r="G670" s="32">
        <v>14650</v>
      </c>
      <c r="H670" s="31">
        <v>5070.3650000000007</v>
      </c>
      <c r="I670" s="26">
        <f t="shared" si="20"/>
        <v>0.05</v>
      </c>
      <c r="J670" s="24" t="str">
        <f t="shared" si="21"/>
        <v>Good</v>
      </c>
    </row>
    <row r="671" spans="1:10" x14ac:dyDescent="0.25">
      <c r="A671" s="29">
        <v>41375</v>
      </c>
      <c r="B671" s="30">
        <v>1740</v>
      </c>
      <c r="C671" s="31" t="s">
        <v>57</v>
      </c>
      <c r="D671" s="31" t="s">
        <v>62</v>
      </c>
      <c r="E671" s="31" t="s">
        <v>55</v>
      </c>
      <c r="F671" s="31">
        <v>9</v>
      </c>
      <c r="G671" s="32">
        <v>14985</v>
      </c>
      <c r="H671" s="31">
        <v>4501.4940000000006</v>
      </c>
      <c r="I671" s="26">
        <f t="shared" si="20"/>
        <v>0.05</v>
      </c>
      <c r="J671" s="24" t="str">
        <f t="shared" si="21"/>
        <v>Good</v>
      </c>
    </row>
    <row r="672" spans="1:10" x14ac:dyDescent="0.25">
      <c r="A672" s="29">
        <v>41376</v>
      </c>
      <c r="B672" s="30">
        <v>2105</v>
      </c>
      <c r="C672" s="31" t="s">
        <v>56</v>
      </c>
      <c r="D672" s="31" t="s">
        <v>62</v>
      </c>
      <c r="E672" s="31" t="s">
        <v>58</v>
      </c>
      <c r="F672" s="31">
        <v>8</v>
      </c>
      <c r="G672" s="32">
        <v>2214</v>
      </c>
      <c r="H672" s="31">
        <v>4702.5359999999991</v>
      </c>
      <c r="I672" s="26">
        <f t="shared" si="20"/>
        <v>1.4999999999999999E-2</v>
      </c>
      <c r="J672" s="24" t="str">
        <f t="shared" si="21"/>
        <v>Need Improvement</v>
      </c>
    </row>
    <row r="673" spans="1:10" x14ac:dyDescent="0.25">
      <c r="A673" s="29">
        <v>41377</v>
      </c>
      <c r="B673" s="30">
        <v>1741</v>
      </c>
      <c r="C673" s="31" t="s">
        <v>53</v>
      </c>
      <c r="D673" s="31" t="s">
        <v>62</v>
      </c>
      <c r="E673" s="31" t="s">
        <v>55</v>
      </c>
      <c r="F673" s="31">
        <v>10</v>
      </c>
      <c r="G673" s="32">
        <v>8370</v>
      </c>
      <c r="H673" s="31">
        <v>1086.9839999999999</v>
      </c>
      <c r="I673" s="26">
        <f t="shared" si="20"/>
        <v>2.5000000000000001E-2</v>
      </c>
      <c r="J673" s="24" t="str">
        <f t="shared" si="21"/>
        <v>Need Improvement</v>
      </c>
    </row>
    <row r="674" spans="1:10" x14ac:dyDescent="0.25">
      <c r="A674" s="29">
        <v>41378</v>
      </c>
      <c r="B674" s="30">
        <v>2106</v>
      </c>
      <c r="C674" s="31" t="s">
        <v>57</v>
      </c>
      <c r="D674" s="31" t="s">
        <v>62</v>
      </c>
      <c r="E674" s="31" t="s">
        <v>59</v>
      </c>
      <c r="F674" s="31">
        <v>6</v>
      </c>
      <c r="G674" s="32">
        <v>7560</v>
      </c>
      <c r="H674" s="31">
        <v>4897.619999999999</v>
      </c>
      <c r="I674" s="26">
        <f t="shared" si="20"/>
        <v>2.5000000000000001E-2</v>
      </c>
      <c r="J674" s="24" t="str">
        <f t="shared" si="21"/>
        <v>Need Improvement</v>
      </c>
    </row>
    <row r="675" spans="1:10" x14ac:dyDescent="0.25">
      <c r="A675" s="29">
        <v>41379</v>
      </c>
      <c r="B675" s="30">
        <v>1742</v>
      </c>
      <c r="C675" s="31" t="s">
        <v>56</v>
      </c>
      <c r="D675" s="31" t="s">
        <v>62</v>
      </c>
      <c r="E675" s="31" t="s">
        <v>55</v>
      </c>
      <c r="F675" s="31">
        <v>6</v>
      </c>
      <c r="G675" s="32">
        <v>1512</v>
      </c>
      <c r="H675" s="31">
        <v>1825.2864</v>
      </c>
      <c r="I675" s="26">
        <f t="shared" si="20"/>
        <v>1.4999999999999999E-2</v>
      </c>
      <c r="J675" s="24" t="str">
        <f t="shared" si="21"/>
        <v>Need Improvement</v>
      </c>
    </row>
    <row r="676" spans="1:10" x14ac:dyDescent="0.25">
      <c r="A676" s="29">
        <v>41380</v>
      </c>
      <c r="B676" s="30">
        <v>2107</v>
      </c>
      <c r="C676" s="31" t="s">
        <v>53</v>
      </c>
      <c r="D676" s="31" t="s">
        <v>62</v>
      </c>
      <c r="E676" s="31" t="s">
        <v>59</v>
      </c>
      <c r="F676" s="31">
        <v>8</v>
      </c>
      <c r="G676" s="32">
        <v>1812</v>
      </c>
      <c r="H676" s="31">
        <v>2564.3424</v>
      </c>
      <c r="I676" s="26">
        <f t="shared" si="20"/>
        <v>1.4999999999999999E-2</v>
      </c>
      <c r="J676" s="24" t="str">
        <f t="shared" si="21"/>
        <v>Need Improvement</v>
      </c>
    </row>
    <row r="677" spans="1:10" x14ac:dyDescent="0.25">
      <c r="A677" s="29">
        <v>41381</v>
      </c>
      <c r="B677" s="30">
        <v>1743</v>
      </c>
      <c r="C677" s="31" t="s">
        <v>57</v>
      </c>
      <c r="D677" s="31" t="s">
        <v>62</v>
      </c>
      <c r="E677" s="31" t="s">
        <v>58</v>
      </c>
      <c r="F677" s="31">
        <v>10</v>
      </c>
      <c r="G677" s="32">
        <v>11220</v>
      </c>
      <c r="H677" s="31">
        <v>924.24750000000017</v>
      </c>
      <c r="I677" s="26">
        <f t="shared" si="20"/>
        <v>0.05</v>
      </c>
      <c r="J677" s="24" t="str">
        <f t="shared" si="21"/>
        <v>Good</v>
      </c>
    </row>
    <row r="678" spans="1:10" x14ac:dyDescent="0.25">
      <c r="A678" s="29">
        <v>41382</v>
      </c>
      <c r="B678" s="30">
        <v>2108</v>
      </c>
      <c r="C678" s="31" t="s">
        <v>56</v>
      </c>
      <c r="D678" s="31" t="s">
        <v>62</v>
      </c>
      <c r="E678" s="31" t="s">
        <v>59</v>
      </c>
      <c r="F678" s="31">
        <v>8</v>
      </c>
      <c r="G678" s="32">
        <v>6768</v>
      </c>
      <c r="H678" s="31">
        <v>983.61599999999999</v>
      </c>
      <c r="I678" s="26">
        <f t="shared" si="20"/>
        <v>2.5000000000000001E-2</v>
      </c>
      <c r="J678" s="24" t="str">
        <f t="shared" si="21"/>
        <v>Need Improvement</v>
      </c>
    </row>
    <row r="679" spans="1:10" x14ac:dyDescent="0.25">
      <c r="A679" s="29">
        <v>41383</v>
      </c>
      <c r="B679" s="30">
        <v>1744</v>
      </c>
      <c r="C679" s="31" t="s">
        <v>53</v>
      </c>
      <c r="D679" s="31" t="s">
        <v>62</v>
      </c>
      <c r="E679" s="31" t="s">
        <v>58</v>
      </c>
      <c r="F679" s="31">
        <v>6</v>
      </c>
      <c r="G679" s="32">
        <v>11002.5</v>
      </c>
      <c r="H679" s="31">
        <v>1825.0947000000001</v>
      </c>
      <c r="I679" s="26">
        <f t="shared" si="20"/>
        <v>0.05</v>
      </c>
      <c r="J679" s="24" t="str">
        <f t="shared" si="21"/>
        <v>Good</v>
      </c>
    </row>
    <row r="680" spans="1:10" x14ac:dyDescent="0.25">
      <c r="A680" s="29">
        <v>41384</v>
      </c>
      <c r="B680" s="30">
        <v>2109</v>
      </c>
      <c r="C680" s="31" t="s">
        <v>57</v>
      </c>
      <c r="D680" s="31" t="s">
        <v>62</v>
      </c>
      <c r="E680" s="31" t="s">
        <v>55</v>
      </c>
      <c r="F680" s="31">
        <v>10</v>
      </c>
      <c r="G680" s="32">
        <v>4120</v>
      </c>
      <c r="H680" s="31">
        <v>1626.9879999999998</v>
      </c>
      <c r="I680" s="26">
        <f t="shared" si="20"/>
        <v>1.4999999999999999E-2</v>
      </c>
      <c r="J680" s="24" t="str">
        <f t="shared" si="21"/>
        <v>Need Improvement</v>
      </c>
    </row>
    <row r="681" spans="1:10" x14ac:dyDescent="0.25">
      <c r="A681" s="29">
        <v>41385</v>
      </c>
      <c r="B681" s="30">
        <v>1745</v>
      </c>
      <c r="C681" s="31" t="s">
        <v>56</v>
      </c>
      <c r="D681" s="31" t="s">
        <v>62</v>
      </c>
      <c r="E681" s="31" t="s">
        <v>58</v>
      </c>
      <c r="F681" s="31">
        <v>8</v>
      </c>
      <c r="G681" s="32">
        <v>14580</v>
      </c>
      <c r="H681" s="31">
        <v>6256.2780000000002</v>
      </c>
      <c r="I681" s="26">
        <f t="shared" si="20"/>
        <v>0.05</v>
      </c>
      <c r="J681" s="24" t="str">
        <f t="shared" si="21"/>
        <v>Good</v>
      </c>
    </row>
    <row r="682" spans="1:10" x14ac:dyDescent="0.25">
      <c r="A682" s="29">
        <v>41386</v>
      </c>
      <c r="B682" s="30">
        <v>2110</v>
      </c>
      <c r="C682" s="31" t="s">
        <v>53</v>
      </c>
      <c r="D682" s="31" t="s">
        <v>62</v>
      </c>
      <c r="E682" s="31" t="s">
        <v>55</v>
      </c>
      <c r="F682" s="31">
        <v>7</v>
      </c>
      <c r="G682" s="32">
        <v>10867.5</v>
      </c>
      <c r="H682" s="31">
        <v>4205.7224999999999</v>
      </c>
      <c r="I682" s="26">
        <f t="shared" si="20"/>
        <v>0.05</v>
      </c>
      <c r="J682" s="24" t="str">
        <f t="shared" si="21"/>
        <v>Good</v>
      </c>
    </row>
    <row r="683" spans="1:10" x14ac:dyDescent="0.25">
      <c r="A683" s="29">
        <v>41387</v>
      </c>
      <c r="B683" s="30">
        <v>1746</v>
      </c>
      <c r="C683" s="31" t="s">
        <v>57</v>
      </c>
      <c r="D683" s="31" t="s">
        <v>62</v>
      </c>
      <c r="E683" s="31" t="s">
        <v>59</v>
      </c>
      <c r="F683" s="31">
        <v>6</v>
      </c>
      <c r="G683" s="32">
        <v>7092</v>
      </c>
      <c r="H683" s="31">
        <v>2235.5757000000003</v>
      </c>
      <c r="I683" s="26">
        <f t="shared" si="20"/>
        <v>2.5000000000000001E-2</v>
      </c>
      <c r="J683" s="24" t="str">
        <f t="shared" si="21"/>
        <v>Need Improvement</v>
      </c>
    </row>
    <row r="684" spans="1:10" x14ac:dyDescent="0.25">
      <c r="A684" s="29">
        <v>41388</v>
      </c>
      <c r="B684" s="30">
        <v>2111</v>
      </c>
      <c r="C684" s="31" t="s">
        <v>56</v>
      </c>
      <c r="D684" s="31" t="s">
        <v>62</v>
      </c>
      <c r="E684" s="31" t="s">
        <v>55</v>
      </c>
      <c r="F684" s="31">
        <v>6</v>
      </c>
      <c r="G684" s="32">
        <v>10732.5</v>
      </c>
      <c r="H684" s="31">
        <v>3605.2613999999999</v>
      </c>
      <c r="I684" s="26">
        <f t="shared" si="20"/>
        <v>0.05</v>
      </c>
      <c r="J684" s="24" t="str">
        <f t="shared" si="21"/>
        <v>Good</v>
      </c>
    </row>
    <row r="685" spans="1:10" x14ac:dyDescent="0.25">
      <c r="A685" s="29">
        <v>41389</v>
      </c>
      <c r="B685" s="30">
        <v>1747</v>
      </c>
      <c r="C685" s="31" t="s">
        <v>53</v>
      </c>
      <c r="D685" s="31" t="s">
        <v>62</v>
      </c>
      <c r="E685" s="31" t="s">
        <v>59</v>
      </c>
      <c r="F685" s="31">
        <v>10</v>
      </c>
      <c r="G685" s="32">
        <v>8580</v>
      </c>
      <c r="H685" s="31">
        <v>1138.8520000000001</v>
      </c>
      <c r="I685" s="26">
        <f t="shared" si="20"/>
        <v>2.5000000000000001E-2</v>
      </c>
      <c r="J685" s="24" t="str">
        <f t="shared" si="21"/>
        <v>Need Improvement</v>
      </c>
    </row>
    <row r="686" spans="1:10" x14ac:dyDescent="0.25">
      <c r="A686" s="29">
        <v>41390</v>
      </c>
      <c r="B686" s="30">
        <v>2112</v>
      </c>
      <c r="C686" s="31" t="s">
        <v>57</v>
      </c>
      <c r="D686" s="31" t="s">
        <v>62</v>
      </c>
      <c r="E686" s="31" t="s">
        <v>58</v>
      </c>
      <c r="F686" s="31">
        <v>8</v>
      </c>
      <c r="G686" s="32">
        <v>4824</v>
      </c>
      <c r="H686" s="31">
        <v>2411.0352000000003</v>
      </c>
      <c r="I686" s="26">
        <f t="shared" si="20"/>
        <v>1.4999999999999999E-2</v>
      </c>
      <c r="J686" s="24" t="str">
        <f t="shared" si="21"/>
        <v>Need Improvement</v>
      </c>
    </row>
    <row r="687" spans="1:10" x14ac:dyDescent="0.25">
      <c r="A687" s="29">
        <v>41391</v>
      </c>
      <c r="B687" s="30">
        <v>1748</v>
      </c>
      <c r="C687" s="31" t="s">
        <v>56</v>
      </c>
      <c r="D687" s="31" t="s">
        <v>62</v>
      </c>
      <c r="E687" s="31" t="s">
        <v>59</v>
      </c>
      <c r="F687" s="31">
        <v>9</v>
      </c>
      <c r="G687" s="32">
        <v>8208</v>
      </c>
      <c r="H687" s="31">
        <v>1264.4423999999999</v>
      </c>
      <c r="I687" s="26">
        <f t="shared" si="20"/>
        <v>2.5000000000000001E-2</v>
      </c>
      <c r="J687" s="24" t="str">
        <f t="shared" si="21"/>
        <v>Need Improvement</v>
      </c>
    </row>
    <row r="688" spans="1:10" x14ac:dyDescent="0.25">
      <c r="A688" s="29">
        <v>41392</v>
      </c>
      <c r="B688" s="30">
        <v>2113</v>
      </c>
      <c r="C688" s="31" t="s">
        <v>53</v>
      </c>
      <c r="D688" s="31" t="s">
        <v>62</v>
      </c>
      <c r="E688" s="31" t="s">
        <v>58</v>
      </c>
      <c r="F688" s="31">
        <v>8</v>
      </c>
      <c r="G688" s="32">
        <v>4256</v>
      </c>
      <c r="H688" s="31">
        <v>2694.0480000000002</v>
      </c>
      <c r="I688" s="26">
        <f t="shared" si="20"/>
        <v>1.4999999999999999E-2</v>
      </c>
      <c r="J688" s="24" t="str">
        <f t="shared" si="21"/>
        <v>Need Improvement</v>
      </c>
    </row>
    <row r="689" spans="1:10" x14ac:dyDescent="0.25">
      <c r="A689" s="29">
        <v>41393</v>
      </c>
      <c r="B689" s="30">
        <v>1749</v>
      </c>
      <c r="C689" s="31" t="s">
        <v>57</v>
      </c>
      <c r="D689" s="31" t="s">
        <v>62</v>
      </c>
      <c r="E689" s="31" t="s">
        <v>55</v>
      </c>
      <c r="F689" s="31">
        <v>6</v>
      </c>
      <c r="G689" s="32">
        <v>7308</v>
      </c>
      <c r="H689" s="31">
        <v>1987.4105999999999</v>
      </c>
      <c r="I689" s="26">
        <f t="shared" si="20"/>
        <v>2.5000000000000001E-2</v>
      </c>
      <c r="J689" s="24" t="str">
        <f t="shared" si="21"/>
        <v>Need Improvement</v>
      </c>
    </row>
    <row r="690" spans="1:10" x14ac:dyDescent="0.25">
      <c r="A690" s="29">
        <v>41394</v>
      </c>
      <c r="B690" s="30">
        <v>2114</v>
      </c>
      <c r="C690" s="31" t="s">
        <v>56</v>
      </c>
      <c r="D690" s="31" t="s">
        <v>62</v>
      </c>
      <c r="E690" s="31" t="s">
        <v>58</v>
      </c>
      <c r="F690" s="31">
        <v>8</v>
      </c>
      <c r="G690" s="32">
        <v>9300</v>
      </c>
      <c r="H690" s="31">
        <v>2842.08</v>
      </c>
      <c r="I690" s="26">
        <f t="shared" si="20"/>
        <v>2.5000000000000001E-2</v>
      </c>
      <c r="J690" s="24" t="str">
        <f t="shared" si="21"/>
        <v>Need Improvement</v>
      </c>
    </row>
    <row r="691" spans="1:10" x14ac:dyDescent="0.25">
      <c r="A691" s="29">
        <v>41395</v>
      </c>
      <c r="B691" s="30">
        <v>1750</v>
      </c>
      <c r="C691" s="31" t="s">
        <v>53</v>
      </c>
      <c r="D691" s="31" t="s">
        <v>62</v>
      </c>
      <c r="E691" s="31" t="s">
        <v>55</v>
      </c>
      <c r="F691" s="31">
        <v>10</v>
      </c>
      <c r="G691" s="32">
        <v>9840</v>
      </c>
      <c r="H691" s="31">
        <v>1549.8</v>
      </c>
      <c r="I691" s="26">
        <f t="shared" si="20"/>
        <v>2.5000000000000001E-2</v>
      </c>
      <c r="J691" s="24" t="str">
        <f t="shared" si="21"/>
        <v>Need Improvement</v>
      </c>
    </row>
    <row r="692" spans="1:10" x14ac:dyDescent="0.25">
      <c r="A692" s="29">
        <v>41396</v>
      </c>
      <c r="B692" s="30">
        <v>2115</v>
      </c>
      <c r="C692" s="31" t="s">
        <v>57</v>
      </c>
      <c r="D692" s="31" t="s">
        <v>62</v>
      </c>
      <c r="E692" s="31" t="s">
        <v>59</v>
      </c>
      <c r="F692" s="31">
        <v>6</v>
      </c>
      <c r="G692" s="32">
        <v>5346</v>
      </c>
      <c r="H692" s="31">
        <v>2876.8608000000004</v>
      </c>
      <c r="I692" s="26">
        <f t="shared" si="20"/>
        <v>2.5000000000000001E-2</v>
      </c>
      <c r="J692" s="24" t="str">
        <f t="shared" si="21"/>
        <v>Need Improvement</v>
      </c>
    </row>
    <row r="693" spans="1:10" x14ac:dyDescent="0.25">
      <c r="A693" s="29">
        <v>41397</v>
      </c>
      <c r="B693" s="30">
        <v>1751</v>
      </c>
      <c r="C693" s="31" t="s">
        <v>56</v>
      </c>
      <c r="D693" s="31" t="s">
        <v>62</v>
      </c>
      <c r="E693" s="31" t="s">
        <v>55</v>
      </c>
      <c r="F693" s="31">
        <v>9</v>
      </c>
      <c r="G693" s="32">
        <v>10440</v>
      </c>
      <c r="H693" s="31">
        <v>1611.4139999999998</v>
      </c>
      <c r="I693" s="26">
        <f t="shared" si="20"/>
        <v>0.05</v>
      </c>
      <c r="J693" s="24" t="str">
        <f t="shared" si="21"/>
        <v>Good</v>
      </c>
    </row>
    <row r="694" spans="1:10" x14ac:dyDescent="0.25">
      <c r="A694" s="29">
        <v>41398</v>
      </c>
      <c r="B694" s="30">
        <v>2116</v>
      </c>
      <c r="C694" s="31" t="s">
        <v>53</v>
      </c>
      <c r="D694" s="31" t="s">
        <v>62</v>
      </c>
      <c r="E694" s="31" t="s">
        <v>59</v>
      </c>
      <c r="F694" s="31">
        <v>6</v>
      </c>
      <c r="G694" s="32">
        <v>12060</v>
      </c>
      <c r="H694" s="31">
        <v>3905.5104000000001</v>
      </c>
      <c r="I694" s="26">
        <f t="shared" si="20"/>
        <v>0.05</v>
      </c>
      <c r="J694" s="24" t="str">
        <f t="shared" si="21"/>
        <v>Good</v>
      </c>
    </row>
    <row r="695" spans="1:10" x14ac:dyDescent="0.25">
      <c r="A695" s="29">
        <v>41399</v>
      </c>
      <c r="B695" s="30">
        <v>1752</v>
      </c>
      <c r="C695" s="31" t="s">
        <v>57</v>
      </c>
      <c r="D695" s="31" t="s">
        <v>62</v>
      </c>
      <c r="E695" s="31" t="s">
        <v>58</v>
      </c>
      <c r="F695" s="31">
        <v>9</v>
      </c>
      <c r="G695" s="32">
        <v>8383.5</v>
      </c>
      <c r="H695" s="31">
        <v>3595.6831499999998</v>
      </c>
      <c r="I695" s="26">
        <f t="shared" si="20"/>
        <v>2.5000000000000001E-2</v>
      </c>
      <c r="J695" s="24" t="str">
        <f t="shared" si="21"/>
        <v>Need Improvement</v>
      </c>
    </row>
    <row r="696" spans="1:10" x14ac:dyDescent="0.25">
      <c r="A696" s="29">
        <v>41400</v>
      </c>
      <c r="B696" s="30">
        <v>2117</v>
      </c>
      <c r="C696" s="31" t="s">
        <v>56</v>
      </c>
      <c r="D696" s="31" t="s">
        <v>62</v>
      </c>
      <c r="E696" s="31" t="s">
        <v>59</v>
      </c>
      <c r="F696" s="31">
        <v>8</v>
      </c>
      <c r="G696" s="32">
        <v>2988</v>
      </c>
      <c r="H696" s="31">
        <v>5837.0579999999991</v>
      </c>
      <c r="I696" s="26">
        <f t="shared" si="20"/>
        <v>1.4999999999999999E-2</v>
      </c>
      <c r="J696" s="24" t="str">
        <f t="shared" si="21"/>
        <v>Good</v>
      </c>
    </row>
    <row r="697" spans="1:10" x14ac:dyDescent="0.25">
      <c r="A697" s="29">
        <v>41401</v>
      </c>
      <c r="B697" s="30">
        <v>1753</v>
      </c>
      <c r="C697" s="31" t="s">
        <v>53</v>
      </c>
      <c r="D697" s="31" t="s">
        <v>62</v>
      </c>
      <c r="E697" s="31" t="s">
        <v>58</v>
      </c>
      <c r="F697" s="31">
        <v>7</v>
      </c>
      <c r="G697" s="32">
        <v>12075</v>
      </c>
      <c r="H697" s="31">
        <v>1492.47</v>
      </c>
      <c r="I697" s="26">
        <f t="shared" si="20"/>
        <v>0.05</v>
      </c>
      <c r="J697" s="24" t="str">
        <f t="shared" si="21"/>
        <v>Good</v>
      </c>
    </row>
    <row r="698" spans="1:10" x14ac:dyDescent="0.25">
      <c r="A698" s="29">
        <v>41767</v>
      </c>
      <c r="B698" s="30">
        <v>1754</v>
      </c>
      <c r="C698" s="31" t="s">
        <v>56</v>
      </c>
      <c r="D698" s="31" t="s">
        <v>62</v>
      </c>
      <c r="E698" s="31" t="s">
        <v>58</v>
      </c>
      <c r="F698" s="31">
        <v>6</v>
      </c>
      <c r="G698" s="32">
        <v>6885</v>
      </c>
      <c r="H698" s="31">
        <v>2666.5604999999996</v>
      </c>
      <c r="I698" s="26">
        <f t="shared" si="20"/>
        <v>2.5000000000000001E-2</v>
      </c>
      <c r="J698" s="24" t="str">
        <f t="shared" si="21"/>
        <v>Need Improvement</v>
      </c>
    </row>
    <row r="699" spans="1:10" x14ac:dyDescent="0.25">
      <c r="A699" s="29">
        <v>41768</v>
      </c>
      <c r="B699" s="30">
        <v>1755</v>
      </c>
      <c r="C699" s="31" t="s">
        <v>57</v>
      </c>
      <c r="D699" s="31" t="s">
        <v>62</v>
      </c>
      <c r="E699" s="31" t="s">
        <v>59</v>
      </c>
      <c r="F699" s="31">
        <v>7</v>
      </c>
      <c r="G699" s="32">
        <v>12075</v>
      </c>
      <c r="H699" s="31">
        <v>3560.6760000000004</v>
      </c>
      <c r="I699" s="26">
        <f t="shared" si="20"/>
        <v>0.05</v>
      </c>
      <c r="J699" s="24" t="str">
        <f t="shared" si="21"/>
        <v>Good</v>
      </c>
    </row>
    <row r="700" spans="1:10" x14ac:dyDescent="0.25">
      <c r="A700" s="29">
        <v>41769</v>
      </c>
      <c r="B700" s="30">
        <v>1756</v>
      </c>
      <c r="C700" s="31" t="s">
        <v>53</v>
      </c>
      <c r="D700" s="31" t="s">
        <v>62</v>
      </c>
      <c r="E700" s="31" t="s">
        <v>59</v>
      </c>
      <c r="F700" s="31">
        <v>8</v>
      </c>
      <c r="G700" s="32">
        <v>9312</v>
      </c>
      <c r="H700" s="31">
        <v>2769.1560000000004</v>
      </c>
      <c r="I700" s="26">
        <f t="shared" si="20"/>
        <v>2.5000000000000001E-2</v>
      </c>
      <c r="J700" s="24" t="str">
        <f t="shared" si="21"/>
        <v>Need Improvement</v>
      </c>
    </row>
    <row r="701" spans="1:10" x14ac:dyDescent="0.25">
      <c r="A701" s="29">
        <v>41770</v>
      </c>
      <c r="B701" s="30">
        <v>1757</v>
      </c>
      <c r="C701" s="31" t="s">
        <v>56</v>
      </c>
      <c r="D701" s="31" t="s">
        <v>62</v>
      </c>
      <c r="E701" s="31" t="s">
        <v>59</v>
      </c>
      <c r="F701" s="31">
        <v>10</v>
      </c>
      <c r="G701" s="32">
        <v>1515</v>
      </c>
      <c r="H701" s="31">
        <v>1805.2740000000001</v>
      </c>
      <c r="I701" s="26">
        <f t="shared" si="20"/>
        <v>1.4999999999999999E-2</v>
      </c>
      <c r="J701" s="24" t="str">
        <f t="shared" si="21"/>
        <v>Need Improvement</v>
      </c>
    </row>
    <row r="702" spans="1:10" x14ac:dyDescent="0.25">
      <c r="A702" s="29">
        <v>41771</v>
      </c>
      <c r="B702" s="30">
        <v>2127</v>
      </c>
      <c r="C702" s="31" t="s">
        <v>57</v>
      </c>
      <c r="D702" s="31" t="s">
        <v>62</v>
      </c>
      <c r="E702" s="31" t="s">
        <v>55</v>
      </c>
      <c r="F702" s="31">
        <v>9</v>
      </c>
      <c r="G702" s="32">
        <v>9247.5</v>
      </c>
      <c r="H702" s="31">
        <v>3758.1840000000002</v>
      </c>
      <c r="I702" s="26">
        <f t="shared" si="20"/>
        <v>2.5000000000000001E-2</v>
      </c>
      <c r="J702" s="24" t="str">
        <f t="shared" si="21"/>
        <v>Need Improvement</v>
      </c>
    </row>
    <row r="703" spans="1:10" x14ac:dyDescent="0.25">
      <c r="A703" s="29">
        <v>41772</v>
      </c>
      <c r="B703" s="30">
        <v>2128</v>
      </c>
      <c r="C703" s="31" t="s">
        <v>53</v>
      </c>
      <c r="D703" s="31" t="s">
        <v>62</v>
      </c>
      <c r="E703" s="31" t="s">
        <v>55</v>
      </c>
      <c r="F703" s="31">
        <v>7</v>
      </c>
      <c r="G703" s="32">
        <v>6237</v>
      </c>
      <c r="H703" s="31">
        <v>2046.9834000000001</v>
      </c>
      <c r="I703" s="26">
        <f t="shared" si="20"/>
        <v>2.5000000000000001E-2</v>
      </c>
      <c r="J703" s="24" t="str">
        <f t="shared" si="21"/>
        <v>Need Improvement</v>
      </c>
    </row>
    <row r="704" spans="1:10" x14ac:dyDescent="0.25">
      <c r="A704" s="29">
        <v>41773</v>
      </c>
      <c r="B704" s="30">
        <v>2129</v>
      </c>
      <c r="C704" s="31" t="s">
        <v>56</v>
      </c>
      <c r="D704" s="31" t="s">
        <v>62</v>
      </c>
      <c r="E704" s="31" t="s">
        <v>55</v>
      </c>
      <c r="F704" s="31">
        <v>8</v>
      </c>
      <c r="G704" s="32">
        <v>7056</v>
      </c>
      <c r="H704" s="31">
        <v>617.57640000000004</v>
      </c>
      <c r="I704" s="26">
        <f t="shared" si="20"/>
        <v>2.5000000000000001E-2</v>
      </c>
      <c r="J704" s="24" t="str">
        <f t="shared" si="21"/>
        <v>Need Improvement</v>
      </c>
    </row>
    <row r="705" spans="1:10" x14ac:dyDescent="0.25">
      <c r="A705" s="29">
        <v>41774</v>
      </c>
      <c r="B705" s="30">
        <v>2130</v>
      </c>
      <c r="C705" s="31" t="s">
        <v>57</v>
      </c>
      <c r="D705" s="31" t="s">
        <v>62</v>
      </c>
      <c r="E705" s="31" t="s">
        <v>58</v>
      </c>
      <c r="F705" s="31">
        <v>8</v>
      </c>
      <c r="G705" s="32">
        <v>7152</v>
      </c>
      <c r="H705" s="31">
        <v>3874.5960000000005</v>
      </c>
      <c r="I705" s="26">
        <f t="shared" si="20"/>
        <v>2.5000000000000001E-2</v>
      </c>
      <c r="J705" s="24" t="str">
        <f t="shared" si="21"/>
        <v>Need Improvement</v>
      </c>
    </row>
    <row r="706" spans="1:10" x14ac:dyDescent="0.25">
      <c r="A706" s="29">
        <v>41775</v>
      </c>
      <c r="B706" s="30">
        <v>2131</v>
      </c>
      <c r="C706" s="31" t="s">
        <v>53</v>
      </c>
      <c r="D706" s="31" t="s">
        <v>62</v>
      </c>
      <c r="E706" s="31" t="s">
        <v>58</v>
      </c>
      <c r="F706" s="31">
        <v>8</v>
      </c>
      <c r="G706" s="32">
        <v>2844</v>
      </c>
      <c r="H706" s="31">
        <v>2884.6691999999998</v>
      </c>
      <c r="I706" s="26">
        <f t="shared" si="20"/>
        <v>1.4999999999999999E-2</v>
      </c>
      <c r="J706" s="24" t="str">
        <f t="shared" si="21"/>
        <v>Need Improvement</v>
      </c>
    </row>
    <row r="707" spans="1:10" x14ac:dyDescent="0.25">
      <c r="A707" s="29">
        <v>41776</v>
      </c>
      <c r="B707" s="30">
        <v>1767</v>
      </c>
      <c r="C707" s="31" t="s">
        <v>57</v>
      </c>
      <c r="D707" s="31" t="s">
        <v>62</v>
      </c>
      <c r="E707" s="31" t="s">
        <v>55</v>
      </c>
      <c r="F707" s="31">
        <v>9</v>
      </c>
      <c r="G707" s="32">
        <v>4347</v>
      </c>
      <c r="H707" s="31">
        <v>4315.4842500000004</v>
      </c>
      <c r="I707" s="26">
        <f t="shared" si="20"/>
        <v>1.4999999999999999E-2</v>
      </c>
      <c r="J707" s="24" t="str">
        <f t="shared" si="21"/>
        <v>Need Improvement</v>
      </c>
    </row>
    <row r="708" spans="1:10" x14ac:dyDescent="0.25">
      <c r="A708" s="29">
        <v>41777</v>
      </c>
      <c r="B708" s="30">
        <v>2132</v>
      </c>
      <c r="C708" s="31" t="s">
        <v>56</v>
      </c>
      <c r="D708" s="31" t="s">
        <v>62</v>
      </c>
      <c r="E708" s="31" t="s">
        <v>58</v>
      </c>
      <c r="F708" s="31">
        <v>9</v>
      </c>
      <c r="G708" s="32">
        <v>10764</v>
      </c>
      <c r="H708" s="31">
        <v>3164.616</v>
      </c>
      <c r="I708" s="26">
        <f t="shared" si="20"/>
        <v>0.05</v>
      </c>
      <c r="J708" s="24" t="str">
        <f t="shared" si="21"/>
        <v>Good</v>
      </c>
    </row>
    <row r="709" spans="1:10" x14ac:dyDescent="0.25">
      <c r="A709" s="29">
        <v>41778</v>
      </c>
      <c r="B709" s="30">
        <v>1768</v>
      </c>
      <c r="C709" s="31" t="s">
        <v>53</v>
      </c>
      <c r="D709" s="31" t="s">
        <v>62</v>
      </c>
      <c r="E709" s="31" t="s">
        <v>55</v>
      </c>
      <c r="F709" s="31">
        <v>9</v>
      </c>
      <c r="G709" s="32">
        <v>1755</v>
      </c>
      <c r="H709" s="31">
        <v>1889.0819999999999</v>
      </c>
      <c r="I709" s="26">
        <f t="shared" si="20"/>
        <v>1.4999999999999999E-2</v>
      </c>
      <c r="J709" s="24" t="str">
        <f t="shared" si="21"/>
        <v>Need Improvement</v>
      </c>
    </row>
    <row r="710" spans="1:10" x14ac:dyDescent="0.25">
      <c r="A710" s="29">
        <v>41779</v>
      </c>
      <c r="B710" s="30">
        <v>2133</v>
      </c>
      <c r="C710" s="31" t="s">
        <v>57</v>
      </c>
      <c r="D710" s="31" t="s">
        <v>62</v>
      </c>
      <c r="E710" s="31" t="s">
        <v>59</v>
      </c>
      <c r="F710" s="31">
        <v>7</v>
      </c>
      <c r="G710" s="32">
        <v>1701</v>
      </c>
      <c r="H710" s="31">
        <v>1430.8811999999998</v>
      </c>
      <c r="I710" s="26">
        <f t="shared" ref="I710:I773" si="22">IF(G710&lt;5000,$O$7,IF(AND(G710&gt;=5000,G710&lt;10000),$O$6,$O$5))</f>
        <v>1.4999999999999999E-2</v>
      </c>
      <c r="J710" s="24" t="str">
        <f t="shared" ref="J710:J773" si="23">IF(OR(G710&gt;10000,H710&gt;=5000),"Good", "Need Improvement")</f>
        <v>Need Improvement</v>
      </c>
    </row>
    <row r="711" spans="1:10" x14ac:dyDescent="0.25">
      <c r="A711" s="29">
        <v>41780</v>
      </c>
      <c r="B711" s="30">
        <v>1769</v>
      </c>
      <c r="C711" s="31" t="s">
        <v>56</v>
      </c>
      <c r="D711" s="31" t="s">
        <v>62</v>
      </c>
      <c r="E711" s="31" t="s">
        <v>55</v>
      </c>
      <c r="F711" s="31">
        <v>8</v>
      </c>
      <c r="G711" s="32">
        <v>6240</v>
      </c>
      <c r="H711" s="31">
        <v>1462.5</v>
      </c>
      <c r="I711" s="26">
        <f t="shared" si="22"/>
        <v>2.5000000000000001E-2</v>
      </c>
      <c r="J711" s="24" t="str">
        <f t="shared" si="23"/>
        <v>Need Improvement</v>
      </c>
    </row>
    <row r="712" spans="1:10" x14ac:dyDescent="0.25">
      <c r="A712" s="29">
        <v>41781</v>
      </c>
      <c r="B712" s="30">
        <v>2134</v>
      </c>
      <c r="C712" s="31" t="s">
        <v>53</v>
      </c>
      <c r="D712" s="31" t="s">
        <v>62</v>
      </c>
      <c r="E712" s="31" t="s">
        <v>59</v>
      </c>
      <c r="F712" s="31">
        <v>9</v>
      </c>
      <c r="G712" s="32">
        <v>7533</v>
      </c>
      <c r="H712" s="31">
        <v>3037.3056000000001</v>
      </c>
      <c r="I712" s="26">
        <f t="shared" si="22"/>
        <v>2.5000000000000001E-2</v>
      </c>
      <c r="J712" s="24" t="str">
        <f t="shared" si="23"/>
        <v>Need Improvement</v>
      </c>
    </row>
    <row r="713" spans="1:10" x14ac:dyDescent="0.25">
      <c r="A713" s="29">
        <v>41782</v>
      </c>
      <c r="B713" s="30">
        <v>1770</v>
      </c>
      <c r="C713" s="31" t="s">
        <v>57</v>
      </c>
      <c r="D713" s="31" t="s">
        <v>62</v>
      </c>
      <c r="E713" s="31" t="s">
        <v>58</v>
      </c>
      <c r="F713" s="31">
        <v>8</v>
      </c>
      <c r="G713" s="32">
        <v>2604</v>
      </c>
      <c r="H713" s="31">
        <v>1796.7599999999998</v>
      </c>
      <c r="I713" s="26">
        <f t="shared" si="22"/>
        <v>1.4999999999999999E-2</v>
      </c>
      <c r="J713" s="24" t="str">
        <f t="shared" si="23"/>
        <v>Need Improvement</v>
      </c>
    </row>
    <row r="714" spans="1:10" x14ac:dyDescent="0.25">
      <c r="A714" s="29">
        <v>41783</v>
      </c>
      <c r="B714" s="30">
        <v>2135</v>
      </c>
      <c r="C714" s="31" t="s">
        <v>56</v>
      </c>
      <c r="D714" s="31" t="s">
        <v>62</v>
      </c>
      <c r="E714" s="31" t="s">
        <v>59</v>
      </c>
      <c r="F714" s="31">
        <v>6</v>
      </c>
      <c r="G714" s="32">
        <v>9216</v>
      </c>
      <c r="H714" s="31">
        <v>3578.5727999999995</v>
      </c>
      <c r="I714" s="26">
        <f t="shared" si="22"/>
        <v>2.5000000000000001E-2</v>
      </c>
      <c r="J714" s="24" t="str">
        <f t="shared" si="23"/>
        <v>Need Improvement</v>
      </c>
    </row>
    <row r="715" spans="1:10" x14ac:dyDescent="0.25">
      <c r="A715" s="29">
        <v>41784</v>
      </c>
      <c r="B715" s="30">
        <v>1771</v>
      </c>
      <c r="C715" s="31" t="s">
        <v>53</v>
      </c>
      <c r="D715" s="31" t="s">
        <v>62</v>
      </c>
      <c r="E715" s="31" t="s">
        <v>58</v>
      </c>
      <c r="F715" s="31">
        <v>7</v>
      </c>
      <c r="G715" s="32">
        <v>8400</v>
      </c>
      <c r="H715" s="31">
        <v>1267.98</v>
      </c>
      <c r="I715" s="26">
        <f t="shared" si="22"/>
        <v>2.5000000000000001E-2</v>
      </c>
      <c r="J715" s="24" t="str">
        <f t="shared" si="23"/>
        <v>Need Improvement</v>
      </c>
    </row>
    <row r="716" spans="1:10" x14ac:dyDescent="0.25">
      <c r="A716" s="29">
        <v>41785</v>
      </c>
      <c r="B716" s="30">
        <v>2136</v>
      </c>
      <c r="C716" s="31" t="s">
        <v>57</v>
      </c>
      <c r="D716" s="31" t="s">
        <v>62</v>
      </c>
      <c r="E716" s="31" t="s">
        <v>55</v>
      </c>
      <c r="F716" s="31">
        <v>8</v>
      </c>
      <c r="G716" s="32">
        <v>9900</v>
      </c>
      <c r="H716" s="31">
        <v>2138.9940000000001</v>
      </c>
      <c r="I716" s="26">
        <f t="shared" si="22"/>
        <v>2.5000000000000001E-2</v>
      </c>
      <c r="J716" s="24" t="str">
        <f t="shared" si="23"/>
        <v>Need Improvement</v>
      </c>
    </row>
    <row r="717" spans="1:10" x14ac:dyDescent="0.25">
      <c r="A717" s="29">
        <v>41786</v>
      </c>
      <c r="B717" s="30">
        <v>1772</v>
      </c>
      <c r="C717" s="31" t="s">
        <v>56</v>
      </c>
      <c r="D717" s="31" t="s">
        <v>62</v>
      </c>
      <c r="E717" s="31" t="s">
        <v>58</v>
      </c>
      <c r="F717" s="31">
        <v>10</v>
      </c>
      <c r="G717" s="32">
        <v>7980</v>
      </c>
      <c r="H717" s="31">
        <v>2863.2240000000002</v>
      </c>
      <c r="I717" s="26">
        <f t="shared" si="22"/>
        <v>2.5000000000000001E-2</v>
      </c>
      <c r="J717" s="24" t="str">
        <f t="shared" si="23"/>
        <v>Need Improvement</v>
      </c>
    </row>
    <row r="718" spans="1:10" x14ac:dyDescent="0.25">
      <c r="A718" s="29">
        <v>41787</v>
      </c>
      <c r="B718" s="30">
        <v>2137</v>
      </c>
      <c r="C718" s="31" t="s">
        <v>53</v>
      </c>
      <c r="D718" s="31" t="s">
        <v>62</v>
      </c>
      <c r="E718" s="31" t="s">
        <v>55</v>
      </c>
      <c r="F718" s="31">
        <v>6</v>
      </c>
      <c r="G718" s="32">
        <v>5292</v>
      </c>
      <c r="H718" s="31">
        <v>1144.1303999999998</v>
      </c>
      <c r="I718" s="26">
        <f t="shared" si="22"/>
        <v>2.5000000000000001E-2</v>
      </c>
      <c r="J718" s="24" t="str">
        <f t="shared" si="23"/>
        <v>Need Improvement</v>
      </c>
    </row>
    <row r="719" spans="1:10" x14ac:dyDescent="0.25">
      <c r="A719" s="29">
        <v>41788</v>
      </c>
      <c r="B719" s="30">
        <v>1773</v>
      </c>
      <c r="C719" s="31" t="s">
        <v>57</v>
      </c>
      <c r="D719" s="31" t="s">
        <v>62</v>
      </c>
      <c r="E719" s="31" t="s">
        <v>59</v>
      </c>
      <c r="F719" s="31">
        <v>6</v>
      </c>
      <c r="G719" s="32">
        <v>8280</v>
      </c>
      <c r="H719" s="31">
        <v>2036.88</v>
      </c>
      <c r="I719" s="26">
        <f t="shared" si="22"/>
        <v>2.5000000000000001E-2</v>
      </c>
      <c r="J719" s="24" t="str">
        <f t="shared" si="23"/>
        <v>Need Improvement</v>
      </c>
    </row>
    <row r="720" spans="1:10" x14ac:dyDescent="0.25">
      <c r="A720" s="29">
        <v>41789</v>
      </c>
      <c r="B720" s="30">
        <v>2138</v>
      </c>
      <c r="C720" s="31" t="s">
        <v>56</v>
      </c>
      <c r="D720" s="31" t="s">
        <v>62</v>
      </c>
      <c r="E720" s="31" t="s">
        <v>55</v>
      </c>
      <c r="F720" s="31">
        <v>6</v>
      </c>
      <c r="G720" s="32">
        <v>2583</v>
      </c>
      <c r="H720" s="31">
        <v>4184.4600000000009</v>
      </c>
      <c r="I720" s="26">
        <f t="shared" si="22"/>
        <v>1.4999999999999999E-2</v>
      </c>
      <c r="J720" s="24" t="str">
        <f t="shared" si="23"/>
        <v>Need Improvement</v>
      </c>
    </row>
    <row r="721" spans="1:10" x14ac:dyDescent="0.25">
      <c r="A721" s="29">
        <v>41790</v>
      </c>
      <c r="B721" s="30">
        <v>1774</v>
      </c>
      <c r="C721" s="31" t="s">
        <v>53</v>
      </c>
      <c r="D721" s="31" t="s">
        <v>62</v>
      </c>
      <c r="E721" s="31" t="s">
        <v>59</v>
      </c>
      <c r="F721" s="31">
        <v>9</v>
      </c>
      <c r="G721" s="32">
        <v>11790</v>
      </c>
      <c r="H721" s="31">
        <v>2415.0635999999995</v>
      </c>
      <c r="I721" s="26">
        <f t="shared" si="22"/>
        <v>0.05</v>
      </c>
      <c r="J721" s="24" t="str">
        <f t="shared" si="23"/>
        <v>Good</v>
      </c>
    </row>
    <row r="722" spans="1:10" x14ac:dyDescent="0.25">
      <c r="A722" s="29">
        <v>41791</v>
      </c>
      <c r="B722" s="30">
        <v>2139</v>
      </c>
      <c r="C722" s="31" t="s">
        <v>57</v>
      </c>
      <c r="D722" s="31" t="s">
        <v>62</v>
      </c>
      <c r="E722" s="31" t="s">
        <v>58</v>
      </c>
      <c r="F722" s="31">
        <v>8</v>
      </c>
      <c r="G722" s="32">
        <v>7632</v>
      </c>
      <c r="H722" s="31">
        <v>1537.5936000000002</v>
      </c>
      <c r="I722" s="26">
        <f t="shared" si="22"/>
        <v>2.5000000000000001E-2</v>
      </c>
      <c r="J722" s="24" t="str">
        <f t="shared" si="23"/>
        <v>Need Improvement</v>
      </c>
    </row>
    <row r="723" spans="1:10" x14ac:dyDescent="0.25">
      <c r="A723" s="29">
        <v>41792</v>
      </c>
      <c r="B723" s="30">
        <v>1775</v>
      </c>
      <c r="C723" s="31" t="s">
        <v>56</v>
      </c>
      <c r="D723" s="31" t="s">
        <v>62</v>
      </c>
      <c r="E723" s="31" t="s">
        <v>59</v>
      </c>
      <c r="F723" s="31">
        <v>6</v>
      </c>
      <c r="G723" s="32">
        <v>9585</v>
      </c>
      <c r="H723" s="31">
        <v>3308.7420000000002</v>
      </c>
      <c r="I723" s="26">
        <f t="shared" si="22"/>
        <v>2.5000000000000001E-2</v>
      </c>
      <c r="J723" s="24" t="str">
        <f t="shared" si="23"/>
        <v>Need Improvement</v>
      </c>
    </row>
    <row r="724" spans="1:10" x14ac:dyDescent="0.25">
      <c r="A724" s="29">
        <v>41793</v>
      </c>
      <c r="B724" s="30">
        <v>2140</v>
      </c>
      <c r="C724" s="31" t="s">
        <v>53</v>
      </c>
      <c r="D724" s="31" t="s">
        <v>62</v>
      </c>
      <c r="E724" s="31" t="s">
        <v>58</v>
      </c>
      <c r="F724" s="31">
        <v>8</v>
      </c>
      <c r="G724" s="32">
        <v>8340</v>
      </c>
      <c r="H724" s="31">
        <v>3338.5019999999995</v>
      </c>
      <c r="I724" s="26">
        <f t="shared" si="22"/>
        <v>2.5000000000000001E-2</v>
      </c>
      <c r="J724" s="24" t="str">
        <f t="shared" si="23"/>
        <v>Need Improvement</v>
      </c>
    </row>
    <row r="725" spans="1:10" x14ac:dyDescent="0.25">
      <c r="A725" s="29">
        <v>41794</v>
      </c>
      <c r="B725" s="30">
        <v>1776</v>
      </c>
      <c r="C725" s="31" t="s">
        <v>57</v>
      </c>
      <c r="D725" s="31" t="s">
        <v>62</v>
      </c>
      <c r="E725" s="31" t="s">
        <v>55</v>
      </c>
      <c r="F725" s="31">
        <v>9</v>
      </c>
      <c r="G725" s="32">
        <v>7398</v>
      </c>
      <c r="H725" s="31">
        <v>2918.511</v>
      </c>
      <c r="I725" s="26">
        <f t="shared" si="22"/>
        <v>2.5000000000000001E-2</v>
      </c>
      <c r="J725" s="24" t="str">
        <f t="shared" si="23"/>
        <v>Need Improvement</v>
      </c>
    </row>
    <row r="726" spans="1:10" x14ac:dyDescent="0.25">
      <c r="A726" s="29">
        <v>41795</v>
      </c>
      <c r="B726" s="30">
        <v>2141</v>
      </c>
      <c r="C726" s="31" t="s">
        <v>56</v>
      </c>
      <c r="D726" s="31" t="s">
        <v>62</v>
      </c>
      <c r="E726" s="31" t="s">
        <v>58</v>
      </c>
      <c r="F726" s="31">
        <v>8</v>
      </c>
      <c r="G726" s="32">
        <v>5232</v>
      </c>
      <c r="H726" s="31">
        <v>4387.5551999999998</v>
      </c>
      <c r="I726" s="26">
        <f t="shared" si="22"/>
        <v>2.5000000000000001E-2</v>
      </c>
      <c r="J726" s="24" t="str">
        <f t="shared" si="23"/>
        <v>Need Improvement</v>
      </c>
    </row>
    <row r="727" spans="1:10" x14ac:dyDescent="0.25">
      <c r="A727" s="29">
        <v>41796</v>
      </c>
      <c r="B727" s="30">
        <v>1777</v>
      </c>
      <c r="C727" s="31" t="s">
        <v>53</v>
      </c>
      <c r="D727" s="31" t="s">
        <v>62</v>
      </c>
      <c r="E727" s="31" t="s">
        <v>55</v>
      </c>
      <c r="F727" s="31">
        <v>7</v>
      </c>
      <c r="G727" s="32">
        <v>2063.25</v>
      </c>
      <c r="H727" s="31">
        <v>2027.7620999999997</v>
      </c>
      <c r="I727" s="26">
        <f t="shared" si="22"/>
        <v>1.4999999999999999E-2</v>
      </c>
      <c r="J727" s="24" t="str">
        <f t="shared" si="23"/>
        <v>Need Improvement</v>
      </c>
    </row>
    <row r="728" spans="1:10" x14ac:dyDescent="0.25">
      <c r="A728" s="29">
        <v>41797</v>
      </c>
      <c r="B728" s="30">
        <v>2142</v>
      </c>
      <c r="C728" s="31" t="s">
        <v>57</v>
      </c>
      <c r="D728" s="31" t="s">
        <v>62</v>
      </c>
      <c r="E728" s="31" t="s">
        <v>59</v>
      </c>
      <c r="F728" s="31">
        <v>8</v>
      </c>
      <c r="G728" s="32">
        <v>4096</v>
      </c>
      <c r="H728" s="31">
        <v>846.4384</v>
      </c>
      <c r="I728" s="26">
        <f t="shared" si="22"/>
        <v>1.4999999999999999E-2</v>
      </c>
      <c r="J728" s="24" t="str">
        <f t="shared" si="23"/>
        <v>Need Improvement</v>
      </c>
    </row>
    <row r="729" spans="1:10" x14ac:dyDescent="0.25">
      <c r="A729" s="29">
        <v>41798</v>
      </c>
      <c r="B729" s="30">
        <v>1778</v>
      </c>
      <c r="C729" s="31" t="s">
        <v>56</v>
      </c>
      <c r="D729" s="31" t="s">
        <v>62</v>
      </c>
      <c r="E729" s="31" t="s">
        <v>55</v>
      </c>
      <c r="F729" s="31">
        <v>6</v>
      </c>
      <c r="G729" s="32">
        <v>1764</v>
      </c>
      <c r="H729" s="31">
        <v>2071.2888000000003</v>
      </c>
      <c r="I729" s="26">
        <f t="shared" si="22"/>
        <v>1.4999999999999999E-2</v>
      </c>
      <c r="J729" s="24" t="str">
        <f t="shared" si="23"/>
        <v>Need Improvement</v>
      </c>
    </row>
    <row r="730" spans="1:10" x14ac:dyDescent="0.25">
      <c r="A730" s="29">
        <v>41799</v>
      </c>
      <c r="B730" s="30">
        <v>2143</v>
      </c>
      <c r="C730" s="31" t="s">
        <v>53</v>
      </c>
      <c r="D730" s="31" t="s">
        <v>62</v>
      </c>
      <c r="E730" s="31" t="s">
        <v>59</v>
      </c>
      <c r="F730" s="31">
        <v>8</v>
      </c>
      <c r="G730" s="32">
        <v>4224</v>
      </c>
      <c r="H730" s="31">
        <v>1311.9744000000001</v>
      </c>
      <c r="I730" s="26">
        <f t="shared" si="22"/>
        <v>1.4999999999999999E-2</v>
      </c>
      <c r="J730" s="24" t="str">
        <f t="shared" si="23"/>
        <v>Need Improvement</v>
      </c>
    </row>
    <row r="731" spans="1:10" x14ac:dyDescent="0.25">
      <c r="A731" s="29">
        <v>41800</v>
      </c>
      <c r="B731" s="30">
        <v>1779</v>
      </c>
      <c r="C731" s="31" t="s">
        <v>57</v>
      </c>
      <c r="D731" s="31" t="s">
        <v>62</v>
      </c>
      <c r="E731" s="31" t="s">
        <v>58</v>
      </c>
      <c r="F731" s="31">
        <v>8</v>
      </c>
      <c r="G731" s="32">
        <v>9720</v>
      </c>
      <c r="H731" s="31">
        <v>1168.7327999999998</v>
      </c>
      <c r="I731" s="26">
        <f t="shared" si="22"/>
        <v>2.5000000000000001E-2</v>
      </c>
      <c r="J731" s="24" t="str">
        <f t="shared" si="23"/>
        <v>Need Improvement</v>
      </c>
    </row>
    <row r="732" spans="1:10" x14ac:dyDescent="0.25">
      <c r="A732" s="29">
        <v>41801</v>
      </c>
      <c r="B732" s="30">
        <v>2144</v>
      </c>
      <c r="C732" s="31" t="s">
        <v>56</v>
      </c>
      <c r="D732" s="31" t="s">
        <v>62</v>
      </c>
      <c r="E732" s="31" t="s">
        <v>59</v>
      </c>
      <c r="F732" s="31">
        <v>7</v>
      </c>
      <c r="G732" s="32">
        <v>1984.5</v>
      </c>
      <c r="H732" s="31">
        <v>887.26994999999988</v>
      </c>
      <c r="I732" s="26">
        <f t="shared" si="22"/>
        <v>1.4999999999999999E-2</v>
      </c>
      <c r="J732" s="24" t="str">
        <f t="shared" si="23"/>
        <v>Need Improvement</v>
      </c>
    </row>
    <row r="733" spans="1:10" x14ac:dyDescent="0.25">
      <c r="A733" s="29">
        <v>41802</v>
      </c>
      <c r="B733" s="30">
        <v>1780</v>
      </c>
      <c r="C733" s="31" t="s">
        <v>53</v>
      </c>
      <c r="D733" s="31" t="s">
        <v>62</v>
      </c>
      <c r="E733" s="31" t="s">
        <v>58</v>
      </c>
      <c r="F733" s="31">
        <v>8</v>
      </c>
      <c r="G733" s="32">
        <v>1848</v>
      </c>
      <c r="H733" s="31">
        <v>2184.3360000000002</v>
      </c>
      <c r="I733" s="26">
        <f t="shared" si="22"/>
        <v>1.4999999999999999E-2</v>
      </c>
      <c r="J733" s="24" t="str">
        <f t="shared" si="23"/>
        <v>Need Improvement</v>
      </c>
    </row>
    <row r="734" spans="1:10" x14ac:dyDescent="0.25">
      <c r="A734" s="29">
        <v>41803</v>
      </c>
      <c r="B734" s="30">
        <v>2145</v>
      </c>
      <c r="C734" s="31" t="s">
        <v>57</v>
      </c>
      <c r="D734" s="31" t="s">
        <v>62</v>
      </c>
      <c r="E734" s="31" t="s">
        <v>55</v>
      </c>
      <c r="F734" s="31">
        <v>9</v>
      </c>
      <c r="G734" s="32">
        <v>12330</v>
      </c>
      <c r="H734" s="31">
        <v>2632.9481999999998</v>
      </c>
      <c r="I734" s="26">
        <f t="shared" si="22"/>
        <v>0.05</v>
      </c>
      <c r="J734" s="24" t="str">
        <f t="shared" si="23"/>
        <v>Good</v>
      </c>
    </row>
    <row r="735" spans="1:10" x14ac:dyDescent="0.25">
      <c r="A735" s="29">
        <v>41804</v>
      </c>
      <c r="B735" s="30">
        <v>1781</v>
      </c>
      <c r="C735" s="31" t="s">
        <v>56</v>
      </c>
      <c r="D735" s="31" t="s">
        <v>62</v>
      </c>
      <c r="E735" s="31" t="s">
        <v>58</v>
      </c>
      <c r="F735" s="31">
        <v>9</v>
      </c>
      <c r="G735" s="32">
        <v>5751</v>
      </c>
      <c r="H735" s="31">
        <v>3659.9363999999996</v>
      </c>
      <c r="I735" s="26">
        <f t="shared" si="22"/>
        <v>2.5000000000000001E-2</v>
      </c>
      <c r="J735" s="24" t="str">
        <f t="shared" si="23"/>
        <v>Need Improvement</v>
      </c>
    </row>
    <row r="736" spans="1:10" x14ac:dyDescent="0.25">
      <c r="A736" s="29">
        <v>41805</v>
      </c>
      <c r="B736" s="30">
        <v>2146</v>
      </c>
      <c r="C736" s="31" t="s">
        <v>53</v>
      </c>
      <c r="D736" s="31" t="s">
        <v>62</v>
      </c>
      <c r="E736" s="31" t="s">
        <v>55</v>
      </c>
      <c r="F736" s="31">
        <v>9</v>
      </c>
      <c r="G736" s="32">
        <v>4770</v>
      </c>
      <c r="H736" s="31">
        <v>3885.1649999999995</v>
      </c>
      <c r="I736" s="26">
        <f t="shared" si="22"/>
        <v>1.4999999999999999E-2</v>
      </c>
      <c r="J736" s="24" t="str">
        <f t="shared" si="23"/>
        <v>Need Improvement</v>
      </c>
    </row>
    <row r="737" spans="1:10" x14ac:dyDescent="0.25">
      <c r="A737" s="29">
        <v>41806</v>
      </c>
      <c r="B737" s="30">
        <v>1782</v>
      </c>
      <c r="C737" s="31" t="s">
        <v>57</v>
      </c>
      <c r="D737" s="31" t="s">
        <v>62</v>
      </c>
      <c r="E737" s="31" t="s">
        <v>59</v>
      </c>
      <c r="F737" s="31">
        <v>10</v>
      </c>
      <c r="G737" s="32">
        <v>2280</v>
      </c>
      <c r="H737" s="31">
        <v>2545.1639999999998</v>
      </c>
      <c r="I737" s="26">
        <f t="shared" si="22"/>
        <v>1.4999999999999999E-2</v>
      </c>
      <c r="J737" s="24" t="str">
        <f t="shared" si="23"/>
        <v>Need Improvement</v>
      </c>
    </row>
    <row r="738" spans="1:10" x14ac:dyDescent="0.25">
      <c r="A738" s="29">
        <v>41807</v>
      </c>
      <c r="B738" s="30">
        <v>2147</v>
      </c>
      <c r="C738" s="31" t="s">
        <v>56</v>
      </c>
      <c r="D738" s="31" t="s">
        <v>62</v>
      </c>
      <c r="E738" s="31" t="s">
        <v>55</v>
      </c>
      <c r="F738" s="31">
        <v>7</v>
      </c>
      <c r="G738" s="32">
        <v>13702.5</v>
      </c>
      <c r="H738" s="31">
        <v>2810.1086999999998</v>
      </c>
      <c r="I738" s="26">
        <f t="shared" si="22"/>
        <v>0.05</v>
      </c>
      <c r="J738" s="24" t="str">
        <f t="shared" si="23"/>
        <v>Good</v>
      </c>
    </row>
    <row r="739" spans="1:10" x14ac:dyDescent="0.25">
      <c r="A739" s="29">
        <v>41808</v>
      </c>
      <c r="B739" s="30">
        <v>1783</v>
      </c>
      <c r="C739" s="31" t="s">
        <v>53</v>
      </c>
      <c r="D739" s="31" t="s">
        <v>62</v>
      </c>
      <c r="E739" s="31" t="s">
        <v>59</v>
      </c>
      <c r="F739" s="31">
        <v>10</v>
      </c>
      <c r="G739" s="32">
        <v>7740</v>
      </c>
      <c r="H739" s="31">
        <v>819.279</v>
      </c>
      <c r="I739" s="26">
        <f t="shared" si="22"/>
        <v>2.5000000000000001E-2</v>
      </c>
      <c r="J739" s="24" t="str">
        <f t="shared" si="23"/>
        <v>Need Improvement</v>
      </c>
    </row>
    <row r="740" spans="1:10" x14ac:dyDescent="0.25">
      <c r="A740" s="29">
        <v>41809</v>
      </c>
      <c r="B740" s="30">
        <v>2148</v>
      </c>
      <c r="C740" s="31" t="s">
        <v>57</v>
      </c>
      <c r="D740" s="31" t="s">
        <v>62</v>
      </c>
      <c r="E740" s="31" t="s">
        <v>58</v>
      </c>
      <c r="F740" s="31">
        <v>6</v>
      </c>
      <c r="G740" s="32">
        <v>5040</v>
      </c>
      <c r="H740" s="31">
        <v>2804.7599999999998</v>
      </c>
      <c r="I740" s="26">
        <f t="shared" si="22"/>
        <v>2.5000000000000001E-2</v>
      </c>
      <c r="J740" s="24" t="str">
        <f t="shared" si="23"/>
        <v>Need Improvement</v>
      </c>
    </row>
    <row r="741" spans="1:10" x14ac:dyDescent="0.25">
      <c r="A741" s="29">
        <v>41810</v>
      </c>
      <c r="B741" s="30">
        <v>1784</v>
      </c>
      <c r="C741" s="31" t="s">
        <v>56</v>
      </c>
      <c r="D741" s="31" t="s">
        <v>62</v>
      </c>
      <c r="E741" s="31" t="s">
        <v>59</v>
      </c>
      <c r="F741" s="31">
        <v>8</v>
      </c>
      <c r="G741" s="32">
        <v>6372</v>
      </c>
      <c r="H741" s="31">
        <v>3767.9759999999997</v>
      </c>
      <c r="I741" s="26">
        <f t="shared" si="22"/>
        <v>2.5000000000000001E-2</v>
      </c>
      <c r="J741" s="24" t="str">
        <f t="shared" si="23"/>
        <v>Need Improvement</v>
      </c>
    </row>
    <row r="742" spans="1:10" x14ac:dyDescent="0.25">
      <c r="A742" s="29">
        <v>41811</v>
      </c>
      <c r="B742" s="30">
        <v>2149</v>
      </c>
      <c r="C742" s="31" t="s">
        <v>53</v>
      </c>
      <c r="D742" s="31" t="s">
        <v>62</v>
      </c>
      <c r="E742" s="31" t="s">
        <v>58</v>
      </c>
      <c r="F742" s="31">
        <v>9</v>
      </c>
      <c r="G742" s="32">
        <v>2160</v>
      </c>
      <c r="H742" s="31">
        <v>4688.28</v>
      </c>
      <c r="I742" s="26">
        <f t="shared" si="22"/>
        <v>1.4999999999999999E-2</v>
      </c>
      <c r="J742" s="24" t="str">
        <f t="shared" si="23"/>
        <v>Need Improvement</v>
      </c>
    </row>
    <row r="743" spans="1:10" x14ac:dyDescent="0.25">
      <c r="A743" s="29">
        <v>41812</v>
      </c>
      <c r="B743" s="30">
        <v>1785</v>
      </c>
      <c r="C743" s="31" t="s">
        <v>57</v>
      </c>
      <c r="D743" s="31" t="s">
        <v>62</v>
      </c>
      <c r="E743" s="31" t="s">
        <v>55</v>
      </c>
      <c r="F743" s="31">
        <v>10</v>
      </c>
      <c r="G743" s="32">
        <v>7680</v>
      </c>
      <c r="H743" s="31">
        <v>3141.6320000000001</v>
      </c>
      <c r="I743" s="26">
        <f t="shared" si="22"/>
        <v>2.5000000000000001E-2</v>
      </c>
      <c r="J743" s="24" t="str">
        <f t="shared" si="23"/>
        <v>Need Improvement</v>
      </c>
    </row>
    <row r="744" spans="1:10" x14ac:dyDescent="0.25">
      <c r="A744" s="29">
        <v>41813</v>
      </c>
      <c r="B744" s="30">
        <v>2150</v>
      </c>
      <c r="C744" s="31" t="s">
        <v>56</v>
      </c>
      <c r="D744" s="31" t="s">
        <v>62</v>
      </c>
      <c r="E744" s="31" t="s">
        <v>58</v>
      </c>
      <c r="F744" s="31">
        <v>10</v>
      </c>
      <c r="G744" s="32">
        <v>4320</v>
      </c>
      <c r="H744" s="31">
        <v>3841.3440000000001</v>
      </c>
      <c r="I744" s="26">
        <f t="shared" si="22"/>
        <v>1.4999999999999999E-2</v>
      </c>
      <c r="J744" s="24" t="str">
        <f t="shared" si="23"/>
        <v>Need Improvement</v>
      </c>
    </row>
    <row r="745" spans="1:10" x14ac:dyDescent="0.25">
      <c r="A745" s="29">
        <v>41814</v>
      </c>
      <c r="B745" s="30">
        <v>1786</v>
      </c>
      <c r="C745" s="31" t="s">
        <v>53</v>
      </c>
      <c r="D745" s="31" t="s">
        <v>62</v>
      </c>
      <c r="E745" s="31" t="s">
        <v>55</v>
      </c>
      <c r="F745" s="31">
        <v>10</v>
      </c>
      <c r="G745" s="32">
        <v>11700</v>
      </c>
      <c r="H745" s="31">
        <v>2947.4639999999999</v>
      </c>
      <c r="I745" s="26">
        <f t="shared" si="22"/>
        <v>0.05</v>
      </c>
      <c r="J745" s="24" t="str">
        <f t="shared" si="23"/>
        <v>Good</v>
      </c>
    </row>
    <row r="746" spans="1:10" x14ac:dyDescent="0.25">
      <c r="A746" s="29">
        <v>41815</v>
      </c>
      <c r="B746" s="30">
        <v>2151</v>
      </c>
      <c r="C746" s="31" t="s">
        <v>57</v>
      </c>
      <c r="D746" s="31" t="s">
        <v>62</v>
      </c>
      <c r="E746" s="31" t="s">
        <v>59</v>
      </c>
      <c r="F746" s="31">
        <v>6</v>
      </c>
      <c r="G746" s="32">
        <v>4428</v>
      </c>
      <c r="H746" s="31">
        <v>1409.8752000000002</v>
      </c>
      <c r="I746" s="26">
        <f t="shared" si="22"/>
        <v>1.4999999999999999E-2</v>
      </c>
      <c r="J746" s="24" t="str">
        <f t="shared" si="23"/>
        <v>Need Improvement</v>
      </c>
    </row>
    <row r="747" spans="1:10" x14ac:dyDescent="0.25">
      <c r="A747" s="29">
        <v>41816</v>
      </c>
      <c r="B747" s="30">
        <v>1787</v>
      </c>
      <c r="C747" s="31" t="s">
        <v>56</v>
      </c>
      <c r="D747" s="31" t="s">
        <v>62</v>
      </c>
      <c r="E747" s="31" t="s">
        <v>55</v>
      </c>
      <c r="F747" s="31">
        <v>8</v>
      </c>
      <c r="G747" s="32">
        <v>11280</v>
      </c>
      <c r="H747" s="31">
        <v>819.37920000000008</v>
      </c>
      <c r="I747" s="26">
        <f t="shared" si="22"/>
        <v>0.05</v>
      </c>
      <c r="J747" s="24" t="str">
        <f t="shared" si="23"/>
        <v>Good</v>
      </c>
    </row>
    <row r="748" spans="1:10" x14ac:dyDescent="0.25">
      <c r="A748" s="29">
        <v>41817</v>
      </c>
      <c r="B748" s="30">
        <v>2152</v>
      </c>
      <c r="C748" s="31" t="s">
        <v>53</v>
      </c>
      <c r="D748" s="31" t="s">
        <v>62</v>
      </c>
      <c r="E748" s="31" t="s">
        <v>59</v>
      </c>
      <c r="F748" s="31">
        <v>6</v>
      </c>
      <c r="G748" s="32">
        <v>4333.5</v>
      </c>
      <c r="H748" s="31">
        <v>2646.3240000000001</v>
      </c>
      <c r="I748" s="26">
        <f t="shared" si="22"/>
        <v>1.4999999999999999E-2</v>
      </c>
      <c r="J748" s="24" t="str">
        <f t="shared" si="23"/>
        <v>Need Improvement</v>
      </c>
    </row>
    <row r="749" spans="1:10" x14ac:dyDescent="0.25">
      <c r="A749" s="29">
        <v>41818</v>
      </c>
      <c r="B749" s="30">
        <v>1788</v>
      </c>
      <c r="C749" s="31" t="s">
        <v>57</v>
      </c>
      <c r="D749" s="31" t="s">
        <v>62</v>
      </c>
      <c r="E749" s="31" t="s">
        <v>58</v>
      </c>
      <c r="F749" s="31">
        <v>10</v>
      </c>
      <c r="G749" s="32">
        <v>6360</v>
      </c>
      <c r="H749" s="31">
        <v>937.88800000000003</v>
      </c>
      <c r="I749" s="26">
        <f t="shared" si="22"/>
        <v>2.5000000000000001E-2</v>
      </c>
      <c r="J749" s="24" t="str">
        <f t="shared" si="23"/>
        <v>Need Improvement</v>
      </c>
    </row>
    <row r="750" spans="1:10" x14ac:dyDescent="0.25">
      <c r="A750" s="29">
        <v>41819</v>
      </c>
      <c r="B750" s="30">
        <v>2153</v>
      </c>
      <c r="C750" s="31" t="s">
        <v>56</v>
      </c>
      <c r="D750" s="31" t="s">
        <v>62</v>
      </c>
      <c r="E750" s="31" t="s">
        <v>59</v>
      </c>
      <c r="F750" s="31">
        <v>6</v>
      </c>
      <c r="G750" s="32">
        <v>4932</v>
      </c>
      <c r="H750" s="31">
        <v>2954.0214000000001</v>
      </c>
      <c r="I750" s="26">
        <f t="shared" si="22"/>
        <v>1.4999999999999999E-2</v>
      </c>
      <c r="J750" s="24" t="str">
        <f t="shared" si="23"/>
        <v>Need Improvement</v>
      </c>
    </row>
    <row r="751" spans="1:10" x14ac:dyDescent="0.25">
      <c r="A751" s="29">
        <v>41820</v>
      </c>
      <c r="B751" s="30">
        <v>1789</v>
      </c>
      <c r="C751" s="31" t="s">
        <v>53</v>
      </c>
      <c r="D751" s="31" t="s">
        <v>62</v>
      </c>
      <c r="E751" s="31" t="s">
        <v>58</v>
      </c>
      <c r="F751" s="31">
        <v>10</v>
      </c>
      <c r="G751" s="32">
        <v>5220</v>
      </c>
      <c r="H751" s="31">
        <v>1821.258</v>
      </c>
      <c r="I751" s="26">
        <f t="shared" si="22"/>
        <v>2.5000000000000001E-2</v>
      </c>
      <c r="J751" s="24" t="str">
        <f t="shared" si="23"/>
        <v>Need Improvement</v>
      </c>
    </row>
    <row r="752" spans="1:10" x14ac:dyDescent="0.25">
      <c r="A752" s="29">
        <v>41821</v>
      </c>
      <c r="B752" s="30">
        <v>1790</v>
      </c>
      <c r="C752" s="31" t="s">
        <v>56</v>
      </c>
      <c r="D752" s="31" t="s">
        <v>62</v>
      </c>
      <c r="E752" s="31" t="s">
        <v>58</v>
      </c>
      <c r="F752" s="31">
        <v>7</v>
      </c>
      <c r="G752" s="32">
        <v>6709.5</v>
      </c>
      <c r="H752" s="31">
        <v>3329.7012</v>
      </c>
      <c r="I752" s="26">
        <f t="shared" si="22"/>
        <v>2.5000000000000001E-2</v>
      </c>
      <c r="J752" s="24" t="str">
        <f t="shared" si="23"/>
        <v>Need Improvement</v>
      </c>
    </row>
    <row r="753" spans="1:10" x14ac:dyDescent="0.25">
      <c r="A753" s="29">
        <v>41822</v>
      </c>
      <c r="B753" s="30">
        <v>1791</v>
      </c>
      <c r="C753" s="31" t="s">
        <v>57</v>
      </c>
      <c r="D753" s="31" t="s">
        <v>62</v>
      </c>
      <c r="E753" s="31" t="s">
        <v>59</v>
      </c>
      <c r="F753" s="31">
        <v>9</v>
      </c>
      <c r="G753" s="32">
        <v>10170</v>
      </c>
      <c r="H753" s="31">
        <v>2013.0498000000002</v>
      </c>
      <c r="I753" s="26">
        <f t="shared" si="22"/>
        <v>0.05</v>
      </c>
      <c r="J753" s="24" t="str">
        <f t="shared" si="23"/>
        <v>Good</v>
      </c>
    </row>
    <row r="754" spans="1:10" x14ac:dyDescent="0.25">
      <c r="A754" s="29">
        <v>41823</v>
      </c>
      <c r="B754" s="30">
        <v>1792</v>
      </c>
      <c r="C754" s="31" t="s">
        <v>53</v>
      </c>
      <c r="D754" s="31" t="s">
        <v>62</v>
      </c>
      <c r="E754" s="31" t="s">
        <v>59</v>
      </c>
      <c r="F754" s="31">
        <v>6</v>
      </c>
      <c r="G754" s="32">
        <v>5004</v>
      </c>
      <c r="H754" s="31">
        <v>3896.1143999999999</v>
      </c>
      <c r="I754" s="26">
        <f t="shared" si="22"/>
        <v>2.5000000000000001E-2</v>
      </c>
      <c r="J754" s="24" t="str">
        <f t="shared" si="23"/>
        <v>Need Improvement</v>
      </c>
    </row>
    <row r="755" spans="1:10" x14ac:dyDescent="0.25">
      <c r="A755" s="29">
        <v>41824</v>
      </c>
      <c r="B755" s="30">
        <v>1793</v>
      </c>
      <c r="C755" s="31" t="s">
        <v>56</v>
      </c>
      <c r="D755" s="31" t="s">
        <v>62</v>
      </c>
      <c r="E755" s="31" t="s">
        <v>59</v>
      </c>
      <c r="F755" s="31">
        <v>6</v>
      </c>
      <c r="G755" s="32">
        <v>8955</v>
      </c>
      <c r="H755" s="31">
        <v>543.74760000000003</v>
      </c>
      <c r="I755" s="26">
        <f t="shared" si="22"/>
        <v>2.5000000000000001E-2</v>
      </c>
      <c r="J755" s="24" t="str">
        <f t="shared" si="23"/>
        <v>Need Improvement</v>
      </c>
    </row>
    <row r="756" spans="1:10" x14ac:dyDescent="0.25">
      <c r="A756" s="29">
        <v>41825</v>
      </c>
      <c r="B756" s="30">
        <v>1794</v>
      </c>
      <c r="C756" s="31" t="s">
        <v>57</v>
      </c>
      <c r="D756" s="31" t="s">
        <v>62</v>
      </c>
      <c r="E756" s="31" t="s">
        <v>55</v>
      </c>
      <c r="F756" s="31">
        <v>8</v>
      </c>
      <c r="G756" s="32">
        <v>6840</v>
      </c>
      <c r="H756" s="31">
        <v>957.82799999999986</v>
      </c>
      <c r="I756" s="26">
        <f t="shared" si="22"/>
        <v>2.5000000000000001E-2</v>
      </c>
      <c r="J756" s="24" t="str">
        <f t="shared" si="23"/>
        <v>Need Improvement</v>
      </c>
    </row>
    <row r="757" spans="1:10" x14ac:dyDescent="0.25">
      <c r="A757" s="29">
        <v>41826</v>
      </c>
      <c r="B757" s="30">
        <v>2159</v>
      </c>
      <c r="C757" s="31" t="s">
        <v>56</v>
      </c>
      <c r="D757" s="31" t="s">
        <v>62</v>
      </c>
      <c r="E757" s="31" t="s">
        <v>58</v>
      </c>
      <c r="F757" s="31">
        <v>6</v>
      </c>
      <c r="G757" s="32">
        <v>1530</v>
      </c>
      <c r="H757" s="31">
        <v>2558.7720000000004</v>
      </c>
      <c r="I757" s="26">
        <f t="shared" si="22"/>
        <v>1.4999999999999999E-2</v>
      </c>
      <c r="J757" s="24" t="str">
        <f t="shared" si="23"/>
        <v>Need Improvement</v>
      </c>
    </row>
    <row r="758" spans="1:10" x14ac:dyDescent="0.25">
      <c r="A758" s="29">
        <v>41827</v>
      </c>
      <c r="B758" s="30">
        <v>1795</v>
      </c>
      <c r="C758" s="31" t="s">
        <v>53</v>
      </c>
      <c r="D758" s="31" t="s">
        <v>62</v>
      </c>
      <c r="E758" s="31" t="s">
        <v>55</v>
      </c>
      <c r="F758" s="31">
        <v>8</v>
      </c>
      <c r="G758" s="32">
        <v>10080</v>
      </c>
      <c r="H758" s="31">
        <v>1384.992</v>
      </c>
      <c r="I758" s="26">
        <f t="shared" si="22"/>
        <v>0.05</v>
      </c>
      <c r="J758" s="24" t="str">
        <f t="shared" si="23"/>
        <v>Good</v>
      </c>
    </row>
    <row r="759" spans="1:10" x14ac:dyDescent="0.25">
      <c r="A759" s="29">
        <v>41828</v>
      </c>
      <c r="B759" s="30">
        <v>2160</v>
      </c>
      <c r="C759" s="31" t="s">
        <v>57</v>
      </c>
      <c r="D759" s="31" t="s">
        <v>62</v>
      </c>
      <c r="E759" s="31" t="s">
        <v>59</v>
      </c>
      <c r="F759" s="31">
        <v>6</v>
      </c>
      <c r="G759" s="32">
        <v>10755</v>
      </c>
      <c r="H759" s="31">
        <v>1669.1760000000002</v>
      </c>
      <c r="I759" s="26">
        <f t="shared" si="22"/>
        <v>0.05</v>
      </c>
      <c r="J759" s="24" t="str">
        <f t="shared" si="23"/>
        <v>Good</v>
      </c>
    </row>
    <row r="760" spans="1:10" x14ac:dyDescent="0.25">
      <c r="A760" s="29">
        <v>41829</v>
      </c>
      <c r="B760" s="30">
        <v>1796</v>
      </c>
      <c r="C760" s="31" t="s">
        <v>56</v>
      </c>
      <c r="D760" s="31" t="s">
        <v>62</v>
      </c>
      <c r="E760" s="31" t="s">
        <v>55</v>
      </c>
      <c r="F760" s="31">
        <v>10</v>
      </c>
      <c r="G760" s="32">
        <v>14025</v>
      </c>
      <c r="H760" s="31">
        <v>2904.0164999999997</v>
      </c>
      <c r="I760" s="26">
        <f t="shared" si="22"/>
        <v>0.05</v>
      </c>
      <c r="J760" s="24" t="str">
        <f t="shared" si="23"/>
        <v>Good</v>
      </c>
    </row>
    <row r="761" spans="1:10" x14ac:dyDescent="0.25">
      <c r="A761" s="29">
        <v>40909</v>
      </c>
      <c r="B761" s="30">
        <v>2161</v>
      </c>
      <c r="C761" s="31" t="s">
        <v>53</v>
      </c>
      <c r="D761" s="31" t="s">
        <v>63</v>
      </c>
      <c r="E761" s="31" t="s">
        <v>59</v>
      </c>
      <c r="F761" s="31">
        <v>7</v>
      </c>
      <c r="G761" s="32">
        <v>9870</v>
      </c>
      <c r="H761" s="31">
        <v>1342.7148</v>
      </c>
      <c r="I761" s="26">
        <f t="shared" si="22"/>
        <v>2.5000000000000001E-2</v>
      </c>
      <c r="J761" s="24" t="str">
        <f t="shared" si="23"/>
        <v>Need Improvement</v>
      </c>
    </row>
    <row r="762" spans="1:10" x14ac:dyDescent="0.25">
      <c r="A762" s="29">
        <v>40910</v>
      </c>
      <c r="B762" s="30">
        <v>1797</v>
      </c>
      <c r="C762" s="31" t="s">
        <v>57</v>
      </c>
      <c r="D762" s="31" t="s">
        <v>63</v>
      </c>
      <c r="E762" s="31" t="s">
        <v>58</v>
      </c>
      <c r="F762" s="31">
        <v>9</v>
      </c>
      <c r="G762" s="32">
        <v>2092.5</v>
      </c>
      <c r="H762" s="31">
        <v>1782.81</v>
      </c>
      <c r="I762" s="26">
        <f t="shared" si="22"/>
        <v>1.4999999999999999E-2</v>
      </c>
      <c r="J762" s="24" t="str">
        <f t="shared" si="23"/>
        <v>Need Improvement</v>
      </c>
    </row>
    <row r="763" spans="1:10" x14ac:dyDescent="0.25">
      <c r="A763" s="29">
        <v>40911</v>
      </c>
      <c r="B763" s="30">
        <v>2162</v>
      </c>
      <c r="C763" s="31" t="s">
        <v>56</v>
      </c>
      <c r="D763" s="31" t="s">
        <v>63</v>
      </c>
      <c r="E763" s="31" t="s">
        <v>59</v>
      </c>
      <c r="F763" s="31">
        <v>7</v>
      </c>
      <c r="G763" s="32">
        <v>4158</v>
      </c>
      <c r="H763" s="31">
        <v>816.83910000000003</v>
      </c>
      <c r="I763" s="26">
        <f t="shared" si="22"/>
        <v>1.4999999999999999E-2</v>
      </c>
      <c r="J763" s="24" t="str">
        <f t="shared" si="23"/>
        <v>Need Improvement</v>
      </c>
    </row>
    <row r="764" spans="1:10" x14ac:dyDescent="0.25">
      <c r="A764" s="29">
        <v>40913</v>
      </c>
      <c r="B764" s="30">
        <v>1798</v>
      </c>
      <c r="C764" s="31" t="s">
        <v>53</v>
      </c>
      <c r="D764" s="31" t="s">
        <v>63</v>
      </c>
      <c r="E764" s="31" t="s">
        <v>58</v>
      </c>
      <c r="F764" s="31">
        <v>6</v>
      </c>
      <c r="G764" s="32">
        <v>7506</v>
      </c>
      <c r="H764" s="31">
        <v>2502.5003999999999</v>
      </c>
      <c r="I764" s="26">
        <f t="shared" si="22"/>
        <v>2.5000000000000001E-2</v>
      </c>
      <c r="J764" s="24" t="str">
        <f t="shared" si="23"/>
        <v>Need Improvement</v>
      </c>
    </row>
    <row r="765" spans="1:10" x14ac:dyDescent="0.25">
      <c r="A765" s="29">
        <v>40914</v>
      </c>
      <c r="B765" s="30">
        <v>2163</v>
      </c>
      <c r="C765" s="31" t="s">
        <v>57</v>
      </c>
      <c r="D765" s="31" t="s">
        <v>63</v>
      </c>
      <c r="E765" s="31" t="s">
        <v>55</v>
      </c>
      <c r="F765" s="31">
        <v>10</v>
      </c>
      <c r="G765" s="32">
        <v>4470</v>
      </c>
      <c r="H765" s="31">
        <v>841.25400000000002</v>
      </c>
      <c r="I765" s="26">
        <f t="shared" si="22"/>
        <v>1.4999999999999999E-2</v>
      </c>
      <c r="J765" s="24" t="str">
        <f t="shared" si="23"/>
        <v>Need Improvement</v>
      </c>
    </row>
    <row r="766" spans="1:10" x14ac:dyDescent="0.25">
      <c r="A766" s="29">
        <v>40915</v>
      </c>
      <c r="B766" s="30">
        <v>1799</v>
      </c>
      <c r="C766" s="31" t="s">
        <v>56</v>
      </c>
      <c r="D766" s="31" t="s">
        <v>63</v>
      </c>
      <c r="E766" s="31" t="s">
        <v>58</v>
      </c>
      <c r="F766" s="31">
        <v>8</v>
      </c>
      <c r="G766" s="32">
        <v>8496</v>
      </c>
      <c r="H766" s="31">
        <v>1601.0712000000003</v>
      </c>
      <c r="I766" s="26">
        <f t="shared" si="22"/>
        <v>2.5000000000000001E-2</v>
      </c>
      <c r="J766" s="24" t="str">
        <f t="shared" si="23"/>
        <v>Need Improvement</v>
      </c>
    </row>
    <row r="767" spans="1:10" x14ac:dyDescent="0.25">
      <c r="A767" s="29">
        <v>40916</v>
      </c>
      <c r="B767" s="30">
        <v>2164</v>
      </c>
      <c r="C767" s="31" t="s">
        <v>53</v>
      </c>
      <c r="D767" s="31" t="s">
        <v>63</v>
      </c>
      <c r="E767" s="31" t="s">
        <v>55</v>
      </c>
      <c r="F767" s="31">
        <v>10</v>
      </c>
      <c r="G767" s="32">
        <v>5860</v>
      </c>
      <c r="H767" s="31">
        <v>3559.9500000000003</v>
      </c>
      <c r="I767" s="26">
        <f t="shared" si="22"/>
        <v>2.5000000000000001E-2</v>
      </c>
      <c r="J767" s="24" t="str">
        <f t="shared" si="23"/>
        <v>Need Improvement</v>
      </c>
    </row>
    <row r="768" spans="1:10" x14ac:dyDescent="0.25">
      <c r="A768" s="29">
        <v>40917</v>
      </c>
      <c r="B768" s="30">
        <v>1800</v>
      </c>
      <c r="C768" s="31" t="s">
        <v>57</v>
      </c>
      <c r="D768" s="31" t="s">
        <v>63</v>
      </c>
      <c r="E768" s="31" t="s">
        <v>59</v>
      </c>
      <c r="F768" s="31">
        <v>9</v>
      </c>
      <c r="G768" s="32">
        <v>14107.5</v>
      </c>
      <c r="H768" s="31">
        <v>5919.5069999999987</v>
      </c>
      <c r="I768" s="26">
        <f t="shared" si="22"/>
        <v>0.05</v>
      </c>
      <c r="J768" s="24" t="str">
        <f t="shared" si="23"/>
        <v>Good</v>
      </c>
    </row>
    <row r="769" spans="1:10" x14ac:dyDescent="0.25">
      <c r="A769" s="29">
        <v>40918</v>
      </c>
      <c r="B769" s="30">
        <v>2165</v>
      </c>
      <c r="C769" s="31" t="s">
        <v>56</v>
      </c>
      <c r="D769" s="31" t="s">
        <v>63</v>
      </c>
      <c r="E769" s="31" t="s">
        <v>55</v>
      </c>
      <c r="F769" s="31">
        <v>10</v>
      </c>
      <c r="G769" s="32">
        <v>5670</v>
      </c>
      <c r="H769" s="31">
        <v>3617.46</v>
      </c>
      <c r="I769" s="26">
        <f t="shared" si="22"/>
        <v>2.5000000000000001E-2</v>
      </c>
      <c r="J769" s="24" t="str">
        <f t="shared" si="23"/>
        <v>Need Improvement</v>
      </c>
    </row>
    <row r="770" spans="1:10" x14ac:dyDescent="0.25">
      <c r="A770" s="29">
        <v>40919</v>
      </c>
      <c r="B770" s="30">
        <v>1801</v>
      </c>
      <c r="C770" s="31" t="s">
        <v>53</v>
      </c>
      <c r="D770" s="31" t="s">
        <v>63</v>
      </c>
      <c r="E770" s="31" t="s">
        <v>59</v>
      </c>
      <c r="F770" s="31">
        <v>9</v>
      </c>
      <c r="G770" s="32">
        <v>12555</v>
      </c>
      <c r="H770" s="31">
        <v>1511.6219999999998</v>
      </c>
      <c r="I770" s="26">
        <f t="shared" si="22"/>
        <v>0.05</v>
      </c>
      <c r="J770" s="24" t="str">
        <f t="shared" si="23"/>
        <v>Good</v>
      </c>
    </row>
    <row r="771" spans="1:10" x14ac:dyDescent="0.25">
      <c r="A771" s="29">
        <v>40920</v>
      </c>
      <c r="B771" s="30">
        <v>2166</v>
      </c>
      <c r="C771" s="31" t="s">
        <v>57</v>
      </c>
      <c r="D771" s="31" t="s">
        <v>63</v>
      </c>
      <c r="E771" s="31" t="s">
        <v>58</v>
      </c>
      <c r="F771" s="31">
        <v>8</v>
      </c>
      <c r="G771" s="32">
        <v>4160</v>
      </c>
      <c r="H771" s="31">
        <v>3684.72</v>
      </c>
      <c r="I771" s="26">
        <f t="shared" si="22"/>
        <v>1.4999999999999999E-2</v>
      </c>
      <c r="J771" s="24" t="str">
        <f t="shared" si="23"/>
        <v>Need Improvement</v>
      </c>
    </row>
    <row r="772" spans="1:10" x14ac:dyDescent="0.25">
      <c r="A772" s="29">
        <v>40921</v>
      </c>
      <c r="B772" s="30">
        <v>1802</v>
      </c>
      <c r="C772" s="31" t="s">
        <v>56</v>
      </c>
      <c r="D772" s="31" t="s">
        <v>63</v>
      </c>
      <c r="E772" s="31" t="s">
        <v>59</v>
      </c>
      <c r="F772" s="31">
        <v>7</v>
      </c>
      <c r="G772" s="32">
        <v>1974</v>
      </c>
      <c r="H772" s="31">
        <v>2703.5904</v>
      </c>
      <c r="I772" s="26">
        <f t="shared" si="22"/>
        <v>1.4999999999999999E-2</v>
      </c>
      <c r="J772" s="24" t="str">
        <f t="shared" si="23"/>
        <v>Need Improvement</v>
      </c>
    </row>
    <row r="773" spans="1:10" x14ac:dyDescent="0.25">
      <c r="A773" s="29">
        <v>40922</v>
      </c>
      <c r="B773" s="30">
        <v>2167</v>
      </c>
      <c r="C773" s="31" t="s">
        <v>53</v>
      </c>
      <c r="D773" s="31" t="s">
        <v>63</v>
      </c>
      <c r="E773" s="31" t="s">
        <v>58</v>
      </c>
      <c r="F773" s="31">
        <v>9</v>
      </c>
      <c r="G773" s="32">
        <v>4819.5</v>
      </c>
      <c r="H773" s="31">
        <v>1895.9913000000001</v>
      </c>
      <c r="I773" s="26">
        <f t="shared" si="22"/>
        <v>1.4999999999999999E-2</v>
      </c>
      <c r="J773" s="24" t="str">
        <f t="shared" si="23"/>
        <v>Need Improvement</v>
      </c>
    </row>
    <row r="774" spans="1:10" x14ac:dyDescent="0.25">
      <c r="A774" s="29">
        <v>40923</v>
      </c>
      <c r="B774" s="30">
        <v>1803</v>
      </c>
      <c r="C774" s="31" t="s">
        <v>57</v>
      </c>
      <c r="D774" s="31" t="s">
        <v>63</v>
      </c>
      <c r="E774" s="31" t="s">
        <v>55</v>
      </c>
      <c r="F774" s="31">
        <v>8</v>
      </c>
      <c r="G774" s="32">
        <v>6912</v>
      </c>
      <c r="H774" s="31">
        <v>1589.2991999999999</v>
      </c>
      <c r="I774" s="26">
        <f t="shared" ref="I774:I837" si="24">IF(G774&lt;5000,$O$7,IF(AND(G774&gt;=5000,G774&lt;10000),$O$6,$O$5))</f>
        <v>2.5000000000000001E-2</v>
      </c>
      <c r="J774" s="24" t="str">
        <f t="shared" ref="J774:J837" si="25">IF(OR(G774&gt;10000,H774&gt;=5000),"Good", "Need Improvement")</f>
        <v>Need Improvement</v>
      </c>
    </row>
    <row r="775" spans="1:10" x14ac:dyDescent="0.25">
      <c r="A775" s="29">
        <v>40924</v>
      </c>
      <c r="B775" s="30">
        <v>2168</v>
      </c>
      <c r="C775" s="31" t="s">
        <v>56</v>
      </c>
      <c r="D775" s="31" t="s">
        <v>63</v>
      </c>
      <c r="E775" s="31" t="s">
        <v>58</v>
      </c>
      <c r="F775" s="31">
        <v>7</v>
      </c>
      <c r="G775" s="32">
        <v>5811.75</v>
      </c>
      <c r="H775" s="31">
        <v>4338.4713750000001</v>
      </c>
      <c r="I775" s="26">
        <f t="shared" si="24"/>
        <v>2.5000000000000001E-2</v>
      </c>
      <c r="J775" s="24" t="str">
        <f t="shared" si="25"/>
        <v>Need Improvement</v>
      </c>
    </row>
    <row r="776" spans="1:10" x14ac:dyDescent="0.25">
      <c r="A776" s="29">
        <v>40925</v>
      </c>
      <c r="B776" s="30">
        <v>1804</v>
      </c>
      <c r="C776" s="31" t="s">
        <v>53</v>
      </c>
      <c r="D776" s="31" t="s">
        <v>63</v>
      </c>
      <c r="E776" s="31" t="s">
        <v>55</v>
      </c>
      <c r="F776" s="31">
        <v>7</v>
      </c>
      <c r="G776" s="32">
        <v>9502.5</v>
      </c>
      <c r="H776" s="31">
        <v>634.5769499999999</v>
      </c>
      <c r="I776" s="26">
        <f t="shared" si="24"/>
        <v>2.5000000000000001E-2</v>
      </c>
      <c r="J776" s="24" t="str">
        <f t="shared" si="25"/>
        <v>Need Improvement</v>
      </c>
    </row>
    <row r="777" spans="1:10" x14ac:dyDescent="0.25">
      <c r="A777" s="29">
        <v>40926</v>
      </c>
      <c r="B777" s="30">
        <v>2169</v>
      </c>
      <c r="C777" s="31" t="s">
        <v>57</v>
      </c>
      <c r="D777" s="31" t="s">
        <v>63</v>
      </c>
      <c r="E777" s="31" t="s">
        <v>59</v>
      </c>
      <c r="F777" s="31">
        <v>8</v>
      </c>
      <c r="G777" s="32">
        <v>9720</v>
      </c>
      <c r="H777" s="31">
        <v>1332.0288</v>
      </c>
      <c r="I777" s="26">
        <f t="shared" si="24"/>
        <v>2.5000000000000001E-2</v>
      </c>
      <c r="J777" s="24" t="str">
        <f t="shared" si="25"/>
        <v>Need Improvement</v>
      </c>
    </row>
    <row r="778" spans="1:10" x14ac:dyDescent="0.25">
      <c r="A778" s="29">
        <v>40927</v>
      </c>
      <c r="B778" s="30">
        <v>1805</v>
      </c>
      <c r="C778" s="31" t="s">
        <v>56</v>
      </c>
      <c r="D778" s="31" t="s">
        <v>63</v>
      </c>
      <c r="E778" s="31" t="s">
        <v>55</v>
      </c>
      <c r="F778" s="31">
        <v>10</v>
      </c>
      <c r="G778" s="32">
        <v>5400</v>
      </c>
      <c r="H778" s="31">
        <v>3489.3</v>
      </c>
      <c r="I778" s="26">
        <f t="shared" si="24"/>
        <v>2.5000000000000001E-2</v>
      </c>
      <c r="J778" s="24" t="str">
        <f t="shared" si="25"/>
        <v>Need Improvement</v>
      </c>
    </row>
    <row r="779" spans="1:10" x14ac:dyDescent="0.25">
      <c r="A779" s="29">
        <v>40928</v>
      </c>
      <c r="B779" s="30">
        <v>2170</v>
      </c>
      <c r="C779" s="31" t="s">
        <v>53</v>
      </c>
      <c r="D779" s="31" t="s">
        <v>63</v>
      </c>
      <c r="E779" s="31" t="s">
        <v>59</v>
      </c>
      <c r="F779" s="31">
        <v>6</v>
      </c>
      <c r="G779" s="32">
        <v>8032.5</v>
      </c>
      <c r="H779" s="31">
        <v>2061.4607999999998</v>
      </c>
      <c r="I779" s="26">
        <f t="shared" si="24"/>
        <v>2.5000000000000001E-2</v>
      </c>
      <c r="J779" s="24" t="str">
        <f t="shared" si="25"/>
        <v>Need Improvement</v>
      </c>
    </row>
    <row r="780" spans="1:10" x14ac:dyDescent="0.25">
      <c r="A780" s="29">
        <v>40929</v>
      </c>
      <c r="B780" s="30">
        <v>1806</v>
      </c>
      <c r="C780" s="31" t="s">
        <v>57</v>
      </c>
      <c r="D780" s="31" t="s">
        <v>63</v>
      </c>
      <c r="E780" s="31" t="s">
        <v>58</v>
      </c>
      <c r="F780" s="31">
        <v>6</v>
      </c>
      <c r="G780" s="32">
        <v>2133</v>
      </c>
      <c r="H780" s="31">
        <v>4209.4754999999996</v>
      </c>
      <c r="I780" s="26">
        <f t="shared" si="24"/>
        <v>1.4999999999999999E-2</v>
      </c>
      <c r="J780" s="24" t="str">
        <f t="shared" si="25"/>
        <v>Need Improvement</v>
      </c>
    </row>
    <row r="781" spans="1:10" x14ac:dyDescent="0.25">
      <c r="A781" s="29">
        <v>40930</v>
      </c>
      <c r="B781" s="30">
        <v>2171</v>
      </c>
      <c r="C781" s="31" t="s">
        <v>56</v>
      </c>
      <c r="D781" s="31" t="s">
        <v>63</v>
      </c>
      <c r="E781" s="31" t="s">
        <v>59</v>
      </c>
      <c r="F781" s="31">
        <v>10</v>
      </c>
      <c r="G781" s="32">
        <v>4980</v>
      </c>
      <c r="H781" s="31">
        <v>1633.44</v>
      </c>
      <c r="I781" s="26">
        <f t="shared" si="24"/>
        <v>1.4999999999999999E-2</v>
      </c>
      <c r="J781" s="24" t="str">
        <f t="shared" si="25"/>
        <v>Need Improvement</v>
      </c>
    </row>
    <row r="782" spans="1:10" x14ac:dyDescent="0.25">
      <c r="A782" s="29">
        <v>40931</v>
      </c>
      <c r="B782" s="30">
        <v>1807</v>
      </c>
      <c r="C782" s="31" t="s">
        <v>53</v>
      </c>
      <c r="D782" s="31" t="s">
        <v>63</v>
      </c>
      <c r="E782" s="31" t="s">
        <v>58</v>
      </c>
      <c r="F782" s="31">
        <v>6</v>
      </c>
      <c r="G782" s="32">
        <v>3582</v>
      </c>
      <c r="H782" s="31">
        <v>765.65250000000003</v>
      </c>
      <c r="I782" s="26">
        <f t="shared" si="24"/>
        <v>1.4999999999999999E-2</v>
      </c>
      <c r="J782" s="24" t="str">
        <f t="shared" si="25"/>
        <v>Need Improvement</v>
      </c>
    </row>
    <row r="783" spans="1:10" x14ac:dyDescent="0.25">
      <c r="A783" s="29">
        <v>40932</v>
      </c>
      <c r="B783" s="30">
        <v>2172</v>
      </c>
      <c r="C783" s="31" t="s">
        <v>57</v>
      </c>
      <c r="D783" s="31" t="s">
        <v>63</v>
      </c>
      <c r="E783" s="31" t="s">
        <v>55</v>
      </c>
      <c r="F783" s="31">
        <v>8</v>
      </c>
      <c r="G783" s="32">
        <v>12540</v>
      </c>
      <c r="H783" s="31">
        <v>1075.6812</v>
      </c>
      <c r="I783" s="26">
        <f t="shared" si="24"/>
        <v>0.05</v>
      </c>
      <c r="J783" s="24" t="str">
        <f t="shared" si="25"/>
        <v>Good</v>
      </c>
    </row>
    <row r="784" spans="1:10" x14ac:dyDescent="0.25">
      <c r="A784" s="29">
        <v>40933</v>
      </c>
      <c r="B784" s="30">
        <v>1808</v>
      </c>
      <c r="C784" s="31" t="s">
        <v>56</v>
      </c>
      <c r="D784" s="31" t="s">
        <v>63</v>
      </c>
      <c r="E784" s="31" t="s">
        <v>58</v>
      </c>
      <c r="F784" s="31">
        <v>10</v>
      </c>
      <c r="G784" s="32">
        <v>7335</v>
      </c>
      <c r="H784" s="31">
        <v>2410.2810000000004</v>
      </c>
      <c r="I784" s="26">
        <f t="shared" si="24"/>
        <v>2.5000000000000001E-2</v>
      </c>
      <c r="J784" s="24" t="str">
        <f t="shared" si="25"/>
        <v>Need Improvement</v>
      </c>
    </row>
    <row r="785" spans="1:10" x14ac:dyDescent="0.25">
      <c r="A785" s="29">
        <v>40934</v>
      </c>
      <c r="B785" s="30">
        <v>2173</v>
      </c>
      <c r="C785" s="31" t="s">
        <v>53</v>
      </c>
      <c r="D785" s="31" t="s">
        <v>63</v>
      </c>
      <c r="E785" s="31" t="s">
        <v>55</v>
      </c>
      <c r="F785" s="31">
        <v>10</v>
      </c>
      <c r="G785" s="32">
        <v>2265</v>
      </c>
      <c r="H785" s="31">
        <v>4442.7974999999988</v>
      </c>
      <c r="I785" s="26">
        <f t="shared" si="24"/>
        <v>1.4999999999999999E-2</v>
      </c>
      <c r="J785" s="24" t="str">
        <f t="shared" si="25"/>
        <v>Need Improvement</v>
      </c>
    </row>
    <row r="786" spans="1:10" x14ac:dyDescent="0.25">
      <c r="A786" s="29">
        <v>40935</v>
      </c>
      <c r="B786" s="30">
        <v>1809</v>
      </c>
      <c r="C786" s="31" t="s">
        <v>57</v>
      </c>
      <c r="D786" s="31" t="s">
        <v>63</v>
      </c>
      <c r="E786" s="31" t="s">
        <v>59</v>
      </c>
      <c r="F786" s="31">
        <v>7</v>
      </c>
      <c r="G786" s="32">
        <v>7812</v>
      </c>
      <c r="H786" s="31">
        <v>2996.6831999999999</v>
      </c>
      <c r="I786" s="26">
        <f t="shared" si="24"/>
        <v>2.5000000000000001E-2</v>
      </c>
      <c r="J786" s="24" t="str">
        <f t="shared" si="25"/>
        <v>Need Improvement</v>
      </c>
    </row>
    <row r="787" spans="1:10" x14ac:dyDescent="0.25">
      <c r="A787" s="29">
        <v>40936</v>
      </c>
      <c r="B787" s="30">
        <v>2174</v>
      </c>
      <c r="C787" s="31" t="s">
        <v>56</v>
      </c>
      <c r="D787" s="31" t="s">
        <v>63</v>
      </c>
      <c r="E787" s="31" t="s">
        <v>55</v>
      </c>
      <c r="F787" s="31">
        <v>8</v>
      </c>
      <c r="G787" s="32">
        <v>2484</v>
      </c>
      <c r="H787" s="31">
        <v>874.11959999999999</v>
      </c>
      <c r="I787" s="26">
        <f t="shared" si="24"/>
        <v>1.4999999999999999E-2</v>
      </c>
      <c r="J787" s="24" t="str">
        <f t="shared" si="25"/>
        <v>Need Improvement</v>
      </c>
    </row>
    <row r="788" spans="1:10" x14ac:dyDescent="0.25">
      <c r="A788" s="29">
        <v>40937</v>
      </c>
      <c r="B788" s="30">
        <v>1810</v>
      </c>
      <c r="C788" s="31" t="s">
        <v>53</v>
      </c>
      <c r="D788" s="31" t="s">
        <v>63</v>
      </c>
      <c r="E788" s="31" t="s">
        <v>59</v>
      </c>
      <c r="F788" s="31">
        <v>6</v>
      </c>
      <c r="G788" s="32">
        <v>6156</v>
      </c>
      <c r="H788" s="31">
        <v>757.39319999999998</v>
      </c>
      <c r="I788" s="26">
        <f t="shared" si="24"/>
        <v>2.5000000000000001E-2</v>
      </c>
      <c r="J788" s="24" t="str">
        <f t="shared" si="25"/>
        <v>Need Improvement</v>
      </c>
    </row>
    <row r="789" spans="1:10" x14ac:dyDescent="0.25">
      <c r="A789" s="29">
        <v>40938</v>
      </c>
      <c r="B789" s="30">
        <v>2175</v>
      </c>
      <c r="C789" s="31" t="s">
        <v>57</v>
      </c>
      <c r="D789" s="31" t="s">
        <v>63</v>
      </c>
      <c r="E789" s="31" t="s">
        <v>58</v>
      </c>
      <c r="F789" s="31">
        <v>8</v>
      </c>
      <c r="G789" s="32">
        <v>9936</v>
      </c>
      <c r="H789" s="31">
        <v>910.13760000000002</v>
      </c>
      <c r="I789" s="26">
        <f t="shared" si="24"/>
        <v>2.5000000000000001E-2</v>
      </c>
      <c r="J789" s="24" t="str">
        <f t="shared" si="25"/>
        <v>Need Improvement</v>
      </c>
    </row>
    <row r="790" spans="1:10" x14ac:dyDescent="0.25">
      <c r="A790" s="29">
        <v>40939</v>
      </c>
      <c r="B790" s="30">
        <v>1811</v>
      </c>
      <c r="C790" s="31" t="s">
        <v>56</v>
      </c>
      <c r="D790" s="31" t="s">
        <v>63</v>
      </c>
      <c r="E790" s="31" t="s">
        <v>59</v>
      </c>
      <c r="F790" s="31">
        <v>6</v>
      </c>
      <c r="G790" s="32">
        <v>1620</v>
      </c>
      <c r="H790" s="31">
        <v>2450.7359999999999</v>
      </c>
      <c r="I790" s="26">
        <f t="shared" si="24"/>
        <v>1.4999999999999999E-2</v>
      </c>
      <c r="J790" s="24" t="str">
        <f t="shared" si="25"/>
        <v>Need Improvement</v>
      </c>
    </row>
    <row r="791" spans="1:10" x14ac:dyDescent="0.25">
      <c r="A791" s="29">
        <v>40940</v>
      </c>
      <c r="B791" s="30">
        <v>2176</v>
      </c>
      <c r="C791" s="31" t="s">
        <v>53</v>
      </c>
      <c r="D791" s="31" t="s">
        <v>63</v>
      </c>
      <c r="E791" s="31" t="s">
        <v>58</v>
      </c>
      <c r="F791" s="31">
        <v>8</v>
      </c>
      <c r="G791" s="32">
        <v>4176</v>
      </c>
      <c r="H791" s="31">
        <v>4690.692</v>
      </c>
      <c r="I791" s="26">
        <f t="shared" si="24"/>
        <v>1.4999999999999999E-2</v>
      </c>
      <c r="J791" s="24" t="str">
        <f t="shared" si="25"/>
        <v>Need Improvement</v>
      </c>
    </row>
    <row r="792" spans="1:10" x14ac:dyDescent="0.25">
      <c r="A792" s="29">
        <v>40941</v>
      </c>
      <c r="B792" s="30">
        <v>1812</v>
      </c>
      <c r="C792" s="31" t="s">
        <v>57</v>
      </c>
      <c r="D792" s="31" t="s">
        <v>63</v>
      </c>
      <c r="E792" s="31" t="s">
        <v>55</v>
      </c>
      <c r="F792" s="31">
        <v>6</v>
      </c>
      <c r="G792" s="32">
        <v>5548.5</v>
      </c>
      <c r="H792" s="31">
        <v>2380.3065000000001</v>
      </c>
      <c r="I792" s="26">
        <f t="shared" si="24"/>
        <v>2.5000000000000001E-2</v>
      </c>
      <c r="J792" s="24" t="str">
        <f t="shared" si="25"/>
        <v>Need Improvement</v>
      </c>
    </row>
    <row r="793" spans="1:10" x14ac:dyDescent="0.25">
      <c r="A793" s="29">
        <v>40942</v>
      </c>
      <c r="B793" s="30">
        <v>2177</v>
      </c>
      <c r="C793" s="31" t="s">
        <v>56</v>
      </c>
      <c r="D793" s="31" t="s">
        <v>63</v>
      </c>
      <c r="E793" s="31" t="s">
        <v>58</v>
      </c>
      <c r="F793" s="31">
        <v>6</v>
      </c>
      <c r="G793" s="32">
        <v>7641</v>
      </c>
      <c r="H793" s="31">
        <v>1739.6010000000001</v>
      </c>
      <c r="I793" s="26">
        <f t="shared" si="24"/>
        <v>2.5000000000000001E-2</v>
      </c>
      <c r="J793" s="24" t="str">
        <f t="shared" si="25"/>
        <v>Need Improvement</v>
      </c>
    </row>
    <row r="794" spans="1:10" x14ac:dyDescent="0.25">
      <c r="A794" s="29">
        <v>40943</v>
      </c>
      <c r="B794" s="30">
        <v>1813</v>
      </c>
      <c r="C794" s="31" t="s">
        <v>53</v>
      </c>
      <c r="D794" s="31" t="s">
        <v>63</v>
      </c>
      <c r="E794" s="31" t="s">
        <v>55</v>
      </c>
      <c r="F794" s="31">
        <v>8</v>
      </c>
      <c r="G794" s="32">
        <v>9696</v>
      </c>
      <c r="H794" s="31">
        <v>3047.4528</v>
      </c>
      <c r="I794" s="26">
        <f t="shared" si="24"/>
        <v>2.5000000000000001E-2</v>
      </c>
      <c r="J794" s="24" t="str">
        <f t="shared" si="25"/>
        <v>Need Improvement</v>
      </c>
    </row>
    <row r="795" spans="1:10" x14ac:dyDescent="0.25">
      <c r="A795" s="29">
        <v>40944</v>
      </c>
      <c r="B795" s="30">
        <v>2178</v>
      </c>
      <c r="C795" s="31" t="s">
        <v>57</v>
      </c>
      <c r="D795" s="31" t="s">
        <v>63</v>
      </c>
      <c r="E795" s="31" t="s">
        <v>59</v>
      </c>
      <c r="F795" s="31">
        <v>7</v>
      </c>
      <c r="G795" s="32">
        <v>7087.5</v>
      </c>
      <c r="H795" s="31">
        <v>2957.8500000000004</v>
      </c>
      <c r="I795" s="26">
        <f t="shared" si="24"/>
        <v>2.5000000000000001E-2</v>
      </c>
      <c r="J795" s="24" t="str">
        <f t="shared" si="25"/>
        <v>Need Improvement</v>
      </c>
    </row>
    <row r="796" spans="1:10" x14ac:dyDescent="0.25">
      <c r="A796" s="29">
        <v>40945</v>
      </c>
      <c r="B796" s="30">
        <v>1814</v>
      </c>
      <c r="C796" s="31" t="s">
        <v>56</v>
      </c>
      <c r="D796" s="31" t="s">
        <v>63</v>
      </c>
      <c r="E796" s="31" t="s">
        <v>55</v>
      </c>
      <c r="F796" s="31">
        <v>6</v>
      </c>
      <c r="G796" s="32">
        <v>1539</v>
      </c>
      <c r="H796" s="31">
        <v>1813.5575999999999</v>
      </c>
      <c r="I796" s="26">
        <f t="shared" si="24"/>
        <v>1.4999999999999999E-2</v>
      </c>
      <c r="J796" s="24" t="str">
        <f t="shared" si="25"/>
        <v>Need Improvement</v>
      </c>
    </row>
    <row r="797" spans="1:10" x14ac:dyDescent="0.25">
      <c r="A797" s="29">
        <v>40946</v>
      </c>
      <c r="B797" s="30">
        <v>2179</v>
      </c>
      <c r="C797" s="31" t="s">
        <v>53</v>
      </c>
      <c r="D797" s="31" t="s">
        <v>63</v>
      </c>
      <c r="E797" s="31" t="s">
        <v>59</v>
      </c>
      <c r="F797" s="31">
        <v>7</v>
      </c>
      <c r="G797" s="32">
        <v>4998</v>
      </c>
      <c r="H797" s="31">
        <v>2040.1835999999998</v>
      </c>
      <c r="I797" s="26">
        <f t="shared" si="24"/>
        <v>1.4999999999999999E-2</v>
      </c>
      <c r="J797" s="24" t="str">
        <f t="shared" si="25"/>
        <v>Need Improvement</v>
      </c>
    </row>
    <row r="798" spans="1:10" x14ac:dyDescent="0.25">
      <c r="A798" s="29">
        <v>40947</v>
      </c>
      <c r="B798" s="30">
        <v>1815</v>
      </c>
      <c r="C798" s="31" t="s">
        <v>57</v>
      </c>
      <c r="D798" s="31" t="s">
        <v>63</v>
      </c>
      <c r="E798" s="31" t="s">
        <v>58</v>
      </c>
      <c r="F798" s="31">
        <v>7</v>
      </c>
      <c r="G798" s="32">
        <v>4410</v>
      </c>
      <c r="H798" s="31">
        <v>3461.8500000000004</v>
      </c>
      <c r="I798" s="26">
        <f t="shared" si="24"/>
        <v>1.4999999999999999E-2</v>
      </c>
      <c r="J798" s="24" t="str">
        <f t="shared" si="25"/>
        <v>Need Improvement</v>
      </c>
    </row>
    <row r="799" spans="1:10" x14ac:dyDescent="0.25">
      <c r="A799" s="29">
        <v>40948</v>
      </c>
      <c r="B799" s="30">
        <v>2180</v>
      </c>
      <c r="C799" s="31" t="s">
        <v>56</v>
      </c>
      <c r="D799" s="31" t="s">
        <v>63</v>
      </c>
      <c r="E799" s="31" t="s">
        <v>59</v>
      </c>
      <c r="F799" s="31">
        <v>9</v>
      </c>
      <c r="G799" s="32">
        <v>7249.5</v>
      </c>
      <c r="H799" s="31">
        <v>3633.2077500000005</v>
      </c>
      <c r="I799" s="26">
        <f t="shared" si="24"/>
        <v>2.5000000000000001E-2</v>
      </c>
      <c r="J799" s="24" t="str">
        <f t="shared" si="25"/>
        <v>Need Improvement</v>
      </c>
    </row>
    <row r="800" spans="1:10" x14ac:dyDescent="0.25">
      <c r="A800" s="29">
        <v>40949</v>
      </c>
      <c r="B800" s="30">
        <v>1816</v>
      </c>
      <c r="C800" s="31" t="s">
        <v>53</v>
      </c>
      <c r="D800" s="31" t="s">
        <v>63</v>
      </c>
      <c r="E800" s="31" t="s">
        <v>58</v>
      </c>
      <c r="F800" s="31">
        <v>10</v>
      </c>
      <c r="G800" s="32">
        <v>1635</v>
      </c>
      <c r="H800" s="31">
        <v>3072.165</v>
      </c>
      <c r="I800" s="26">
        <f t="shared" si="24"/>
        <v>1.4999999999999999E-2</v>
      </c>
      <c r="J800" s="24" t="str">
        <f t="shared" si="25"/>
        <v>Need Improvement</v>
      </c>
    </row>
    <row r="801" spans="1:10" x14ac:dyDescent="0.25">
      <c r="A801" s="29">
        <v>40950</v>
      </c>
      <c r="B801" s="30">
        <v>2181</v>
      </c>
      <c r="C801" s="31" t="s">
        <v>57</v>
      </c>
      <c r="D801" s="31" t="s">
        <v>63</v>
      </c>
      <c r="E801" s="31" t="s">
        <v>55</v>
      </c>
      <c r="F801" s="31">
        <v>8</v>
      </c>
      <c r="G801" s="32">
        <v>2376</v>
      </c>
      <c r="H801" s="31">
        <v>1641.3407999999999</v>
      </c>
      <c r="I801" s="26">
        <f t="shared" si="24"/>
        <v>1.4999999999999999E-2</v>
      </c>
      <c r="J801" s="24" t="str">
        <f t="shared" si="25"/>
        <v>Need Improvement</v>
      </c>
    </row>
    <row r="802" spans="1:10" x14ac:dyDescent="0.25">
      <c r="A802" s="29">
        <v>40951</v>
      </c>
      <c r="B802" s="30">
        <v>1817</v>
      </c>
      <c r="C802" s="31" t="s">
        <v>56</v>
      </c>
      <c r="D802" s="31" t="s">
        <v>63</v>
      </c>
      <c r="E802" s="31" t="s">
        <v>58</v>
      </c>
      <c r="F802" s="31">
        <v>10</v>
      </c>
      <c r="G802" s="32">
        <v>8175</v>
      </c>
      <c r="H802" s="31">
        <v>1896.2730000000001</v>
      </c>
      <c r="I802" s="26">
        <f t="shared" si="24"/>
        <v>2.5000000000000001E-2</v>
      </c>
      <c r="J802" s="24" t="str">
        <f t="shared" si="25"/>
        <v>Need Improvement</v>
      </c>
    </row>
    <row r="803" spans="1:10" x14ac:dyDescent="0.25">
      <c r="A803" s="29">
        <v>40952</v>
      </c>
      <c r="B803" s="30">
        <v>2182</v>
      </c>
      <c r="C803" s="31" t="s">
        <v>53</v>
      </c>
      <c r="D803" s="31" t="s">
        <v>63</v>
      </c>
      <c r="E803" s="31" t="s">
        <v>55</v>
      </c>
      <c r="F803" s="31">
        <v>9</v>
      </c>
      <c r="G803" s="32">
        <v>13140</v>
      </c>
      <c r="H803" s="31">
        <v>4216.3631999999998</v>
      </c>
      <c r="I803" s="26">
        <f t="shared" si="24"/>
        <v>0.05</v>
      </c>
      <c r="J803" s="24" t="str">
        <f t="shared" si="25"/>
        <v>Good</v>
      </c>
    </row>
    <row r="804" spans="1:10" x14ac:dyDescent="0.25">
      <c r="A804" s="29">
        <v>40953</v>
      </c>
      <c r="B804" s="30">
        <v>1818</v>
      </c>
      <c r="C804" s="31" t="s">
        <v>57</v>
      </c>
      <c r="D804" s="31" t="s">
        <v>63</v>
      </c>
      <c r="E804" s="31" t="s">
        <v>59</v>
      </c>
      <c r="F804" s="31">
        <v>7</v>
      </c>
      <c r="G804" s="32">
        <v>5811.75</v>
      </c>
      <c r="H804" s="31">
        <v>3467.6774999999998</v>
      </c>
      <c r="I804" s="26">
        <f t="shared" si="24"/>
        <v>2.5000000000000001E-2</v>
      </c>
      <c r="J804" s="24" t="str">
        <f t="shared" si="25"/>
        <v>Need Improvement</v>
      </c>
    </row>
    <row r="805" spans="1:10" x14ac:dyDescent="0.25">
      <c r="A805" s="29">
        <v>40954</v>
      </c>
      <c r="B805" s="30">
        <v>2183</v>
      </c>
      <c r="C805" s="31" t="s">
        <v>56</v>
      </c>
      <c r="D805" s="31" t="s">
        <v>63</v>
      </c>
      <c r="E805" s="31" t="s">
        <v>55</v>
      </c>
      <c r="F805" s="31">
        <v>8</v>
      </c>
      <c r="G805" s="32">
        <v>2400</v>
      </c>
      <c r="H805" s="31">
        <v>976.8</v>
      </c>
      <c r="I805" s="26">
        <f t="shared" si="24"/>
        <v>1.4999999999999999E-2</v>
      </c>
      <c r="J805" s="24" t="str">
        <f t="shared" si="25"/>
        <v>Need Improvement</v>
      </c>
    </row>
    <row r="806" spans="1:10" x14ac:dyDescent="0.25">
      <c r="A806" s="29">
        <v>40955</v>
      </c>
      <c r="B806" s="30">
        <v>1819</v>
      </c>
      <c r="C806" s="31" t="s">
        <v>53</v>
      </c>
      <c r="D806" s="31" t="s">
        <v>63</v>
      </c>
      <c r="E806" s="31" t="s">
        <v>59</v>
      </c>
      <c r="F806" s="31">
        <v>9</v>
      </c>
      <c r="G806" s="32">
        <v>6237</v>
      </c>
      <c r="H806" s="31">
        <v>919.1259</v>
      </c>
      <c r="I806" s="26">
        <f t="shared" si="24"/>
        <v>2.5000000000000001E-2</v>
      </c>
      <c r="J806" s="24" t="str">
        <f t="shared" si="25"/>
        <v>Need Improvement</v>
      </c>
    </row>
    <row r="807" spans="1:10" x14ac:dyDescent="0.25">
      <c r="A807" s="29">
        <v>40956</v>
      </c>
      <c r="B807" s="30">
        <v>2184</v>
      </c>
      <c r="C807" s="31" t="s">
        <v>57</v>
      </c>
      <c r="D807" s="31" t="s">
        <v>63</v>
      </c>
      <c r="E807" s="31" t="s">
        <v>58</v>
      </c>
      <c r="F807" s="31">
        <v>7</v>
      </c>
      <c r="G807" s="32">
        <v>2268</v>
      </c>
      <c r="H807" s="31">
        <v>827.81999999999994</v>
      </c>
      <c r="I807" s="26">
        <f t="shared" si="24"/>
        <v>1.4999999999999999E-2</v>
      </c>
      <c r="J807" s="24" t="str">
        <f t="shared" si="25"/>
        <v>Need Improvement</v>
      </c>
    </row>
    <row r="808" spans="1:10" x14ac:dyDescent="0.25">
      <c r="A808" s="29">
        <v>40957</v>
      </c>
      <c r="B808" s="30">
        <v>1820</v>
      </c>
      <c r="C808" s="31" t="s">
        <v>56</v>
      </c>
      <c r="D808" s="31" t="s">
        <v>63</v>
      </c>
      <c r="E808" s="31" t="s">
        <v>59</v>
      </c>
      <c r="F808" s="31">
        <v>10</v>
      </c>
      <c r="G808" s="32">
        <v>8880</v>
      </c>
      <c r="H808" s="31">
        <v>4449.99</v>
      </c>
      <c r="I808" s="26">
        <f t="shared" si="24"/>
        <v>2.5000000000000001E-2</v>
      </c>
      <c r="J808" s="24" t="str">
        <f t="shared" si="25"/>
        <v>Need Improvement</v>
      </c>
    </row>
    <row r="809" spans="1:10" x14ac:dyDescent="0.25">
      <c r="A809" s="29">
        <v>40958</v>
      </c>
      <c r="B809" s="30">
        <v>2185</v>
      </c>
      <c r="C809" s="31" t="s">
        <v>53</v>
      </c>
      <c r="D809" s="31" t="s">
        <v>63</v>
      </c>
      <c r="E809" s="31" t="s">
        <v>58</v>
      </c>
      <c r="F809" s="31">
        <v>6</v>
      </c>
      <c r="G809" s="32">
        <v>4770</v>
      </c>
      <c r="H809" s="31">
        <v>976.4190000000001</v>
      </c>
      <c r="I809" s="26">
        <f t="shared" si="24"/>
        <v>1.4999999999999999E-2</v>
      </c>
      <c r="J809" s="24" t="str">
        <f t="shared" si="25"/>
        <v>Need Improvement</v>
      </c>
    </row>
    <row r="810" spans="1:10" x14ac:dyDescent="0.25">
      <c r="A810" s="29">
        <v>40959</v>
      </c>
      <c r="B810" s="30">
        <v>2190</v>
      </c>
      <c r="C810" s="31" t="s">
        <v>53</v>
      </c>
      <c r="D810" s="31" t="s">
        <v>63</v>
      </c>
      <c r="E810" s="31" t="s">
        <v>58</v>
      </c>
      <c r="F810" s="31">
        <v>6</v>
      </c>
      <c r="G810" s="32">
        <v>11925</v>
      </c>
      <c r="H810" s="31">
        <v>3905.6760000000004</v>
      </c>
      <c r="I810" s="26">
        <f t="shared" si="24"/>
        <v>0.05</v>
      </c>
      <c r="J810" s="24" t="str">
        <f t="shared" si="25"/>
        <v>Good</v>
      </c>
    </row>
    <row r="811" spans="1:10" x14ac:dyDescent="0.25">
      <c r="A811" s="29">
        <v>40960</v>
      </c>
      <c r="B811" s="30">
        <v>1821</v>
      </c>
      <c r="C811" s="31" t="s">
        <v>57</v>
      </c>
      <c r="D811" s="31" t="s">
        <v>63</v>
      </c>
      <c r="E811" s="31" t="s">
        <v>55</v>
      </c>
      <c r="F811" s="31">
        <v>8</v>
      </c>
      <c r="G811" s="32">
        <v>3072</v>
      </c>
      <c r="H811" s="31">
        <v>2750.6687999999999</v>
      </c>
      <c r="I811" s="26">
        <f t="shared" si="24"/>
        <v>1.4999999999999999E-2</v>
      </c>
      <c r="J811" s="24" t="str">
        <f t="shared" si="25"/>
        <v>Need Improvement</v>
      </c>
    </row>
    <row r="812" spans="1:10" x14ac:dyDescent="0.25">
      <c r="A812" s="29">
        <v>40961</v>
      </c>
      <c r="B812" s="30">
        <v>2186</v>
      </c>
      <c r="C812" s="31" t="s">
        <v>56</v>
      </c>
      <c r="D812" s="31" t="s">
        <v>63</v>
      </c>
      <c r="E812" s="31" t="s">
        <v>58</v>
      </c>
      <c r="F812" s="31">
        <v>10</v>
      </c>
      <c r="G812" s="32">
        <v>2660</v>
      </c>
      <c r="H812" s="31">
        <v>5040.7</v>
      </c>
      <c r="I812" s="26">
        <f t="shared" si="24"/>
        <v>1.4999999999999999E-2</v>
      </c>
      <c r="J812" s="24" t="str">
        <f t="shared" si="25"/>
        <v>Good</v>
      </c>
    </row>
    <row r="813" spans="1:10" x14ac:dyDescent="0.25">
      <c r="A813" s="29">
        <v>40962</v>
      </c>
      <c r="B813" s="30">
        <v>2191</v>
      </c>
      <c r="C813" s="31" t="s">
        <v>56</v>
      </c>
      <c r="D813" s="31" t="s">
        <v>63</v>
      </c>
      <c r="E813" s="31" t="s">
        <v>58</v>
      </c>
      <c r="F813" s="31">
        <v>10</v>
      </c>
      <c r="G813" s="32">
        <v>2660</v>
      </c>
      <c r="H813" s="31">
        <v>4032.56</v>
      </c>
      <c r="I813" s="26">
        <f t="shared" si="24"/>
        <v>1.4999999999999999E-2</v>
      </c>
      <c r="J813" s="24" t="str">
        <f t="shared" si="25"/>
        <v>Need Improvement</v>
      </c>
    </row>
    <row r="814" spans="1:10" x14ac:dyDescent="0.25">
      <c r="A814" s="29">
        <v>40963</v>
      </c>
      <c r="B814" s="30">
        <v>1822</v>
      </c>
      <c r="C814" s="31" t="s">
        <v>53</v>
      </c>
      <c r="D814" s="31" t="s">
        <v>63</v>
      </c>
      <c r="E814" s="31" t="s">
        <v>55</v>
      </c>
      <c r="F814" s="31">
        <v>10</v>
      </c>
      <c r="G814" s="32">
        <v>2475</v>
      </c>
      <c r="H814" s="31">
        <v>1058.8050000000001</v>
      </c>
      <c r="I814" s="26">
        <f t="shared" si="24"/>
        <v>1.4999999999999999E-2</v>
      </c>
      <c r="J814" s="24" t="str">
        <f t="shared" si="25"/>
        <v>Need Improvement</v>
      </c>
    </row>
    <row r="815" spans="1:10" x14ac:dyDescent="0.25">
      <c r="A815" s="29">
        <v>40964</v>
      </c>
      <c r="B815" s="30">
        <v>2187</v>
      </c>
      <c r="C815" s="31" t="s">
        <v>57</v>
      </c>
      <c r="D815" s="31" t="s">
        <v>63</v>
      </c>
      <c r="E815" s="31" t="s">
        <v>59</v>
      </c>
      <c r="F815" s="31">
        <v>9</v>
      </c>
      <c r="G815" s="32">
        <v>2097</v>
      </c>
      <c r="H815" s="31">
        <v>867.94830000000002</v>
      </c>
      <c r="I815" s="26">
        <f t="shared" si="24"/>
        <v>1.4999999999999999E-2</v>
      </c>
      <c r="J815" s="24" t="str">
        <f t="shared" si="25"/>
        <v>Need Improvement</v>
      </c>
    </row>
    <row r="816" spans="1:10" x14ac:dyDescent="0.25">
      <c r="A816" s="29">
        <v>40965</v>
      </c>
      <c r="B816" s="30">
        <v>2192</v>
      </c>
      <c r="C816" s="31" t="s">
        <v>57</v>
      </c>
      <c r="D816" s="31" t="s">
        <v>63</v>
      </c>
      <c r="E816" s="31" t="s">
        <v>59</v>
      </c>
      <c r="F816" s="31">
        <v>9</v>
      </c>
      <c r="G816" s="32">
        <v>2097</v>
      </c>
      <c r="H816" s="31">
        <v>3471.7932000000001</v>
      </c>
      <c r="I816" s="26">
        <f t="shared" si="24"/>
        <v>1.4999999999999999E-2</v>
      </c>
      <c r="J816" s="24" t="str">
        <f t="shared" si="25"/>
        <v>Need Improvement</v>
      </c>
    </row>
    <row r="817" spans="1:10" x14ac:dyDescent="0.25">
      <c r="A817" s="29">
        <v>40966</v>
      </c>
      <c r="B817" s="30">
        <v>1823</v>
      </c>
      <c r="C817" s="31" t="s">
        <v>56</v>
      </c>
      <c r="D817" s="31" t="s">
        <v>63</v>
      </c>
      <c r="E817" s="31" t="s">
        <v>55</v>
      </c>
      <c r="F817" s="31">
        <v>6</v>
      </c>
      <c r="G817" s="32">
        <v>7627.5</v>
      </c>
      <c r="H817" s="31">
        <v>1443.8857499999999</v>
      </c>
      <c r="I817" s="26">
        <f t="shared" si="24"/>
        <v>2.5000000000000001E-2</v>
      </c>
      <c r="J817" s="24" t="str">
        <f t="shared" si="25"/>
        <v>Need Improvement</v>
      </c>
    </row>
    <row r="818" spans="1:10" x14ac:dyDescent="0.25">
      <c r="A818" s="29">
        <v>40967</v>
      </c>
      <c r="B818" s="30">
        <v>2188</v>
      </c>
      <c r="C818" s="31" t="s">
        <v>53</v>
      </c>
      <c r="D818" s="31" t="s">
        <v>63</v>
      </c>
      <c r="E818" s="31" t="s">
        <v>59</v>
      </c>
      <c r="F818" s="31">
        <v>7</v>
      </c>
      <c r="G818" s="32">
        <v>3045</v>
      </c>
      <c r="H818" s="31">
        <v>2037.7140000000002</v>
      </c>
      <c r="I818" s="26">
        <f t="shared" si="24"/>
        <v>1.4999999999999999E-2</v>
      </c>
      <c r="J818" s="24" t="str">
        <f t="shared" si="25"/>
        <v>Need Improvement</v>
      </c>
    </row>
    <row r="819" spans="1:10" x14ac:dyDescent="0.25">
      <c r="A819" s="29">
        <v>40969</v>
      </c>
      <c r="B819" s="30">
        <v>2193</v>
      </c>
      <c r="C819" s="31" t="s">
        <v>53</v>
      </c>
      <c r="D819" s="31" t="s">
        <v>63</v>
      </c>
      <c r="E819" s="31" t="s">
        <v>59</v>
      </c>
      <c r="F819" s="31">
        <v>7</v>
      </c>
      <c r="G819" s="32">
        <v>1522.5</v>
      </c>
      <c r="H819" s="31">
        <v>509.42850000000004</v>
      </c>
      <c r="I819" s="26">
        <f t="shared" si="24"/>
        <v>1.4999999999999999E-2</v>
      </c>
      <c r="J819" s="24" t="str">
        <f t="shared" si="25"/>
        <v>Need Improvement</v>
      </c>
    </row>
    <row r="820" spans="1:10" x14ac:dyDescent="0.25">
      <c r="A820" s="29">
        <v>40970</v>
      </c>
      <c r="B820" s="30">
        <v>1824</v>
      </c>
      <c r="C820" s="31" t="s">
        <v>57</v>
      </c>
      <c r="D820" s="31" t="s">
        <v>63</v>
      </c>
      <c r="E820" s="31" t="s">
        <v>58</v>
      </c>
      <c r="F820" s="31">
        <v>6</v>
      </c>
      <c r="G820" s="32">
        <v>13230</v>
      </c>
      <c r="H820" s="31">
        <v>5757.6959999999999</v>
      </c>
      <c r="I820" s="26">
        <f t="shared" si="24"/>
        <v>0.05</v>
      </c>
      <c r="J820" s="24" t="str">
        <f t="shared" si="25"/>
        <v>Good</v>
      </c>
    </row>
    <row r="821" spans="1:10" x14ac:dyDescent="0.25">
      <c r="A821" s="29">
        <v>40971</v>
      </c>
      <c r="B821" s="30">
        <v>2189</v>
      </c>
      <c r="C821" s="31" t="s">
        <v>56</v>
      </c>
      <c r="D821" s="31" t="s">
        <v>63</v>
      </c>
      <c r="E821" s="31" t="s">
        <v>59</v>
      </c>
      <c r="F821" s="31">
        <v>9</v>
      </c>
      <c r="G821" s="32">
        <v>6378.75</v>
      </c>
      <c r="H821" s="31">
        <v>2721.6000000000004</v>
      </c>
      <c r="I821" s="26">
        <f t="shared" si="24"/>
        <v>2.5000000000000001E-2</v>
      </c>
      <c r="J821" s="24" t="str">
        <f t="shared" si="25"/>
        <v>Need Improvement</v>
      </c>
    </row>
    <row r="822" spans="1:10" x14ac:dyDescent="0.25">
      <c r="A822" s="29">
        <v>40972</v>
      </c>
      <c r="B822" s="30">
        <v>2194</v>
      </c>
      <c r="C822" s="31" t="s">
        <v>56</v>
      </c>
      <c r="D822" s="31" t="s">
        <v>63</v>
      </c>
      <c r="E822" s="31" t="s">
        <v>59</v>
      </c>
      <c r="F822" s="31">
        <v>9</v>
      </c>
      <c r="G822" s="32">
        <v>4252.5</v>
      </c>
      <c r="H822" s="31">
        <v>3402.0000000000005</v>
      </c>
      <c r="I822" s="26">
        <f t="shared" si="24"/>
        <v>1.4999999999999999E-2</v>
      </c>
      <c r="J822" s="24" t="str">
        <f t="shared" si="25"/>
        <v>Need Improvement</v>
      </c>
    </row>
    <row r="823" spans="1:10" x14ac:dyDescent="0.25">
      <c r="A823" s="29">
        <v>40973</v>
      </c>
      <c r="B823" s="30">
        <v>2195</v>
      </c>
      <c r="C823" s="31" t="s">
        <v>53</v>
      </c>
      <c r="D823" s="31" t="s">
        <v>63</v>
      </c>
      <c r="E823" s="31" t="s">
        <v>55</v>
      </c>
      <c r="F823" s="31">
        <v>8</v>
      </c>
      <c r="G823" s="32">
        <v>4776</v>
      </c>
      <c r="H823" s="31">
        <v>2532.4739999999997</v>
      </c>
      <c r="I823" s="26">
        <f t="shared" si="24"/>
        <v>1.4999999999999999E-2</v>
      </c>
      <c r="J823" s="24" t="str">
        <f t="shared" si="25"/>
        <v>Need Improvement</v>
      </c>
    </row>
    <row r="824" spans="1:10" x14ac:dyDescent="0.25">
      <c r="A824" s="29">
        <v>41339</v>
      </c>
      <c r="B824" s="30">
        <v>1825</v>
      </c>
      <c r="C824" s="31" t="s">
        <v>53</v>
      </c>
      <c r="D824" s="31" t="s">
        <v>63</v>
      </c>
      <c r="E824" s="31" t="s">
        <v>58</v>
      </c>
      <c r="F824" s="31">
        <v>9</v>
      </c>
      <c r="G824" s="32">
        <v>11295</v>
      </c>
      <c r="H824" s="31">
        <v>3438.1979999999999</v>
      </c>
      <c r="I824" s="26">
        <f t="shared" si="24"/>
        <v>0.05</v>
      </c>
      <c r="J824" s="24" t="str">
        <f t="shared" si="25"/>
        <v>Good</v>
      </c>
    </row>
    <row r="825" spans="1:10" x14ac:dyDescent="0.25">
      <c r="A825" s="29">
        <v>41340</v>
      </c>
      <c r="B825" s="30">
        <v>1826</v>
      </c>
      <c r="C825" s="31" t="s">
        <v>56</v>
      </c>
      <c r="D825" s="31" t="s">
        <v>63</v>
      </c>
      <c r="E825" s="31" t="s">
        <v>58</v>
      </c>
      <c r="F825" s="31">
        <v>9</v>
      </c>
      <c r="G825" s="32">
        <v>5697</v>
      </c>
      <c r="H825" s="31">
        <v>4106.3976000000002</v>
      </c>
      <c r="I825" s="26">
        <f t="shared" si="24"/>
        <v>2.5000000000000001E-2</v>
      </c>
      <c r="J825" s="24" t="str">
        <f t="shared" si="25"/>
        <v>Need Improvement</v>
      </c>
    </row>
    <row r="826" spans="1:10" x14ac:dyDescent="0.25">
      <c r="A826" s="29">
        <v>41341</v>
      </c>
      <c r="B826" s="30">
        <v>1827</v>
      </c>
      <c r="C826" s="31" t="s">
        <v>57</v>
      </c>
      <c r="D826" s="31" t="s">
        <v>63</v>
      </c>
      <c r="E826" s="31" t="s">
        <v>59</v>
      </c>
      <c r="F826" s="31">
        <v>7</v>
      </c>
      <c r="G826" s="32">
        <v>10001.25</v>
      </c>
      <c r="H826" s="31">
        <v>2616.3270000000002</v>
      </c>
      <c r="I826" s="26">
        <f t="shared" si="24"/>
        <v>0.05</v>
      </c>
      <c r="J826" s="24" t="str">
        <f t="shared" si="25"/>
        <v>Good</v>
      </c>
    </row>
    <row r="827" spans="1:10" x14ac:dyDescent="0.25">
      <c r="A827" s="29">
        <v>41342</v>
      </c>
      <c r="B827" s="30">
        <v>1828</v>
      </c>
      <c r="C827" s="31" t="s">
        <v>53</v>
      </c>
      <c r="D827" s="31" t="s">
        <v>63</v>
      </c>
      <c r="E827" s="31" t="s">
        <v>59</v>
      </c>
      <c r="F827" s="31">
        <v>6</v>
      </c>
      <c r="G827" s="32">
        <v>9045</v>
      </c>
      <c r="H827" s="31">
        <v>2658.5064000000002</v>
      </c>
      <c r="I827" s="26">
        <f t="shared" si="24"/>
        <v>2.5000000000000001E-2</v>
      </c>
      <c r="J827" s="24" t="str">
        <f t="shared" si="25"/>
        <v>Need Improvement</v>
      </c>
    </row>
    <row r="828" spans="1:10" x14ac:dyDescent="0.25">
      <c r="A828" s="29">
        <v>41343</v>
      </c>
      <c r="B828" s="30">
        <v>1829</v>
      </c>
      <c r="C828" s="31" t="s">
        <v>56</v>
      </c>
      <c r="D828" s="31" t="s">
        <v>63</v>
      </c>
      <c r="E828" s="31" t="s">
        <v>59</v>
      </c>
      <c r="F828" s="31">
        <v>7</v>
      </c>
      <c r="G828" s="32">
        <v>7980</v>
      </c>
      <c r="H828" s="31">
        <v>1240.4112</v>
      </c>
      <c r="I828" s="26">
        <f t="shared" si="24"/>
        <v>2.5000000000000001E-2</v>
      </c>
      <c r="J828" s="24" t="str">
        <f t="shared" si="25"/>
        <v>Need Improvement</v>
      </c>
    </row>
    <row r="829" spans="1:10" x14ac:dyDescent="0.25">
      <c r="A829" s="29">
        <v>41344</v>
      </c>
      <c r="B829" s="30">
        <v>1830</v>
      </c>
      <c r="C829" s="31" t="s">
        <v>57</v>
      </c>
      <c r="D829" s="31" t="s">
        <v>63</v>
      </c>
      <c r="E829" s="31" t="s">
        <v>55</v>
      </c>
      <c r="F829" s="31">
        <v>10</v>
      </c>
      <c r="G829" s="32">
        <v>1725</v>
      </c>
      <c r="H829" s="31">
        <v>1082.6100000000001</v>
      </c>
      <c r="I829" s="26">
        <f t="shared" si="24"/>
        <v>1.4999999999999999E-2</v>
      </c>
      <c r="J829" s="24" t="str">
        <f t="shared" si="25"/>
        <v>Need Improvement</v>
      </c>
    </row>
    <row r="830" spans="1:10" x14ac:dyDescent="0.25">
      <c r="A830" s="29">
        <v>41345</v>
      </c>
      <c r="B830" s="30">
        <v>1831</v>
      </c>
      <c r="C830" s="31" t="s">
        <v>53</v>
      </c>
      <c r="D830" s="31" t="s">
        <v>63</v>
      </c>
      <c r="E830" s="31" t="s">
        <v>55</v>
      </c>
      <c r="F830" s="31">
        <v>10</v>
      </c>
      <c r="G830" s="32">
        <v>4080</v>
      </c>
      <c r="H830" s="31">
        <v>3821.9399999999996</v>
      </c>
      <c r="I830" s="26">
        <f t="shared" si="24"/>
        <v>1.4999999999999999E-2</v>
      </c>
      <c r="J830" s="24" t="str">
        <f t="shared" si="25"/>
        <v>Need Improvement</v>
      </c>
    </row>
    <row r="831" spans="1:10" x14ac:dyDescent="0.25">
      <c r="A831" s="29">
        <v>41346</v>
      </c>
      <c r="B831" s="30">
        <v>1832</v>
      </c>
      <c r="C831" s="31" t="s">
        <v>56</v>
      </c>
      <c r="D831" s="31" t="s">
        <v>63</v>
      </c>
      <c r="E831" s="31" t="s">
        <v>55</v>
      </c>
      <c r="F831" s="31">
        <v>8</v>
      </c>
      <c r="G831" s="32">
        <v>14880</v>
      </c>
      <c r="H831" s="31">
        <v>1169.8656000000001</v>
      </c>
      <c r="I831" s="26">
        <f t="shared" si="24"/>
        <v>0.05</v>
      </c>
      <c r="J831" s="24" t="str">
        <f t="shared" si="25"/>
        <v>Good</v>
      </c>
    </row>
    <row r="832" spans="1:10" x14ac:dyDescent="0.25">
      <c r="A832" s="29">
        <v>41347</v>
      </c>
      <c r="B832" s="30">
        <v>1833</v>
      </c>
      <c r="C832" s="31" t="s">
        <v>57</v>
      </c>
      <c r="D832" s="31" t="s">
        <v>63</v>
      </c>
      <c r="E832" s="31" t="s">
        <v>58</v>
      </c>
      <c r="F832" s="31">
        <v>9</v>
      </c>
      <c r="G832" s="32">
        <v>6925.5</v>
      </c>
      <c r="H832" s="31">
        <v>2930.8716000000004</v>
      </c>
      <c r="I832" s="26">
        <f t="shared" si="24"/>
        <v>2.5000000000000001E-2</v>
      </c>
      <c r="J832" s="24" t="str">
        <f t="shared" si="25"/>
        <v>Need Improvement</v>
      </c>
    </row>
    <row r="833" spans="1:10" x14ac:dyDescent="0.25">
      <c r="A833" s="29">
        <v>41348</v>
      </c>
      <c r="B833" s="30">
        <v>1834</v>
      </c>
      <c r="C833" s="31" t="s">
        <v>53</v>
      </c>
      <c r="D833" s="31" t="s">
        <v>63</v>
      </c>
      <c r="E833" s="31" t="s">
        <v>58</v>
      </c>
      <c r="F833" s="31">
        <v>9</v>
      </c>
      <c r="G833" s="32">
        <v>6831</v>
      </c>
      <c r="H833" s="31">
        <v>4097.6891999999998</v>
      </c>
      <c r="I833" s="26">
        <f t="shared" si="24"/>
        <v>2.5000000000000001E-2</v>
      </c>
      <c r="J833" s="24" t="str">
        <f t="shared" si="25"/>
        <v>Need Improvement</v>
      </c>
    </row>
    <row r="834" spans="1:10" x14ac:dyDescent="0.25">
      <c r="A834" s="29">
        <v>41349</v>
      </c>
      <c r="B834" s="30">
        <v>1835</v>
      </c>
      <c r="C834" s="31" t="s">
        <v>56</v>
      </c>
      <c r="D834" s="31" t="s">
        <v>63</v>
      </c>
      <c r="E834" s="31" t="s">
        <v>58</v>
      </c>
      <c r="F834" s="31">
        <v>9</v>
      </c>
      <c r="G834" s="32">
        <v>1957.5</v>
      </c>
      <c r="H834" s="31">
        <v>1549.9485</v>
      </c>
      <c r="I834" s="26">
        <f t="shared" si="24"/>
        <v>1.4999999999999999E-2</v>
      </c>
      <c r="J834" s="24" t="str">
        <f t="shared" si="25"/>
        <v>Need Improvement</v>
      </c>
    </row>
    <row r="835" spans="1:10" x14ac:dyDescent="0.25">
      <c r="A835" s="29">
        <v>41350</v>
      </c>
      <c r="B835" s="30">
        <v>1836</v>
      </c>
      <c r="C835" s="31" t="s">
        <v>57</v>
      </c>
      <c r="D835" s="31" t="s">
        <v>63</v>
      </c>
      <c r="E835" s="31" t="s">
        <v>59</v>
      </c>
      <c r="F835" s="31">
        <v>9</v>
      </c>
      <c r="G835" s="32">
        <v>10260</v>
      </c>
      <c r="H835" s="31">
        <v>3351.942</v>
      </c>
      <c r="I835" s="26">
        <f t="shared" si="24"/>
        <v>0.05</v>
      </c>
      <c r="J835" s="24" t="str">
        <f t="shared" si="25"/>
        <v>Good</v>
      </c>
    </row>
    <row r="836" spans="1:10" x14ac:dyDescent="0.25">
      <c r="A836" s="29">
        <v>41351</v>
      </c>
      <c r="B836" s="30">
        <v>1837</v>
      </c>
      <c r="C836" s="31" t="s">
        <v>53</v>
      </c>
      <c r="D836" s="31" t="s">
        <v>63</v>
      </c>
      <c r="E836" s="31" t="s">
        <v>59</v>
      </c>
      <c r="F836" s="31">
        <v>6</v>
      </c>
      <c r="G836" s="32">
        <v>7668</v>
      </c>
      <c r="H836" s="31">
        <v>1401.7103999999999</v>
      </c>
      <c r="I836" s="26">
        <f t="shared" si="24"/>
        <v>2.5000000000000001E-2</v>
      </c>
      <c r="J836" s="24" t="str">
        <f t="shared" si="25"/>
        <v>Need Improvement</v>
      </c>
    </row>
    <row r="837" spans="1:10" x14ac:dyDescent="0.25">
      <c r="A837" s="29">
        <v>41352</v>
      </c>
      <c r="B837" s="30">
        <v>1838</v>
      </c>
      <c r="C837" s="31" t="s">
        <v>56</v>
      </c>
      <c r="D837" s="31" t="s">
        <v>63</v>
      </c>
      <c r="E837" s="31" t="s">
        <v>59</v>
      </c>
      <c r="F837" s="31">
        <v>6</v>
      </c>
      <c r="G837" s="32">
        <v>4482</v>
      </c>
      <c r="H837" s="31">
        <v>1760.9778000000001</v>
      </c>
      <c r="I837" s="26">
        <f t="shared" si="24"/>
        <v>1.4999999999999999E-2</v>
      </c>
      <c r="J837" s="24" t="str">
        <f t="shared" si="25"/>
        <v>Need Improvement</v>
      </c>
    </row>
    <row r="838" spans="1:10" x14ac:dyDescent="0.25">
      <c r="A838" s="29">
        <v>41353</v>
      </c>
      <c r="B838" s="30">
        <v>1839</v>
      </c>
      <c r="C838" s="31" t="s">
        <v>57</v>
      </c>
      <c r="D838" s="31" t="s">
        <v>63</v>
      </c>
      <c r="E838" s="31" t="s">
        <v>55</v>
      </c>
      <c r="F838" s="31">
        <v>7</v>
      </c>
      <c r="G838" s="32">
        <v>6048</v>
      </c>
      <c r="H838" s="31">
        <v>503.79839999999996</v>
      </c>
      <c r="I838" s="26">
        <f t="shared" ref="I838:I901" si="26">IF(G838&lt;5000,$O$7,IF(AND(G838&gt;=5000,G838&lt;10000),$O$6,$O$5))</f>
        <v>2.5000000000000001E-2</v>
      </c>
      <c r="J838" s="24" t="str">
        <f t="shared" ref="J838:J901" si="27">IF(OR(G838&gt;10000,H838&gt;=5000),"Good", "Need Improvement")</f>
        <v>Need Improvement</v>
      </c>
    </row>
    <row r="839" spans="1:10" x14ac:dyDescent="0.25">
      <c r="A839" s="29">
        <v>41354</v>
      </c>
      <c r="B839" s="30">
        <v>1840</v>
      </c>
      <c r="C839" s="31" t="s">
        <v>53</v>
      </c>
      <c r="D839" s="31" t="s">
        <v>63</v>
      </c>
      <c r="E839" s="31" t="s">
        <v>55</v>
      </c>
      <c r="F839" s="31">
        <v>6</v>
      </c>
      <c r="G839" s="32">
        <v>1791</v>
      </c>
      <c r="H839" s="31">
        <v>3220.9344000000001</v>
      </c>
      <c r="I839" s="26">
        <f t="shared" si="26"/>
        <v>1.4999999999999999E-2</v>
      </c>
      <c r="J839" s="24" t="str">
        <f t="shared" si="27"/>
        <v>Need Improvement</v>
      </c>
    </row>
    <row r="840" spans="1:10" x14ac:dyDescent="0.25">
      <c r="A840" s="29">
        <v>41355</v>
      </c>
      <c r="B840" s="30">
        <v>1841</v>
      </c>
      <c r="C840" s="31" t="s">
        <v>56</v>
      </c>
      <c r="D840" s="31" t="s">
        <v>63</v>
      </c>
      <c r="E840" s="31" t="s">
        <v>55</v>
      </c>
      <c r="F840" s="31">
        <v>8</v>
      </c>
      <c r="G840" s="32">
        <v>2604</v>
      </c>
      <c r="H840" s="31">
        <v>4309.0992000000006</v>
      </c>
      <c r="I840" s="26">
        <f t="shared" si="26"/>
        <v>1.4999999999999999E-2</v>
      </c>
      <c r="J840" s="24" t="str">
        <f t="shared" si="27"/>
        <v>Need Improvement</v>
      </c>
    </row>
    <row r="841" spans="1:10" x14ac:dyDescent="0.25">
      <c r="A841" s="29">
        <v>41356</v>
      </c>
      <c r="B841" s="30">
        <v>2196</v>
      </c>
      <c r="C841" s="31" t="s">
        <v>57</v>
      </c>
      <c r="D841" s="31" t="s">
        <v>63</v>
      </c>
      <c r="E841" s="31" t="s">
        <v>59</v>
      </c>
      <c r="F841" s="31">
        <v>6</v>
      </c>
      <c r="G841" s="32">
        <v>8172</v>
      </c>
      <c r="H841" s="31">
        <v>2018.2797</v>
      </c>
      <c r="I841" s="26">
        <f t="shared" si="26"/>
        <v>2.5000000000000001E-2</v>
      </c>
      <c r="J841" s="24" t="str">
        <f t="shared" si="27"/>
        <v>Need Improvement</v>
      </c>
    </row>
    <row r="842" spans="1:10" x14ac:dyDescent="0.25">
      <c r="A842" s="29">
        <v>41357</v>
      </c>
      <c r="B842" s="30">
        <v>2562</v>
      </c>
      <c r="C842" s="31" t="s">
        <v>57</v>
      </c>
      <c r="D842" s="31" t="s">
        <v>63</v>
      </c>
      <c r="E842" s="31" t="s">
        <v>58</v>
      </c>
      <c r="F842" s="31">
        <v>6</v>
      </c>
      <c r="G842" s="32">
        <v>7020</v>
      </c>
      <c r="H842" s="31">
        <v>2369.25</v>
      </c>
      <c r="I842" s="26">
        <f t="shared" si="26"/>
        <v>2.5000000000000001E-2</v>
      </c>
      <c r="J842" s="24" t="str">
        <f t="shared" si="27"/>
        <v>Need Improvement</v>
      </c>
    </row>
    <row r="843" spans="1:10" x14ac:dyDescent="0.25">
      <c r="A843" s="29">
        <v>41358</v>
      </c>
      <c r="B843" s="30">
        <v>2197</v>
      </c>
      <c r="C843" s="31" t="s">
        <v>53</v>
      </c>
      <c r="D843" s="31" t="s">
        <v>63</v>
      </c>
      <c r="E843" s="31" t="s">
        <v>59</v>
      </c>
      <c r="F843" s="31">
        <v>6</v>
      </c>
      <c r="G843" s="32">
        <v>3978</v>
      </c>
      <c r="H843" s="31">
        <v>735.53219999999999</v>
      </c>
      <c r="I843" s="26">
        <f t="shared" si="26"/>
        <v>1.4999999999999999E-2</v>
      </c>
      <c r="J843" s="24" t="str">
        <f t="shared" si="27"/>
        <v>Need Improvement</v>
      </c>
    </row>
    <row r="844" spans="1:10" x14ac:dyDescent="0.25">
      <c r="A844" s="29">
        <v>41359</v>
      </c>
      <c r="B844" s="30">
        <v>2563</v>
      </c>
      <c r="C844" s="31" t="s">
        <v>53</v>
      </c>
      <c r="D844" s="31" t="s">
        <v>63</v>
      </c>
      <c r="E844" s="31" t="s">
        <v>58</v>
      </c>
      <c r="F844" s="31">
        <v>8</v>
      </c>
      <c r="G844" s="32">
        <v>7920</v>
      </c>
      <c r="H844" s="31">
        <v>3519.45</v>
      </c>
      <c r="I844" s="26">
        <f t="shared" si="26"/>
        <v>2.5000000000000001E-2</v>
      </c>
      <c r="J844" s="24" t="str">
        <f t="shared" si="27"/>
        <v>Need Improvement</v>
      </c>
    </row>
    <row r="845" spans="1:10" x14ac:dyDescent="0.25">
      <c r="A845" s="29">
        <v>41360</v>
      </c>
      <c r="B845" s="30">
        <v>2198</v>
      </c>
      <c r="C845" s="31" t="s">
        <v>56</v>
      </c>
      <c r="D845" s="31" t="s">
        <v>63</v>
      </c>
      <c r="E845" s="31" t="s">
        <v>59</v>
      </c>
      <c r="F845" s="31">
        <v>9</v>
      </c>
      <c r="G845" s="32">
        <v>11178</v>
      </c>
      <c r="H845" s="31">
        <v>4783.0661999999993</v>
      </c>
      <c r="I845" s="26">
        <f t="shared" si="26"/>
        <v>0.05</v>
      </c>
      <c r="J845" s="24" t="str">
        <f t="shared" si="27"/>
        <v>Good</v>
      </c>
    </row>
    <row r="846" spans="1:10" x14ac:dyDescent="0.25">
      <c r="A846" s="29">
        <v>41361</v>
      </c>
      <c r="B846" s="30">
        <v>2564</v>
      </c>
      <c r="C846" s="31" t="s">
        <v>56</v>
      </c>
      <c r="D846" s="31" t="s">
        <v>63</v>
      </c>
      <c r="E846" s="31" t="s">
        <v>58</v>
      </c>
      <c r="F846" s="31">
        <v>6</v>
      </c>
      <c r="G846" s="32">
        <v>3150</v>
      </c>
      <c r="H846" s="31">
        <v>2264.85</v>
      </c>
      <c r="I846" s="26">
        <f t="shared" si="26"/>
        <v>1.4999999999999999E-2</v>
      </c>
      <c r="J846" s="24" t="str">
        <f t="shared" si="27"/>
        <v>Need Improvement</v>
      </c>
    </row>
    <row r="847" spans="1:10" x14ac:dyDescent="0.25">
      <c r="A847" s="29">
        <v>41362</v>
      </c>
      <c r="B847" s="30">
        <v>2199</v>
      </c>
      <c r="C847" s="31" t="s">
        <v>57</v>
      </c>
      <c r="D847" s="31" t="s">
        <v>63</v>
      </c>
      <c r="E847" s="31" t="s">
        <v>55</v>
      </c>
      <c r="F847" s="31">
        <v>8</v>
      </c>
      <c r="G847" s="32">
        <v>6096</v>
      </c>
      <c r="H847" s="31">
        <v>1445.9712</v>
      </c>
      <c r="I847" s="26">
        <f t="shared" si="26"/>
        <v>2.5000000000000001E-2</v>
      </c>
      <c r="J847" s="24" t="str">
        <f t="shared" si="27"/>
        <v>Need Improvement</v>
      </c>
    </row>
    <row r="848" spans="1:10" x14ac:dyDescent="0.25">
      <c r="A848" s="29">
        <v>41363</v>
      </c>
      <c r="B848" s="30">
        <v>2565</v>
      </c>
      <c r="C848" s="31" t="s">
        <v>57</v>
      </c>
      <c r="D848" s="31" t="s">
        <v>63</v>
      </c>
      <c r="E848" s="31" t="s">
        <v>59</v>
      </c>
      <c r="F848" s="31">
        <v>9</v>
      </c>
      <c r="G848" s="32">
        <v>6135.75</v>
      </c>
      <c r="H848" s="31">
        <v>1783.8670499999998</v>
      </c>
      <c r="I848" s="26">
        <f t="shared" si="26"/>
        <v>2.5000000000000001E-2</v>
      </c>
      <c r="J848" s="24" t="str">
        <f t="shared" si="27"/>
        <v>Need Improvement</v>
      </c>
    </row>
    <row r="849" spans="1:10" x14ac:dyDescent="0.25">
      <c r="A849" s="29">
        <v>41364</v>
      </c>
      <c r="B849" s="30">
        <v>2200</v>
      </c>
      <c r="C849" s="31" t="s">
        <v>53</v>
      </c>
      <c r="D849" s="31" t="s">
        <v>63</v>
      </c>
      <c r="E849" s="31" t="s">
        <v>55</v>
      </c>
      <c r="F849" s="31">
        <v>8</v>
      </c>
      <c r="G849" s="32">
        <v>7248</v>
      </c>
      <c r="H849" s="31">
        <v>3665.6759999999995</v>
      </c>
      <c r="I849" s="26">
        <f t="shared" si="26"/>
        <v>2.5000000000000001E-2</v>
      </c>
      <c r="J849" s="24" t="str">
        <f t="shared" si="27"/>
        <v>Need Improvement</v>
      </c>
    </row>
    <row r="850" spans="1:10" x14ac:dyDescent="0.25">
      <c r="A850" s="29">
        <v>41365</v>
      </c>
      <c r="B850" s="30">
        <v>2566</v>
      </c>
      <c r="C850" s="31" t="s">
        <v>53</v>
      </c>
      <c r="D850" s="31" t="s">
        <v>63</v>
      </c>
      <c r="E850" s="31" t="s">
        <v>59</v>
      </c>
      <c r="F850" s="31">
        <v>7</v>
      </c>
      <c r="G850" s="32">
        <v>3108</v>
      </c>
      <c r="H850" s="31">
        <v>605.90460000000007</v>
      </c>
      <c r="I850" s="26">
        <f t="shared" si="26"/>
        <v>1.4999999999999999E-2</v>
      </c>
      <c r="J850" s="24" t="str">
        <f t="shared" si="27"/>
        <v>Need Improvement</v>
      </c>
    </row>
    <row r="851" spans="1:10" x14ac:dyDescent="0.25">
      <c r="A851" s="29">
        <v>41366</v>
      </c>
      <c r="B851" s="30">
        <v>2201</v>
      </c>
      <c r="C851" s="31" t="s">
        <v>56</v>
      </c>
      <c r="D851" s="31" t="s">
        <v>63</v>
      </c>
      <c r="E851" s="31" t="s">
        <v>55</v>
      </c>
      <c r="F851" s="31">
        <v>6</v>
      </c>
      <c r="G851" s="32">
        <v>1935</v>
      </c>
      <c r="H851" s="31">
        <v>637.77600000000007</v>
      </c>
      <c r="I851" s="26">
        <f t="shared" si="26"/>
        <v>1.4999999999999999E-2</v>
      </c>
      <c r="J851" s="24" t="str">
        <f t="shared" si="27"/>
        <v>Need Improvement</v>
      </c>
    </row>
    <row r="852" spans="1:10" x14ac:dyDescent="0.25">
      <c r="A852" s="29">
        <v>41367</v>
      </c>
      <c r="B852" s="30">
        <v>2567</v>
      </c>
      <c r="C852" s="31" t="s">
        <v>56</v>
      </c>
      <c r="D852" s="31" t="s">
        <v>63</v>
      </c>
      <c r="E852" s="31" t="s">
        <v>59</v>
      </c>
      <c r="F852" s="31">
        <v>9</v>
      </c>
      <c r="G852" s="32">
        <v>7411.5</v>
      </c>
      <c r="H852" s="31">
        <v>4191.9444000000003</v>
      </c>
      <c r="I852" s="26">
        <f t="shared" si="26"/>
        <v>2.5000000000000001E-2</v>
      </c>
      <c r="J852" s="24" t="str">
        <f t="shared" si="27"/>
        <v>Need Improvement</v>
      </c>
    </row>
    <row r="853" spans="1:10" x14ac:dyDescent="0.25">
      <c r="A853" s="29">
        <v>41368</v>
      </c>
      <c r="B853" s="30">
        <v>2202</v>
      </c>
      <c r="C853" s="31" t="s">
        <v>57</v>
      </c>
      <c r="D853" s="31" t="s">
        <v>63</v>
      </c>
      <c r="E853" s="31" t="s">
        <v>58</v>
      </c>
      <c r="F853" s="31">
        <v>7</v>
      </c>
      <c r="G853" s="32">
        <v>8568</v>
      </c>
      <c r="H853" s="31">
        <v>5873.3639999999996</v>
      </c>
      <c r="I853" s="26">
        <f t="shared" si="26"/>
        <v>2.5000000000000001E-2</v>
      </c>
      <c r="J853" s="24" t="str">
        <f t="shared" si="27"/>
        <v>Good</v>
      </c>
    </row>
    <row r="854" spans="1:10" x14ac:dyDescent="0.25">
      <c r="A854" s="29">
        <v>41369</v>
      </c>
      <c r="B854" s="30">
        <v>2568</v>
      </c>
      <c r="C854" s="31" t="s">
        <v>57</v>
      </c>
      <c r="D854" s="31" t="s">
        <v>63</v>
      </c>
      <c r="E854" s="31" t="s">
        <v>55</v>
      </c>
      <c r="F854" s="31">
        <v>10</v>
      </c>
      <c r="G854" s="32">
        <v>8880</v>
      </c>
      <c r="H854" s="31">
        <v>4962.8100000000004</v>
      </c>
      <c r="I854" s="26">
        <f t="shared" si="26"/>
        <v>2.5000000000000001E-2</v>
      </c>
      <c r="J854" s="24" t="str">
        <f t="shared" si="27"/>
        <v>Need Improvement</v>
      </c>
    </row>
    <row r="855" spans="1:10" x14ac:dyDescent="0.25">
      <c r="A855" s="29">
        <v>41370</v>
      </c>
      <c r="B855" s="30">
        <v>2203</v>
      </c>
      <c r="C855" s="31" t="s">
        <v>53</v>
      </c>
      <c r="D855" s="31" t="s">
        <v>63</v>
      </c>
      <c r="E855" s="31" t="s">
        <v>58</v>
      </c>
      <c r="F855" s="31">
        <v>10</v>
      </c>
      <c r="G855" s="32">
        <v>6255</v>
      </c>
      <c r="H855" s="31">
        <v>3148.35</v>
      </c>
      <c r="I855" s="26">
        <f t="shared" si="26"/>
        <v>2.5000000000000001E-2</v>
      </c>
      <c r="J855" s="24" t="str">
        <f t="shared" si="27"/>
        <v>Need Improvement</v>
      </c>
    </row>
    <row r="856" spans="1:10" x14ac:dyDescent="0.25">
      <c r="A856" s="29">
        <v>41371</v>
      </c>
      <c r="B856" s="30">
        <v>2569</v>
      </c>
      <c r="C856" s="31" t="s">
        <v>53</v>
      </c>
      <c r="D856" s="31" t="s">
        <v>63</v>
      </c>
      <c r="E856" s="31" t="s">
        <v>55</v>
      </c>
      <c r="F856" s="31">
        <v>6</v>
      </c>
      <c r="G856" s="32">
        <v>7992</v>
      </c>
      <c r="H856" s="31">
        <v>3956.5727999999999</v>
      </c>
      <c r="I856" s="26">
        <f t="shared" si="26"/>
        <v>2.5000000000000001E-2</v>
      </c>
      <c r="J856" s="24" t="str">
        <f t="shared" si="27"/>
        <v>Need Improvement</v>
      </c>
    </row>
    <row r="857" spans="1:10" x14ac:dyDescent="0.25">
      <c r="A857" s="29">
        <v>41372</v>
      </c>
      <c r="B857" s="30">
        <v>2204</v>
      </c>
      <c r="C857" s="31" t="s">
        <v>56</v>
      </c>
      <c r="D857" s="31" t="s">
        <v>63</v>
      </c>
      <c r="E857" s="31" t="s">
        <v>58</v>
      </c>
      <c r="F857" s="31">
        <v>10</v>
      </c>
      <c r="G857" s="32">
        <v>6660</v>
      </c>
      <c r="H857" s="31">
        <v>1922.9639999999999</v>
      </c>
      <c r="I857" s="26">
        <f t="shared" si="26"/>
        <v>2.5000000000000001E-2</v>
      </c>
      <c r="J857" s="24" t="str">
        <f t="shared" si="27"/>
        <v>Need Improvement</v>
      </c>
    </row>
    <row r="858" spans="1:10" x14ac:dyDescent="0.25">
      <c r="A858" s="29">
        <v>41373</v>
      </c>
      <c r="B858" s="30">
        <v>2570</v>
      </c>
      <c r="C858" s="31" t="s">
        <v>56</v>
      </c>
      <c r="D858" s="31" t="s">
        <v>63</v>
      </c>
      <c r="E858" s="31" t="s">
        <v>55</v>
      </c>
      <c r="F858" s="31">
        <v>7</v>
      </c>
      <c r="G858" s="32">
        <v>5607</v>
      </c>
      <c r="H858" s="31">
        <v>591.35159999999996</v>
      </c>
      <c r="I858" s="26">
        <f t="shared" si="26"/>
        <v>2.5000000000000001E-2</v>
      </c>
      <c r="J858" s="24" t="str">
        <f t="shared" si="27"/>
        <v>Need Improvement</v>
      </c>
    </row>
    <row r="859" spans="1:10" x14ac:dyDescent="0.25">
      <c r="A859" s="29">
        <v>41374</v>
      </c>
      <c r="B859" s="30">
        <v>2205</v>
      </c>
      <c r="C859" s="31" t="s">
        <v>57</v>
      </c>
      <c r="D859" s="31" t="s">
        <v>63</v>
      </c>
      <c r="E859" s="31" t="s">
        <v>59</v>
      </c>
      <c r="F859" s="31">
        <v>9</v>
      </c>
      <c r="G859" s="32">
        <v>13410</v>
      </c>
      <c r="H859" s="31">
        <v>2911.0428000000002</v>
      </c>
      <c r="I859" s="26">
        <f t="shared" si="26"/>
        <v>0.05</v>
      </c>
      <c r="J859" s="24" t="str">
        <f t="shared" si="27"/>
        <v>Good</v>
      </c>
    </row>
    <row r="860" spans="1:10" x14ac:dyDescent="0.25">
      <c r="A860" s="29">
        <v>41375</v>
      </c>
      <c r="B860" s="30">
        <v>2571</v>
      </c>
      <c r="C860" s="31" t="s">
        <v>57</v>
      </c>
      <c r="D860" s="31" t="s">
        <v>63</v>
      </c>
      <c r="E860" s="31" t="s">
        <v>58</v>
      </c>
      <c r="F860" s="31">
        <v>10</v>
      </c>
      <c r="G860" s="32">
        <v>4770</v>
      </c>
      <c r="H860" s="31">
        <v>2509.9740000000002</v>
      </c>
      <c r="I860" s="26">
        <f t="shared" si="26"/>
        <v>1.4999999999999999E-2</v>
      </c>
      <c r="J860" s="24" t="str">
        <f t="shared" si="27"/>
        <v>Need Improvement</v>
      </c>
    </row>
    <row r="861" spans="1:10" x14ac:dyDescent="0.25">
      <c r="A861" s="29">
        <v>41376</v>
      </c>
      <c r="B861" s="30">
        <v>2206</v>
      </c>
      <c r="C861" s="31" t="s">
        <v>53</v>
      </c>
      <c r="D861" s="31" t="s">
        <v>63</v>
      </c>
      <c r="E861" s="31" t="s">
        <v>59</v>
      </c>
      <c r="F861" s="31">
        <v>6</v>
      </c>
      <c r="G861" s="32">
        <v>2673</v>
      </c>
      <c r="H861" s="31">
        <v>2986.2755999999999</v>
      </c>
      <c r="I861" s="26">
        <f t="shared" si="26"/>
        <v>1.4999999999999999E-2</v>
      </c>
      <c r="J861" s="24" t="str">
        <f t="shared" si="27"/>
        <v>Need Improvement</v>
      </c>
    </row>
    <row r="862" spans="1:10" x14ac:dyDescent="0.25">
      <c r="A862" s="29">
        <v>41377</v>
      </c>
      <c r="B862" s="30">
        <v>2572</v>
      </c>
      <c r="C862" s="31" t="s">
        <v>53</v>
      </c>
      <c r="D862" s="31" t="s">
        <v>63</v>
      </c>
      <c r="E862" s="31" t="s">
        <v>58</v>
      </c>
      <c r="F862" s="31">
        <v>9</v>
      </c>
      <c r="G862" s="32">
        <v>6378.75</v>
      </c>
      <c r="H862" s="31">
        <v>702.08774999999991</v>
      </c>
      <c r="I862" s="26">
        <f t="shared" si="26"/>
        <v>2.5000000000000001E-2</v>
      </c>
      <c r="J862" s="24" t="str">
        <f t="shared" si="27"/>
        <v>Need Improvement</v>
      </c>
    </row>
    <row r="863" spans="1:10" x14ac:dyDescent="0.25">
      <c r="A863" s="29">
        <v>41378</v>
      </c>
      <c r="B863" s="30">
        <v>2207</v>
      </c>
      <c r="C863" s="31" t="s">
        <v>56</v>
      </c>
      <c r="D863" s="31" t="s">
        <v>63</v>
      </c>
      <c r="E863" s="31" t="s">
        <v>59</v>
      </c>
      <c r="F863" s="31">
        <v>7</v>
      </c>
      <c r="G863" s="32">
        <v>4882.5</v>
      </c>
      <c r="H863" s="31">
        <v>687.94425000000001</v>
      </c>
      <c r="I863" s="26">
        <f t="shared" si="26"/>
        <v>1.4999999999999999E-2</v>
      </c>
      <c r="J863" s="24" t="str">
        <f t="shared" si="27"/>
        <v>Need Improvement</v>
      </c>
    </row>
    <row r="864" spans="1:10" x14ac:dyDescent="0.25">
      <c r="A864" s="29">
        <v>41379</v>
      </c>
      <c r="B864" s="30">
        <v>2573</v>
      </c>
      <c r="C864" s="31" t="s">
        <v>56</v>
      </c>
      <c r="D864" s="31" t="s">
        <v>63</v>
      </c>
      <c r="E864" s="31" t="s">
        <v>58</v>
      </c>
      <c r="F864" s="31">
        <v>6</v>
      </c>
      <c r="G864" s="32">
        <v>4401</v>
      </c>
      <c r="H864" s="31">
        <v>2591.7489000000005</v>
      </c>
      <c r="I864" s="26">
        <f t="shared" si="26"/>
        <v>1.4999999999999999E-2</v>
      </c>
      <c r="J864" s="24" t="str">
        <f t="shared" si="27"/>
        <v>Need Improvement</v>
      </c>
    </row>
    <row r="865" spans="1:10" x14ac:dyDescent="0.25">
      <c r="A865" s="29">
        <v>41380</v>
      </c>
      <c r="B865" s="30">
        <v>2208</v>
      </c>
      <c r="C865" s="31" t="s">
        <v>57</v>
      </c>
      <c r="D865" s="31" t="s">
        <v>63</v>
      </c>
      <c r="E865" s="31" t="s">
        <v>55</v>
      </c>
      <c r="F865" s="31">
        <v>6</v>
      </c>
      <c r="G865" s="32">
        <v>9720</v>
      </c>
      <c r="H865" s="31">
        <v>3403.5551999999998</v>
      </c>
      <c r="I865" s="26">
        <f t="shared" si="26"/>
        <v>2.5000000000000001E-2</v>
      </c>
      <c r="J865" s="24" t="str">
        <f t="shared" si="27"/>
        <v>Need Improvement</v>
      </c>
    </row>
    <row r="866" spans="1:10" x14ac:dyDescent="0.25">
      <c r="A866" s="29">
        <v>41381</v>
      </c>
      <c r="B866" s="30">
        <v>2574</v>
      </c>
      <c r="C866" s="31" t="s">
        <v>57</v>
      </c>
      <c r="D866" s="31" t="s">
        <v>63</v>
      </c>
      <c r="E866" s="31" t="s">
        <v>59</v>
      </c>
      <c r="F866" s="31">
        <v>7</v>
      </c>
      <c r="G866" s="32">
        <v>3990</v>
      </c>
      <c r="H866" s="31">
        <v>1372.9590000000001</v>
      </c>
      <c r="I866" s="26">
        <f t="shared" si="26"/>
        <v>1.4999999999999999E-2</v>
      </c>
      <c r="J866" s="24" t="str">
        <f t="shared" si="27"/>
        <v>Need Improvement</v>
      </c>
    </row>
    <row r="867" spans="1:10" x14ac:dyDescent="0.25">
      <c r="A867" s="29">
        <v>41382</v>
      </c>
      <c r="B867" s="30">
        <v>2209</v>
      </c>
      <c r="C867" s="31" t="s">
        <v>53</v>
      </c>
      <c r="D867" s="31" t="s">
        <v>63</v>
      </c>
      <c r="E867" s="31" t="s">
        <v>55</v>
      </c>
      <c r="F867" s="31">
        <v>9</v>
      </c>
      <c r="G867" s="32">
        <v>2349</v>
      </c>
      <c r="H867" s="31">
        <v>3937.8635999999997</v>
      </c>
      <c r="I867" s="26">
        <f t="shared" si="26"/>
        <v>1.4999999999999999E-2</v>
      </c>
      <c r="J867" s="24" t="str">
        <f t="shared" si="27"/>
        <v>Need Improvement</v>
      </c>
    </row>
    <row r="868" spans="1:10" x14ac:dyDescent="0.25">
      <c r="A868" s="29">
        <v>41383</v>
      </c>
      <c r="B868" s="30">
        <v>2575</v>
      </c>
      <c r="C868" s="31" t="s">
        <v>53</v>
      </c>
      <c r="D868" s="31" t="s">
        <v>63</v>
      </c>
      <c r="E868" s="31" t="s">
        <v>59</v>
      </c>
      <c r="F868" s="31">
        <v>7</v>
      </c>
      <c r="G868" s="32">
        <v>9292.5</v>
      </c>
      <c r="H868" s="31">
        <v>737.63864999999987</v>
      </c>
      <c r="I868" s="26">
        <f t="shared" si="26"/>
        <v>2.5000000000000001E-2</v>
      </c>
      <c r="J868" s="24" t="str">
        <f t="shared" si="27"/>
        <v>Need Improvement</v>
      </c>
    </row>
    <row r="869" spans="1:10" x14ac:dyDescent="0.25">
      <c r="A869" s="29">
        <v>41384</v>
      </c>
      <c r="B869" s="30">
        <v>2210</v>
      </c>
      <c r="C869" s="31" t="s">
        <v>56</v>
      </c>
      <c r="D869" s="31" t="s">
        <v>63</v>
      </c>
      <c r="E869" s="31" t="s">
        <v>55</v>
      </c>
      <c r="F869" s="31">
        <v>9</v>
      </c>
      <c r="G869" s="32">
        <v>13702.5</v>
      </c>
      <c r="H869" s="31">
        <v>919.98585000000003</v>
      </c>
      <c r="I869" s="26">
        <f t="shared" si="26"/>
        <v>0.05</v>
      </c>
      <c r="J869" s="24" t="str">
        <f t="shared" si="27"/>
        <v>Good</v>
      </c>
    </row>
    <row r="870" spans="1:10" x14ac:dyDescent="0.25">
      <c r="A870" s="29">
        <v>41385</v>
      </c>
      <c r="B870" s="30">
        <v>2576</v>
      </c>
      <c r="C870" s="31" t="s">
        <v>56</v>
      </c>
      <c r="D870" s="31" t="s">
        <v>63</v>
      </c>
      <c r="E870" s="31" t="s">
        <v>59</v>
      </c>
      <c r="F870" s="31">
        <v>7</v>
      </c>
      <c r="G870" s="32">
        <v>6762</v>
      </c>
      <c r="H870" s="31">
        <v>1316.8995</v>
      </c>
      <c r="I870" s="26">
        <f t="shared" si="26"/>
        <v>2.5000000000000001E-2</v>
      </c>
      <c r="J870" s="24" t="str">
        <f t="shared" si="27"/>
        <v>Need Improvement</v>
      </c>
    </row>
    <row r="871" spans="1:10" x14ac:dyDescent="0.25">
      <c r="A871" s="29">
        <v>41386</v>
      </c>
      <c r="B871" s="30">
        <v>2211</v>
      </c>
      <c r="C871" s="31" t="s">
        <v>57</v>
      </c>
      <c r="D871" s="31" t="s">
        <v>63</v>
      </c>
      <c r="E871" s="31" t="s">
        <v>58</v>
      </c>
      <c r="F871" s="31">
        <v>10</v>
      </c>
      <c r="G871" s="32">
        <v>5400</v>
      </c>
      <c r="H871" s="31">
        <v>2108.7000000000003</v>
      </c>
      <c r="I871" s="26">
        <f t="shared" si="26"/>
        <v>2.5000000000000001E-2</v>
      </c>
      <c r="J871" s="24" t="str">
        <f t="shared" si="27"/>
        <v>Need Improvement</v>
      </c>
    </row>
    <row r="872" spans="1:10" x14ac:dyDescent="0.25">
      <c r="A872" s="29">
        <v>41387</v>
      </c>
      <c r="B872" s="30">
        <v>2577</v>
      </c>
      <c r="C872" s="31" t="s">
        <v>57</v>
      </c>
      <c r="D872" s="31" t="s">
        <v>63</v>
      </c>
      <c r="E872" s="31" t="s">
        <v>55</v>
      </c>
      <c r="F872" s="31">
        <v>6</v>
      </c>
      <c r="G872" s="32">
        <v>9432</v>
      </c>
      <c r="H872" s="31">
        <v>3295.5407999999998</v>
      </c>
      <c r="I872" s="26">
        <f t="shared" si="26"/>
        <v>2.5000000000000001E-2</v>
      </c>
      <c r="J872" s="24" t="str">
        <f t="shared" si="27"/>
        <v>Need Improvement</v>
      </c>
    </row>
    <row r="873" spans="1:10" x14ac:dyDescent="0.25">
      <c r="A873" s="29">
        <v>41388</v>
      </c>
      <c r="B873" s="30">
        <v>2212</v>
      </c>
      <c r="C873" s="31" t="s">
        <v>53</v>
      </c>
      <c r="D873" s="31" t="s">
        <v>63</v>
      </c>
      <c r="E873" s="31" t="s">
        <v>58</v>
      </c>
      <c r="F873" s="31">
        <v>9</v>
      </c>
      <c r="G873" s="32">
        <v>2610</v>
      </c>
      <c r="H873" s="31">
        <v>3854.4479999999999</v>
      </c>
      <c r="I873" s="26">
        <f t="shared" si="26"/>
        <v>1.4999999999999999E-2</v>
      </c>
      <c r="J873" s="24" t="str">
        <f t="shared" si="27"/>
        <v>Need Improvement</v>
      </c>
    </row>
    <row r="874" spans="1:10" x14ac:dyDescent="0.25">
      <c r="A874" s="29">
        <v>41389</v>
      </c>
      <c r="B874" s="30">
        <v>2578</v>
      </c>
      <c r="C874" s="31" t="s">
        <v>53</v>
      </c>
      <c r="D874" s="31" t="s">
        <v>63</v>
      </c>
      <c r="E874" s="31" t="s">
        <v>55</v>
      </c>
      <c r="F874" s="31">
        <v>9</v>
      </c>
      <c r="G874" s="32">
        <v>5220</v>
      </c>
      <c r="H874" s="31">
        <v>1099.0709999999999</v>
      </c>
      <c r="I874" s="26">
        <f t="shared" si="26"/>
        <v>2.5000000000000001E-2</v>
      </c>
      <c r="J874" s="24" t="str">
        <f t="shared" si="27"/>
        <v>Need Improvement</v>
      </c>
    </row>
    <row r="875" spans="1:10" x14ac:dyDescent="0.25">
      <c r="A875" s="29">
        <v>41390</v>
      </c>
      <c r="B875" s="30">
        <v>2213</v>
      </c>
      <c r="C875" s="31" t="s">
        <v>56</v>
      </c>
      <c r="D875" s="31" t="s">
        <v>63</v>
      </c>
      <c r="E875" s="31" t="s">
        <v>58</v>
      </c>
      <c r="F875" s="31">
        <v>8</v>
      </c>
      <c r="G875" s="32">
        <v>8388</v>
      </c>
      <c r="H875" s="31">
        <v>1038.4344000000001</v>
      </c>
      <c r="I875" s="26">
        <f t="shared" si="26"/>
        <v>2.5000000000000001E-2</v>
      </c>
      <c r="J875" s="24" t="str">
        <f t="shared" si="27"/>
        <v>Need Improvement</v>
      </c>
    </row>
    <row r="876" spans="1:10" x14ac:dyDescent="0.25">
      <c r="A876" s="29">
        <v>41391</v>
      </c>
      <c r="B876" s="30">
        <v>2579</v>
      </c>
      <c r="C876" s="31" t="s">
        <v>56</v>
      </c>
      <c r="D876" s="31" t="s">
        <v>63</v>
      </c>
      <c r="E876" s="31" t="s">
        <v>55</v>
      </c>
      <c r="F876" s="31">
        <v>7</v>
      </c>
      <c r="G876" s="32">
        <v>11550</v>
      </c>
      <c r="H876" s="31">
        <v>1974.5880000000002</v>
      </c>
      <c r="I876" s="26">
        <f t="shared" si="26"/>
        <v>0.05</v>
      </c>
      <c r="J876" s="24" t="str">
        <f t="shared" si="27"/>
        <v>Good</v>
      </c>
    </row>
    <row r="877" spans="1:10" x14ac:dyDescent="0.25">
      <c r="A877" s="29">
        <v>41392</v>
      </c>
      <c r="B877" s="30">
        <v>2214</v>
      </c>
      <c r="C877" s="31" t="s">
        <v>57</v>
      </c>
      <c r="D877" s="31" t="s">
        <v>63</v>
      </c>
      <c r="E877" s="31" t="s">
        <v>59</v>
      </c>
      <c r="F877" s="31">
        <v>6</v>
      </c>
      <c r="G877" s="32">
        <v>5967</v>
      </c>
      <c r="H877" s="31">
        <v>3592.1340000000005</v>
      </c>
      <c r="I877" s="26">
        <f t="shared" si="26"/>
        <v>2.5000000000000001E-2</v>
      </c>
      <c r="J877" s="24" t="str">
        <f t="shared" si="27"/>
        <v>Need Improvement</v>
      </c>
    </row>
    <row r="878" spans="1:10" x14ac:dyDescent="0.25">
      <c r="A878" s="29">
        <v>41393</v>
      </c>
      <c r="B878" s="30">
        <v>2580</v>
      </c>
      <c r="C878" s="31" t="s">
        <v>57</v>
      </c>
      <c r="D878" s="31" t="s">
        <v>63</v>
      </c>
      <c r="E878" s="31" t="s">
        <v>58</v>
      </c>
      <c r="F878" s="31">
        <v>8</v>
      </c>
      <c r="G878" s="32">
        <v>7308</v>
      </c>
      <c r="H878" s="31">
        <v>2817.2339999999999</v>
      </c>
      <c r="I878" s="26">
        <f t="shared" si="26"/>
        <v>2.5000000000000001E-2</v>
      </c>
      <c r="J878" s="24" t="str">
        <f t="shared" si="27"/>
        <v>Need Improvement</v>
      </c>
    </row>
    <row r="879" spans="1:10" x14ac:dyDescent="0.25">
      <c r="A879" s="29">
        <v>41394</v>
      </c>
      <c r="B879" s="30">
        <v>2215</v>
      </c>
      <c r="C879" s="31" t="s">
        <v>53</v>
      </c>
      <c r="D879" s="31" t="s">
        <v>63</v>
      </c>
      <c r="E879" s="31" t="s">
        <v>59</v>
      </c>
      <c r="F879" s="31">
        <v>9</v>
      </c>
      <c r="G879" s="32">
        <v>5481</v>
      </c>
      <c r="H879" s="31">
        <v>1679.9265</v>
      </c>
      <c r="I879" s="26">
        <f t="shared" si="26"/>
        <v>2.5000000000000001E-2</v>
      </c>
      <c r="J879" s="24" t="str">
        <f t="shared" si="27"/>
        <v>Need Improvement</v>
      </c>
    </row>
    <row r="880" spans="1:10" x14ac:dyDescent="0.25">
      <c r="A880" s="29">
        <v>41395</v>
      </c>
      <c r="B880" s="30">
        <v>2581</v>
      </c>
      <c r="C880" s="31" t="s">
        <v>53</v>
      </c>
      <c r="D880" s="31" t="s">
        <v>63</v>
      </c>
      <c r="E880" s="31" t="s">
        <v>58</v>
      </c>
      <c r="F880" s="31">
        <v>8</v>
      </c>
      <c r="G880" s="32">
        <v>3024</v>
      </c>
      <c r="H880" s="31">
        <v>1639.3103999999998</v>
      </c>
      <c r="I880" s="26">
        <f t="shared" si="26"/>
        <v>1.4999999999999999E-2</v>
      </c>
      <c r="J880" s="24" t="str">
        <f t="shared" si="27"/>
        <v>Need Improvement</v>
      </c>
    </row>
    <row r="881" spans="1:10" x14ac:dyDescent="0.25">
      <c r="A881" s="29">
        <v>41396</v>
      </c>
      <c r="B881" s="30">
        <v>2216</v>
      </c>
      <c r="C881" s="31" t="s">
        <v>56</v>
      </c>
      <c r="D881" s="31" t="s">
        <v>63</v>
      </c>
      <c r="E881" s="31" t="s">
        <v>59</v>
      </c>
      <c r="F881" s="31">
        <v>7</v>
      </c>
      <c r="G881" s="32">
        <v>4074</v>
      </c>
      <c r="H881" s="31">
        <v>3602.2308000000003</v>
      </c>
      <c r="I881" s="26">
        <f t="shared" si="26"/>
        <v>1.4999999999999999E-2</v>
      </c>
      <c r="J881" s="24" t="str">
        <f t="shared" si="27"/>
        <v>Need Improvement</v>
      </c>
    </row>
    <row r="882" spans="1:10" x14ac:dyDescent="0.25">
      <c r="A882" s="29">
        <v>41397</v>
      </c>
      <c r="B882" s="30">
        <v>2582</v>
      </c>
      <c r="C882" s="31" t="s">
        <v>56</v>
      </c>
      <c r="D882" s="31" t="s">
        <v>63</v>
      </c>
      <c r="E882" s="31" t="s">
        <v>58</v>
      </c>
      <c r="F882" s="31">
        <v>7</v>
      </c>
      <c r="G882" s="32">
        <v>7182</v>
      </c>
      <c r="H882" s="31">
        <v>3080.5991999999997</v>
      </c>
      <c r="I882" s="26">
        <f t="shared" si="26"/>
        <v>2.5000000000000001E-2</v>
      </c>
      <c r="J882" s="24" t="str">
        <f t="shared" si="27"/>
        <v>Need Improvement</v>
      </c>
    </row>
    <row r="883" spans="1:10" x14ac:dyDescent="0.25">
      <c r="A883" s="29">
        <v>41398</v>
      </c>
      <c r="B883" s="30">
        <v>2217</v>
      </c>
      <c r="C883" s="31" t="s">
        <v>57</v>
      </c>
      <c r="D883" s="31" t="s">
        <v>63</v>
      </c>
      <c r="E883" s="31" t="s">
        <v>55</v>
      </c>
      <c r="F883" s="31">
        <v>9</v>
      </c>
      <c r="G883" s="32">
        <v>12555</v>
      </c>
      <c r="H883" s="31">
        <v>2253.3714</v>
      </c>
      <c r="I883" s="26">
        <f t="shared" si="26"/>
        <v>0.05</v>
      </c>
      <c r="J883" s="24" t="str">
        <f t="shared" si="27"/>
        <v>Good</v>
      </c>
    </row>
    <row r="884" spans="1:10" x14ac:dyDescent="0.25">
      <c r="A884" s="29">
        <v>41399</v>
      </c>
      <c r="B884" s="30">
        <v>2583</v>
      </c>
      <c r="C884" s="31" t="s">
        <v>57</v>
      </c>
      <c r="D884" s="31" t="s">
        <v>63</v>
      </c>
      <c r="E884" s="31" t="s">
        <v>59</v>
      </c>
      <c r="F884" s="31">
        <v>7</v>
      </c>
      <c r="G884" s="32">
        <v>5229</v>
      </c>
      <c r="H884" s="31">
        <v>1091.8152</v>
      </c>
      <c r="I884" s="26">
        <f t="shared" si="26"/>
        <v>2.5000000000000001E-2</v>
      </c>
      <c r="J884" s="24" t="str">
        <f t="shared" si="27"/>
        <v>Need Improvement</v>
      </c>
    </row>
    <row r="885" spans="1:10" x14ac:dyDescent="0.25">
      <c r="A885" s="29">
        <v>41400</v>
      </c>
      <c r="B885" s="30">
        <v>2218</v>
      </c>
      <c r="C885" s="31" t="s">
        <v>53</v>
      </c>
      <c r="D885" s="31" t="s">
        <v>63</v>
      </c>
      <c r="E885" s="31" t="s">
        <v>55</v>
      </c>
      <c r="F885" s="31">
        <v>6</v>
      </c>
      <c r="G885" s="32">
        <v>8437.5</v>
      </c>
      <c r="H885" s="31">
        <v>2847.6562500000005</v>
      </c>
      <c r="I885" s="26">
        <f t="shared" si="26"/>
        <v>2.5000000000000001E-2</v>
      </c>
      <c r="J885" s="24" t="str">
        <f t="shared" si="27"/>
        <v>Need Improvement</v>
      </c>
    </row>
    <row r="886" spans="1:10" x14ac:dyDescent="0.25">
      <c r="A886" s="29">
        <v>41401</v>
      </c>
      <c r="B886" s="30">
        <v>2584</v>
      </c>
      <c r="C886" s="31" t="s">
        <v>53</v>
      </c>
      <c r="D886" s="31" t="s">
        <v>63</v>
      </c>
      <c r="E886" s="31" t="s">
        <v>59</v>
      </c>
      <c r="F886" s="31">
        <v>8</v>
      </c>
      <c r="G886" s="32">
        <v>10260</v>
      </c>
      <c r="H886" s="31">
        <v>649.0476000000001</v>
      </c>
      <c r="I886" s="26">
        <f t="shared" si="26"/>
        <v>0.05</v>
      </c>
      <c r="J886" s="24" t="str">
        <f t="shared" si="27"/>
        <v>Good</v>
      </c>
    </row>
    <row r="887" spans="1:10" x14ac:dyDescent="0.25">
      <c r="A887" s="29">
        <v>41767</v>
      </c>
      <c r="B887" s="30">
        <v>2219</v>
      </c>
      <c r="C887" s="31" t="s">
        <v>56</v>
      </c>
      <c r="D887" s="31" t="s">
        <v>63</v>
      </c>
      <c r="E887" s="31" t="s">
        <v>55</v>
      </c>
      <c r="F887" s="31">
        <v>10</v>
      </c>
      <c r="G887" s="32">
        <v>1755</v>
      </c>
      <c r="H887" s="31">
        <v>682.69499999999994</v>
      </c>
      <c r="I887" s="26">
        <f t="shared" si="26"/>
        <v>1.4999999999999999E-2</v>
      </c>
      <c r="J887" s="24" t="str">
        <f t="shared" si="27"/>
        <v>Need Improvement</v>
      </c>
    </row>
    <row r="888" spans="1:10" x14ac:dyDescent="0.25">
      <c r="A888" s="29">
        <v>41768</v>
      </c>
      <c r="B888" s="30">
        <v>2585</v>
      </c>
      <c r="C888" s="31" t="s">
        <v>56</v>
      </c>
      <c r="D888" s="31" t="s">
        <v>63</v>
      </c>
      <c r="E888" s="31" t="s">
        <v>59</v>
      </c>
      <c r="F888" s="31">
        <v>8</v>
      </c>
      <c r="G888" s="32">
        <v>2248</v>
      </c>
      <c r="H888" s="31">
        <v>2456.8392000000003</v>
      </c>
      <c r="I888" s="26">
        <f t="shared" si="26"/>
        <v>1.4999999999999999E-2</v>
      </c>
      <c r="J888" s="24" t="str">
        <f t="shared" si="27"/>
        <v>Need Improvement</v>
      </c>
    </row>
    <row r="889" spans="1:10" x14ac:dyDescent="0.25">
      <c r="A889" s="29">
        <v>41769</v>
      </c>
      <c r="B889" s="30">
        <v>2220</v>
      </c>
      <c r="C889" s="31" t="s">
        <v>57</v>
      </c>
      <c r="D889" s="31" t="s">
        <v>63</v>
      </c>
      <c r="E889" s="31" t="s">
        <v>58</v>
      </c>
      <c r="F889" s="31">
        <v>9</v>
      </c>
      <c r="G889" s="32">
        <v>2929.5</v>
      </c>
      <c r="H889" s="31">
        <v>2312.5473000000002</v>
      </c>
      <c r="I889" s="26">
        <f t="shared" si="26"/>
        <v>1.4999999999999999E-2</v>
      </c>
      <c r="J889" s="24" t="str">
        <f t="shared" si="27"/>
        <v>Need Improvement</v>
      </c>
    </row>
    <row r="890" spans="1:10" x14ac:dyDescent="0.25">
      <c r="A890" s="29">
        <v>41770</v>
      </c>
      <c r="B890" s="30">
        <v>2586</v>
      </c>
      <c r="C890" s="31" t="s">
        <v>57</v>
      </c>
      <c r="D890" s="31" t="s">
        <v>63</v>
      </c>
      <c r="E890" s="31" t="s">
        <v>55</v>
      </c>
      <c r="F890" s="31">
        <v>10</v>
      </c>
      <c r="G890" s="32">
        <v>2910</v>
      </c>
      <c r="H890" s="31">
        <v>1042.653</v>
      </c>
      <c r="I890" s="26">
        <f t="shared" si="26"/>
        <v>1.4999999999999999E-2</v>
      </c>
      <c r="J890" s="24" t="str">
        <f t="shared" si="27"/>
        <v>Need Improvement</v>
      </c>
    </row>
    <row r="891" spans="1:10" x14ac:dyDescent="0.25">
      <c r="A891" s="29">
        <v>41771</v>
      </c>
      <c r="B891" s="30">
        <v>2221</v>
      </c>
      <c r="C891" s="31" t="s">
        <v>53</v>
      </c>
      <c r="D891" s="31" t="s">
        <v>63</v>
      </c>
      <c r="E891" s="31" t="s">
        <v>58</v>
      </c>
      <c r="F891" s="31">
        <v>7</v>
      </c>
      <c r="G891" s="32">
        <v>10395</v>
      </c>
      <c r="H891" s="31">
        <v>861.9534000000001</v>
      </c>
      <c r="I891" s="26">
        <f t="shared" si="26"/>
        <v>0.05</v>
      </c>
      <c r="J891" s="24" t="str">
        <f t="shared" si="27"/>
        <v>Good</v>
      </c>
    </row>
    <row r="892" spans="1:10" x14ac:dyDescent="0.25">
      <c r="A892" s="29">
        <v>41772</v>
      </c>
      <c r="B892" s="30">
        <v>2587</v>
      </c>
      <c r="C892" s="31" t="s">
        <v>53</v>
      </c>
      <c r="D892" s="31" t="s">
        <v>63</v>
      </c>
      <c r="E892" s="31" t="s">
        <v>55</v>
      </c>
      <c r="F892" s="31">
        <v>8</v>
      </c>
      <c r="G892" s="32">
        <v>10440</v>
      </c>
      <c r="H892" s="31">
        <v>2196.1584000000003</v>
      </c>
      <c r="I892" s="26">
        <f t="shared" si="26"/>
        <v>0.05</v>
      </c>
      <c r="J892" s="24" t="str">
        <f t="shared" si="27"/>
        <v>Good</v>
      </c>
    </row>
    <row r="893" spans="1:10" x14ac:dyDescent="0.25">
      <c r="A893" s="29">
        <v>41773</v>
      </c>
      <c r="B893" s="30">
        <v>2222</v>
      </c>
      <c r="C893" s="31" t="s">
        <v>56</v>
      </c>
      <c r="D893" s="31" t="s">
        <v>63</v>
      </c>
      <c r="E893" s="31" t="s">
        <v>58</v>
      </c>
      <c r="F893" s="31">
        <v>6</v>
      </c>
      <c r="G893" s="32">
        <v>4374</v>
      </c>
      <c r="H893" s="31">
        <v>2795.8608000000004</v>
      </c>
      <c r="I893" s="26">
        <f t="shared" si="26"/>
        <v>1.4999999999999999E-2</v>
      </c>
      <c r="J893" s="24" t="str">
        <f t="shared" si="27"/>
        <v>Need Improvement</v>
      </c>
    </row>
    <row r="894" spans="1:10" x14ac:dyDescent="0.25">
      <c r="A894" s="29">
        <v>41774</v>
      </c>
      <c r="B894" s="30">
        <v>2588</v>
      </c>
      <c r="C894" s="31" t="s">
        <v>56</v>
      </c>
      <c r="D894" s="31" t="s">
        <v>63</v>
      </c>
      <c r="E894" s="31" t="s">
        <v>55</v>
      </c>
      <c r="F894" s="31">
        <v>8</v>
      </c>
      <c r="G894" s="32">
        <v>2124</v>
      </c>
      <c r="H894" s="31">
        <v>2627.1755999999996</v>
      </c>
      <c r="I894" s="26">
        <f t="shared" si="26"/>
        <v>1.4999999999999999E-2</v>
      </c>
      <c r="J894" s="24" t="str">
        <f t="shared" si="27"/>
        <v>Need Improvement</v>
      </c>
    </row>
    <row r="895" spans="1:10" x14ac:dyDescent="0.25">
      <c r="A895" s="29">
        <v>41775</v>
      </c>
      <c r="B895" s="30">
        <v>2223</v>
      </c>
      <c r="C895" s="31" t="s">
        <v>57</v>
      </c>
      <c r="D895" s="31" t="s">
        <v>63</v>
      </c>
      <c r="E895" s="31" t="s">
        <v>59</v>
      </c>
      <c r="F895" s="31">
        <v>7</v>
      </c>
      <c r="G895" s="32">
        <v>4515</v>
      </c>
      <c r="H895" s="31">
        <v>3930.3074999999999</v>
      </c>
      <c r="I895" s="26">
        <f t="shared" si="26"/>
        <v>1.4999999999999999E-2</v>
      </c>
      <c r="J895" s="24" t="str">
        <f t="shared" si="27"/>
        <v>Need Improvement</v>
      </c>
    </row>
    <row r="896" spans="1:10" x14ac:dyDescent="0.25">
      <c r="A896" s="29">
        <v>41776</v>
      </c>
      <c r="B896" s="30">
        <v>2589</v>
      </c>
      <c r="C896" s="31" t="s">
        <v>57</v>
      </c>
      <c r="D896" s="31" t="s">
        <v>63</v>
      </c>
      <c r="E896" s="31" t="s">
        <v>58</v>
      </c>
      <c r="F896" s="31">
        <v>9</v>
      </c>
      <c r="G896" s="32">
        <v>1714.5</v>
      </c>
      <c r="H896" s="31">
        <v>3669.03</v>
      </c>
      <c r="I896" s="26">
        <f t="shared" si="26"/>
        <v>1.4999999999999999E-2</v>
      </c>
      <c r="J896" s="24" t="str">
        <f t="shared" si="27"/>
        <v>Need Improvement</v>
      </c>
    </row>
    <row r="897" spans="1:10" x14ac:dyDescent="0.25">
      <c r="A897" s="29">
        <v>41777</v>
      </c>
      <c r="B897" s="30">
        <v>2224</v>
      </c>
      <c r="C897" s="31" t="s">
        <v>53</v>
      </c>
      <c r="D897" s="31" t="s">
        <v>63</v>
      </c>
      <c r="E897" s="31" t="s">
        <v>59</v>
      </c>
      <c r="F897" s="31">
        <v>9</v>
      </c>
      <c r="G897" s="32">
        <v>2439</v>
      </c>
      <c r="H897" s="31">
        <v>5413.3604999999998</v>
      </c>
      <c r="I897" s="26">
        <f t="shared" si="26"/>
        <v>1.4999999999999999E-2</v>
      </c>
      <c r="J897" s="24" t="str">
        <f t="shared" si="27"/>
        <v>Good</v>
      </c>
    </row>
    <row r="898" spans="1:10" x14ac:dyDescent="0.25">
      <c r="A898" s="29">
        <v>41778</v>
      </c>
      <c r="B898" s="30">
        <v>2590</v>
      </c>
      <c r="C898" s="31" t="s">
        <v>53</v>
      </c>
      <c r="D898" s="31" t="s">
        <v>63</v>
      </c>
      <c r="E898" s="31" t="s">
        <v>58</v>
      </c>
      <c r="F898" s="31">
        <v>10</v>
      </c>
      <c r="G898" s="32">
        <v>5280</v>
      </c>
      <c r="H898" s="31">
        <v>1017.9839999999999</v>
      </c>
      <c r="I898" s="26">
        <f t="shared" si="26"/>
        <v>2.5000000000000001E-2</v>
      </c>
      <c r="J898" s="24" t="str">
        <f t="shared" si="27"/>
        <v>Need Improvement</v>
      </c>
    </row>
    <row r="899" spans="1:10" x14ac:dyDescent="0.25">
      <c r="A899" s="29">
        <v>41779</v>
      </c>
      <c r="B899" s="30">
        <v>2225</v>
      </c>
      <c r="C899" s="31" t="s">
        <v>56</v>
      </c>
      <c r="D899" s="31" t="s">
        <v>63</v>
      </c>
      <c r="E899" s="31" t="s">
        <v>59</v>
      </c>
      <c r="F899" s="31">
        <v>9</v>
      </c>
      <c r="G899" s="32">
        <v>11475</v>
      </c>
      <c r="H899" s="31">
        <v>1964.0609999999999</v>
      </c>
      <c r="I899" s="26">
        <f t="shared" si="26"/>
        <v>0.05</v>
      </c>
      <c r="J899" s="24" t="str">
        <f t="shared" si="27"/>
        <v>Good</v>
      </c>
    </row>
    <row r="900" spans="1:10" x14ac:dyDescent="0.25">
      <c r="A900" s="29">
        <v>41780</v>
      </c>
      <c r="B900" s="30">
        <v>2591</v>
      </c>
      <c r="C900" s="31" t="s">
        <v>56</v>
      </c>
      <c r="D900" s="31" t="s">
        <v>63</v>
      </c>
      <c r="E900" s="31" t="s">
        <v>58</v>
      </c>
      <c r="F900" s="31">
        <v>9</v>
      </c>
      <c r="G900" s="32">
        <v>2146.5</v>
      </c>
      <c r="H900" s="31">
        <v>2891.9794499999998</v>
      </c>
      <c r="I900" s="26">
        <f t="shared" si="26"/>
        <v>1.4999999999999999E-2</v>
      </c>
      <c r="J900" s="24" t="str">
        <f t="shared" si="27"/>
        <v>Need Improvement</v>
      </c>
    </row>
    <row r="901" spans="1:10" x14ac:dyDescent="0.25">
      <c r="A901" s="29">
        <v>41781</v>
      </c>
      <c r="B901" s="30">
        <v>2226</v>
      </c>
      <c r="C901" s="31" t="s">
        <v>57</v>
      </c>
      <c r="D901" s="31" t="s">
        <v>63</v>
      </c>
      <c r="E901" s="31" t="s">
        <v>55</v>
      </c>
      <c r="F901" s="31">
        <v>7</v>
      </c>
      <c r="G901" s="32">
        <v>3507</v>
      </c>
      <c r="H901" s="31">
        <v>1728.6003000000001</v>
      </c>
      <c r="I901" s="26">
        <f t="shared" si="26"/>
        <v>1.4999999999999999E-2</v>
      </c>
      <c r="J901" s="24" t="str">
        <f t="shared" si="27"/>
        <v>Need Improvement</v>
      </c>
    </row>
    <row r="902" spans="1:10" x14ac:dyDescent="0.25">
      <c r="A902" s="29">
        <v>41782</v>
      </c>
      <c r="B902" s="30">
        <v>2592</v>
      </c>
      <c r="C902" s="31" t="s">
        <v>57</v>
      </c>
      <c r="D902" s="31" t="s">
        <v>63</v>
      </c>
      <c r="E902" s="31" t="s">
        <v>59</v>
      </c>
      <c r="F902" s="31">
        <v>7</v>
      </c>
      <c r="G902" s="32">
        <v>5386.5</v>
      </c>
      <c r="H902" s="31">
        <v>4035.3862500000005</v>
      </c>
      <c r="I902" s="26">
        <f t="shared" ref="I902:I965" si="28">IF(G902&lt;5000,$O$7,IF(AND(G902&gt;=5000,G902&lt;10000),$O$6,$O$5))</f>
        <v>2.5000000000000001E-2</v>
      </c>
      <c r="J902" s="24" t="str">
        <f t="shared" ref="J902:J965" si="29">IF(OR(G902&gt;10000,H902&gt;=5000),"Good", "Need Improvement")</f>
        <v>Need Improvement</v>
      </c>
    </row>
    <row r="903" spans="1:10" x14ac:dyDescent="0.25">
      <c r="A903" s="29">
        <v>41783</v>
      </c>
      <c r="B903" s="30">
        <v>2227</v>
      </c>
      <c r="C903" s="31" t="s">
        <v>53</v>
      </c>
      <c r="D903" s="31" t="s">
        <v>63</v>
      </c>
      <c r="E903" s="31" t="s">
        <v>55</v>
      </c>
      <c r="F903" s="31">
        <v>9</v>
      </c>
      <c r="G903" s="32">
        <v>1809</v>
      </c>
      <c r="H903" s="31">
        <v>672.22439999999995</v>
      </c>
      <c r="I903" s="26">
        <f t="shared" si="28"/>
        <v>1.4999999999999999E-2</v>
      </c>
      <c r="J903" s="24" t="str">
        <f t="shared" si="29"/>
        <v>Need Improvement</v>
      </c>
    </row>
    <row r="904" spans="1:10" x14ac:dyDescent="0.25">
      <c r="A904" s="29">
        <v>41784</v>
      </c>
      <c r="B904" s="30">
        <v>2593</v>
      </c>
      <c r="C904" s="31" t="s">
        <v>53</v>
      </c>
      <c r="D904" s="31" t="s">
        <v>63</v>
      </c>
      <c r="E904" s="31" t="s">
        <v>59</v>
      </c>
      <c r="F904" s="31">
        <v>6</v>
      </c>
      <c r="G904" s="32">
        <v>9792</v>
      </c>
      <c r="H904" s="31">
        <v>2450.6927999999998</v>
      </c>
      <c r="I904" s="26">
        <f t="shared" si="28"/>
        <v>2.5000000000000001E-2</v>
      </c>
      <c r="J904" s="24" t="str">
        <f t="shared" si="29"/>
        <v>Need Improvement</v>
      </c>
    </row>
    <row r="905" spans="1:10" x14ac:dyDescent="0.25">
      <c r="A905" s="29">
        <v>41785</v>
      </c>
      <c r="B905" s="30">
        <v>2228</v>
      </c>
      <c r="C905" s="31" t="s">
        <v>56</v>
      </c>
      <c r="D905" s="31" t="s">
        <v>63</v>
      </c>
      <c r="E905" s="31" t="s">
        <v>55</v>
      </c>
      <c r="F905" s="31">
        <v>7</v>
      </c>
      <c r="G905" s="32">
        <v>5055.75</v>
      </c>
      <c r="H905" s="31">
        <v>2312.1630000000005</v>
      </c>
      <c r="I905" s="26">
        <f t="shared" si="28"/>
        <v>2.5000000000000001E-2</v>
      </c>
      <c r="J905" s="24" t="str">
        <f t="shared" si="29"/>
        <v>Need Improvement</v>
      </c>
    </row>
    <row r="906" spans="1:10" x14ac:dyDescent="0.25">
      <c r="A906" s="29">
        <v>41786</v>
      </c>
      <c r="B906" s="30">
        <v>2594</v>
      </c>
      <c r="C906" s="31" t="s">
        <v>56</v>
      </c>
      <c r="D906" s="31" t="s">
        <v>63</v>
      </c>
      <c r="E906" s="31" t="s">
        <v>59</v>
      </c>
      <c r="F906" s="31">
        <v>6</v>
      </c>
      <c r="G906" s="32">
        <v>10044</v>
      </c>
      <c r="H906" s="31">
        <v>2625.2505000000001</v>
      </c>
      <c r="I906" s="26">
        <f t="shared" si="28"/>
        <v>0.05</v>
      </c>
      <c r="J906" s="24" t="str">
        <f t="shared" si="29"/>
        <v>Good</v>
      </c>
    </row>
    <row r="907" spans="1:10" x14ac:dyDescent="0.25">
      <c r="A907" s="29">
        <v>41787</v>
      </c>
      <c r="B907" s="30">
        <v>2229</v>
      </c>
      <c r="C907" s="31" t="s">
        <v>57</v>
      </c>
      <c r="D907" s="31" t="s">
        <v>63</v>
      </c>
      <c r="E907" s="31" t="s">
        <v>58</v>
      </c>
      <c r="F907" s="31">
        <v>9</v>
      </c>
      <c r="G907" s="32">
        <v>10260</v>
      </c>
      <c r="H907" s="31">
        <v>1579.0140000000001</v>
      </c>
      <c r="I907" s="26">
        <f t="shared" si="28"/>
        <v>0.05</v>
      </c>
      <c r="J907" s="24" t="str">
        <f t="shared" si="29"/>
        <v>Good</v>
      </c>
    </row>
    <row r="908" spans="1:10" x14ac:dyDescent="0.25">
      <c r="A908" s="29">
        <v>41788</v>
      </c>
      <c r="B908" s="30">
        <v>2595</v>
      </c>
      <c r="C908" s="31" t="s">
        <v>57</v>
      </c>
      <c r="D908" s="31" t="s">
        <v>63</v>
      </c>
      <c r="E908" s="31" t="s">
        <v>55</v>
      </c>
      <c r="F908" s="31">
        <v>6</v>
      </c>
      <c r="G908" s="32">
        <v>7236</v>
      </c>
      <c r="H908" s="31">
        <v>1536.9264000000001</v>
      </c>
      <c r="I908" s="26">
        <f t="shared" si="28"/>
        <v>2.5000000000000001E-2</v>
      </c>
      <c r="J908" s="24" t="str">
        <f t="shared" si="29"/>
        <v>Need Improvement</v>
      </c>
    </row>
    <row r="909" spans="1:10" x14ac:dyDescent="0.25">
      <c r="A909" s="29">
        <v>41789</v>
      </c>
      <c r="B909" s="30">
        <v>2230</v>
      </c>
      <c r="C909" s="31" t="s">
        <v>53</v>
      </c>
      <c r="D909" s="31" t="s">
        <v>63</v>
      </c>
      <c r="E909" s="31" t="s">
        <v>58</v>
      </c>
      <c r="F909" s="31">
        <v>9</v>
      </c>
      <c r="G909" s="32">
        <v>2943</v>
      </c>
      <c r="H909" s="31">
        <v>2674.3041000000003</v>
      </c>
      <c r="I909" s="26">
        <f t="shared" si="28"/>
        <v>1.4999999999999999E-2</v>
      </c>
      <c r="J909" s="24" t="str">
        <f t="shared" si="29"/>
        <v>Need Improvement</v>
      </c>
    </row>
    <row r="910" spans="1:10" x14ac:dyDescent="0.25">
      <c r="A910" s="29">
        <v>41790</v>
      </c>
      <c r="B910" s="30">
        <v>2596</v>
      </c>
      <c r="C910" s="31" t="s">
        <v>53</v>
      </c>
      <c r="D910" s="31" t="s">
        <v>63</v>
      </c>
      <c r="E910" s="31" t="s">
        <v>55</v>
      </c>
      <c r="F910" s="31">
        <v>9</v>
      </c>
      <c r="G910" s="32">
        <v>5643</v>
      </c>
      <c r="H910" s="31">
        <v>5301.5985000000001</v>
      </c>
      <c r="I910" s="26">
        <f t="shared" si="28"/>
        <v>2.5000000000000001E-2</v>
      </c>
      <c r="J910" s="24" t="str">
        <f t="shared" si="29"/>
        <v>Good</v>
      </c>
    </row>
    <row r="911" spans="1:10" x14ac:dyDescent="0.25">
      <c r="A911" s="29">
        <v>41791</v>
      </c>
      <c r="B911" s="30">
        <v>2231</v>
      </c>
      <c r="C911" s="31" t="s">
        <v>56</v>
      </c>
      <c r="D911" s="31" t="s">
        <v>63</v>
      </c>
      <c r="E911" s="31" t="s">
        <v>58</v>
      </c>
      <c r="F911" s="31">
        <v>7</v>
      </c>
      <c r="G911" s="32">
        <v>1869</v>
      </c>
      <c r="H911" s="31">
        <v>1558.3722</v>
      </c>
      <c r="I911" s="26">
        <f t="shared" si="28"/>
        <v>1.4999999999999999E-2</v>
      </c>
      <c r="J911" s="24" t="str">
        <f t="shared" si="29"/>
        <v>Need Improvement</v>
      </c>
    </row>
    <row r="912" spans="1:10" x14ac:dyDescent="0.25">
      <c r="A912" s="29">
        <v>41792</v>
      </c>
      <c r="B912" s="30">
        <v>2597</v>
      </c>
      <c r="C912" s="31" t="s">
        <v>56</v>
      </c>
      <c r="D912" s="31" t="s">
        <v>63</v>
      </c>
      <c r="E912" s="31" t="s">
        <v>55</v>
      </c>
      <c r="F912" s="31">
        <v>6</v>
      </c>
      <c r="G912" s="32">
        <v>3474</v>
      </c>
      <c r="H912" s="31">
        <v>1250.2926</v>
      </c>
      <c r="I912" s="26">
        <f t="shared" si="28"/>
        <v>1.4999999999999999E-2</v>
      </c>
      <c r="J912" s="24" t="str">
        <f t="shared" si="29"/>
        <v>Need Improvement</v>
      </c>
    </row>
    <row r="913" spans="1:10" x14ac:dyDescent="0.25">
      <c r="A913" s="29">
        <v>41793</v>
      </c>
      <c r="B913" s="30">
        <v>2232</v>
      </c>
      <c r="C913" s="31" t="s">
        <v>57</v>
      </c>
      <c r="D913" s="31" t="s">
        <v>63</v>
      </c>
      <c r="E913" s="31" t="s">
        <v>59</v>
      </c>
      <c r="F913" s="31">
        <v>8</v>
      </c>
      <c r="G913" s="32">
        <v>2064</v>
      </c>
      <c r="H913" s="31">
        <v>1355.6352000000002</v>
      </c>
      <c r="I913" s="26">
        <f t="shared" si="28"/>
        <v>1.4999999999999999E-2</v>
      </c>
      <c r="J913" s="24" t="str">
        <f t="shared" si="29"/>
        <v>Need Improvement</v>
      </c>
    </row>
    <row r="914" spans="1:10" x14ac:dyDescent="0.25">
      <c r="A914" s="29">
        <v>41794</v>
      </c>
      <c r="B914" s="30">
        <v>2598</v>
      </c>
      <c r="C914" s="31" t="s">
        <v>57</v>
      </c>
      <c r="D914" s="31" t="s">
        <v>63</v>
      </c>
      <c r="E914" s="31" t="s">
        <v>58</v>
      </c>
      <c r="F914" s="31">
        <v>7</v>
      </c>
      <c r="G914" s="32">
        <v>2068.5</v>
      </c>
      <c r="H914" s="31">
        <v>907.86464999999998</v>
      </c>
      <c r="I914" s="26">
        <f t="shared" si="28"/>
        <v>1.4999999999999999E-2</v>
      </c>
      <c r="J914" s="24" t="str">
        <f t="shared" si="29"/>
        <v>Need Improvement</v>
      </c>
    </row>
    <row r="915" spans="1:10" x14ac:dyDescent="0.25">
      <c r="A915" s="29">
        <v>41795</v>
      </c>
      <c r="B915" s="30">
        <v>2233</v>
      </c>
      <c r="C915" s="31" t="s">
        <v>53</v>
      </c>
      <c r="D915" s="31" t="s">
        <v>63</v>
      </c>
      <c r="E915" s="31" t="s">
        <v>59</v>
      </c>
      <c r="F915" s="31">
        <v>8</v>
      </c>
      <c r="G915" s="32">
        <v>4356</v>
      </c>
      <c r="H915" s="31">
        <v>1457.9531999999999</v>
      </c>
      <c r="I915" s="26">
        <f t="shared" si="28"/>
        <v>1.4999999999999999E-2</v>
      </c>
      <c r="J915" s="24" t="str">
        <f t="shared" si="29"/>
        <v>Need Improvement</v>
      </c>
    </row>
    <row r="916" spans="1:10" x14ac:dyDescent="0.25">
      <c r="A916" s="29">
        <v>41796</v>
      </c>
      <c r="B916" s="30">
        <v>2599</v>
      </c>
      <c r="C916" s="31" t="s">
        <v>53</v>
      </c>
      <c r="D916" s="31" t="s">
        <v>63</v>
      </c>
      <c r="E916" s="31" t="s">
        <v>58</v>
      </c>
      <c r="F916" s="31">
        <v>6</v>
      </c>
      <c r="G916" s="32">
        <v>9900</v>
      </c>
      <c r="H916" s="31">
        <v>2066.13</v>
      </c>
      <c r="I916" s="26">
        <f t="shared" si="28"/>
        <v>2.5000000000000001E-2</v>
      </c>
      <c r="J916" s="24" t="str">
        <f t="shared" si="29"/>
        <v>Need Improvement</v>
      </c>
    </row>
    <row r="917" spans="1:10" x14ac:dyDescent="0.25">
      <c r="A917" s="29">
        <v>41797</v>
      </c>
      <c r="B917" s="30">
        <v>2234</v>
      </c>
      <c r="C917" s="31" t="s">
        <v>56</v>
      </c>
      <c r="D917" s="31" t="s">
        <v>63</v>
      </c>
      <c r="E917" s="31" t="s">
        <v>59</v>
      </c>
      <c r="F917" s="31">
        <v>8</v>
      </c>
      <c r="G917" s="32">
        <v>11904</v>
      </c>
      <c r="H917" s="31">
        <v>4160.4479999999994</v>
      </c>
      <c r="I917" s="26">
        <f t="shared" si="28"/>
        <v>0.05</v>
      </c>
      <c r="J917" s="24" t="str">
        <f t="shared" si="29"/>
        <v>Good</v>
      </c>
    </row>
    <row r="918" spans="1:10" x14ac:dyDescent="0.25">
      <c r="A918" s="29">
        <v>41798</v>
      </c>
      <c r="B918" s="30">
        <v>2600</v>
      </c>
      <c r="C918" s="31" t="s">
        <v>56</v>
      </c>
      <c r="D918" s="31" t="s">
        <v>63</v>
      </c>
      <c r="E918" s="31" t="s">
        <v>58</v>
      </c>
      <c r="F918" s="31">
        <v>6</v>
      </c>
      <c r="G918" s="32">
        <v>7357.5</v>
      </c>
      <c r="H918" s="31">
        <v>914.6844000000001</v>
      </c>
      <c r="I918" s="26">
        <f t="shared" si="28"/>
        <v>2.5000000000000001E-2</v>
      </c>
      <c r="J918" s="24" t="str">
        <f t="shared" si="29"/>
        <v>Need Improvement</v>
      </c>
    </row>
    <row r="919" spans="1:10" x14ac:dyDescent="0.25">
      <c r="A919" s="29">
        <v>41799</v>
      </c>
      <c r="B919" s="30">
        <v>2235</v>
      </c>
      <c r="C919" s="31" t="s">
        <v>57</v>
      </c>
      <c r="D919" s="31" t="s">
        <v>63</v>
      </c>
      <c r="E919" s="31" t="s">
        <v>55</v>
      </c>
      <c r="F919" s="31">
        <v>8</v>
      </c>
      <c r="G919" s="32">
        <v>4728</v>
      </c>
      <c r="H919" s="31">
        <v>4931.3040000000001</v>
      </c>
      <c r="I919" s="26">
        <f t="shared" si="28"/>
        <v>1.4999999999999999E-2</v>
      </c>
      <c r="J919" s="24" t="str">
        <f t="shared" si="29"/>
        <v>Need Improvement</v>
      </c>
    </row>
    <row r="920" spans="1:10" x14ac:dyDescent="0.25">
      <c r="A920" s="29">
        <v>41800</v>
      </c>
      <c r="B920" s="30">
        <v>2601</v>
      </c>
      <c r="C920" s="31" t="s">
        <v>57</v>
      </c>
      <c r="D920" s="31" t="s">
        <v>63</v>
      </c>
      <c r="E920" s="31" t="s">
        <v>59</v>
      </c>
      <c r="F920" s="31">
        <v>9</v>
      </c>
      <c r="G920" s="32">
        <v>8869.5</v>
      </c>
      <c r="H920" s="31">
        <v>1227.24315</v>
      </c>
      <c r="I920" s="26">
        <f t="shared" si="28"/>
        <v>2.5000000000000001E-2</v>
      </c>
      <c r="J920" s="24" t="str">
        <f t="shared" si="29"/>
        <v>Need Improvement</v>
      </c>
    </row>
    <row r="921" spans="1:10" x14ac:dyDescent="0.25">
      <c r="A921" s="29">
        <v>41801</v>
      </c>
      <c r="B921" s="30">
        <v>2236</v>
      </c>
      <c r="C921" s="31" t="s">
        <v>53</v>
      </c>
      <c r="D921" s="31" t="s">
        <v>63</v>
      </c>
      <c r="E921" s="31" t="s">
        <v>55</v>
      </c>
      <c r="F921" s="31">
        <v>9</v>
      </c>
      <c r="G921" s="32">
        <v>9864</v>
      </c>
      <c r="H921" s="31">
        <v>3500.7336</v>
      </c>
      <c r="I921" s="26">
        <f t="shared" si="28"/>
        <v>2.5000000000000001E-2</v>
      </c>
      <c r="J921" s="24" t="str">
        <f t="shared" si="29"/>
        <v>Need Improvement</v>
      </c>
    </row>
    <row r="922" spans="1:10" x14ac:dyDescent="0.25">
      <c r="A922" s="29">
        <v>41802</v>
      </c>
      <c r="B922" s="30">
        <v>2602</v>
      </c>
      <c r="C922" s="31" t="s">
        <v>53</v>
      </c>
      <c r="D922" s="31" t="s">
        <v>63</v>
      </c>
      <c r="E922" s="31" t="s">
        <v>59</v>
      </c>
      <c r="F922" s="31">
        <v>9</v>
      </c>
      <c r="G922" s="32">
        <v>10548</v>
      </c>
      <c r="H922" s="31">
        <v>4387.9679999999998</v>
      </c>
      <c r="I922" s="26">
        <f t="shared" si="28"/>
        <v>0.05</v>
      </c>
      <c r="J922" s="24" t="str">
        <f t="shared" si="29"/>
        <v>Good</v>
      </c>
    </row>
    <row r="923" spans="1:10" x14ac:dyDescent="0.25">
      <c r="A923" s="29">
        <v>41803</v>
      </c>
      <c r="B923" s="30">
        <v>2237</v>
      </c>
      <c r="C923" s="31" t="s">
        <v>56</v>
      </c>
      <c r="D923" s="31" t="s">
        <v>63</v>
      </c>
      <c r="E923" s="31" t="s">
        <v>55</v>
      </c>
      <c r="F923" s="31">
        <v>10</v>
      </c>
      <c r="G923" s="32">
        <v>6120</v>
      </c>
      <c r="H923" s="31">
        <v>710.12400000000002</v>
      </c>
      <c r="I923" s="26">
        <f t="shared" si="28"/>
        <v>2.5000000000000001E-2</v>
      </c>
      <c r="J923" s="24" t="str">
        <f t="shared" si="29"/>
        <v>Need Improvement</v>
      </c>
    </row>
    <row r="924" spans="1:10" x14ac:dyDescent="0.25">
      <c r="A924" s="29">
        <v>41804</v>
      </c>
      <c r="B924" s="30">
        <v>2603</v>
      </c>
      <c r="C924" s="31" t="s">
        <v>56</v>
      </c>
      <c r="D924" s="31" t="s">
        <v>63</v>
      </c>
      <c r="E924" s="31" t="s">
        <v>59</v>
      </c>
      <c r="F924" s="31">
        <v>6</v>
      </c>
      <c r="G924" s="32">
        <v>1737</v>
      </c>
      <c r="H924" s="31">
        <v>1066.1705999999999</v>
      </c>
      <c r="I924" s="26">
        <f t="shared" si="28"/>
        <v>1.4999999999999999E-2</v>
      </c>
      <c r="J924" s="24" t="str">
        <f t="shared" si="29"/>
        <v>Need Improvement</v>
      </c>
    </row>
    <row r="925" spans="1:10" x14ac:dyDescent="0.25">
      <c r="A925" s="29">
        <v>41805</v>
      </c>
      <c r="B925" s="30">
        <v>2238</v>
      </c>
      <c r="C925" s="31" t="s">
        <v>57</v>
      </c>
      <c r="D925" s="31" t="s">
        <v>63</v>
      </c>
      <c r="E925" s="31" t="s">
        <v>58</v>
      </c>
      <c r="F925" s="31">
        <v>6</v>
      </c>
      <c r="G925" s="32">
        <v>2011.5</v>
      </c>
      <c r="H925" s="31">
        <v>1330.0038</v>
      </c>
      <c r="I925" s="26">
        <f t="shared" si="28"/>
        <v>1.4999999999999999E-2</v>
      </c>
      <c r="J925" s="24" t="str">
        <f t="shared" si="29"/>
        <v>Need Improvement</v>
      </c>
    </row>
    <row r="926" spans="1:10" x14ac:dyDescent="0.25">
      <c r="A926" s="29">
        <v>41806</v>
      </c>
      <c r="B926" s="30">
        <v>2604</v>
      </c>
      <c r="C926" s="31" t="s">
        <v>57</v>
      </c>
      <c r="D926" s="31" t="s">
        <v>63</v>
      </c>
      <c r="E926" s="31" t="s">
        <v>55</v>
      </c>
      <c r="F926" s="31">
        <v>6</v>
      </c>
      <c r="G926" s="32">
        <v>5022</v>
      </c>
      <c r="H926" s="31">
        <v>1730.5812000000001</v>
      </c>
      <c r="I926" s="26">
        <f t="shared" si="28"/>
        <v>2.5000000000000001E-2</v>
      </c>
      <c r="J926" s="24" t="str">
        <f t="shared" si="29"/>
        <v>Need Improvement</v>
      </c>
    </row>
    <row r="927" spans="1:10" x14ac:dyDescent="0.25">
      <c r="A927" s="29">
        <v>41807</v>
      </c>
      <c r="B927" s="30">
        <v>2239</v>
      </c>
      <c r="C927" s="31" t="s">
        <v>53</v>
      </c>
      <c r="D927" s="31" t="s">
        <v>63</v>
      </c>
      <c r="E927" s="31" t="s">
        <v>58</v>
      </c>
      <c r="F927" s="31">
        <v>9</v>
      </c>
      <c r="G927" s="32">
        <v>7627.5</v>
      </c>
      <c r="H927" s="31">
        <v>1917.0958500000002</v>
      </c>
      <c r="I927" s="26">
        <f t="shared" si="28"/>
        <v>2.5000000000000001E-2</v>
      </c>
      <c r="J927" s="24" t="str">
        <f t="shared" si="29"/>
        <v>Need Improvement</v>
      </c>
    </row>
    <row r="928" spans="1:10" x14ac:dyDescent="0.25">
      <c r="A928" s="29">
        <v>41808</v>
      </c>
      <c r="B928" s="30">
        <v>2605</v>
      </c>
      <c r="C928" s="31" t="s">
        <v>53</v>
      </c>
      <c r="D928" s="31" t="s">
        <v>63</v>
      </c>
      <c r="E928" s="31" t="s">
        <v>55</v>
      </c>
      <c r="F928" s="31">
        <v>10</v>
      </c>
      <c r="G928" s="32">
        <v>13050</v>
      </c>
      <c r="H928" s="31">
        <v>4386.1049999999996</v>
      </c>
      <c r="I928" s="26">
        <f t="shared" si="28"/>
        <v>0.05</v>
      </c>
      <c r="J928" s="24" t="str">
        <f t="shared" si="29"/>
        <v>Good</v>
      </c>
    </row>
    <row r="929" spans="1:10" x14ac:dyDescent="0.25">
      <c r="A929" s="29">
        <v>41809</v>
      </c>
      <c r="B929" s="30">
        <v>2240</v>
      </c>
      <c r="C929" s="31" t="s">
        <v>56</v>
      </c>
      <c r="D929" s="31" t="s">
        <v>63</v>
      </c>
      <c r="E929" s="31" t="s">
        <v>58</v>
      </c>
      <c r="F929" s="31">
        <v>10</v>
      </c>
      <c r="G929" s="32">
        <v>10450</v>
      </c>
      <c r="H929" s="31">
        <v>4504.9949999999999</v>
      </c>
      <c r="I929" s="26">
        <f t="shared" si="28"/>
        <v>0.05</v>
      </c>
      <c r="J929" s="24" t="str">
        <f t="shared" si="29"/>
        <v>Good</v>
      </c>
    </row>
    <row r="930" spans="1:10" x14ac:dyDescent="0.25">
      <c r="A930" s="29">
        <v>41810</v>
      </c>
      <c r="B930" s="30">
        <v>2606</v>
      </c>
      <c r="C930" s="31" t="s">
        <v>56</v>
      </c>
      <c r="D930" s="31" t="s">
        <v>63</v>
      </c>
      <c r="E930" s="31" t="s">
        <v>55</v>
      </c>
      <c r="F930" s="31">
        <v>7</v>
      </c>
      <c r="G930" s="32">
        <v>5607</v>
      </c>
      <c r="H930" s="31">
        <v>2206.9152000000004</v>
      </c>
      <c r="I930" s="26">
        <f t="shared" si="28"/>
        <v>2.5000000000000001E-2</v>
      </c>
      <c r="J930" s="24" t="str">
        <f t="shared" si="29"/>
        <v>Need Improvement</v>
      </c>
    </row>
    <row r="931" spans="1:10" x14ac:dyDescent="0.25">
      <c r="A931" s="29">
        <v>41811</v>
      </c>
      <c r="B931" s="30">
        <v>2241</v>
      </c>
      <c r="C931" s="31" t="s">
        <v>57</v>
      </c>
      <c r="D931" s="31" t="s">
        <v>63</v>
      </c>
      <c r="E931" s="31" t="s">
        <v>59</v>
      </c>
      <c r="F931" s="31">
        <v>8</v>
      </c>
      <c r="G931" s="32">
        <v>5256</v>
      </c>
      <c r="H931" s="31">
        <v>2346.2784000000001</v>
      </c>
      <c r="I931" s="26">
        <f t="shared" si="28"/>
        <v>2.5000000000000001E-2</v>
      </c>
      <c r="J931" s="24" t="str">
        <f t="shared" si="29"/>
        <v>Need Improvement</v>
      </c>
    </row>
    <row r="932" spans="1:10" x14ac:dyDescent="0.25">
      <c r="A932" s="29">
        <v>41812</v>
      </c>
      <c r="B932" s="30">
        <v>2607</v>
      </c>
      <c r="C932" s="31" t="s">
        <v>57</v>
      </c>
      <c r="D932" s="31" t="s">
        <v>63</v>
      </c>
      <c r="E932" s="31" t="s">
        <v>58</v>
      </c>
      <c r="F932" s="31">
        <v>8</v>
      </c>
      <c r="G932" s="32">
        <v>1584</v>
      </c>
      <c r="H932" s="31">
        <v>3345.4079999999999</v>
      </c>
      <c r="I932" s="26">
        <f t="shared" si="28"/>
        <v>1.4999999999999999E-2</v>
      </c>
      <c r="J932" s="24" t="str">
        <f t="shared" si="29"/>
        <v>Need Improvement</v>
      </c>
    </row>
    <row r="933" spans="1:10" x14ac:dyDescent="0.25">
      <c r="A933" s="29">
        <v>41813</v>
      </c>
      <c r="B933" s="30">
        <v>2242</v>
      </c>
      <c r="C933" s="31" t="s">
        <v>53</v>
      </c>
      <c r="D933" s="31" t="s">
        <v>63</v>
      </c>
      <c r="E933" s="31" t="s">
        <v>59</v>
      </c>
      <c r="F933" s="31">
        <v>8</v>
      </c>
      <c r="G933" s="32">
        <v>6426</v>
      </c>
      <c r="H933" s="31">
        <v>1597.0751999999998</v>
      </c>
      <c r="I933" s="26">
        <f t="shared" si="28"/>
        <v>2.5000000000000001E-2</v>
      </c>
      <c r="J933" s="24" t="str">
        <f t="shared" si="29"/>
        <v>Need Improvement</v>
      </c>
    </row>
    <row r="934" spans="1:10" x14ac:dyDescent="0.25">
      <c r="A934" s="29">
        <v>41814</v>
      </c>
      <c r="B934" s="30">
        <v>2608</v>
      </c>
      <c r="C934" s="31" t="s">
        <v>53</v>
      </c>
      <c r="D934" s="31" t="s">
        <v>63</v>
      </c>
      <c r="E934" s="31" t="s">
        <v>58</v>
      </c>
      <c r="F934" s="31">
        <v>7</v>
      </c>
      <c r="G934" s="32">
        <v>5544</v>
      </c>
      <c r="H934" s="31">
        <v>872.34840000000008</v>
      </c>
      <c r="I934" s="26">
        <f t="shared" si="28"/>
        <v>2.5000000000000001E-2</v>
      </c>
      <c r="J934" s="24" t="str">
        <f t="shared" si="29"/>
        <v>Need Improvement</v>
      </c>
    </row>
    <row r="935" spans="1:10" x14ac:dyDescent="0.25">
      <c r="A935" s="29">
        <v>41815</v>
      </c>
      <c r="B935" s="30">
        <v>2243</v>
      </c>
      <c r="C935" s="31" t="s">
        <v>56</v>
      </c>
      <c r="D935" s="31" t="s">
        <v>63</v>
      </c>
      <c r="E935" s="31" t="s">
        <v>59</v>
      </c>
      <c r="F935" s="31">
        <v>8</v>
      </c>
      <c r="G935" s="32">
        <v>9312</v>
      </c>
      <c r="H935" s="31">
        <v>1458.7248000000002</v>
      </c>
      <c r="I935" s="26">
        <f t="shared" si="28"/>
        <v>2.5000000000000001E-2</v>
      </c>
      <c r="J935" s="24" t="str">
        <f t="shared" si="29"/>
        <v>Need Improvement</v>
      </c>
    </row>
    <row r="936" spans="1:10" x14ac:dyDescent="0.25">
      <c r="A936" s="29">
        <v>41816</v>
      </c>
      <c r="B936" s="30">
        <v>2609</v>
      </c>
      <c r="C936" s="31" t="s">
        <v>56</v>
      </c>
      <c r="D936" s="31" t="s">
        <v>63</v>
      </c>
      <c r="E936" s="31" t="s">
        <v>58</v>
      </c>
      <c r="F936" s="31">
        <v>6</v>
      </c>
      <c r="G936" s="32">
        <v>6912</v>
      </c>
      <c r="H936" s="31">
        <v>2849.1264000000001</v>
      </c>
      <c r="I936" s="26">
        <f t="shared" si="28"/>
        <v>2.5000000000000001E-2</v>
      </c>
      <c r="J936" s="24" t="str">
        <f t="shared" si="29"/>
        <v>Need Improvement</v>
      </c>
    </row>
    <row r="937" spans="1:10" x14ac:dyDescent="0.25">
      <c r="A937" s="29">
        <v>41817</v>
      </c>
      <c r="B937" s="30">
        <v>2244</v>
      </c>
      <c r="C937" s="31" t="s">
        <v>57</v>
      </c>
      <c r="D937" s="31" t="s">
        <v>63</v>
      </c>
      <c r="E937" s="31" t="s">
        <v>55</v>
      </c>
      <c r="F937" s="31">
        <v>6</v>
      </c>
      <c r="G937" s="32">
        <v>8676</v>
      </c>
      <c r="H937" s="31">
        <v>4146.0434999999998</v>
      </c>
      <c r="I937" s="26">
        <f t="shared" si="28"/>
        <v>2.5000000000000001E-2</v>
      </c>
      <c r="J937" s="24" t="str">
        <f t="shared" si="29"/>
        <v>Need Improvement</v>
      </c>
    </row>
    <row r="938" spans="1:10" x14ac:dyDescent="0.25">
      <c r="A938" s="29">
        <v>41818</v>
      </c>
      <c r="B938" s="30">
        <v>2610</v>
      </c>
      <c r="C938" s="31" t="s">
        <v>57</v>
      </c>
      <c r="D938" s="31" t="s">
        <v>63</v>
      </c>
      <c r="E938" s="31" t="s">
        <v>59</v>
      </c>
      <c r="F938" s="31">
        <v>10</v>
      </c>
      <c r="G938" s="32">
        <v>10020</v>
      </c>
      <c r="H938" s="31">
        <v>919.58550000000002</v>
      </c>
      <c r="I938" s="26">
        <f t="shared" si="28"/>
        <v>0.05</v>
      </c>
      <c r="J938" s="24" t="str">
        <f t="shared" si="29"/>
        <v>Good</v>
      </c>
    </row>
    <row r="939" spans="1:10" x14ac:dyDescent="0.25">
      <c r="A939" s="29">
        <v>41819</v>
      </c>
      <c r="B939" s="30">
        <v>2245</v>
      </c>
      <c r="C939" s="31" t="s">
        <v>53</v>
      </c>
      <c r="D939" s="31" t="s">
        <v>63</v>
      </c>
      <c r="E939" s="31" t="s">
        <v>55</v>
      </c>
      <c r="F939" s="31">
        <v>10</v>
      </c>
      <c r="G939" s="32">
        <v>9360</v>
      </c>
      <c r="H939" s="31">
        <v>2694.2759999999998</v>
      </c>
      <c r="I939" s="26">
        <f t="shared" si="28"/>
        <v>2.5000000000000001E-2</v>
      </c>
      <c r="J939" s="24" t="str">
        <f t="shared" si="29"/>
        <v>Need Improvement</v>
      </c>
    </row>
    <row r="940" spans="1:10" x14ac:dyDescent="0.25">
      <c r="A940" s="29">
        <v>41820</v>
      </c>
      <c r="B940" s="30">
        <v>2611</v>
      </c>
      <c r="C940" s="31" t="s">
        <v>53</v>
      </c>
      <c r="D940" s="31" t="s">
        <v>63</v>
      </c>
      <c r="E940" s="31" t="s">
        <v>59</v>
      </c>
      <c r="F940" s="31">
        <v>6</v>
      </c>
      <c r="G940" s="32">
        <v>4284</v>
      </c>
      <c r="H940" s="31">
        <v>3193.2936</v>
      </c>
      <c r="I940" s="26">
        <f t="shared" si="28"/>
        <v>1.4999999999999999E-2</v>
      </c>
      <c r="J940" s="24" t="str">
        <f t="shared" si="29"/>
        <v>Need Improvement</v>
      </c>
    </row>
    <row r="941" spans="1:10" x14ac:dyDescent="0.25">
      <c r="A941" s="29">
        <v>41821</v>
      </c>
      <c r="B941" s="30">
        <v>2246</v>
      </c>
      <c r="C941" s="31" t="s">
        <v>56</v>
      </c>
      <c r="D941" s="31" t="s">
        <v>63</v>
      </c>
      <c r="E941" s="31" t="s">
        <v>55</v>
      </c>
      <c r="F941" s="31">
        <v>6</v>
      </c>
      <c r="G941" s="32">
        <v>7290</v>
      </c>
      <c r="H941" s="31">
        <v>645.01920000000007</v>
      </c>
      <c r="I941" s="26">
        <f t="shared" si="28"/>
        <v>2.5000000000000001E-2</v>
      </c>
      <c r="J941" s="24" t="str">
        <f t="shared" si="29"/>
        <v>Need Improvement</v>
      </c>
    </row>
    <row r="942" spans="1:10" x14ac:dyDescent="0.25">
      <c r="A942" s="29">
        <v>41822</v>
      </c>
      <c r="B942" s="30">
        <v>2612</v>
      </c>
      <c r="C942" s="31" t="s">
        <v>56</v>
      </c>
      <c r="D942" s="31" t="s">
        <v>63</v>
      </c>
      <c r="E942" s="31" t="s">
        <v>59</v>
      </c>
      <c r="F942" s="31">
        <v>9</v>
      </c>
      <c r="G942" s="32">
        <v>4171.5</v>
      </c>
      <c r="H942" s="31">
        <v>4196.5289999999995</v>
      </c>
      <c r="I942" s="26">
        <f t="shared" si="28"/>
        <v>1.4999999999999999E-2</v>
      </c>
      <c r="J942" s="24" t="str">
        <f t="shared" si="29"/>
        <v>Need Improvement</v>
      </c>
    </row>
    <row r="943" spans="1:10" x14ac:dyDescent="0.25">
      <c r="A943" s="29">
        <v>41823</v>
      </c>
      <c r="B943" s="30">
        <v>2247</v>
      </c>
      <c r="C943" s="31" t="s">
        <v>57</v>
      </c>
      <c r="D943" s="31" t="s">
        <v>63</v>
      </c>
      <c r="E943" s="31" t="s">
        <v>58</v>
      </c>
      <c r="F943" s="31">
        <v>9</v>
      </c>
      <c r="G943" s="32">
        <v>9432</v>
      </c>
      <c r="H943" s="31">
        <v>3880.3247999999999</v>
      </c>
      <c r="I943" s="26">
        <f t="shared" si="28"/>
        <v>2.5000000000000001E-2</v>
      </c>
      <c r="J943" s="24" t="str">
        <f t="shared" si="29"/>
        <v>Need Improvement</v>
      </c>
    </row>
    <row r="944" spans="1:10" x14ac:dyDescent="0.25">
      <c r="A944" s="29">
        <v>41824</v>
      </c>
      <c r="B944" s="30">
        <v>2613</v>
      </c>
      <c r="C944" s="31" t="s">
        <v>57</v>
      </c>
      <c r="D944" s="31" t="s">
        <v>63</v>
      </c>
      <c r="E944" s="31" t="s">
        <v>55</v>
      </c>
      <c r="F944" s="31">
        <v>9</v>
      </c>
      <c r="G944" s="32">
        <v>2207.25</v>
      </c>
      <c r="H944" s="31">
        <v>1667.7981000000002</v>
      </c>
      <c r="I944" s="26">
        <f t="shared" si="28"/>
        <v>1.4999999999999999E-2</v>
      </c>
      <c r="J944" s="24" t="str">
        <f t="shared" si="29"/>
        <v>Need Improvement</v>
      </c>
    </row>
    <row r="945" spans="1:10" x14ac:dyDescent="0.25">
      <c r="A945" s="29">
        <v>41825</v>
      </c>
      <c r="B945" s="30">
        <v>2248</v>
      </c>
      <c r="C945" s="31" t="s">
        <v>53</v>
      </c>
      <c r="D945" s="31" t="s">
        <v>63</v>
      </c>
      <c r="E945" s="31" t="s">
        <v>58</v>
      </c>
      <c r="F945" s="31">
        <v>8</v>
      </c>
      <c r="G945" s="32">
        <v>2144</v>
      </c>
      <c r="H945" s="31">
        <v>868.10559999999998</v>
      </c>
      <c r="I945" s="26">
        <f t="shared" si="28"/>
        <v>1.4999999999999999E-2</v>
      </c>
      <c r="J945" s="24" t="str">
        <f t="shared" si="29"/>
        <v>Need Improvement</v>
      </c>
    </row>
    <row r="946" spans="1:10" x14ac:dyDescent="0.25">
      <c r="A946" s="29">
        <v>41826</v>
      </c>
      <c r="B946" s="30">
        <v>2614</v>
      </c>
      <c r="C946" s="31" t="s">
        <v>53</v>
      </c>
      <c r="D946" s="31" t="s">
        <v>63</v>
      </c>
      <c r="E946" s="31" t="s">
        <v>55</v>
      </c>
      <c r="F946" s="31">
        <v>6</v>
      </c>
      <c r="G946" s="32">
        <v>5157</v>
      </c>
      <c r="H946" s="31">
        <v>2928.3165000000004</v>
      </c>
      <c r="I946" s="26">
        <f t="shared" si="28"/>
        <v>2.5000000000000001E-2</v>
      </c>
      <c r="J946" s="24" t="str">
        <f t="shared" si="29"/>
        <v>Need Improvement</v>
      </c>
    </row>
    <row r="947" spans="1:10" x14ac:dyDescent="0.25">
      <c r="A947" s="29">
        <v>41827</v>
      </c>
      <c r="B947" s="30">
        <v>2249</v>
      </c>
      <c r="C947" s="31" t="s">
        <v>56</v>
      </c>
      <c r="D947" s="31" t="s">
        <v>63</v>
      </c>
      <c r="E947" s="31" t="s">
        <v>58</v>
      </c>
      <c r="F947" s="31">
        <v>9</v>
      </c>
      <c r="G947" s="32">
        <v>11178</v>
      </c>
      <c r="H947" s="31">
        <v>3189.0834000000004</v>
      </c>
      <c r="I947" s="26">
        <f t="shared" si="28"/>
        <v>0.05</v>
      </c>
      <c r="J947" s="24" t="str">
        <f t="shared" si="29"/>
        <v>Good</v>
      </c>
    </row>
    <row r="948" spans="1:10" x14ac:dyDescent="0.25">
      <c r="A948" s="29">
        <v>41828</v>
      </c>
      <c r="B948" s="30">
        <v>2615</v>
      </c>
      <c r="C948" s="31" t="s">
        <v>56</v>
      </c>
      <c r="D948" s="31" t="s">
        <v>63</v>
      </c>
      <c r="E948" s="31" t="s">
        <v>55</v>
      </c>
      <c r="F948" s="31">
        <v>8</v>
      </c>
      <c r="G948" s="32">
        <v>5568</v>
      </c>
      <c r="H948" s="31">
        <v>4292.9279999999999</v>
      </c>
      <c r="I948" s="26">
        <f t="shared" si="28"/>
        <v>2.5000000000000001E-2</v>
      </c>
      <c r="J948" s="24" t="str">
        <f t="shared" si="29"/>
        <v>Need Improvement</v>
      </c>
    </row>
    <row r="949" spans="1:10" x14ac:dyDescent="0.25">
      <c r="A949" s="29">
        <v>41829</v>
      </c>
      <c r="B949" s="30">
        <v>2250</v>
      </c>
      <c r="C949" s="31" t="s">
        <v>57</v>
      </c>
      <c r="D949" s="31" t="s">
        <v>63</v>
      </c>
      <c r="E949" s="31" t="s">
        <v>59</v>
      </c>
      <c r="F949" s="31">
        <v>7</v>
      </c>
      <c r="G949" s="32">
        <v>9324</v>
      </c>
      <c r="H949" s="31">
        <v>834.73109999999997</v>
      </c>
      <c r="I949" s="26">
        <f t="shared" si="28"/>
        <v>2.5000000000000001E-2</v>
      </c>
      <c r="J949" s="24" t="str">
        <f t="shared" si="29"/>
        <v>Need Improvement</v>
      </c>
    </row>
    <row r="950" spans="1:10" x14ac:dyDescent="0.25">
      <c r="A950" s="29">
        <v>40909</v>
      </c>
      <c r="B950" s="30">
        <v>2461</v>
      </c>
      <c r="C950" s="31" t="s">
        <v>53</v>
      </c>
      <c r="D950" s="31" t="s">
        <v>64</v>
      </c>
      <c r="E950" s="31" t="s">
        <v>55</v>
      </c>
      <c r="F950" s="31">
        <v>10</v>
      </c>
      <c r="G950" s="32">
        <v>8370</v>
      </c>
      <c r="H950" s="31">
        <v>3260.9519999999998</v>
      </c>
      <c r="I950" s="26">
        <f t="shared" si="28"/>
        <v>2.5000000000000001E-2</v>
      </c>
      <c r="J950" s="24" t="str">
        <f t="shared" si="29"/>
        <v>Need Improvement</v>
      </c>
    </row>
    <row r="951" spans="1:10" x14ac:dyDescent="0.25">
      <c r="A951" s="29">
        <v>40910</v>
      </c>
      <c r="B951" s="30">
        <v>2826</v>
      </c>
      <c r="C951" s="31" t="s">
        <v>57</v>
      </c>
      <c r="D951" s="31" t="s">
        <v>64</v>
      </c>
      <c r="E951" s="31" t="s">
        <v>59</v>
      </c>
      <c r="F951" s="31">
        <v>6</v>
      </c>
      <c r="G951" s="32">
        <v>10080</v>
      </c>
      <c r="H951" s="31">
        <v>2938.5719999999997</v>
      </c>
      <c r="I951" s="26">
        <f t="shared" si="28"/>
        <v>0.05</v>
      </c>
      <c r="J951" s="24" t="str">
        <f t="shared" si="29"/>
        <v>Good</v>
      </c>
    </row>
    <row r="952" spans="1:10" x14ac:dyDescent="0.25">
      <c r="A952" s="29">
        <v>40911</v>
      </c>
      <c r="B952" s="30">
        <v>2462</v>
      </c>
      <c r="C952" s="31" t="s">
        <v>56</v>
      </c>
      <c r="D952" s="31" t="s">
        <v>64</v>
      </c>
      <c r="E952" s="31" t="s">
        <v>55</v>
      </c>
      <c r="F952" s="31">
        <v>6</v>
      </c>
      <c r="G952" s="32">
        <v>7560</v>
      </c>
      <c r="H952" s="31">
        <v>2281.6080000000002</v>
      </c>
      <c r="I952" s="26">
        <f t="shared" si="28"/>
        <v>2.5000000000000001E-2</v>
      </c>
      <c r="J952" s="24" t="str">
        <f t="shared" si="29"/>
        <v>Need Improvement</v>
      </c>
    </row>
    <row r="953" spans="1:10" x14ac:dyDescent="0.25">
      <c r="A953" s="29">
        <v>40913</v>
      </c>
      <c r="B953" s="30">
        <v>2827</v>
      </c>
      <c r="C953" s="31" t="s">
        <v>53</v>
      </c>
      <c r="D953" s="31" t="s">
        <v>64</v>
      </c>
      <c r="E953" s="31" t="s">
        <v>59</v>
      </c>
      <c r="F953" s="31">
        <v>8</v>
      </c>
      <c r="G953" s="32">
        <v>7248</v>
      </c>
      <c r="H953" s="31">
        <v>1923.2568000000001</v>
      </c>
      <c r="I953" s="26">
        <f t="shared" si="28"/>
        <v>2.5000000000000001E-2</v>
      </c>
      <c r="J953" s="24" t="str">
        <f t="shared" si="29"/>
        <v>Need Improvement</v>
      </c>
    </row>
    <row r="954" spans="1:10" x14ac:dyDescent="0.25">
      <c r="A954" s="29">
        <v>40914</v>
      </c>
      <c r="B954" s="30">
        <v>2463</v>
      </c>
      <c r="C954" s="31" t="s">
        <v>57</v>
      </c>
      <c r="D954" s="31" t="s">
        <v>64</v>
      </c>
      <c r="E954" s="31" t="s">
        <v>58</v>
      </c>
      <c r="F954" s="31">
        <v>10</v>
      </c>
      <c r="G954" s="32">
        <v>14025</v>
      </c>
      <c r="H954" s="31">
        <v>1848.4950000000003</v>
      </c>
      <c r="I954" s="26">
        <f t="shared" si="28"/>
        <v>0.05</v>
      </c>
      <c r="J954" s="24" t="str">
        <f t="shared" si="29"/>
        <v>Good</v>
      </c>
    </row>
    <row r="955" spans="1:10" x14ac:dyDescent="0.25">
      <c r="A955" s="29">
        <v>40915</v>
      </c>
      <c r="B955" s="30">
        <v>2828</v>
      </c>
      <c r="C955" s="31" t="s">
        <v>56</v>
      </c>
      <c r="D955" s="31" t="s">
        <v>64</v>
      </c>
      <c r="E955" s="31" t="s">
        <v>59</v>
      </c>
      <c r="F955" s="31">
        <v>8</v>
      </c>
      <c r="G955" s="32">
        <v>2256</v>
      </c>
      <c r="H955" s="31">
        <v>1967.232</v>
      </c>
      <c r="I955" s="26">
        <f t="shared" si="28"/>
        <v>1.4999999999999999E-2</v>
      </c>
      <c r="J955" s="24" t="str">
        <f t="shared" si="29"/>
        <v>Need Improvement</v>
      </c>
    </row>
    <row r="956" spans="1:10" x14ac:dyDescent="0.25">
      <c r="A956" s="29">
        <v>40916</v>
      </c>
      <c r="B956" s="30">
        <v>2464</v>
      </c>
      <c r="C956" s="31" t="s">
        <v>53</v>
      </c>
      <c r="D956" s="31" t="s">
        <v>64</v>
      </c>
      <c r="E956" s="31" t="s">
        <v>58</v>
      </c>
      <c r="F956" s="31">
        <v>6</v>
      </c>
      <c r="G956" s="32">
        <v>11002.5</v>
      </c>
      <c r="H956" s="31">
        <v>4562.73675</v>
      </c>
      <c r="I956" s="26">
        <f t="shared" si="28"/>
        <v>0.05</v>
      </c>
      <c r="J956" s="24" t="str">
        <f t="shared" si="29"/>
        <v>Good</v>
      </c>
    </row>
    <row r="957" spans="1:10" x14ac:dyDescent="0.25">
      <c r="A957" s="29">
        <v>40917</v>
      </c>
      <c r="B957" s="30">
        <v>2829</v>
      </c>
      <c r="C957" s="31" t="s">
        <v>57</v>
      </c>
      <c r="D957" s="31" t="s">
        <v>64</v>
      </c>
      <c r="E957" s="31" t="s">
        <v>55</v>
      </c>
      <c r="F957" s="31">
        <v>10</v>
      </c>
      <c r="G957" s="32">
        <v>10300</v>
      </c>
      <c r="H957" s="31">
        <v>2440.482</v>
      </c>
      <c r="I957" s="26">
        <f t="shared" si="28"/>
        <v>0.05</v>
      </c>
      <c r="J957" s="24" t="str">
        <f t="shared" si="29"/>
        <v>Good</v>
      </c>
    </row>
    <row r="958" spans="1:10" x14ac:dyDescent="0.25">
      <c r="A958" s="29">
        <v>40918</v>
      </c>
      <c r="B958" s="30">
        <v>2465</v>
      </c>
      <c r="C958" s="31" t="s">
        <v>56</v>
      </c>
      <c r="D958" s="31" t="s">
        <v>64</v>
      </c>
      <c r="E958" s="31" t="s">
        <v>58</v>
      </c>
      <c r="F958" s="31">
        <v>8</v>
      </c>
      <c r="G958" s="32">
        <v>5832</v>
      </c>
      <c r="H958" s="31">
        <v>1251.2556</v>
      </c>
      <c r="I958" s="26">
        <f t="shared" si="28"/>
        <v>2.5000000000000001E-2</v>
      </c>
      <c r="J958" s="24" t="str">
        <f t="shared" si="29"/>
        <v>Need Improvement</v>
      </c>
    </row>
    <row r="959" spans="1:10" x14ac:dyDescent="0.25">
      <c r="A959" s="29">
        <v>40919</v>
      </c>
      <c r="B959" s="30">
        <v>2830</v>
      </c>
      <c r="C959" s="31" t="s">
        <v>53</v>
      </c>
      <c r="D959" s="31" t="s">
        <v>64</v>
      </c>
      <c r="E959" s="31" t="s">
        <v>55</v>
      </c>
      <c r="F959" s="31">
        <v>7</v>
      </c>
      <c r="G959" s="32">
        <v>2173.5</v>
      </c>
      <c r="H959" s="31">
        <v>3364.5779999999995</v>
      </c>
      <c r="I959" s="26">
        <f t="shared" si="28"/>
        <v>1.4999999999999999E-2</v>
      </c>
      <c r="J959" s="24" t="str">
        <f t="shared" si="29"/>
        <v>Need Improvement</v>
      </c>
    </row>
    <row r="960" spans="1:10" x14ac:dyDescent="0.25">
      <c r="A960" s="29">
        <v>40920</v>
      </c>
      <c r="B960" s="30">
        <v>2466</v>
      </c>
      <c r="C960" s="31" t="s">
        <v>57</v>
      </c>
      <c r="D960" s="31" t="s">
        <v>64</v>
      </c>
      <c r="E960" s="31" t="s">
        <v>59</v>
      </c>
      <c r="F960" s="31">
        <v>6</v>
      </c>
      <c r="G960" s="32">
        <v>3546</v>
      </c>
      <c r="H960" s="31">
        <v>2980.7676000000001</v>
      </c>
      <c r="I960" s="26">
        <f t="shared" si="28"/>
        <v>1.4999999999999999E-2</v>
      </c>
      <c r="J960" s="24" t="str">
        <f t="shared" si="29"/>
        <v>Need Improvement</v>
      </c>
    </row>
    <row r="961" spans="1:10" x14ac:dyDescent="0.25">
      <c r="A961" s="29">
        <v>40921</v>
      </c>
      <c r="B961" s="30">
        <v>2831</v>
      </c>
      <c r="C961" s="31" t="s">
        <v>56</v>
      </c>
      <c r="D961" s="31" t="s">
        <v>64</v>
      </c>
      <c r="E961" s="31" t="s">
        <v>55</v>
      </c>
      <c r="F961" s="31">
        <v>6</v>
      </c>
      <c r="G961" s="32">
        <v>6439.5</v>
      </c>
      <c r="H961" s="31">
        <v>901.31534999999997</v>
      </c>
      <c r="I961" s="26">
        <f t="shared" si="28"/>
        <v>2.5000000000000001E-2</v>
      </c>
      <c r="J961" s="24" t="str">
        <f t="shared" si="29"/>
        <v>Need Improvement</v>
      </c>
    </row>
    <row r="962" spans="1:10" x14ac:dyDescent="0.25">
      <c r="A962" s="29">
        <v>40922</v>
      </c>
      <c r="B962" s="30">
        <v>2467</v>
      </c>
      <c r="C962" s="31" t="s">
        <v>53</v>
      </c>
      <c r="D962" s="31" t="s">
        <v>64</v>
      </c>
      <c r="E962" s="31" t="s">
        <v>59</v>
      </c>
      <c r="F962" s="31">
        <v>10</v>
      </c>
      <c r="G962" s="32">
        <v>14300</v>
      </c>
      <c r="H962" s="31">
        <v>5694.26</v>
      </c>
      <c r="I962" s="26">
        <f t="shared" si="28"/>
        <v>0.05</v>
      </c>
      <c r="J962" s="24" t="str">
        <f t="shared" si="29"/>
        <v>Good</v>
      </c>
    </row>
    <row r="963" spans="1:10" x14ac:dyDescent="0.25">
      <c r="A963" s="29">
        <v>40923</v>
      </c>
      <c r="B963" s="30">
        <v>2832</v>
      </c>
      <c r="C963" s="31" t="s">
        <v>57</v>
      </c>
      <c r="D963" s="31" t="s">
        <v>64</v>
      </c>
      <c r="E963" s="31" t="s">
        <v>58</v>
      </c>
      <c r="F963" s="31">
        <v>8</v>
      </c>
      <c r="G963" s="32">
        <v>12060</v>
      </c>
      <c r="H963" s="31">
        <v>2411.0352000000003</v>
      </c>
      <c r="I963" s="26">
        <f t="shared" si="28"/>
        <v>0.05</v>
      </c>
      <c r="J963" s="24" t="str">
        <f t="shared" si="29"/>
        <v>Good</v>
      </c>
    </row>
    <row r="964" spans="1:10" x14ac:dyDescent="0.25">
      <c r="A964" s="29">
        <v>40924</v>
      </c>
      <c r="B964" s="30">
        <v>2468</v>
      </c>
      <c r="C964" s="31" t="s">
        <v>56</v>
      </c>
      <c r="D964" s="31" t="s">
        <v>64</v>
      </c>
      <c r="E964" s="31" t="s">
        <v>59</v>
      </c>
      <c r="F964" s="31">
        <v>9</v>
      </c>
      <c r="G964" s="32">
        <v>4104</v>
      </c>
      <c r="H964" s="31">
        <v>632.22119999999995</v>
      </c>
      <c r="I964" s="26">
        <f t="shared" si="28"/>
        <v>1.4999999999999999E-2</v>
      </c>
      <c r="J964" s="24" t="str">
        <f t="shared" si="29"/>
        <v>Need Improvement</v>
      </c>
    </row>
    <row r="965" spans="1:10" x14ac:dyDescent="0.25">
      <c r="A965" s="29">
        <v>40925</v>
      </c>
      <c r="B965" s="30">
        <v>2833</v>
      </c>
      <c r="C965" s="31" t="s">
        <v>53</v>
      </c>
      <c r="D965" s="31" t="s">
        <v>64</v>
      </c>
      <c r="E965" s="31" t="s">
        <v>58</v>
      </c>
      <c r="F965" s="31">
        <v>8</v>
      </c>
      <c r="G965" s="32">
        <v>10640</v>
      </c>
      <c r="H965" s="31">
        <v>2694.0480000000002</v>
      </c>
      <c r="I965" s="26">
        <f t="shared" si="28"/>
        <v>0.05</v>
      </c>
      <c r="J965" s="24" t="str">
        <f t="shared" si="29"/>
        <v>Good</v>
      </c>
    </row>
    <row r="966" spans="1:10" x14ac:dyDescent="0.25">
      <c r="A966" s="29">
        <v>40926</v>
      </c>
      <c r="B966" s="30">
        <v>2469</v>
      </c>
      <c r="C966" s="31" t="s">
        <v>57</v>
      </c>
      <c r="D966" s="31" t="s">
        <v>64</v>
      </c>
      <c r="E966" s="31" t="s">
        <v>55</v>
      </c>
      <c r="F966" s="31">
        <v>6</v>
      </c>
      <c r="G966" s="32">
        <v>3654</v>
      </c>
      <c r="H966" s="31">
        <v>2649.8807999999999</v>
      </c>
      <c r="I966" s="26">
        <f t="shared" ref="I966:I1029" si="30">IF(G966&lt;5000,$O$7,IF(AND(G966&gt;=5000,G966&lt;10000),$O$6,$O$5))</f>
        <v>1.4999999999999999E-2</v>
      </c>
      <c r="J966" s="24" t="str">
        <f t="shared" ref="J966:J1029" si="31">IF(OR(G966&gt;10000,H966&gt;=5000),"Good", "Need Improvement")</f>
        <v>Need Improvement</v>
      </c>
    </row>
    <row r="967" spans="1:10" x14ac:dyDescent="0.25">
      <c r="A967" s="29">
        <v>40927</v>
      </c>
      <c r="B967" s="30">
        <v>2834</v>
      </c>
      <c r="C967" s="31" t="s">
        <v>56</v>
      </c>
      <c r="D967" s="31" t="s">
        <v>64</v>
      </c>
      <c r="E967" s="31" t="s">
        <v>58</v>
      </c>
      <c r="F967" s="31">
        <v>8</v>
      </c>
      <c r="G967" s="32">
        <v>7440</v>
      </c>
      <c r="H967" s="31">
        <v>1705.2479999999998</v>
      </c>
      <c r="I967" s="26">
        <f t="shared" si="30"/>
        <v>2.5000000000000001E-2</v>
      </c>
      <c r="J967" s="24" t="str">
        <f t="shared" si="31"/>
        <v>Need Improvement</v>
      </c>
    </row>
    <row r="968" spans="1:10" x14ac:dyDescent="0.25">
      <c r="A968" s="29">
        <v>40928</v>
      </c>
      <c r="B968" s="30">
        <v>2470</v>
      </c>
      <c r="C968" s="31" t="s">
        <v>53</v>
      </c>
      <c r="D968" s="31" t="s">
        <v>64</v>
      </c>
      <c r="E968" s="31" t="s">
        <v>55</v>
      </c>
      <c r="F968" s="31">
        <v>10</v>
      </c>
      <c r="G968" s="32">
        <v>9840</v>
      </c>
      <c r="H968" s="31">
        <v>3874.5</v>
      </c>
      <c r="I968" s="26">
        <f t="shared" si="30"/>
        <v>2.5000000000000001E-2</v>
      </c>
      <c r="J968" s="24" t="str">
        <f t="shared" si="31"/>
        <v>Need Improvement</v>
      </c>
    </row>
    <row r="969" spans="1:10" x14ac:dyDescent="0.25">
      <c r="A969" s="29">
        <v>40929</v>
      </c>
      <c r="B969" s="30">
        <v>2835</v>
      </c>
      <c r="C969" s="31" t="s">
        <v>57</v>
      </c>
      <c r="D969" s="31" t="s">
        <v>64</v>
      </c>
      <c r="E969" s="31" t="s">
        <v>59</v>
      </c>
      <c r="F969" s="31">
        <v>6</v>
      </c>
      <c r="G969" s="32">
        <v>7128</v>
      </c>
      <c r="H969" s="31">
        <v>2157.6456000000003</v>
      </c>
      <c r="I969" s="26">
        <f t="shared" si="30"/>
        <v>2.5000000000000001E-2</v>
      </c>
      <c r="J969" s="24" t="str">
        <f t="shared" si="31"/>
        <v>Need Improvement</v>
      </c>
    </row>
    <row r="970" spans="1:10" x14ac:dyDescent="0.25">
      <c r="A970" s="29">
        <v>40930</v>
      </c>
      <c r="B970" s="30">
        <v>2471</v>
      </c>
      <c r="C970" s="31" t="s">
        <v>56</v>
      </c>
      <c r="D970" s="31" t="s">
        <v>64</v>
      </c>
      <c r="E970" s="31" t="s">
        <v>55</v>
      </c>
      <c r="F970" s="31">
        <v>9</v>
      </c>
      <c r="G970" s="32">
        <v>10440</v>
      </c>
      <c r="H970" s="31">
        <v>3222.8279999999995</v>
      </c>
      <c r="I970" s="26">
        <f t="shared" si="30"/>
        <v>0.05</v>
      </c>
      <c r="J970" s="24" t="str">
        <f t="shared" si="31"/>
        <v>Good</v>
      </c>
    </row>
    <row r="971" spans="1:10" x14ac:dyDescent="0.25">
      <c r="A971" s="29">
        <v>40931</v>
      </c>
      <c r="B971" s="30">
        <v>2836</v>
      </c>
      <c r="C971" s="31" t="s">
        <v>53</v>
      </c>
      <c r="D971" s="31" t="s">
        <v>64</v>
      </c>
      <c r="E971" s="31" t="s">
        <v>59</v>
      </c>
      <c r="F971" s="31">
        <v>6</v>
      </c>
      <c r="G971" s="32">
        <v>2412</v>
      </c>
      <c r="H971" s="31">
        <v>2929.1328000000003</v>
      </c>
      <c r="I971" s="26">
        <f t="shared" si="30"/>
        <v>1.4999999999999999E-2</v>
      </c>
      <c r="J971" s="24" t="str">
        <f t="shared" si="31"/>
        <v>Need Improvement</v>
      </c>
    </row>
    <row r="972" spans="1:10" x14ac:dyDescent="0.25">
      <c r="A972" s="29">
        <v>40932</v>
      </c>
      <c r="B972" s="30">
        <v>2472</v>
      </c>
      <c r="C972" s="31" t="s">
        <v>57</v>
      </c>
      <c r="D972" s="31" t="s">
        <v>64</v>
      </c>
      <c r="E972" s="31" t="s">
        <v>58</v>
      </c>
      <c r="F972" s="31">
        <v>9</v>
      </c>
      <c r="G972" s="32">
        <v>2794.5</v>
      </c>
      <c r="H972" s="31">
        <v>5992.8052500000003</v>
      </c>
      <c r="I972" s="26">
        <f t="shared" si="30"/>
        <v>1.4999999999999999E-2</v>
      </c>
      <c r="J972" s="24" t="str">
        <f t="shared" si="31"/>
        <v>Good</v>
      </c>
    </row>
    <row r="973" spans="1:10" x14ac:dyDescent="0.25">
      <c r="A973" s="29">
        <v>40933</v>
      </c>
      <c r="B973" s="30">
        <v>2837</v>
      </c>
      <c r="C973" s="31" t="s">
        <v>56</v>
      </c>
      <c r="D973" s="31" t="s">
        <v>64</v>
      </c>
      <c r="E973" s="31" t="s">
        <v>59</v>
      </c>
      <c r="F973" s="31">
        <v>8</v>
      </c>
      <c r="G973" s="32">
        <v>2988</v>
      </c>
      <c r="H973" s="31">
        <v>1167.4115999999999</v>
      </c>
      <c r="I973" s="26">
        <f t="shared" si="30"/>
        <v>1.4999999999999999E-2</v>
      </c>
      <c r="J973" s="24" t="str">
        <f t="shared" si="31"/>
        <v>Need Improvement</v>
      </c>
    </row>
    <row r="974" spans="1:10" x14ac:dyDescent="0.25">
      <c r="A974" s="29">
        <v>40934</v>
      </c>
      <c r="B974" s="30">
        <v>2473</v>
      </c>
      <c r="C974" s="31" t="s">
        <v>53</v>
      </c>
      <c r="D974" s="31" t="s">
        <v>64</v>
      </c>
      <c r="E974" s="31" t="s">
        <v>58</v>
      </c>
      <c r="F974" s="31">
        <v>7</v>
      </c>
      <c r="G974" s="32">
        <v>4830</v>
      </c>
      <c r="H974" s="31">
        <v>3731.1750000000002</v>
      </c>
      <c r="I974" s="26">
        <f t="shared" si="30"/>
        <v>1.4999999999999999E-2</v>
      </c>
      <c r="J974" s="24" t="str">
        <f t="shared" si="31"/>
        <v>Need Improvement</v>
      </c>
    </row>
    <row r="975" spans="1:10" x14ac:dyDescent="0.25">
      <c r="A975" s="29">
        <v>40935</v>
      </c>
      <c r="B975" s="30">
        <v>2838</v>
      </c>
      <c r="C975" s="31" t="s">
        <v>57</v>
      </c>
      <c r="D975" s="31" t="s">
        <v>64</v>
      </c>
      <c r="E975" s="31" t="s">
        <v>55</v>
      </c>
      <c r="F975" s="31">
        <v>8</v>
      </c>
      <c r="G975" s="32">
        <v>8760</v>
      </c>
      <c r="H975" s="31">
        <v>1515.8303999999998</v>
      </c>
      <c r="I975" s="26">
        <f t="shared" si="30"/>
        <v>2.5000000000000001E-2</v>
      </c>
      <c r="J975" s="24" t="str">
        <f t="shared" si="31"/>
        <v>Need Improvement</v>
      </c>
    </row>
    <row r="976" spans="1:10" x14ac:dyDescent="0.25">
      <c r="A976" s="29">
        <v>40936</v>
      </c>
      <c r="B976" s="30">
        <v>2474</v>
      </c>
      <c r="C976" s="31" t="s">
        <v>56</v>
      </c>
      <c r="D976" s="31" t="s">
        <v>64</v>
      </c>
      <c r="E976" s="31" t="s">
        <v>58</v>
      </c>
      <c r="F976" s="31">
        <v>6</v>
      </c>
      <c r="G976" s="32">
        <v>1377</v>
      </c>
      <c r="H976" s="31">
        <v>533.31209999999987</v>
      </c>
      <c r="I976" s="26">
        <f t="shared" si="30"/>
        <v>1.4999999999999999E-2</v>
      </c>
      <c r="J976" s="24" t="str">
        <f t="shared" si="31"/>
        <v>Need Improvement</v>
      </c>
    </row>
    <row r="977" spans="1:10" x14ac:dyDescent="0.25">
      <c r="A977" s="29">
        <v>40937</v>
      </c>
      <c r="B977" s="30">
        <v>2839</v>
      </c>
      <c r="C977" s="31" t="s">
        <v>53</v>
      </c>
      <c r="D977" s="31" t="s">
        <v>64</v>
      </c>
      <c r="E977" s="31" t="s">
        <v>55</v>
      </c>
      <c r="F977" s="31">
        <v>8</v>
      </c>
      <c r="G977" s="32">
        <v>10704</v>
      </c>
      <c r="H977" s="31">
        <v>1048.1891999999998</v>
      </c>
      <c r="I977" s="26">
        <f t="shared" si="30"/>
        <v>0.05</v>
      </c>
      <c r="J977" s="24" t="str">
        <f t="shared" si="31"/>
        <v>Good</v>
      </c>
    </row>
    <row r="978" spans="1:10" x14ac:dyDescent="0.25">
      <c r="A978" s="29">
        <v>40938</v>
      </c>
      <c r="B978" s="30">
        <v>2475</v>
      </c>
      <c r="C978" s="31" t="s">
        <v>57</v>
      </c>
      <c r="D978" s="31" t="s">
        <v>64</v>
      </c>
      <c r="E978" s="31" t="s">
        <v>59</v>
      </c>
      <c r="F978" s="31">
        <v>7</v>
      </c>
      <c r="G978" s="32">
        <v>4830</v>
      </c>
      <c r="H978" s="31">
        <v>3560.6760000000004</v>
      </c>
      <c r="I978" s="26">
        <f t="shared" si="30"/>
        <v>1.4999999999999999E-2</v>
      </c>
      <c r="J978" s="24" t="str">
        <f t="shared" si="31"/>
        <v>Need Improvement</v>
      </c>
    </row>
    <row r="979" spans="1:10" x14ac:dyDescent="0.25">
      <c r="A979" s="29">
        <v>40939</v>
      </c>
      <c r="B979" s="30">
        <v>2840</v>
      </c>
      <c r="C979" s="31" t="s">
        <v>56</v>
      </c>
      <c r="D979" s="31" t="s">
        <v>64</v>
      </c>
      <c r="E979" s="31" t="s">
        <v>55</v>
      </c>
      <c r="F979" s="31">
        <v>9</v>
      </c>
      <c r="G979" s="32">
        <v>2268</v>
      </c>
      <c r="H979" s="31">
        <v>990.20879999999988</v>
      </c>
      <c r="I979" s="26">
        <f t="shared" si="30"/>
        <v>1.4999999999999999E-2</v>
      </c>
      <c r="J979" s="24" t="str">
        <f t="shared" si="31"/>
        <v>Need Improvement</v>
      </c>
    </row>
    <row r="980" spans="1:10" x14ac:dyDescent="0.25">
      <c r="A980" s="29">
        <v>40940</v>
      </c>
      <c r="B980" s="30">
        <v>2476</v>
      </c>
      <c r="C980" s="31" t="s">
        <v>53</v>
      </c>
      <c r="D980" s="31" t="s">
        <v>64</v>
      </c>
      <c r="E980" s="31" t="s">
        <v>59</v>
      </c>
      <c r="F980" s="31">
        <v>8</v>
      </c>
      <c r="G980" s="32">
        <v>4656</v>
      </c>
      <c r="H980" s="31">
        <v>4615.26</v>
      </c>
      <c r="I980" s="26">
        <f t="shared" si="30"/>
        <v>1.4999999999999999E-2</v>
      </c>
      <c r="J980" s="24" t="str">
        <f t="shared" si="31"/>
        <v>Need Improvement</v>
      </c>
    </row>
    <row r="981" spans="1:10" x14ac:dyDescent="0.25">
      <c r="A981" s="29">
        <v>40941</v>
      </c>
      <c r="B981" s="30">
        <v>2841</v>
      </c>
      <c r="C981" s="31" t="s">
        <v>57</v>
      </c>
      <c r="D981" s="31" t="s">
        <v>64</v>
      </c>
      <c r="E981" s="31" t="s">
        <v>58</v>
      </c>
      <c r="F981" s="31">
        <v>6</v>
      </c>
      <c r="G981" s="32">
        <v>3510</v>
      </c>
      <c r="H981" s="31">
        <v>591.2595</v>
      </c>
      <c r="I981" s="26">
        <f t="shared" si="30"/>
        <v>1.4999999999999999E-2</v>
      </c>
      <c r="J981" s="24" t="str">
        <f t="shared" si="31"/>
        <v>Need Improvement</v>
      </c>
    </row>
    <row r="982" spans="1:10" x14ac:dyDescent="0.25">
      <c r="A982" s="29">
        <v>40942</v>
      </c>
      <c r="B982" s="30">
        <v>2477</v>
      </c>
      <c r="C982" s="31" t="s">
        <v>56</v>
      </c>
      <c r="D982" s="31" t="s">
        <v>64</v>
      </c>
      <c r="E982" s="31" t="s">
        <v>59</v>
      </c>
      <c r="F982" s="31">
        <v>10</v>
      </c>
      <c r="G982" s="32">
        <v>6060</v>
      </c>
      <c r="H982" s="31">
        <v>601.75800000000004</v>
      </c>
      <c r="I982" s="26">
        <f t="shared" si="30"/>
        <v>2.5000000000000001E-2</v>
      </c>
      <c r="J982" s="24" t="str">
        <f t="shared" si="31"/>
        <v>Need Improvement</v>
      </c>
    </row>
    <row r="983" spans="1:10" x14ac:dyDescent="0.25">
      <c r="A983" s="29">
        <v>40943</v>
      </c>
      <c r="B983" s="30">
        <v>2842</v>
      </c>
      <c r="C983" s="31" t="s">
        <v>53</v>
      </c>
      <c r="D983" s="31" t="s">
        <v>64</v>
      </c>
      <c r="E983" s="31" t="s">
        <v>58</v>
      </c>
      <c r="F983" s="31">
        <v>10</v>
      </c>
      <c r="G983" s="32">
        <v>2100</v>
      </c>
      <c r="H983" s="31">
        <v>2436.84</v>
      </c>
      <c r="I983" s="26">
        <f t="shared" si="30"/>
        <v>1.4999999999999999E-2</v>
      </c>
      <c r="J983" s="24" t="str">
        <f t="shared" si="31"/>
        <v>Need Improvement</v>
      </c>
    </row>
    <row r="984" spans="1:10" x14ac:dyDescent="0.25">
      <c r="A984" s="29">
        <v>40944</v>
      </c>
      <c r="B984" s="30">
        <v>2478</v>
      </c>
      <c r="C984" s="31" t="s">
        <v>57</v>
      </c>
      <c r="D984" s="31" t="s">
        <v>64</v>
      </c>
      <c r="E984" s="31" t="s">
        <v>55</v>
      </c>
      <c r="F984" s="31">
        <v>6</v>
      </c>
      <c r="G984" s="32">
        <v>4302</v>
      </c>
      <c r="H984" s="31">
        <v>921.27329999999995</v>
      </c>
      <c r="I984" s="26">
        <f t="shared" si="30"/>
        <v>1.4999999999999999E-2</v>
      </c>
      <c r="J984" s="24" t="str">
        <f t="shared" si="31"/>
        <v>Need Improvement</v>
      </c>
    </row>
    <row r="985" spans="1:10" x14ac:dyDescent="0.25">
      <c r="A985" s="29">
        <v>40945</v>
      </c>
      <c r="B985" s="30">
        <v>2843</v>
      </c>
      <c r="C985" s="31" t="s">
        <v>56</v>
      </c>
      <c r="D985" s="31" t="s">
        <v>64</v>
      </c>
      <c r="E985" s="31" t="s">
        <v>58</v>
      </c>
      <c r="F985" s="31">
        <v>6</v>
      </c>
      <c r="G985" s="32">
        <v>4950</v>
      </c>
      <c r="H985" s="31">
        <v>3771.9</v>
      </c>
      <c r="I985" s="26">
        <f t="shared" si="30"/>
        <v>1.4999999999999999E-2</v>
      </c>
      <c r="J985" s="24" t="str">
        <f t="shared" si="31"/>
        <v>Need Improvement</v>
      </c>
    </row>
    <row r="986" spans="1:10" x14ac:dyDescent="0.25">
      <c r="A986" s="29">
        <v>40946</v>
      </c>
      <c r="B986" s="30">
        <v>2479</v>
      </c>
      <c r="C986" s="31" t="s">
        <v>53</v>
      </c>
      <c r="D986" s="31" t="s">
        <v>64</v>
      </c>
      <c r="E986" s="31" t="s">
        <v>55</v>
      </c>
      <c r="F986" s="31">
        <v>9</v>
      </c>
      <c r="G986" s="32">
        <v>8586</v>
      </c>
      <c r="H986" s="31">
        <v>6004.4759999999997</v>
      </c>
      <c r="I986" s="26">
        <f t="shared" si="30"/>
        <v>2.5000000000000001E-2</v>
      </c>
      <c r="J986" s="24" t="str">
        <f t="shared" si="31"/>
        <v>Good</v>
      </c>
    </row>
    <row r="987" spans="1:10" x14ac:dyDescent="0.25">
      <c r="A987" s="29">
        <v>40947</v>
      </c>
      <c r="B987" s="30">
        <v>2844</v>
      </c>
      <c r="C987" s="31" t="s">
        <v>57</v>
      </c>
      <c r="D987" s="31" t="s">
        <v>64</v>
      </c>
      <c r="E987" s="31" t="s">
        <v>59</v>
      </c>
      <c r="F987" s="31">
        <v>8</v>
      </c>
      <c r="G987" s="32">
        <v>4176</v>
      </c>
      <c r="H987" s="31">
        <v>2659.6943999999994</v>
      </c>
      <c r="I987" s="26">
        <f t="shared" si="30"/>
        <v>1.4999999999999999E-2</v>
      </c>
      <c r="J987" s="24" t="str">
        <f t="shared" si="31"/>
        <v>Need Improvement</v>
      </c>
    </row>
    <row r="988" spans="1:10" x14ac:dyDescent="0.25">
      <c r="A988" s="29">
        <v>40948</v>
      </c>
      <c r="B988" s="30">
        <v>2480</v>
      </c>
      <c r="C988" s="31" t="s">
        <v>56</v>
      </c>
      <c r="D988" s="31" t="s">
        <v>64</v>
      </c>
      <c r="E988" s="31" t="s">
        <v>55</v>
      </c>
      <c r="F988" s="31">
        <v>7</v>
      </c>
      <c r="G988" s="32">
        <v>6615</v>
      </c>
      <c r="H988" s="31">
        <v>1713.1196250000003</v>
      </c>
      <c r="I988" s="26">
        <f t="shared" si="30"/>
        <v>2.5000000000000001E-2</v>
      </c>
      <c r="J988" s="24" t="str">
        <f t="shared" si="31"/>
        <v>Need Improvement</v>
      </c>
    </row>
    <row r="989" spans="1:10" x14ac:dyDescent="0.25">
      <c r="A989" s="29">
        <v>40949</v>
      </c>
      <c r="B989" s="30">
        <v>2845</v>
      </c>
      <c r="C989" s="31" t="s">
        <v>53</v>
      </c>
      <c r="D989" s="31" t="s">
        <v>64</v>
      </c>
      <c r="E989" s="31" t="s">
        <v>59</v>
      </c>
      <c r="F989" s="31">
        <v>8</v>
      </c>
      <c r="G989" s="32">
        <v>7668</v>
      </c>
      <c r="H989" s="31">
        <v>3251.9987999999994</v>
      </c>
      <c r="I989" s="26">
        <f t="shared" si="30"/>
        <v>2.5000000000000001E-2</v>
      </c>
      <c r="J989" s="24" t="str">
        <f t="shared" si="31"/>
        <v>Need Improvement</v>
      </c>
    </row>
    <row r="990" spans="1:10" x14ac:dyDescent="0.25">
      <c r="A990" s="29">
        <v>40950</v>
      </c>
      <c r="B990" s="30">
        <v>2481</v>
      </c>
      <c r="C990" s="31" t="s">
        <v>57</v>
      </c>
      <c r="D990" s="31" t="s">
        <v>64</v>
      </c>
      <c r="E990" s="31" t="s">
        <v>58</v>
      </c>
      <c r="F990" s="31">
        <v>9</v>
      </c>
      <c r="G990" s="32">
        <v>4887</v>
      </c>
      <c r="H990" s="31">
        <v>3844.8472500000003</v>
      </c>
      <c r="I990" s="26">
        <f t="shared" si="30"/>
        <v>1.4999999999999999E-2</v>
      </c>
      <c r="J990" s="24" t="str">
        <f t="shared" si="31"/>
        <v>Need Improvement</v>
      </c>
    </row>
    <row r="991" spans="1:10" x14ac:dyDescent="0.25">
      <c r="A991" s="29">
        <v>40951</v>
      </c>
      <c r="B991" s="30">
        <v>2846</v>
      </c>
      <c r="C991" s="31" t="s">
        <v>56</v>
      </c>
      <c r="D991" s="31" t="s">
        <v>64</v>
      </c>
      <c r="E991" s="31" t="s">
        <v>59</v>
      </c>
      <c r="F991" s="31">
        <v>9</v>
      </c>
      <c r="G991" s="32">
        <v>3753</v>
      </c>
      <c r="H991" s="31">
        <v>780.24869999999999</v>
      </c>
      <c r="I991" s="26">
        <f t="shared" si="30"/>
        <v>1.4999999999999999E-2</v>
      </c>
      <c r="J991" s="24" t="str">
        <f t="shared" si="31"/>
        <v>Need Improvement</v>
      </c>
    </row>
    <row r="992" spans="1:10" x14ac:dyDescent="0.25">
      <c r="A992" s="29">
        <v>40952</v>
      </c>
      <c r="B992" s="30">
        <v>2482</v>
      </c>
      <c r="C992" s="31" t="s">
        <v>53</v>
      </c>
      <c r="D992" s="31" t="s">
        <v>64</v>
      </c>
      <c r="E992" s="31" t="s">
        <v>58</v>
      </c>
      <c r="F992" s="31">
        <v>9</v>
      </c>
      <c r="G992" s="32">
        <v>3861</v>
      </c>
      <c r="H992" s="31">
        <v>3315.6337500000009</v>
      </c>
      <c r="I992" s="26">
        <f t="shared" si="30"/>
        <v>1.4999999999999999E-2</v>
      </c>
      <c r="J992" s="24" t="str">
        <f t="shared" si="31"/>
        <v>Need Improvement</v>
      </c>
    </row>
    <row r="993" spans="1:10" x14ac:dyDescent="0.25">
      <c r="A993" s="29">
        <v>40953</v>
      </c>
      <c r="B993" s="30">
        <v>2847</v>
      </c>
      <c r="C993" s="31" t="s">
        <v>57</v>
      </c>
      <c r="D993" s="31" t="s">
        <v>64</v>
      </c>
      <c r="E993" s="31" t="s">
        <v>55</v>
      </c>
      <c r="F993" s="31">
        <v>9</v>
      </c>
      <c r="G993" s="32">
        <v>9247.5</v>
      </c>
      <c r="H993" s="31">
        <v>751.63679999999999</v>
      </c>
      <c r="I993" s="26">
        <f t="shared" si="30"/>
        <v>2.5000000000000001E-2</v>
      </c>
      <c r="J993" s="24" t="str">
        <f t="shared" si="31"/>
        <v>Need Improvement</v>
      </c>
    </row>
    <row r="994" spans="1:10" x14ac:dyDescent="0.25">
      <c r="A994" s="29">
        <v>40954</v>
      </c>
      <c r="B994" s="30">
        <v>2483</v>
      </c>
      <c r="C994" s="31" t="s">
        <v>56</v>
      </c>
      <c r="D994" s="31" t="s">
        <v>64</v>
      </c>
      <c r="E994" s="31" t="s">
        <v>58</v>
      </c>
      <c r="F994" s="31">
        <v>8</v>
      </c>
      <c r="G994" s="32">
        <v>8424</v>
      </c>
      <c r="H994" s="31">
        <v>1465.7759999999998</v>
      </c>
      <c r="I994" s="26">
        <f t="shared" si="30"/>
        <v>2.5000000000000001E-2</v>
      </c>
      <c r="J994" s="24" t="str">
        <f t="shared" si="31"/>
        <v>Need Improvement</v>
      </c>
    </row>
    <row r="995" spans="1:10" x14ac:dyDescent="0.25">
      <c r="A995" s="29">
        <v>40955</v>
      </c>
      <c r="B995" s="30">
        <v>2848</v>
      </c>
      <c r="C995" s="31" t="s">
        <v>53</v>
      </c>
      <c r="D995" s="31" t="s">
        <v>64</v>
      </c>
      <c r="E995" s="31" t="s">
        <v>55</v>
      </c>
      <c r="F995" s="31">
        <v>7</v>
      </c>
      <c r="G995" s="32">
        <v>4158</v>
      </c>
      <c r="H995" s="31">
        <v>3411.6390000000001</v>
      </c>
      <c r="I995" s="26">
        <f t="shared" si="30"/>
        <v>1.4999999999999999E-2</v>
      </c>
      <c r="J995" s="24" t="str">
        <f t="shared" si="31"/>
        <v>Need Improvement</v>
      </c>
    </row>
    <row r="996" spans="1:10" x14ac:dyDescent="0.25">
      <c r="A996" s="29">
        <v>40956</v>
      </c>
      <c r="B996" s="30">
        <v>2484</v>
      </c>
      <c r="C996" s="31" t="s">
        <v>57</v>
      </c>
      <c r="D996" s="31" t="s">
        <v>64</v>
      </c>
      <c r="E996" s="31" t="s">
        <v>59</v>
      </c>
      <c r="F996" s="31">
        <v>9</v>
      </c>
      <c r="G996" s="32">
        <v>4212</v>
      </c>
      <c r="H996" s="31">
        <v>2482.9740000000002</v>
      </c>
      <c r="I996" s="26">
        <f t="shared" si="30"/>
        <v>1.4999999999999999E-2</v>
      </c>
      <c r="J996" s="24" t="str">
        <f t="shared" si="31"/>
        <v>Need Improvement</v>
      </c>
    </row>
    <row r="997" spans="1:10" x14ac:dyDescent="0.25">
      <c r="A997" s="29">
        <v>40957</v>
      </c>
      <c r="B997" s="30">
        <v>2849</v>
      </c>
      <c r="C997" s="31" t="s">
        <v>56</v>
      </c>
      <c r="D997" s="31" t="s">
        <v>64</v>
      </c>
      <c r="E997" s="31" t="s">
        <v>55</v>
      </c>
      <c r="F997" s="31">
        <v>8</v>
      </c>
      <c r="G997" s="32">
        <v>8820</v>
      </c>
      <c r="H997" s="31">
        <v>1235.1528000000001</v>
      </c>
      <c r="I997" s="26">
        <f t="shared" si="30"/>
        <v>2.5000000000000001E-2</v>
      </c>
      <c r="J997" s="24" t="str">
        <f t="shared" si="31"/>
        <v>Need Improvement</v>
      </c>
    </row>
    <row r="998" spans="1:10" x14ac:dyDescent="0.25">
      <c r="A998" s="29">
        <v>40958</v>
      </c>
      <c r="B998" s="30">
        <v>2485</v>
      </c>
      <c r="C998" s="31" t="s">
        <v>53</v>
      </c>
      <c r="D998" s="31" t="s">
        <v>64</v>
      </c>
      <c r="E998" s="31" t="s">
        <v>59</v>
      </c>
      <c r="F998" s="31">
        <v>8</v>
      </c>
      <c r="G998" s="32">
        <v>2040</v>
      </c>
      <c r="H998" s="31">
        <v>793.35599999999999</v>
      </c>
      <c r="I998" s="26">
        <f t="shared" si="30"/>
        <v>1.4999999999999999E-2</v>
      </c>
      <c r="J998" s="24" t="str">
        <f t="shared" si="31"/>
        <v>Need Improvement</v>
      </c>
    </row>
    <row r="999" spans="1:10" x14ac:dyDescent="0.25">
      <c r="A999" s="29">
        <v>40959</v>
      </c>
      <c r="B999" s="30">
        <v>2850</v>
      </c>
      <c r="C999" s="31" t="s">
        <v>57</v>
      </c>
      <c r="D999" s="31" t="s">
        <v>64</v>
      </c>
      <c r="E999" s="31" t="s">
        <v>58</v>
      </c>
      <c r="F999" s="31">
        <v>8</v>
      </c>
      <c r="G999" s="32">
        <v>7152</v>
      </c>
      <c r="H999" s="31">
        <v>774.91920000000005</v>
      </c>
      <c r="I999" s="26">
        <f t="shared" si="30"/>
        <v>2.5000000000000001E-2</v>
      </c>
      <c r="J999" s="24" t="str">
        <f t="shared" si="31"/>
        <v>Need Improvement</v>
      </c>
    </row>
    <row r="1000" spans="1:10" x14ac:dyDescent="0.25">
      <c r="A1000" s="29">
        <v>40960</v>
      </c>
      <c r="B1000" s="30">
        <v>2486</v>
      </c>
      <c r="C1000" s="31" t="s">
        <v>56</v>
      </c>
      <c r="D1000" s="31" t="s">
        <v>64</v>
      </c>
      <c r="E1000" s="31" t="s">
        <v>59</v>
      </c>
      <c r="F1000" s="31">
        <v>6</v>
      </c>
      <c r="G1000" s="32">
        <v>4734</v>
      </c>
      <c r="H1000" s="31">
        <v>3942.4751999999999</v>
      </c>
      <c r="I1000" s="26">
        <f t="shared" si="30"/>
        <v>1.4999999999999999E-2</v>
      </c>
      <c r="J1000" s="24" t="str">
        <f t="shared" si="31"/>
        <v>Need Improvement</v>
      </c>
    </row>
    <row r="1001" spans="1:10" x14ac:dyDescent="0.25">
      <c r="A1001" s="29">
        <v>40961</v>
      </c>
      <c r="B1001" s="30">
        <v>2851</v>
      </c>
      <c r="C1001" s="31" t="s">
        <v>53</v>
      </c>
      <c r="D1001" s="31" t="s">
        <v>64</v>
      </c>
      <c r="E1001" s="31" t="s">
        <v>58</v>
      </c>
      <c r="F1001" s="31">
        <v>8</v>
      </c>
      <c r="G1001" s="32">
        <v>11376</v>
      </c>
      <c r="H1001" s="31">
        <v>3846.2255999999998</v>
      </c>
      <c r="I1001" s="26">
        <f t="shared" si="30"/>
        <v>0.05</v>
      </c>
      <c r="J1001" s="24" t="str">
        <f t="shared" si="31"/>
        <v>Good</v>
      </c>
    </row>
    <row r="1002" spans="1:10" x14ac:dyDescent="0.25">
      <c r="A1002" s="29">
        <v>40962</v>
      </c>
      <c r="B1002" s="30">
        <v>2487</v>
      </c>
      <c r="C1002" s="31" t="s">
        <v>57</v>
      </c>
      <c r="D1002" s="31" t="s">
        <v>64</v>
      </c>
      <c r="E1002" s="31" t="s">
        <v>55</v>
      </c>
      <c r="F1002" s="31">
        <v>9</v>
      </c>
      <c r="G1002" s="32">
        <v>2173.5</v>
      </c>
      <c r="H1002" s="31">
        <v>1726.1937000000003</v>
      </c>
      <c r="I1002" s="26">
        <f t="shared" si="30"/>
        <v>1.4999999999999999E-2</v>
      </c>
      <c r="J1002" s="24" t="str">
        <f t="shared" si="31"/>
        <v>Need Improvement</v>
      </c>
    </row>
    <row r="1003" spans="1:10" x14ac:dyDescent="0.25">
      <c r="A1003" s="29">
        <v>40963</v>
      </c>
      <c r="B1003" s="30">
        <v>2852</v>
      </c>
      <c r="C1003" s="31" t="s">
        <v>56</v>
      </c>
      <c r="D1003" s="31" t="s">
        <v>64</v>
      </c>
      <c r="E1003" s="31" t="s">
        <v>58</v>
      </c>
      <c r="F1003" s="31">
        <v>9</v>
      </c>
      <c r="G1003" s="32">
        <v>8073</v>
      </c>
      <c r="H1003" s="31">
        <v>2109.7440000000001</v>
      </c>
      <c r="I1003" s="26">
        <f t="shared" si="30"/>
        <v>2.5000000000000001E-2</v>
      </c>
      <c r="J1003" s="24" t="str">
        <f t="shared" si="31"/>
        <v>Need Improvement</v>
      </c>
    </row>
    <row r="1004" spans="1:10" x14ac:dyDescent="0.25">
      <c r="A1004" s="29">
        <v>40964</v>
      </c>
      <c r="B1004" s="30">
        <v>2488</v>
      </c>
      <c r="C1004" s="31" t="s">
        <v>53</v>
      </c>
      <c r="D1004" s="31" t="s">
        <v>64</v>
      </c>
      <c r="E1004" s="31" t="s">
        <v>55</v>
      </c>
      <c r="F1004" s="31">
        <v>9</v>
      </c>
      <c r="G1004" s="32">
        <v>7020</v>
      </c>
      <c r="H1004" s="31">
        <v>3148.47</v>
      </c>
      <c r="I1004" s="26">
        <f t="shared" si="30"/>
        <v>2.5000000000000001E-2</v>
      </c>
      <c r="J1004" s="24" t="str">
        <f t="shared" si="31"/>
        <v>Need Improvement</v>
      </c>
    </row>
    <row r="1005" spans="1:10" x14ac:dyDescent="0.25">
      <c r="A1005" s="29">
        <v>40965</v>
      </c>
      <c r="B1005" s="30">
        <v>2853</v>
      </c>
      <c r="C1005" s="31" t="s">
        <v>57</v>
      </c>
      <c r="D1005" s="31" t="s">
        <v>64</v>
      </c>
      <c r="E1005" s="31" t="s">
        <v>59</v>
      </c>
      <c r="F1005" s="31">
        <v>7</v>
      </c>
      <c r="G1005" s="32">
        <v>5103</v>
      </c>
      <c r="H1005" s="31">
        <v>715.4405999999999</v>
      </c>
      <c r="I1005" s="26">
        <f t="shared" si="30"/>
        <v>2.5000000000000001E-2</v>
      </c>
      <c r="J1005" s="24" t="str">
        <f t="shared" si="31"/>
        <v>Need Improvement</v>
      </c>
    </row>
    <row r="1006" spans="1:10" x14ac:dyDescent="0.25">
      <c r="A1006" s="29">
        <v>40966</v>
      </c>
      <c r="B1006" s="30">
        <v>2489</v>
      </c>
      <c r="C1006" s="31" t="s">
        <v>56</v>
      </c>
      <c r="D1006" s="31" t="s">
        <v>64</v>
      </c>
      <c r="E1006" s="31" t="s">
        <v>55</v>
      </c>
      <c r="F1006" s="31">
        <v>8</v>
      </c>
      <c r="G1006" s="32">
        <v>7800</v>
      </c>
      <c r="H1006" s="31">
        <v>487.5</v>
      </c>
      <c r="I1006" s="26">
        <f t="shared" si="30"/>
        <v>2.5000000000000001E-2</v>
      </c>
      <c r="J1006" s="24" t="str">
        <f t="shared" si="31"/>
        <v>Need Improvement</v>
      </c>
    </row>
    <row r="1007" spans="1:10" x14ac:dyDescent="0.25">
      <c r="A1007" s="29">
        <v>40967</v>
      </c>
      <c r="B1007" s="30">
        <v>2854</v>
      </c>
      <c r="C1007" s="31" t="s">
        <v>53</v>
      </c>
      <c r="D1007" s="31" t="s">
        <v>64</v>
      </c>
      <c r="E1007" s="31" t="s">
        <v>59</v>
      </c>
      <c r="F1007" s="31">
        <v>9</v>
      </c>
      <c r="G1007" s="32">
        <v>7533</v>
      </c>
      <c r="H1007" s="31">
        <v>1518.6528000000001</v>
      </c>
      <c r="I1007" s="26">
        <f t="shared" si="30"/>
        <v>2.5000000000000001E-2</v>
      </c>
      <c r="J1007" s="24" t="str">
        <f t="shared" si="31"/>
        <v>Need Improvement</v>
      </c>
    </row>
    <row r="1008" spans="1:10" x14ac:dyDescent="0.25">
      <c r="A1008" s="29">
        <v>40969</v>
      </c>
      <c r="B1008" s="30">
        <v>2490</v>
      </c>
      <c r="C1008" s="31" t="s">
        <v>57</v>
      </c>
      <c r="D1008" s="31" t="s">
        <v>64</v>
      </c>
      <c r="E1008" s="31" t="s">
        <v>58</v>
      </c>
      <c r="F1008" s="31">
        <v>8</v>
      </c>
      <c r="G1008" s="32">
        <v>13020</v>
      </c>
      <c r="H1008" s="31">
        <v>898.37999999999988</v>
      </c>
      <c r="I1008" s="26">
        <f t="shared" si="30"/>
        <v>0.05</v>
      </c>
      <c r="J1008" s="24" t="str">
        <f t="shared" si="31"/>
        <v>Good</v>
      </c>
    </row>
    <row r="1009" spans="1:10" x14ac:dyDescent="0.25">
      <c r="A1009" s="29">
        <v>40970</v>
      </c>
      <c r="B1009" s="30">
        <v>2855</v>
      </c>
      <c r="C1009" s="31" t="s">
        <v>56</v>
      </c>
      <c r="D1009" s="31" t="s">
        <v>64</v>
      </c>
      <c r="E1009" s="31" t="s">
        <v>59</v>
      </c>
      <c r="F1009" s="31">
        <v>6</v>
      </c>
      <c r="G1009" s="32">
        <v>11520</v>
      </c>
      <c r="H1009" s="31">
        <v>3578.5727999999995</v>
      </c>
      <c r="I1009" s="26">
        <f t="shared" si="30"/>
        <v>0.05</v>
      </c>
      <c r="J1009" s="24" t="str">
        <f t="shared" si="31"/>
        <v>Good</v>
      </c>
    </row>
    <row r="1010" spans="1:10" x14ac:dyDescent="0.25">
      <c r="A1010" s="29">
        <v>40971</v>
      </c>
      <c r="B1010" s="30">
        <v>2491</v>
      </c>
      <c r="C1010" s="31" t="s">
        <v>53</v>
      </c>
      <c r="D1010" s="31" t="s">
        <v>64</v>
      </c>
      <c r="E1010" s="31" t="s">
        <v>58</v>
      </c>
      <c r="F1010" s="31">
        <v>7</v>
      </c>
      <c r="G1010" s="32">
        <v>8400</v>
      </c>
      <c r="H1010" s="31">
        <v>2535.96</v>
      </c>
      <c r="I1010" s="26">
        <f t="shared" si="30"/>
        <v>2.5000000000000001E-2</v>
      </c>
      <c r="J1010" s="24" t="str">
        <f t="shared" si="31"/>
        <v>Need Improvement</v>
      </c>
    </row>
    <row r="1011" spans="1:10" x14ac:dyDescent="0.25">
      <c r="A1011" s="29">
        <v>40972</v>
      </c>
      <c r="B1011" s="30">
        <v>2856</v>
      </c>
      <c r="C1011" s="31" t="s">
        <v>57</v>
      </c>
      <c r="D1011" s="31" t="s">
        <v>64</v>
      </c>
      <c r="E1011" s="31" t="s">
        <v>55</v>
      </c>
      <c r="F1011" s="31">
        <v>8</v>
      </c>
      <c r="G1011" s="32">
        <v>3960</v>
      </c>
      <c r="H1011" s="31">
        <v>712.99800000000005</v>
      </c>
      <c r="I1011" s="26">
        <f t="shared" si="30"/>
        <v>1.4999999999999999E-2</v>
      </c>
      <c r="J1011" s="24" t="str">
        <f t="shared" si="31"/>
        <v>Need Improvement</v>
      </c>
    </row>
    <row r="1012" spans="1:10" x14ac:dyDescent="0.25">
      <c r="A1012" s="29">
        <v>40973</v>
      </c>
      <c r="B1012" s="30">
        <v>2492</v>
      </c>
      <c r="C1012" s="31" t="s">
        <v>56</v>
      </c>
      <c r="D1012" s="31" t="s">
        <v>64</v>
      </c>
      <c r="E1012" s="31" t="s">
        <v>58</v>
      </c>
      <c r="F1012" s="31">
        <v>10</v>
      </c>
      <c r="G1012" s="32">
        <v>13300</v>
      </c>
      <c r="H1012" s="31">
        <v>1908.816</v>
      </c>
      <c r="I1012" s="26">
        <f t="shared" si="30"/>
        <v>0.05</v>
      </c>
      <c r="J1012" s="24" t="str">
        <f t="shared" si="31"/>
        <v>Good</v>
      </c>
    </row>
    <row r="1013" spans="1:10" x14ac:dyDescent="0.25">
      <c r="A1013" s="29">
        <v>41339</v>
      </c>
      <c r="B1013" s="30">
        <v>2857</v>
      </c>
      <c r="C1013" s="31" t="s">
        <v>53</v>
      </c>
      <c r="D1013" s="31" t="s">
        <v>64</v>
      </c>
      <c r="E1013" s="31" t="s">
        <v>55</v>
      </c>
      <c r="F1013" s="31">
        <v>6</v>
      </c>
      <c r="G1013" s="32">
        <v>8820</v>
      </c>
      <c r="H1013" s="31">
        <v>2288.2607999999996</v>
      </c>
      <c r="I1013" s="26">
        <f t="shared" si="30"/>
        <v>2.5000000000000001E-2</v>
      </c>
      <c r="J1013" s="24" t="str">
        <f t="shared" si="31"/>
        <v>Need Improvement</v>
      </c>
    </row>
    <row r="1014" spans="1:10" x14ac:dyDescent="0.25">
      <c r="A1014" s="29">
        <v>41340</v>
      </c>
      <c r="B1014" s="30">
        <v>2493</v>
      </c>
      <c r="C1014" s="31" t="s">
        <v>57</v>
      </c>
      <c r="D1014" s="31" t="s">
        <v>64</v>
      </c>
      <c r="E1014" s="31" t="s">
        <v>59</v>
      </c>
      <c r="F1014" s="31">
        <v>6</v>
      </c>
      <c r="G1014" s="32">
        <v>6624</v>
      </c>
      <c r="H1014" s="31">
        <v>2715.84</v>
      </c>
      <c r="I1014" s="26">
        <f t="shared" si="30"/>
        <v>2.5000000000000001E-2</v>
      </c>
      <c r="J1014" s="24" t="str">
        <f t="shared" si="31"/>
        <v>Need Improvement</v>
      </c>
    </row>
    <row r="1015" spans="1:10" x14ac:dyDescent="0.25">
      <c r="A1015" s="29">
        <v>41341</v>
      </c>
      <c r="B1015" s="30">
        <v>2858</v>
      </c>
      <c r="C1015" s="31" t="s">
        <v>56</v>
      </c>
      <c r="D1015" s="31" t="s">
        <v>64</v>
      </c>
      <c r="E1015" s="31" t="s">
        <v>55</v>
      </c>
      <c r="F1015" s="31">
        <v>6</v>
      </c>
      <c r="G1015" s="32">
        <v>12915</v>
      </c>
      <c r="H1015" s="31">
        <v>1046.1150000000002</v>
      </c>
      <c r="I1015" s="26">
        <f t="shared" si="30"/>
        <v>0.05</v>
      </c>
      <c r="J1015" s="24" t="str">
        <f t="shared" si="31"/>
        <v>Good</v>
      </c>
    </row>
    <row r="1016" spans="1:10" x14ac:dyDescent="0.25">
      <c r="A1016" s="29">
        <v>41342</v>
      </c>
      <c r="B1016" s="30">
        <v>2494</v>
      </c>
      <c r="C1016" s="31" t="s">
        <v>53</v>
      </c>
      <c r="D1016" s="31" t="s">
        <v>64</v>
      </c>
      <c r="E1016" s="31" t="s">
        <v>59</v>
      </c>
      <c r="F1016" s="31">
        <v>9</v>
      </c>
      <c r="G1016" s="32">
        <v>2358</v>
      </c>
      <c r="H1016" s="31">
        <v>3220.0847999999996</v>
      </c>
      <c r="I1016" s="26">
        <f t="shared" si="30"/>
        <v>1.4999999999999999E-2</v>
      </c>
      <c r="J1016" s="24" t="str">
        <f t="shared" si="31"/>
        <v>Need Improvement</v>
      </c>
    </row>
    <row r="1017" spans="1:10" x14ac:dyDescent="0.25">
      <c r="A1017" s="29">
        <v>41343</v>
      </c>
      <c r="B1017" s="30">
        <v>2859</v>
      </c>
      <c r="C1017" s="31" t="s">
        <v>57</v>
      </c>
      <c r="D1017" s="31" t="s">
        <v>64</v>
      </c>
      <c r="E1017" s="31" t="s">
        <v>58</v>
      </c>
      <c r="F1017" s="31">
        <v>8</v>
      </c>
      <c r="G1017" s="32">
        <v>2544</v>
      </c>
      <c r="H1017" s="31">
        <v>3075.1872000000003</v>
      </c>
      <c r="I1017" s="26">
        <f t="shared" si="30"/>
        <v>1.4999999999999999E-2</v>
      </c>
      <c r="J1017" s="24" t="str">
        <f t="shared" si="31"/>
        <v>Need Improvement</v>
      </c>
    </row>
    <row r="1018" spans="1:10" x14ac:dyDescent="0.25">
      <c r="A1018" s="29">
        <v>41344</v>
      </c>
      <c r="B1018" s="30">
        <v>2495</v>
      </c>
      <c r="C1018" s="31" t="s">
        <v>56</v>
      </c>
      <c r="D1018" s="31" t="s">
        <v>64</v>
      </c>
      <c r="E1018" s="31" t="s">
        <v>59</v>
      </c>
      <c r="F1018" s="31">
        <v>6</v>
      </c>
      <c r="G1018" s="32">
        <v>9585</v>
      </c>
      <c r="H1018" s="31">
        <v>827.18550000000005</v>
      </c>
      <c r="I1018" s="26">
        <f t="shared" si="30"/>
        <v>2.5000000000000001E-2</v>
      </c>
      <c r="J1018" s="24" t="str">
        <f t="shared" si="31"/>
        <v>Need Improvement</v>
      </c>
    </row>
    <row r="1019" spans="1:10" x14ac:dyDescent="0.25">
      <c r="A1019" s="29">
        <v>41345</v>
      </c>
      <c r="B1019" s="30">
        <v>2860</v>
      </c>
      <c r="C1019" s="31" t="s">
        <v>53</v>
      </c>
      <c r="D1019" s="31" t="s">
        <v>64</v>
      </c>
      <c r="E1019" s="31" t="s">
        <v>58</v>
      </c>
      <c r="F1019" s="31">
        <v>8</v>
      </c>
      <c r="G1019" s="32">
        <v>1668</v>
      </c>
      <c r="H1019" s="31">
        <v>3338.5019999999995</v>
      </c>
      <c r="I1019" s="26">
        <f t="shared" si="30"/>
        <v>1.4999999999999999E-2</v>
      </c>
      <c r="J1019" s="24" t="str">
        <f t="shared" si="31"/>
        <v>Need Improvement</v>
      </c>
    </row>
    <row r="1020" spans="1:10" x14ac:dyDescent="0.25">
      <c r="A1020" s="29">
        <v>41346</v>
      </c>
      <c r="B1020" s="30">
        <v>2496</v>
      </c>
      <c r="C1020" s="31" t="s">
        <v>57</v>
      </c>
      <c r="D1020" s="31" t="s">
        <v>64</v>
      </c>
      <c r="E1020" s="31" t="s">
        <v>55</v>
      </c>
      <c r="F1020" s="31">
        <v>9</v>
      </c>
      <c r="G1020" s="32">
        <v>7398</v>
      </c>
      <c r="H1020" s="31">
        <v>729.62774999999999</v>
      </c>
      <c r="I1020" s="26">
        <f t="shared" si="30"/>
        <v>2.5000000000000001E-2</v>
      </c>
      <c r="J1020" s="24" t="str">
        <f t="shared" si="31"/>
        <v>Need Improvement</v>
      </c>
    </row>
    <row r="1021" spans="1:10" x14ac:dyDescent="0.25">
      <c r="A1021" s="29">
        <v>41347</v>
      </c>
      <c r="B1021" s="30">
        <v>2861</v>
      </c>
      <c r="C1021" s="31" t="s">
        <v>56</v>
      </c>
      <c r="D1021" s="31" t="s">
        <v>64</v>
      </c>
      <c r="E1021" s="31" t="s">
        <v>58</v>
      </c>
      <c r="F1021" s="31">
        <v>8</v>
      </c>
      <c r="G1021" s="32">
        <v>7848</v>
      </c>
      <c r="H1021" s="31">
        <v>3290.6664000000001</v>
      </c>
      <c r="I1021" s="26">
        <f t="shared" si="30"/>
        <v>2.5000000000000001E-2</v>
      </c>
      <c r="J1021" s="24" t="str">
        <f t="shared" si="31"/>
        <v>Need Improvement</v>
      </c>
    </row>
    <row r="1022" spans="1:10" x14ac:dyDescent="0.25">
      <c r="A1022" s="29">
        <v>41348</v>
      </c>
      <c r="B1022" s="30">
        <v>2497</v>
      </c>
      <c r="C1022" s="31" t="s">
        <v>53</v>
      </c>
      <c r="D1022" s="31" t="s">
        <v>64</v>
      </c>
      <c r="E1022" s="31" t="s">
        <v>55</v>
      </c>
      <c r="F1022" s="31">
        <v>7</v>
      </c>
      <c r="G1022" s="32">
        <v>2063.25</v>
      </c>
      <c r="H1022" s="31">
        <v>1351.8413999999998</v>
      </c>
      <c r="I1022" s="26">
        <f t="shared" si="30"/>
        <v>1.4999999999999999E-2</v>
      </c>
      <c r="J1022" s="24" t="str">
        <f t="shared" si="31"/>
        <v>Need Improvement</v>
      </c>
    </row>
    <row r="1023" spans="1:10" x14ac:dyDescent="0.25">
      <c r="A1023" s="29">
        <v>41349</v>
      </c>
      <c r="B1023" s="30">
        <v>2862</v>
      </c>
      <c r="C1023" s="31" t="s">
        <v>57</v>
      </c>
      <c r="D1023" s="31" t="s">
        <v>64</v>
      </c>
      <c r="E1023" s="31" t="s">
        <v>59</v>
      </c>
      <c r="F1023" s="31">
        <v>8</v>
      </c>
      <c r="G1023" s="32">
        <v>8192</v>
      </c>
      <c r="H1023" s="31">
        <v>3385.7536</v>
      </c>
      <c r="I1023" s="26">
        <f t="shared" si="30"/>
        <v>2.5000000000000001E-2</v>
      </c>
      <c r="J1023" s="24" t="str">
        <f t="shared" si="31"/>
        <v>Need Improvement</v>
      </c>
    </row>
    <row r="1024" spans="1:10" x14ac:dyDescent="0.25">
      <c r="A1024" s="29">
        <v>41350</v>
      </c>
      <c r="B1024" s="30">
        <v>2498</v>
      </c>
      <c r="C1024" s="31" t="s">
        <v>56</v>
      </c>
      <c r="D1024" s="31" t="s">
        <v>64</v>
      </c>
      <c r="E1024" s="31" t="s">
        <v>55</v>
      </c>
      <c r="F1024" s="31">
        <v>6</v>
      </c>
      <c r="G1024" s="32">
        <v>1764</v>
      </c>
      <c r="H1024" s="31">
        <v>2071.2888000000003</v>
      </c>
      <c r="I1024" s="26">
        <f t="shared" si="30"/>
        <v>1.4999999999999999E-2</v>
      </c>
      <c r="J1024" s="24" t="str">
        <f t="shared" si="31"/>
        <v>Need Improvement</v>
      </c>
    </row>
    <row r="1025" spans="1:10" x14ac:dyDescent="0.25">
      <c r="A1025" s="29">
        <v>41351</v>
      </c>
      <c r="B1025" s="30">
        <v>2863</v>
      </c>
      <c r="C1025" s="31" t="s">
        <v>53</v>
      </c>
      <c r="D1025" s="31" t="s">
        <v>64</v>
      </c>
      <c r="E1025" s="31" t="s">
        <v>59</v>
      </c>
      <c r="F1025" s="31">
        <v>8</v>
      </c>
      <c r="G1025" s="32">
        <v>4224</v>
      </c>
      <c r="H1025" s="31">
        <v>3279.9360000000001</v>
      </c>
      <c r="I1025" s="26">
        <f t="shared" si="30"/>
        <v>1.4999999999999999E-2</v>
      </c>
      <c r="J1025" s="24" t="str">
        <f t="shared" si="31"/>
        <v>Need Improvement</v>
      </c>
    </row>
    <row r="1026" spans="1:10" x14ac:dyDescent="0.25">
      <c r="A1026" s="29">
        <v>41352</v>
      </c>
      <c r="B1026" s="30">
        <v>2499</v>
      </c>
      <c r="C1026" s="31" t="s">
        <v>57</v>
      </c>
      <c r="D1026" s="31" t="s">
        <v>64</v>
      </c>
      <c r="E1026" s="31" t="s">
        <v>58</v>
      </c>
      <c r="F1026" s="31">
        <v>8</v>
      </c>
      <c r="G1026" s="32">
        <v>7776</v>
      </c>
      <c r="H1026" s="31">
        <v>1168.7327999999998</v>
      </c>
      <c r="I1026" s="26">
        <f t="shared" si="30"/>
        <v>2.5000000000000001E-2</v>
      </c>
      <c r="J1026" s="24" t="str">
        <f t="shared" si="31"/>
        <v>Need Improvement</v>
      </c>
    </row>
    <row r="1027" spans="1:10" x14ac:dyDescent="0.25">
      <c r="A1027" s="29">
        <v>41353</v>
      </c>
      <c r="B1027" s="30">
        <v>2864</v>
      </c>
      <c r="C1027" s="31" t="s">
        <v>56</v>
      </c>
      <c r="D1027" s="31" t="s">
        <v>64</v>
      </c>
      <c r="E1027" s="31" t="s">
        <v>59</v>
      </c>
      <c r="F1027" s="31">
        <v>7</v>
      </c>
      <c r="G1027" s="32">
        <v>7938</v>
      </c>
      <c r="H1027" s="31">
        <v>887.26994999999988</v>
      </c>
      <c r="I1027" s="26">
        <f t="shared" si="30"/>
        <v>2.5000000000000001E-2</v>
      </c>
      <c r="J1027" s="24" t="str">
        <f t="shared" si="31"/>
        <v>Need Improvement</v>
      </c>
    </row>
    <row r="1028" spans="1:10" x14ac:dyDescent="0.25">
      <c r="A1028" s="29">
        <v>41354</v>
      </c>
      <c r="B1028" s="30">
        <v>2500</v>
      </c>
      <c r="C1028" s="31" t="s">
        <v>53</v>
      </c>
      <c r="D1028" s="31" t="s">
        <v>64</v>
      </c>
      <c r="E1028" s="31" t="s">
        <v>58</v>
      </c>
      <c r="F1028" s="31">
        <v>8</v>
      </c>
      <c r="G1028" s="32">
        <v>3696</v>
      </c>
      <c r="H1028" s="31">
        <v>1456.2240000000002</v>
      </c>
      <c r="I1028" s="26">
        <f t="shared" si="30"/>
        <v>1.4999999999999999E-2</v>
      </c>
      <c r="J1028" s="24" t="str">
        <f t="shared" si="31"/>
        <v>Need Improvement</v>
      </c>
    </row>
    <row r="1029" spans="1:10" x14ac:dyDescent="0.25">
      <c r="A1029" s="29">
        <v>41355</v>
      </c>
      <c r="B1029" s="30">
        <v>2865</v>
      </c>
      <c r="C1029" s="31" t="s">
        <v>57</v>
      </c>
      <c r="D1029" s="31" t="s">
        <v>64</v>
      </c>
      <c r="E1029" s="31" t="s">
        <v>55</v>
      </c>
      <c r="F1029" s="31">
        <v>9</v>
      </c>
      <c r="G1029" s="32">
        <v>7398</v>
      </c>
      <c r="H1029" s="31">
        <v>3510.5976000000001</v>
      </c>
      <c r="I1029" s="26">
        <f t="shared" si="30"/>
        <v>2.5000000000000001E-2</v>
      </c>
      <c r="J1029" s="24" t="str">
        <f t="shared" si="31"/>
        <v>Need Improvement</v>
      </c>
    </row>
    <row r="1030" spans="1:10" x14ac:dyDescent="0.25">
      <c r="A1030" s="29">
        <v>41356</v>
      </c>
      <c r="B1030" s="30">
        <v>2501</v>
      </c>
      <c r="C1030" s="31" t="s">
        <v>56</v>
      </c>
      <c r="D1030" s="31" t="s">
        <v>64</v>
      </c>
      <c r="E1030" s="31" t="s">
        <v>58</v>
      </c>
      <c r="F1030" s="31">
        <v>9</v>
      </c>
      <c r="G1030" s="32">
        <v>14377.5</v>
      </c>
      <c r="H1030" s="31">
        <v>4574.9204999999993</v>
      </c>
      <c r="I1030" s="26">
        <f t="shared" ref="I1030:I1093" si="32">IF(G1030&lt;5000,$O$7,IF(AND(G1030&gt;=5000,G1030&lt;10000),$O$6,$O$5))</f>
        <v>0.05</v>
      </c>
      <c r="J1030" s="24" t="str">
        <f t="shared" ref="J1030:J1093" si="33">IF(OR(G1030&gt;10000,H1030&gt;=5000),"Good", "Need Improvement")</f>
        <v>Good</v>
      </c>
    </row>
    <row r="1031" spans="1:10" x14ac:dyDescent="0.25">
      <c r="A1031" s="29">
        <v>41357</v>
      </c>
      <c r="B1031" s="30">
        <v>2866</v>
      </c>
      <c r="C1031" s="31" t="s">
        <v>53</v>
      </c>
      <c r="D1031" s="31" t="s">
        <v>64</v>
      </c>
      <c r="E1031" s="31" t="s">
        <v>55</v>
      </c>
      <c r="F1031" s="31">
        <v>9</v>
      </c>
      <c r="G1031" s="32">
        <v>4770</v>
      </c>
      <c r="H1031" s="31">
        <v>1554.0659999999998</v>
      </c>
      <c r="I1031" s="26">
        <f t="shared" si="32"/>
        <v>1.4999999999999999E-2</v>
      </c>
      <c r="J1031" s="24" t="str">
        <f t="shared" si="33"/>
        <v>Need Improvement</v>
      </c>
    </row>
    <row r="1032" spans="1:10" x14ac:dyDescent="0.25">
      <c r="A1032" s="29">
        <v>41358</v>
      </c>
      <c r="B1032" s="30">
        <v>2502</v>
      </c>
      <c r="C1032" s="31" t="s">
        <v>57</v>
      </c>
      <c r="D1032" s="31" t="s">
        <v>64</v>
      </c>
      <c r="E1032" s="31" t="s">
        <v>59</v>
      </c>
      <c r="F1032" s="31">
        <v>10</v>
      </c>
      <c r="G1032" s="32">
        <v>11400</v>
      </c>
      <c r="H1032" s="31">
        <v>3393.5519999999997</v>
      </c>
      <c r="I1032" s="26">
        <f t="shared" si="32"/>
        <v>0.05</v>
      </c>
      <c r="J1032" s="24" t="str">
        <f t="shared" si="33"/>
        <v>Good</v>
      </c>
    </row>
    <row r="1033" spans="1:10" x14ac:dyDescent="0.25">
      <c r="A1033" s="29">
        <v>41359</v>
      </c>
      <c r="B1033" s="30">
        <v>2867</v>
      </c>
      <c r="C1033" s="31" t="s">
        <v>56</v>
      </c>
      <c r="D1033" s="31" t="s">
        <v>64</v>
      </c>
      <c r="E1033" s="31" t="s">
        <v>55</v>
      </c>
      <c r="F1033" s="31">
        <v>7</v>
      </c>
      <c r="G1033" s="32">
        <v>10962</v>
      </c>
      <c r="H1033" s="31">
        <v>936.7029</v>
      </c>
      <c r="I1033" s="26">
        <f t="shared" si="32"/>
        <v>0.05</v>
      </c>
      <c r="J1033" s="24" t="str">
        <f t="shared" si="33"/>
        <v>Good</v>
      </c>
    </row>
    <row r="1034" spans="1:10" x14ac:dyDescent="0.25">
      <c r="A1034" s="29">
        <v>41360</v>
      </c>
      <c r="B1034" s="30">
        <v>2503</v>
      </c>
      <c r="C1034" s="31" t="s">
        <v>53</v>
      </c>
      <c r="D1034" s="31" t="s">
        <v>64</v>
      </c>
      <c r="E1034" s="31" t="s">
        <v>59</v>
      </c>
      <c r="F1034" s="31">
        <v>10</v>
      </c>
      <c r="G1034" s="32">
        <v>3870</v>
      </c>
      <c r="H1034" s="31">
        <v>3277.116</v>
      </c>
      <c r="I1034" s="26">
        <f t="shared" si="32"/>
        <v>1.4999999999999999E-2</v>
      </c>
      <c r="J1034" s="24" t="str">
        <f t="shared" si="33"/>
        <v>Need Improvement</v>
      </c>
    </row>
    <row r="1035" spans="1:10" x14ac:dyDescent="0.25">
      <c r="A1035" s="29">
        <v>41361</v>
      </c>
      <c r="B1035" s="30">
        <v>2868</v>
      </c>
      <c r="C1035" s="31" t="s">
        <v>57</v>
      </c>
      <c r="D1035" s="31" t="s">
        <v>64</v>
      </c>
      <c r="E1035" s="31" t="s">
        <v>58</v>
      </c>
      <c r="F1035" s="31">
        <v>6</v>
      </c>
      <c r="G1035" s="32">
        <v>2520</v>
      </c>
      <c r="H1035" s="31">
        <v>2804.7599999999998</v>
      </c>
      <c r="I1035" s="26">
        <f t="shared" si="32"/>
        <v>1.4999999999999999E-2</v>
      </c>
      <c r="J1035" s="24" t="str">
        <f t="shared" si="33"/>
        <v>Need Improvement</v>
      </c>
    </row>
    <row r="1036" spans="1:10" x14ac:dyDescent="0.25">
      <c r="A1036" s="29">
        <v>41362</v>
      </c>
      <c r="B1036" s="30">
        <v>2504</v>
      </c>
      <c r="C1036" s="31" t="s">
        <v>56</v>
      </c>
      <c r="D1036" s="31" t="s">
        <v>64</v>
      </c>
      <c r="E1036" s="31" t="s">
        <v>59</v>
      </c>
      <c r="F1036" s="31">
        <v>8</v>
      </c>
      <c r="G1036" s="32">
        <v>4248</v>
      </c>
      <c r="H1036" s="31">
        <v>4709.9699999999993</v>
      </c>
      <c r="I1036" s="26">
        <f t="shared" si="32"/>
        <v>1.4999999999999999E-2</v>
      </c>
      <c r="J1036" s="24" t="str">
        <f t="shared" si="33"/>
        <v>Need Improvement</v>
      </c>
    </row>
    <row r="1037" spans="1:10" x14ac:dyDescent="0.25">
      <c r="A1037" s="29">
        <v>41363</v>
      </c>
      <c r="B1037" s="30">
        <v>2869</v>
      </c>
      <c r="C1037" s="31" t="s">
        <v>53</v>
      </c>
      <c r="D1037" s="31" t="s">
        <v>64</v>
      </c>
      <c r="E1037" s="31" t="s">
        <v>58</v>
      </c>
      <c r="F1037" s="31">
        <v>9</v>
      </c>
      <c r="G1037" s="32">
        <v>8640</v>
      </c>
      <c r="H1037" s="31">
        <v>1875.3119999999999</v>
      </c>
      <c r="I1037" s="26">
        <f t="shared" si="32"/>
        <v>2.5000000000000001E-2</v>
      </c>
      <c r="J1037" s="24" t="str">
        <f t="shared" si="33"/>
        <v>Need Improvement</v>
      </c>
    </row>
    <row r="1038" spans="1:10" x14ac:dyDescent="0.25">
      <c r="A1038" s="29">
        <v>41364</v>
      </c>
      <c r="B1038" s="30">
        <v>2505</v>
      </c>
      <c r="C1038" s="31" t="s">
        <v>57</v>
      </c>
      <c r="D1038" s="31" t="s">
        <v>64</v>
      </c>
      <c r="E1038" s="31" t="s">
        <v>55</v>
      </c>
      <c r="F1038" s="31">
        <v>10</v>
      </c>
      <c r="G1038" s="32">
        <v>10240</v>
      </c>
      <c r="H1038" s="31">
        <v>3927.04</v>
      </c>
      <c r="I1038" s="26">
        <f t="shared" si="32"/>
        <v>0.05</v>
      </c>
      <c r="J1038" s="24" t="str">
        <f t="shared" si="33"/>
        <v>Good</v>
      </c>
    </row>
    <row r="1039" spans="1:10" x14ac:dyDescent="0.25">
      <c r="A1039" s="29">
        <v>41365</v>
      </c>
      <c r="B1039" s="30">
        <v>2870</v>
      </c>
      <c r="C1039" s="31" t="s">
        <v>56</v>
      </c>
      <c r="D1039" s="31" t="s">
        <v>64</v>
      </c>
      <c r="E1039" s="31" t="s">
        <v>58</v>
      </c>
      <c r="F1039" s="31">
        <v>10</v>
      </c>
      <c r="G1039" s="32">
        <v>8640</v>
      </c>
      <c r="H1039" s="31">
        <v>2881.0079999999998</v>
      </c>
      <c r="I1039" s="26">
        <f t="shared" si="32"/>
        <v>2.5000000000000001E-2</v>
      </c>
      <c r="J1039" s="24" t="str">
        <f t="shared" si="33"/>
        <v>Need Improvement</v>
      </c>
    </row>
    <row r="1040" spans="1:10" x14ac:dyDescent="0.25">
      <c r="A1040" s="29">
        <v>41366</v>
      </c>
      <c r="B1040" s="30">
        <v>2506</v>
      </c>
      <c r="C1040" s="31" t="s">
        <v>53</v>
      </c>
      <c r="D1040" s="31" t="s">
        <v>64</v>
      </c>
      <c r="E1040" s="31" t="s">
        <v>55</v>
      </c>
      <c r="F1040" s="31">
        <v>10</v>
      </c>
      <c r="G1040" s="32">
        <v>2340</v>
      </c>
      <c r="H1040" s="31">
        <v>3684.33</v>
      </c>
      <c r="I1040" s="26">
        <f t="shared" si="32"/>
        <v>1.4999999999999999E-2</v>
      </c>
      <c r="J1040" s="24" t="str">
        <f t="shared" si="33"/>
        <v>Need Improvement</v>
      </c>
    </row>
    <row r="1041" spans="1:10" x14ac:dyDescent="0.25">
      <c r="A1041" s="29">
        <v>41367</v>
      </c>
      <c r="B1041" s="30">
        <v>2871</v>
      </c>
      <c r="C1041" s="31" t="s">
        <v>57</v>
      </c>
      <c r="D1041" s="31" t="s">
        <v>64</v>
      </c>
      <c r="E1041" s="31" t="s">
        <v>59</v>
      </c>
      <c r="F1041" s="31">
        <v>6</v>
      </c>
      <c r="G1041" s="32">
        <v>11070</v>
      </c>
      <c r="H1041" s="31">
        <v>2114.8128000000002</v>
      </c>
      <c r="I1041" s="26">
        <f t="shared" si="32"/>
        <v>0.05</v>
      </c>
      <c r="J1041" s="24" t="str">
        <f t="shared" si="33"/>
        <v>Good</v>
      </c>
    </row>
    <row r="1042" spans="1:10" x14ac:dyDescent="0.25">
      <c r="A1042" s="29">
        <v>41368</v>
      </c>
      <c r="B1042" s="30">
        <v>2507</v>
      </c>
      <c r="C1042" s="31" t="s">
        <v>56</v>
      </c>
      <c r="D1042" s="31" t="s">
        <v>64</v>
      </c>
      <c r="E1042" s="31" t="s">
        <v>55</v>
      </c>
      <c r="F1042" s="31">
        <v>8</v>
      </c>
      <c r="G1042" s="32">
        <v>6768</v>
      </c>
      <c r="H1042" s="31">
        <v>3277.5168000000003</v>
      </c>
      <c r="I1042" s="26">
        <f t="shared" si="32"/>
        <v>2.5000000000000001E-2</v>
      </c>
      <c r="J1042" s="24" t="str">
        <f t="shared" si="33"/>
        <v>Need Improvement</v>
      </c>
    </row>
    <row r="1043" spans="1:10" x14ac:dyDescent="0.25">
      <c r="A1043" s="29">
        <v>41369</v>
      </c>
      <c r="B1043" s="30">
        <v>2872</v>
      </c>
      <c r="C1043" s="31" t="s">
        <v>53</v>
      </c>
      <c r="D1043" s="31" t="s">
        <v>64</v>
      </c>
      <c r="E1043" s="31" t="s">
        <v>59</v>
      </c>
      <c r="F1043" s="31">
        <v>6</v>
      </c>
      <c r="G1043" s="32">
        <v>7222.5</v>
      </c>
      <c r="H1043" s="31">
        <v>529.26480000000004</v>
      </c>
      <c r="I1043" s="26">
        <f t="shared" si="32"/>
        <v>2.5000000000000001E-2</v>
      </c>
      <c r="J1043" s="24" t="str">
        <f t="shared" si="33"/>
        <v>Need Improvement</v>
      </c>
    </row>
    <row r="1044" spans="1:10" x14ac:dyDescent="0.25">
      <c r="A1044" s="29">
        <v>41370</v>
      </c>
      <c r="B1044" s="30">
        <v>2508</v>
      </c>
      <c r="C1044" s="31" t="s">
        <v>57</v>
      </c>
      <c r="D1044" s="31" t="s">
        <v>64</v>
      </c>
      <c r="E1044" s="31" t="s">
        <v>58</v>
      </c>
      <c r="F1044" s="31">
        <v>10</v>
      </c>
      <c r="G1044" s="32">
        <v>4240</v>
      </c>
      <c r="H1044" s="31">
        <v>3751.5520000000001</v>
      </c>
      <c r="I1044" s="26">
        <f t="shared" si="32"/>
        <v>1.4999999999999999E-2</v>
      </c>
      <c r="J1044" s="24" t="str">
        <f t="shared" si="33"/>
        <v>Need Improvement</v>
      </c>
    </row>
    <row r="1045" spans="1:10" x14ac:dyDescent="0.25">
      <c r="A1045" s="29">
        <v>41371</v>
      </c>
      <c r="B1045" s="30">
        <v>2873</v>
      </c>
      <c r="C1045" s="31" t="s">
        <v>56</v>
      </c>
      <c r="D1045" s="31" t="s">
        <v>64</v>
      </c>
      <c r="E1045" s="31" t="s">
        <v>59</v>
      </c>
      <c r="F1045" s="31">
        <v>6</v>
      </c>
      <c r="G1045" s="32">
        <v>12330</v>
      </c>
      <c r="H1045" s="31">
        <v>3938.6952000000001</v>
      </c>
      <c r="I1045" s="26">
        <f t="shared" si="32"/>
        <v>0.05</v>
      </c>
      <c r="J1045" s="24" t="str">
        <f t="shared" si="33"/>
        <v>Good</v>
      </c>
    </row>
    <row r="1046" spans="1:10" x14ac:dyDescent="0.25">
      <c r="A1046" s="29">
        <v>41372</v>
      </c>
      <c r="B1046" s="30">
        <v>2509</v>
      </c>
      <c r="C1046" s="31" t="s">
        <v>53</v>
      </c>
      <c r="D1046" s="31" t="s">
        <v>64</v>
      </c>
      <c r="E1046" s="31" t="s">
        <v>58</v>
      </c>
      <c r="F1046" s="31">
        <v>10</v>
      </c>
      <c r="G1046" s="32">
        <v>6960</v>
      </c>
      <c r="H1046" s="31">
        <v>3035.4300000000003</v>
      </c>
      <c r="I1046" s="26">
        <f t="shared" si="32"/>
        <v>2.5000000000000001E-2</v>
      </c>
      <c r="J1046" s="24" t="str">
        <f t="shared" si="33"/>
        <v>Need Improvement</v>
      </c>
    </row>
    <row r="1047" spans="1:10" x14ac:dyDescent="0.25">
      <c r="A1047" s="29">
        <v>41373</v>
      </c>
      <c r="B1047" s="30">
        <v>2874</v>
      </c>
      <c r="C1047" s="31" t="s">
        <v>57</v>
      </c>
      <c r="D1047" s="31" t="s">
        <v>64</v>
      </c>
      <c r="E1047" s="31" t="s">
        <v>55</v>
      </c>
      <c r="F1047" s="31">
        <v>8</v>
      </c>
      <c r="G1047" s="32">
        <v>2952</v>
      </c>
      <c r="H1047" s="31">
        <v>3958.6320000000005</v>
      </c>
      <c r="I1047" s="26">
        <f t="shared" si="32"/>
        <v>1.4999999999999999E-2</v>
      </c>
      <c r="J1047" s="24" t="str">
        <f t="shared" si="33"/>
        <v>Need Improvement</v>
      </c>
    </row>
    <row r="1048" spans="1:10" x14ac:dyDescent="0.25">
      <c r="A1048" s="29">
        <v>41374</v>
      </c>
      <c r="B1048" s="30">
        <v>2510</v>
      </c>
      <c r="C1048" s="31" t="s">
        <v>56</v>
      </c>
      <c r="D1048" s="31" t="s">
        <v>64</v>
      </c>
      <c r="E1048" s="31" t="s">
        <v>58</v>
      </c>
      <c r="F1048" s="31">
        <v>7</v>
      </c>
      <c r="G1048" s="32">
        <v>2236.5</v>
      </c>
      <c r="H1048" s="31">
        <v>2497.2759000000001</v>
      </c>
      <c r="I1048" s="26">
        <f t="shared" si="32"/>
        <v>1.4999999999999999E-2</v>
      </c>
      <c r="J1048" s="24" t="str">
        <f t="shared" si="33"/>
        <v>Need Improvement</v>
      </c>
    </row>
    <row r="1049" spans="1:10" x14ac:dyDescent="0.25">
      <c r="A1049" s="29">
        <v>41375</v>
      </c>
      <c r="B1049" s="30">
        <v>2875</v>
      </c>
      <c r="C1049" s="31" t="s">
        <v>53</v>
      </c>
      <c r="D1049" s="31" t="s">
        <v>64</v>
      </c>
      <c r="E1049" s="31" t="s">
        <v>55</v>
      </c>
      <c r="F1049" s="31">
        <v>6</v>
      </c>
      <c r="G1049" s="32">
        <v>2160</v>
      </c>
      <c r="H1049" s="31">
        <v>3587.7599999999993</v>
      </c>
      <c r="I1049" s="26">
        <f t="shared" si="32"/>
        <v>1.4999999999999999E-2</v>
      </c>
      <c r="J1049" s="24" t="str">
        <f t="shared" si="33"/>
        <v>Need Improvement</v>
      </c>
    </row>
    <row r="1050" spans="1:10" x14ac:dyDescent="0.25">
      <c r="A1050" s="29">
        <v>41376</v>
      </c>
      <c r="B1050" s="30">
        <v>2511</v>
      </c>
      <c r="C1050" s="31" t="s">
        <v>57</v>
      </c>
      <c r="D1050" s="31" t="s">
        <v>64</v>
      </c>
      <c r="E1050" s="31" t="s">
        <v>59</v>
      </c>
      <c r="F1050" s="31">
        <v>9</v>
      </c>
      <c r="G1050" s="32">
        <v>2034</v>
      </c>
      <c r="H1050" s="31">
        <v>1342.0332000000001</v>
      </c>
      <c r="I1050" s="26">
        <f t="shared" si="32"/>
        <v>1.4999999999999999E-2</v>
      </c>
      <c r="J1050" s="24" t="str">
        <f t="shared" si="33"/>
        <v>Need Improvement</v>
      </c>
    </row>
    <row r="1051" spans="1:10" x14ac:dyDescent="0.25">
      <c r="A1051" s="29">
        <v>41377</v>
      </c>
      <c r="B1051" s="30">
        <v>2876</v>
      </c>
      <c r="C1051" s="31" t="s">
        <v>56</v>
      </c>
      <c r="D1051" s="31" t="s">
        <v>64</v>
      </c>
      <c r="E1051" s="31" t="s">
        <v>55</v>
      </c>
      <c r="F1051" s="31">
        <v>9</v>
      </c>
      <c r="G1051" s="32">
        <v>8437.5</v>
      </c>
      <c r="H1051" s="31">
        <v>3468.65625</v>
      </c>
      <c r="I1051" s="26">
        <f t="shared" si="32"/>
        <v>2.5000000000000001E-2</v>
      </c>
      <c r="J1051" s="24" t="str">
        <f t="shared" si="33"/>
        <v>Need Improvement</v>
      </c>
    </row>
    <row r="1052" spans="1:10" x14ac:dyDescent="0.25">
      <c r="A1052" s="29">
        <v>41378</v>
      </c>
      <c r="B1052" s="30">
        <v>2512</v>
      </c>
      <c r="C1052" s="31" t="s">
        <v>53</v>
      </c>
      <c r="D1052" s="31" t="s">
        <v>64</v>
      </c>
      <c r="E1052" s="31" t="s">
        <v>59</v>
      </c>
      <c r="F1052" s="31">
        <v>6</v>
      </c>
      <c r="G1052" s="32">
        <v>12510</v>
      </c>
      <c r="H1052" s="31">
        <v>4870.143</v>
      </c>
      <c r="I1052" s="26">
        <f t="shared" si="32"/>
        <v>0.05</v>
      </c>
      <c r="J1052" s="24" t="str">
        <f t="shared" si="33"/>
        <v>Good</v>
      </c>
    </row>
    <row r="1053" spans="1:10" x14ac:dyDescent="0.25">
      <c r="A1053" s="29">
        <v>41379</v>
      </c>
      <c r="B1053" s="30">
        <v>2877</v>
      </c>
      <c r="C1053" s="31" t="s">
        <v>57</v>
      </c>
      <c r="D1053" s="31" t="s">
        <v>64</v>
      </c>
      <c r="E1053" s="31" t="s">
        <v>58</v>
      </c>
      <c r="F1053" s="31">
        <v>6</v>
      </c>
      <c r="G1053" s="32">
        <v>7209</v>
      </c>
      <c r="H1053" s="31">
        <v>3840.9552000000003</v>
      </c>
      <c r="I1053" s="26">
        <f t="shared" si="32"/>
        <v>2.5000000000000001E-2</v>
      </c>
      <c r="J1053" s="24" t="str">
        <f t="shared" si="33"/>
        <v>Need Improvement</v>
      </c>
    </row>
    <row r="1054" spans="1:10" x14ac:dyDescent="0.25">
      <c r="A1054" s="29">
        <v>41380</v>
      </c>
      <c r="B1054" s="30">
        <v>2513</v>
      </c>
      <c r="C1054" s="31" t="s">
        <v>56</v>
      </c>
      <c r="D1054" s="31" t="s">
        <v>64</v>
      </c>
      <c r="E1054" s="31" t="s">
        <v>59</v>
      </c>
      <c r="F1054" s="31">
        <v>6</v>
      </c>
      <c r="G1054" s="32">
        <v>1791</v>
      </c>
      <c r="H1054" s="31">
        <v>1631.2428</v>
      </c>
      <c r="I1054" s="26">
        <f t="shared" si="32"/>
        <v>1.4999999999999999E-2</v>
      </c>
      <c r="J1054" s="24" t="str">
        <f t="shared" si="33"/>
        <v>Need Improvement</v>
      </c>
    </row>
    <row r="1055" spans="1:10" x14ac:dyDescent="0.25">
      <c r="A1055" s="29">
        <v>41381</v>
      </c>
      <c r="B1055" s="30">
        <v>2878</v>
      </c>
      <c r="C1055" s="31" t="s">
        <v>53</v>
      </c>
      <c r="D1055" s="31" t="s">
        <v>64</v>
      </c>
      <c r="E1055" s="31" t="s">
        <v>58</v>
      </c>
      <c r="F1055" s="31">
        <v>9</v>
      </c>
      <c r="G1055" s="32">
        <v>6264</v>
      </c>
      <c r="H1055" s="31">
        <v>1817.3951999999999</v>
      </c>
      <c r="I1055" s="26">
        <f t="shared" si="32"/>
        <v>2.5000000000000001E-2</v>
      </c>
      <c r="J1055" s="24" t="str">
        <f t="shared" si="33"/>
        <v>Need Improvement</v>
      </c>
    </row>
    <row r="1056" spans="1:10" x14ac:dyDescent="0.25">
      <c r="A1056" s="29">
        <v>41382</v>
      </c>
      <c r="B1056" s="30">
        <v>2514</v>
      </c>
      <c r="C1056" s="31" t="s">
        <v>57</v>
      </c>
      <c r="D1056" s="31" t="s">
        <v>64</v>
      </c>
      <c r="E1056" s="31" t="s">
        <v>55</v>
      </c>
      <c r="F1056" s="31">
        <v>8</v>
      </c>
      <c r="G1056" s="32">
        <v>2280</v>
      </c>
      <c r="H1056" s="31">
        <v>2873.4839999999995</v>
      </c>
      <c r="I1056" s="26">
        <f t="shared" si="32"/>
        <v>1.4999999999999999E-2</v>
      </c>
      <c r="J1056" s="24" t="str">
        <f t="shared" si="33"/>
        <v>Need Improvement</v>
      </c>
    </row>
    <row r="1057" spans="1:10" x14ac:dyDescent="0.25">
      <c r="A1057" s="29">
        <v>41383</v>
      </c>
      <c r="B1057" s="30">
        <v>2879</v>
      </c>
      <c r="C1057" s="31" t="s">
        <v>56</v>
      </c>
      <c r="D1057" s="31" t="s">
        <v>64</v>
      </c>
      <c r="E1057" s="31" t="s">
        <v>58</v>
      </c>
      <c r="F1057" s="31">
        <v>6</v>
      </c>
      <c r="G1057" s="32">
        <v>1530</v>
      </c>
      <c r="H1057" s="31">
        <v>1919.0790000000002</v>
      </c>
      <c r="I1057" s="26">
        <f t="shared" si="32"/>
        <v>1.4999999999999999E-2</v>
      </c>
      <c r="J1057" s="24" t="str">
        <f t="shared" si="33"/>
        <v>Need Improvement</v>
      </c>
    </row>
    <row r="1058" spans="1:10" x14ac:dyDescent="0.25">
      <c r="A1058" s="29">
        <v>41384</v>
      </c>
      <c r="B1058" s="30">
        <v>2515</v>
      </c>
      <c r="C1058" s="31" t="s">
        <v>53</v>
      </c>
      <c r="D1058" s="31" t="s">
        <v>64</v>
      </c>
      <c r="E1058" s="31" t="s">
        <v>55</v>
      </c>
      <c r="F1058" s="31">
        <v>8</v>
      </c>
      <c r="G1058" s="32">
        <v>2016</v>
      </c>
      <c r="H1058" s="31">
        <v>1384.992</v>
      </c>
      <c r="I1058" s="26">
        <f t="shared" si="32"/>
        <v>1.4999999999999999E-2</v>
      </c>
      <c r="J1058" s="24" t="str">
        <f t="shared" si="33"/>
        <v>Need Improvement</v>
      </c>
    </row>
    <row r="1059" spans="1:10" x14ac:dyDescent="0.25">
      <c r="A1059" s="29">
        <v>41385</v>
      </c>
      <c r="B1059" s="30">
        <v>2880</v>
      </c>
      <c r="C1059" s="31" t="s">
        <v>57</v>
      </c>
      <c r="D1059" s="31" t="s">
        <v>64</v>
      </c>
      <c r="E1059" s="31" t="s">
        <v>59</v>
      </c>
      <c r="F1059" s="31">
        <v>6</v>
      </c>
      <c r="G1059" s="32">
        <v>4302</v>
      </c>
      <c r="H1059" s="31">
        <v>2503.7640000000001</v>
      </c>
      <c r="I1059" s="26">
        <f t="shared" si="32"/>
        <v>1.4999999999999999E-2</v>
      </c>
      <c r="J1059" s="24" t="str">
        <f t="shared" si="33"/>
        <v>Need Improvement</v>
      </c>
    </row>
    <row r="1060" spans="1:10" x14ac:dyDescent="0.25">
      <c r="A1060" s="29">
        <v>41386</v>
      </c>
      <c r="B1060" s="30">
        <v>2516</v>
      </c>
      <c r="C1060" s="31" t="s">
        <v>56</v>
      </c>
      <c r="D1060" s="31" t="s">
        <v>64</v>
      </c>
      <c r="E1060" s="31" t="s">
        <v>55</v>
      </c>
      <c r="F1060" s="31">
        <v>10</v>
      </c>
      <c r="G1060" s="32">
        <v>11220</v>
      </c>
      <c r="H1060" s="31">
        <v>4840.0275000000001</v>
      </c>
      <c r="I1060" s="26">
        <f t="shared" si="32"/>
        <v>0.05</v>
      </c>
      <c r="J1060" s="24" t="str">
        <f t="shared" si="33"/>
        <v>Good</v>
      </c>
    </row>
    <row r="1061" spans="1:10" x14ac:dyDescent="0.25">
      <c r="A1061" s="29">
        <v>41387</v>
      </c>
      <c r="B1061" s="30">
        <v>2881</v>
      </c>
      <c r="C1061" s="31" t="s">
        <v>53</v>
      </c>
      <c r="D1061" s="31" t="s">
        <v>64</v>
      </c>
      <c r="E1061" s="31" t="s">
        <v>59</v>
      </c>
      <c r="F1061" s="31">
        <v>7</v>
      </c>
      <c r="G1061" s="32">
        <v>5922</v>
      </c>
      <c r="H1061" s="31">
        <v>2014.0722000000001</v>
      </c>
      <c r="I1061" s="26">
        <f t="shared" si="32"/>
        <v>2.5000000000000001E-2</v>
      </c>
      <c r="J1061" s="24" t="str">
        <f t="shared" si="33"/>
        <v>Need Improvement</v>
      </c>
    </row>
    <row r="1062" spans="1:10" x14ac:dyDescent="0.25">
      <c r="A1062" s="29">
        <v>41388</v>
      </c>
      <c r="B1062" s="30">
        <v>2517</v>
      </c>
      <c r="C1062" s="31" t="s">
        <v>57</v>
      </c>
      <c r="D1062" s="31" t="s">
        <v>64</v>
      </c>
      <c r="E1062" s="31" t="s">
        <v>58</v>
      </c>
      <c r="F1062" s="31">
        <v>9</v>
      </c>
      <c r="G1062" s="32">
        <v>6277.5</v>
      </c>
      <c r="H1062" s="31">
        <v>4457.0249999999996</v>
      </c>
      <c r="I1062" s="26">
        <f t="shared" si="32"/>
        <v>2.5000000000000001E-2</v>
      </c>
      <c r="J1062" s="24" t="str">
        <f t="shared" si="33"/>
        <v>Need Improvement</v>
      </c>
    </row>
    <row r="1063" spans="1:10" x14ac:dyDescent="0.25">
      <c r="A1063" s="29">
        <v>41389</v>
      </c>
      <c r="B1063" s="30">
        <v>2882</v>
      </c>
      <c r="C1063" s="31" t="s">
        <v>56</v>
      </c>
      <c r="D1063" s="31" t="s">
        <v>64</v>
      </c>
      <c r="E1063" s="31" t="s">
        <v>59</v>
      </c>
      <c r="F1063" s="31">
        <v>7</v>
      </c>
      <c r="G1063" s="32">
        <v>4158</v>
      </c>
      <c r="H1063" s="31">
        <v>1633.6782000000001</v>
      </c>
      <c r="I1063" s="26">
        <f t="shared" si="32"/>
        <v>1.4999999999999999E-2</v>
      </c>
      <c r="J1063" s="24" t="str">
        <f t="shared" si="33"/>
        <v>Need Improvement</v>
      </c>
    </row>
    <row r="1064" spans="1:10" x14ac:dyDescent="0.25">
      <c r="A1064" s="29">
        <v>41390</v>
      </c>
      <c r="B1064" s="30">
        <v>2518</v>
      </c>
      <c r="C1064" s="31" t="s">
        <v>53</v>
      </c>
      <c r="D1064" s="31" t="s">
        <v>64</v>
      </c>
      <c r="E1064" s="31" t="s">
        <v>58</v>
      </c>
      <c r="F1064" s="31">
        <v>6</v>
      </c>
      <c r="G1064" s="32">
        <v>7506</v>
      </c>
      <c r="H1064" s="31">
        <v>3336.6671999999999</v>
      </c>
      <c r="I1064" s="26">
        <f t="shared" si="32"/>
        <v>2.5000000000000001E-2</v>
      </c>
      <c r="J1064" s="24" t="str">
        <f t="shared" si="33"/>
        <v>Need Improvement</v>
      </c>
    </row>
    <row r="1065" spans="1:10" x14ac:dyDescent="0.25">
      <c r="A1065" s="29">
        <v>41391</v>
      </c>
      <c r="B1065" s="30">
        <v>2883</v>
      </c>
      <c r="C1065" s="31" t="s">
        <v>57</v>
      </c>
      <c r="D1065" s="31" t="s">
        <v>64</v>
      </c>
      <c r="E1065" s="31" t="s">
        <v>55</v>
      </c>
      <c r="F1065" s="31">
        <v>10</v>
      </c>
      <c r="G1065" s="32">
        <v>4470</v>
      </c>
      <c r="H1065" s="31">
        <v>841.25400000000002</v>
      </c>
      <c r="I1065" s="26">
        <f t="shared" si="32"/>
        <v>1.4999999999999999E-2</v>
      </c>
      <c r="J1065" s="24" t="str">
        <f t="shared" si="33"/>
        <v>Need Improvement</v>
      </c>
    </row>
    <row r="1066" spans="1:10" x14ac:dyDescent="0.25">
      <c r="A1066" s="29">
        <v>41392</v>
      </c>
      <c r="B1066" s="30">
        <v>2519</v>
      </c>
      <c r="C1066" s="31" t="s">
        <v>56</v>
      </c>
      <c r="D1066" s="31" t="s">
        <v>64</v>
      </c>
      <c r="E1066" s="31" t="s">
        <v>58</v>
      </c>
      <c r="F1066" s="31">
        <v>8</v>
      </c>
      <c r="G1066" s="32">
        <v>8496</v>
      </c>
      <c r="H1066" s="31">
        <v>3202.1424000000006</v>
      </c>
      <c r="I1066" s="26">
        <f t="shared" si="32"/>
        <v>2.5000000000000001E-2</v>
      </c>
      <c r="J1066" s="24" t="str">
        <f t="shared" si="33"/>
        <v>Need Improvement</v>
      </c>
    </row>
    <row r="1067" spans="1:10" x14ac:dyDescent="0.25">
      <c r="A1067" s="29">
        <v>41393</v>
      </c>
      <c r="B1067" s="30">
        <v>2884</v>
      </c>
      <c r="C1067" s="31" t="s">
        <v>53</v>
      </c>
      <c r="D1067" s="31" t="s">
        <v>64</v>
      </c>
      <c r="E1067" s="31" t="s">
        <v>55</v>
      </c>
      <c r="F1067" s="31">
        <v>10</v>
      </c>
      <c r="G1067" s="32">
        <v>5860</v>
      </c>
      <c r="H1067" s="31">
        <v>3559.9500000000003</v>
      </c>
      <c r="I1067" s="26">
        <f t="shared" si="32"/>
        <v>2.5000000000000001E-2</v>
      </c>
      <c r="J1067" s="24" t="str">
        <f t="shared" si="33"/>
        <v>Need Improvement</v>
      </c>
    </row>
    <row r="1068" spans="1:10" x14ac:dyDescent="0.25">
      <c r="A1068" s="29">
        <v>41394</v>
      </c>
      <c r="B1068" s="30">
        <v>2520</v>
      </c>
      <c r="C1068" s="31" t="s">
        <v>57</v>
      </c>
      <c r="D1068" s="31" t="s">
        <v>64</v>
      </c>
      <c r="E1068" s="31" t="s">
        <v>59</v>
      </c>
      <c r="F1068" s="31">
        <v>9</v>
      </c>
      <c r="G1068" s="32">
        <v>2821.5</v>
      </c>
      <c r="H1068" s="31">
        <v>4735.605599999999</v>
      </c>
      <c r="I1068" s="26">
        <f t="shared" si="32"/>
        <v>1.4999999999999999E-2</v>
      </c>
      <c r="J1068" s="24" t="str">
        <f t="shared" si="33"/>
        <v>Need Improvement</v>
      </c>
    </row>
    <row r="1069" spans="1:10" x14ac:dyDescent="0.25">
      <c r="A1069" s="29">
        <v>41395</v>
      </c>
      <c r="B1069" s="30">
        <v>2885</v>
      </c>
      <c r="C1069" s="31" t="s">
        <v>56</v>
      </c>
      <c r="D1069" s="31" t="s">
        <v>64</v>
      </c>
      <c r="E1069" s="31" t="s">
        <v>55</v>
      </c>
      <c r="F1069" s="31">
        <v>10</v>
      </c>
      <c r="G1069" s="32">
        <v>2835</v>
      </c>
      <c r="H1069" s="31">
        <v>904.36500000000001</v>
      </c>
      <c r="I1069" s="26">
        <f t="shared" si="32"/>
        <v>1.4999999999999999E-2</v>
      </c>
      <c r="J1069" s="24" t="str">
        <f t="shared" si="33"/>
        <v>Need Improvement</v>
      </c>
    </row>
    <row r="1070" spans="1:10" x14ac:dyDescent="0.25">
      <c r="A1070" s="29">
        <v>41396</v>
      </c>
      <c r="B1070" s="30">
        <v>2521</v>
      </c>
      <c r="C1070" s="31" t="s">
        <v>53</v>
      </c>
      <c r="D1070" s="31" t="s">
        <v>64</v>
      </c>
      <c r="E1070" s="31" t="s">
        <v>59</v>
      </c>
      <c r="F1070" s="31">
        <v>9</v>
      </c>
      <c r="G1070" s="32">
        <v>7533</v>
      </c>
      <c r="H1070" s="31">
        <v>2267.433</v>
      </c>
      <c r="I1070" s="26">
        <f t="shared" si="32"/>
        <v>2.5000000000000001E-2</v>
      </c>
      <c r="J1070" s="24" t="str">
        <f t="shared" si="33"/>
        <v>Need Improvement</v>
      </c>
    </row>
    <row r="1071" spans="1:10" x14ac:dyDescent="0.25">
      <c r="A1071" s="29">
        <v>41397</v>
      </c>
      <c r="B1071" s="30">
        <v>2886</v>
      </c>
      <c r="C1071" s="31" t="s">
        <v>57</v>
      </c>
      <c r="D1071" s="31" t="s">
        <v>64</v>
      </c>
      <c r="E1071" s="31" t="s">
        <v>58</v>
      </c>
      <c r="F1071" s="31">
        <v>8</v>
      </c>
      <c r="G1071" s="32">
        <v>6240</v>
      </c>
      <c r="H1071" s="31">
        <v>2210.8319999999999</v>
      </c>
      <c r="I1071" s="26">
        <f t="shared" si="32"/>
        <v>2.5000000000000001E-2</v>
      </c>
      <c r="J1071" s="24" t="str">
        <f t="shared" si="33"/>
        <v>Need Improvement</v>
      </c>
    </row>
    <row r="1072" spans="1:10" x14ac:dyDescent="0.25">
      <c r="A1072" s="29">
        <v>41398</v>
      </c>
      <c r="B1072" s="30">
        <v>2522</v>
      </c>
      <c r="C1072" s="31" t="s">
        <v>56</v>
      </c>
      <c r="D1072" s="31" t="s">
        <v>64</v>
      </c>
      <c r="E1072" s="31" t="s">
        <v>59</v>
      </c>
      <c r="F1072" s="31">
        <v>7</v>
      </c>
      <c r="G1072" s="32">
        <v>1974</v>
      </c>
      <c r="H1072" s="31">
        <v>2703.5904</v>
      </c>
      <c r="I1072" s="26">
        <f t="shared" si="32"/>
        <v>1.4999999999999999E-2</v>
      </c>
      <c r="J1072" s="24" t="str">
        <f t="shared" si="33"/>
        <v>Need Improvement</v>
      </c>
    </row>
    <row r="1073" spans="1:10" x14ac:dyDescent="0.25">
      <c r="A1073" s="29">
        <v>41399</v>
      </c>
      <c r="B1073" s="30">
        <v>2887</v>
      </c>
      <c r="C1073" s="31" t="s">
        <v>53</v>
      </c>
      <c r="D1073" s="31" t="s">
        <v>64</v>
      </c>
      <c r="E1073" s="31" t="s">
        <v>58</v>
      </c>
      <c r="F1073" s="31">
        <v>9</v>
      </c>
      <c r="G1073" s="32">
        <v>4819.5</v>
      </c>
      <c r="H1073" s="31">
        <v>3159.9855000000002</v>
      </c>
      <c r="I1073" s="26">
        <f t="shared" si="32"/>
        <v>1.4999999999999999E-2</v>
      </c>
      <c r="J1073" s="24" t="str">
        <f t="shared" si="33"/>
        <v>Need Improvement</v>
      </c>
    </row>
    <row r="1074" spans="1:10" x14ac:dyDescent="0.25">
      <c r="A1074" s="29">
        <v>41400</v>
      </c>
      <c r="B1074" s="30">
        <v>2523</v>
      </c>
      <c r="C1074" s="31" t="s">
        <v>57</v>
      </c>
      <c r="D1074" s="31" t="s">
        <v>64</v>
      </c>
      <c r="E1074" s="31" t="s">
        <v>55</v>
      </c>
      <c r="F1074" s="31">
        <v>8</v>
      </c>
      <c r="G1074" s="32">
        <v>6912</v>
      </c>
      <c r="H1074" s="31">
        <v>1589.2991999999999</v>
      </c>
      <c r="I1074" s="26">
        <f t="shared" si="32"/>
        <v>2.5000000000000001E-2</v>
      </c>
      <c r="J1074" s="24" t="str">
        <f t="shared" si="33"/>
        <v>Need Improvement</v>
      </c>
    </row>
    <row r="1075" spans="1:10" x14ac:dyDescent="0.25">
      <c r="A1075" s="29">
        <v>41401</v>
      </c>
      <c r="B1075" s="30">
        <v>2888</v>
      </c>
      <c r="C1075" s="31" t="s">
        <v>56</v>
      </c>
      <c r="D1075" s="31" t="s">
        <v>64</v>
      </c>
      <c r="E1075" s="31" t="s">
        <v>58</v>
      </c>
      <c r="F1075" s="31">
        <v>7</v>
      </c>
      <c r="G1075" s="32">
        <v>1937.25</v>
      </c>
      <c r="H1075" s="31">
        <v>1735.3885500000001</v>
      </c>
      <c r="I1075" s="26">
        <f t="shared" si="32"/>
        <v>1.4999999999999999E-2</v>
      </c>
      <c r="J1075" s="24" t="str">
        <f t="shared" si="33"/>
        <v>Need Improvement</v>
      </c>
    </row>
    <row r="1076" spans="1:10" x14ac:dyDescent="0.25">
      <c r="A1076" s="29">
        <v>41767</v>
      </c>
      <c r="B1076" s="30">
        <v>2524</v>
      </c>
      <c r="C1076" s="31" t="s">
        <v>53</v>
      </c>
      <c r="D1076" s="31" t="s">
        <v>64</v>
      </c>
      <c r="E1076" s="31" t="s">
        <v>55</v>
      </c>
      <c r="F1076" s="31">
        <v>7</v>
      </c>
      <c r="G1076" s="32">
        <v>5701.5</v>
      </c>
      <c r="H1076" s="31">
        <v>2538.3077999999996</v>
      </c>
      <c r="I1076" s="26">
        <f t="shared" si="32"/>
        <v>2.5000000000000001E-2</v>
      </c>
      <c r="J1076" s="24" t="str">
        <f t="shared" si="33"/>
        <v>Need Improvement</v>
      </c>
    </row>
    <row r="1077" spans="1:10" x14ac:dyDescent="0.25">
      <c r="A1077" s="29">
        <v>41768</v>
      </c>
      <c r="B1077" s="30">
        <v>2889</v>
      </c>
      <c r="C1077" s="31" t="s">
        <v>57</v>
      </c>
      <c r="D1077" s="31" t="s">
        <v>64</v>
      </c>
      <c r="E1077" s="31" t="s">
        <v>59</v>
      </c>
      <c r="F1077" s="31">
        <v>8</v>
      </c>
      <c r="G1077" s="32">
        <v>5832</v>
      </c>
      <c r="H1077" s="31">
        <v>666.01440000000002</v>
      </c>
      <c r="I1077" s="26">
        <f t="shared" si="32"/>
        <v>2.5000000000000001E-2</v>
      </c>
      <c r="J1077" s="24" t="str">
        <f t="shared" si="33"/>
        <v>Need Improvement</v>
      </c>
    </row>
    <row r="1078" spans="1:10" x14ac:dyDescent="0.25">
      <c r="A1078" s="29">
        <v>41769</v>
      </c>
      <c r="B1078" s="30">
        <v>2525</v>
      </c>
      <c r="C1078" s="31" t="s">
        <v>56</v>
      </c>
      <c r="D1078" s="31" t="s">
        <v>64</v>
      </c>
      <c r="E1078" s="31" t="s">
        <v>55</v>
      </c>
      <c r="F1078" s="31">
        <v>10</v>
      </c>
      <c r="G1078" s="32">
        <v>7200</v>
      </c>
      <c r="H1078" s="31">
        <v>2791.44</v>
      </c>
      <c r="I1078" s="26">
        <f t="shared" si="32"/>
        <v>2.5000000000000001E-2</v>
      </c>
      <c r="J1078" s="24" t="str">
        <f t="shared" si="33"/>
        <v>Need Improvement</v>
      </c>
    </row>
    <row r="1079" spans="1:10" x14ac:dyDescent="0.25">
      <c r="A1079" s="29">
        <v>41770</v>
      </c>
      <c r="B1079" s="30">
        <v>2890</v>
      </c>
      <c r="C1079" s="31" t="s">
        <v>53</v>
      </c>
      <c r="D1079" s="31" t="s">
        <v>64</v>
      </c>
      <c r="E1079" s="31" t="s">
        <v>59</v>
      </c>
      <c r="F1079" s="31">
        <v>6</v>
      </c>
      <c r="G1079" s="32">
        <v>4819.5</v>
      </c>
      <c r="H1079" s="31">
        <v>2576.826</v>
      </c>
      <c r="I1079" s="26">
        <f t="shared" si="32"/>
        <v>1.4999999999999999E-2</v>
      </c>
      <c r="J1079" s="24" t="str">
        <f t="shared" si="33"/>
        <v>Need Improvement</v>
      </c>
    </row>
    <row r="1080" spans="1:10" x14ac:dyDescent="0.25">
      <c r="A1080" s="29">
        <v>41771</v>
      </c>
      <c r="B1080" s="30">
        <v>2526</v>
      </c>
      <c r="C1080" s="31" t="s">
        <v>57</v>
      </c>
      <c r="D1080" s="31" t="s">
        <v>64</v>
      </c>
      <c r="E1080" s="31" t="s">
        <v>58</v>
      </c>
      <c r="F1080" s="31">
        <v>6</v>
      </c>
      <c r="G1080" s="32">
        <v>2133</v>
      </c>
      <c r="H1080" s="31">
        <v>3367.5803999999998</v>
      </c>
      <c r="I1080" s="26">
        <f t="shared" si="32"/>
        <v>1.4999999999999999E-2</v>
      </c>
      <c r="J1080" s="24" t="str">
        <f t="shared" si="33"/>
        <v>Need Improvement</v>
      </c>
    </row>
    <row r="1081" spans="1:10" x14ac:dyDescent="0.25">
      <c r="A1081" s="29">
        <v>41772</v>
      </c>
      <c r="B1081" s="30">
        <v>2891</v>
      </c>
      <c r="C1081" s="31" t="s">
        <v>56</v>
      </c>
      <c r="D1081" s="31" t="s">
        <v>64</v>
      </c>
      <c r="E1081" s="31" t="s">
        <v>59</v>
      </c>
      <c r="F1081" s="31">
        <v>10</v>
      </c>
      <c r="G1081" s="32">
        <v>4980</v>
      </c>
      <c r="H1081" s="31">
        <v>816.72</v>
      </c>
      <c r="I1081" s="26">
        <f t="shared" si="32"/>
        <v>1.4999999999999999E-2</v>
      </c>
      <c r="J1081" s="24" t="str">
        <f t="shared" si="33"/>
        <v>Need Improvement</v>
      </c>
    </row>
    <row r="1082" spans="1:10" x14ac:dyDescent="0.25">
      <c r="A1082" s="29">
        <v>41773</v>
      </c>
      <c r="B1082" s="30">
        <v>2527</v>
      </c>
      <c r="C1082" s="31" t="s">
        <v>53</v>
      </c>
      <c r="D1082" s="31" t="s">
        <v>64</v>
      </c>
      <c r="E1082" s="31" t="s">
        <v>58</v>
      </c>
      <c r="F1082" s="31">
        <v>6</v>
      </c>
      <c r="G1082" s="32">
        <v>7164</v>
      </c>
      <c r="H1082" s="31">
        <v>3062.61</v>
      </c>
      <c r="I1082" s="26">
        <f t="shared" si="32"/>
        <v>2.5000000000000001E-2</v>
      </c>
      <c r="J1082" s="24" t="str">
        <f t="shared" si="33"/>
        <v>Need Improvement</v>
      </c>
    </row>
    <row r="1083" spans="1:10" x14ac:dyDescent="0.25">
      <c r="A1083" s="29">
        <v>41774</v>
      </c>
      <c r="B1083" s="30">
        <v>2892</v>
      </c>
      <c r="C1083" s="31" t="s">
        <v>57</v>
      </c>
      <c r="D1083" s="31" t="s">
        <v>64</v>
      </c>
      <c r="E1083" s="31" t="s">
        <v>55</v>
      </c>
      <c r="F1083" s="31">
        <v>8</v>
      </c>
      <c r="G1083" s="32">
        <v>12540</v>
      </c>
      <c r="H1083" s="31">
        <v>2151.3624</v>
      </c>
      <c r="I1083" s="26">
        <f t="shared" si="32"/>
        <v>0.05</v>
      </c>
      <c r="J1083" s="24" t="str">
        <f t="shared" si="33"/>
        <v>Good</v>
      </c>
    </row>
    <row r="1084" spans="1:10" x14ac:dyDescent="0.25">
      <c r="A1084" s="29">
        <v>41775</v>
      </c>
      <c r="B1084" s="30">
        <v>2528</v>
      </c>
      <c r="C1084" s="31" t="s">
        <v>56</v>
      </c>
      <c r="D1084" s="31" t="s">
        <v>64</v>
      </c>
      <c r="E1084" s="31" t="s">
        <v>58</v>
      </c>
      <c r="F1084" s="31">
        <v>10</v>
      </c>
      <c r="G1084" s="32">
        <v>2445</v>
      </c>
      <c r="H1084" s="31">
        <v>1606.8540000000003</v>
      </c>
      <c r="I1084" s="26">
        <f t="shared" si="32"/>
        <v>1.4999999999999999E-2</v>
      </c>
      <c r="J1084" s="24" t="str">
        <f t="shared" si="33"/>
        <v>Need Improvement</v>
      </c>
    </row>
    <row r="1085" spans="1:10" x14ac:dyDescent="0.25">
      <c r="A1085" s="29">
        <v>41776</v>
      </c>
      <c r="B1085" s="30">
        <v>2893</v>
      </c>
      <c r="C1085" s="31" t="s">
        <v>53</v>
      </c>
      <c r="D1085" s="31" t="s">
        <v>64</v>
      </c>
      <c r="E1085" s="31" t="s">
        <v>55</v>
      </c>
      <c r="F1085" s="31">
        <v>10</v>
      </c>
      <c r="G1085" s="32">
        <v>4530</v>
      </c>
      <c r="H1085" s="31">
        <v>2665.6784999999995</v>
      </c>
      <c r="I1085" s="26">
        <f t="shared" si="32"/>
        <v>1.4999999999999999E-2</v>
      </c>
      <c r="J1085" s="24" t="str">
        <f t="shared" si="33"/>
        <v>Need Improvement</v>
      </c>
    </row>
    <row r="1086" spans="1:10" x14ac:dyDescent="0.25">
      <c r="A1086" s="29">
        <v>41777</v>
      </c>
      <c r="B1086" s="30">
        <v>2529</v>
      </c>
      <c r="C1086" s="31" t="s">
        <v>57</v>
      </c>
      <c r="D1086" s="31" t="s">
        <v>64</v>
      </c>
      <c r="E1086" s="31" t="s">
        <v>59</v>
      </c>
      <c r="F1086" s="31">
        <v>7</v>
      </c>
      <c r="G1086" s="32">
        <v>3906</v>
      </c>
      <c r="H1086" s="31">
        <v>2996.6831999999999</v>
      </c>
      <c r="I1086" s="26">
        <f t="shared" si="32"/>
        <v>1.4999999999999999E-2</v>
      </c>
      <c r="J1086" s="24" t="str">
        <f t="shared" si="33"/>
        <v>Need Improvement</v>
      </c>
    </row>
    <row r="1087" spans="1:10" x14ac:dyDescent="0.25">
      <c r="A1087" s="29">
        <v>41778</v>
      </c>
      <c r="B1087" s="30">
        <v>2894</v>
      </c>
      <c r="C1087" s="31" t="s">
        <v>56</v>
      </c>
      <c r="D1087" s="31" t="s">
        <v>64</v>
      </c>
      <c r="E1087" s="31" t="s">
        <v>55</v>
      </c>
      <c r="F1087" s="31">
        <v>8</v>
      </c>
      <c r="G1087" s="32">
        <v>4968</v>
      </c>
      <c r="H1087" s="31">
        <v>874.11959999999999</v>
      </c>
      <c r="I1087" s="26">
        <f t="shared" si="32"/>
        <v>1.4999999999999999E-2</v>
      </c>
      <c r="J1087" s="24" t="str">
        <f t="shared" si="33"/>
        <v>Need Improvement</v>
      </c>
    </row>
    <row r="1088" spans="1:10" x14ac:dyDescent="0.25">
      <c r="A1088" s="29">
        <v>41779</v>
      </c>
      <c r="B1088" s="30">
        <v>2530</v>
      </c>
      <c r="C1088" s="31" t="s">
        <v>53</v>
      </c>
      <c r="D1088" s="31" t="s">
        <v>64</v>
      </c>
      <c r="E1088" s="31" t="s">
        <v>59</v>
      </c>
      <c r="F1088" s="31">
        <v>6</v>
      </c>
      <c r="G1088" s="32">
        <v>4104</v>
      </c>
      <c r="H1088" s="31">
        <v>757.39319999999998</v>
      </c>
      <c r="I1088" s="26">
        <f t="shared" si="32"/>
        <v>1.4999999999999999E-2</v>
      </c>
      <c r="J1088" s="24" t="str">
        <f t="shared" si="33"/>
        <v>Need Improvement</v>
      </c>
    </row>
    <row r="1089" spans="1:10" x14ac:dyDescent="0.25">
      <c r="A1089" s="29">
        <v>41780</v>
      </c>
      <c r="B1089" s="30">
        <v>2895</v>
      </c>
      <c r="C1089" s="31" t="s">
        <v>57</v>
      </c>
      <c r="D1089" s="31" t="s">
        <v>64</v>
      </c>
      <c r="E1089" s="31" t="s">
        <v>58</v>
      </c>
      <c r="F1089" s="31">
        <v>8</v>
      </c>
      <c r="G1089" s="32">
        <v>12420</v>
      </c>
      <c r="H1089" s="31">
        <v>4550.6880000000001</v>
      </c>
      <c r="I1089" s="26">
        <f t="shared" si="32"/>
        <v>0.05</v>
      </c>
      <c r="J1089" s="24" t="str">
        <f t="shared" si="33"/>
        <v>Good</v>
      </c>
    </row>
    <row r="1090" spans="1:10" x14ac:dyDescent="0.25">
      <c r="A1090" s="29">
        <v>41781</v>
      </c>
      <c r="B1090" s="30">
        <v>2531</v>
      </c>
      <c r="C1090" s="31" t="s">
        <v>56</v>
      </c>
      <c r="D1090" s="31" t="s">
        <v>64</v>
      </c>
      <c r="E1090" s="31" t="s">
        <v>59</v>
      </c>
      <c r="F1090" s="31">
        <v>6</v>
      </c>
      <c r="G1090" s="32">
        <v>3240</v>
      </c>
      <c r="H1090" s="31">
        <v>1838.0519999999999</v>
      </c>
      <c r="I1090" s="26">
        <f t="shared" si="32"/>
        <v>1.4999999999999999E-2</v>
      </c>
      <c r="J1090" s="24" t="str">
        <f t="shared" si="33"/>
        <v>Need Improvement</v>
      </c>
    </row>
    <row r="1091" spans="1:10" x14ac:dyDescent="0.25">
      <c r="A1091" s="29">
        <v>41782</v>
      </c>
      <c r="B1091" s="30">
        <v>2896</v>
      </c>
      <c r="C1091" s="31" t="s">
        <v>53</v>
      </c>
      <c r="D1091" s="31" t="s">
        <v>64</v>
      </c>
      <c r="E1091" s="31" t="s">
        <v>58</v>
      </c>
      <c r="F1091" s="31">
        <v>8</v>
      </c>
      <c r="G1091" s="32">
        <v>6264</v>
      </c>
      <c r="H1091" s="31">
        <v>938.13840000000005</v>
      </c>
      <c r="I1091" s="26">
        <f t="shared" si="32"/>
        <v>2.5000000000000001E-2</v>
      </c>
      <c r="J1091" s="24" t="str">
        <f t="shared" si="33"/>
        <v>Need Improvement</v>
      </c>
    </row>
    <row r="1092" spans="1:10" x14ac:dyDescent="0.25">
      <c r="A1092" s="29">
        <v>41783</v>
      </c>
      <c r="B1092" s="30">
        <v>2532</v>
      </c>
      <c r="C1092" s="31" t="s">
        <v>57</v>
      </c>
      <c r="D1092" s="31" t="s">
        <v>64</v>
      </c>
      <c r="E1092" s="31" t="s">
        <v>55</v>
      </c>
      <c r="F1092" s="31">
        <v>6</v>
      </c>
      <c r="G1092" s="32">
        <v>7398</v>
      </c>
      <c r="H1092" s="31">
        <v>2380.3065000000001</v>
      </c>
      <c r="I1092" s="26">
        <f t="shared" si="32"/>
        <v>2.5000000000000001E-2</v>
      </c>
      <c r="J1092" s="24" t="str">
        <f t="shared" si="33"/>
        <v>Need Improvement</v>
      </c>
    </row>
    <row r="1093" spans="1:10" x14ac:dyDescent="0.25">
      <c r="A1093" s="29">
        <v>41784</v>
      </c>
      <c r="B1093" s="30">
        <v>2897</v>
      </c>
      <c r="C1093" s="31" t="s">
        <v>56</v>
      </c>
      <c r="D1093" s="31" t="s">
        <v>64</v>
      </c>
      <c r="E1093" s="31" t="s">
        <v>58</v>
      </c>
      <c r="F1093" s="31">
        <v>6</v>
      </c>
      <c r="G1093" s="32">
        <v>7641</v>
      </c>
      <c r="H1093" s="31">
        <v>4349.0025000000005</v>
      </c>
      <c r="I1093" s="26">
        <f t="shared" si="32"/>
        <v>2.5000000000000001E-2</v>
      </c>
      <c r="J1093" s="24" t="str">
        <f t="shared" si="33"/>
        <v>Need Improvement</v>
      </c>
    </row>
    <row r="1094" spans="1:10" x14ac:dyDescent="0.25">
      <c r="A1094" s="29">
        <v>41785</v>
      </c>
      <c r="B1094" s="30">
        <v>2533</v>
      </c>
      <c r="C1094" s="31" t="s">
        <v>53</v>
      </c>
      <c r="D1094" s="31" t="s">
        <v>64</v>
      </c>
      <c r="E1094" s="31" t="s">
        <v>55</v>
      </c>
      <c r="F1094" s="31">
        <v>8</v>
      </c>
      <c r="G1094" s="32">
        <v>7272</v>
      </c>
      <c r="H1094" s="31">
        <v>2285.5896000000002</v>
      </c>
      <c r="I1094" s="26">
        <f t="shared" ref="I1094:I1157" si="34">IF(G1094&lt;5000,$O$7,IF(AND(G1094&gt;=5000,G1094&lt;10000),$O$6,$O$5))</f>
        <v>2.5000000000000001E-2</v>
      </c>
      <c r="J1094" s="24" t="str">
        <f t="shared" ref="J1094:J1157" si="35">IF(OR(G1094&gt;10000,H1094&gt;=5000),"Good", "Need Improvement")</f>
        <v>Need Improvement</v>
      </c>
    </row>
    <row r="1095" spans="1:10" x14ac:dyDescent="0.25">
      <c r="A1095" s="29">
        <v>41786</v>
      </c>
      <c r="B1095" s="30">
        <v>2898</v>
      </c>
      <c r="C1095" s="31" t="s">
        <v>57</v>
      </c>
      <c r="D1095" s="31" t="s">
        <v>64</v>
      </c>
      <c r="E1095" s="31" t="s">
        <v>59</v>
      </c>
      <c r="F1095" s="31">
        <v>7</v>
      </c>
      <c r="G1095" s="32">
        <v>2362.5</v>
      </c>
      <c r="H1095" s="31">
        <v>2218.3875000000003</v>
      </c>
      <c r="I1095" s="26">
        <f t="shared" si="34"/>
        <v>1.4999999999999999E-2</v>
      </c>
      <c r="J1095" s="24" t="str">
        <f t="shared" si="35"/>
        <v>Need Improvement</v>
      </c>
    </row>
    <row r="1096" spans="1:10" x14ac:dyDescent="0.25">
      <c r="A1096" s="29">
        <v>41787</v>
      </c>
      <c r="B1096" s="30">
        <v>2534</v>
      </c>
      <c r="C1096" s="31" t="s">
        <v>56</v>
      </c>
      <c r="D1096" s="31" t="s">
        <v>64</v>
      </c>
      <c r="E1096" s="31" t="s">
        <v>55</v>
      </c>
      <c r="F1096" s="31">
        <v>6</v>
      </c>
      <c r="G1096" s="32">
        <v>1539</v>
      </c>
      <c r="H1096" s="31">
        <v>2418.0767999999998</v>
      </c>
      <c r="I1096" s="26">
        <f t="shared" si="34"/>
        <v>1.4999999999999999E-2</v>
      </c>
      <c r="J1096" s="24" t="str">
        <f t="shared" si="35"/>
        <v>Need Improvement</v>
      </c>
    </row>
    <row r="1097" spans="1:10" x14ac:dyDescent="0.25">
      <c r="A1097" s="29">
        <v>41788</v>
      </c>
      <c r="B1097" s="30">
        <v>2899</v>
      </c>
      <c r="C1097" s="31" t="s">
        <v>53</v>
      </c>
      <c r="D1097" s="31" t="s">
        <v>64</v>
      </c>
      <c r="E1097" s="31" t="s">
        <v>59</v>
      </c>
      <c r="F1097" s="31">
        <v>7</v>
      </c>
      <c r="G1097" s="32">
        <v>2499</v>
      </c>
      <c r="H1097" s="31">
        <v>3060.2753999999995</v>
      </c>
      <c r="I1097" s="26">
        <f t="shared" si="34"/>
        <v>1.4999999999999999E-2</v>
      </c>
      <c r="J1097" s="24" t="str">
        <f t="shared" si="35"/>
        <v>Need Improvement</v>
      </c>
    </row>
    <row r="1098" spans="1:10" x14ac:dyDescent="0.25">
      <c r="A1098" s="29">
        <v>41789</v>
      </c>
      <c r="B1098" s="30">
        <v>2535</v>
      </c>
      <c r="C1098" s="31" t="s">
        <v>57</v>
      </c>
      <c r="D1098" s="31" t="s">
        <v>64</v>
      </c>
      <c r="E1098" s="31" t="s">
        <v>58</v>
      </c>
      <c r="F1098" s="31">
        <v>7</v>
      </c>
      <c r="G1098" s="32">
        <v>2205</v>
      </c>
      <c r="H1098" s="31">
        <v>1384.7400000000002</v>
      </c>
      <c r="I1098" s="26">
        <f t="shared" si="34"/>
        <v>1.4999999999999999E-2</v>
      </c>
      <c r="J1098" s="24" t="str">
        <f t="shared" si="35"/>
        <v>Need Improvement</v>
      </c>
    </row>
    <row r="1099" spans="1:10" x14ac:dyDescent="0.25">
      <c r="A1099" s="29">
        <v>41790</v>
      </c>
      <c r="B1099" s="30">
        <v>2900</v>
      </c>
      <c r="C1099" s="31" t="s">
        <v>56</v>
      </c>
      <c r="D1099" s="31" t="s">
        <v>64</v>
      </c>
      <c r="E1099" s="31" t="s">
        <v>59</v>
      </c>
      <c r="F1099" s="31">
        <v>9</v>
      </c>
      <c r="G1099" s="32">
        <v>7249.5</v>
      </c>
      <c r="H1099" s="31">
        <v>3633.2077500000005</v>
      </c>
      <c r="I1099" s="26">
        <f t="shared" si="34"/>
        <v>2.5000000000000001E-2</v>
      </c>
      <c r="J1099" s="24" t="str">
        <f t="shared" si="35"/>
        <v>Need Improvement</v>
      </c>
    </row>
    <row r="1100" spans="1:10" x14ac:dyDescent="0.25">
      <c r="A1100" s="29">
        <v>41791</v>
      </c>
      <c r="B1100" s="30">
        <v>2536</v>
      </c>
      <c r="C1100" s="31" t="s">
        <v>53</v>
      </c>
      <c r="D1100" s="31" t="s">
        <v>64</v>
      </c>
      <c r="E1100" s="31" t="s">
        <v>58</v>
      </c>
      <c r="F1100" s="31">
        <v>10</v>
      </c>
      <c r="G1100" s="32">
        <v>4905</v>
      </c>
      <c r="H1100" s="31">
        <v>1843.299</v>
      </c>
      <c r="I1100" s="26">
        <f t="shared" si="34"/>
        <v>1.4999999999999999E-2</v>
      </c>
      <c r="J1100" s="24" t="str">
        <f t="shared" si="35"/>
        <v>Need Improvement</v>
      </c>
    </row>
    <row r="1101" spans="1:10" x14ac:dyDescent="0.25">
      <c r="A1101" s="29">
        <v>41792</v>
      </c>
      <c r="B1101" s="30">
        <v>2901</v>
      </c>
      <c r="C1101" s="31" t="s">
        <v>57</v>
      </c>
      <c r="D1101" s="31" t="s">
        <v>64</v>
      </c>
      <c r="E1101" s="31" t="s">
        <v>55</v>
      </c>
      <c r="F1101" s="31">
        <v>8</v>
      </c>
      <c r="G1101" s="32">
        <v>7128</v>
      </c>
      <c r="H1101" s="31">
        <v>3282.6815999999999</v>
      </c>
      <c r="I1101" s="26">
        <f t="shared" si="34"/>
        <v>2.5000000000000001E-2</v>
      </c>
      <c r="J1101" s="24" t="str">
        <f t="shared" si="35"/>
        <v>Need Improvement</v>
      </c>
    </row>
    <row r="1102" spans="1:10" x14ac:dyDescent="0.25">
      <c r="A1102" s="29">
        <v>41793</v>
      </c>
      <c r="B1102" s="30">
        <v>2537</v>
      </c>
      <c r="C1102" s="31" t="s">
        <v>56</v>
      </c>
      <c r="D1102" s="31" t="s">
        <v>64</v>
      </c>
      <c r="E1102" s="31" t="s">
        <v>58</v>
      </c>
      <c r="F1102" s="31">
        <v>10</v>
      </c>
      <c r="G1102" s="32">
        <v>3270</v>
      </c>
      <c r="H1102" s="31">
        <v>632.09100000000001</v>
      </c>
      <c r="I1102" s="26">
        <f t="shared" si="34"/>
        <v>1.4999999999999999E-2</v>
      </c>
      <c r="J1102" s="24" t="str">
        <f t="shared" si="35"/>
        <v>Need Improvement</v>
      </c>
    </row>
    <row r="1103" spans="1:10" x14ac:dyDescent="0.25">
      <c r="A1103" s="29">
        <v>41794</v>
      </c>
      <c r="B1103" s="30">
        <v>2902</v>
      </c>
      <c r="C1103" s="31" t="s">
        <v>53</v>
      </c>
      <c r="D1103" s="31" t="s">
        <v>64</v>
      </c>
      <c r="E1103" s="31" t="s">
        <v>55</v>
      </c>
      <c r="F1103" s="31">
        <v>9</v>
      </c>
      <c r="G1103" s="32">
        <v>7884</v>
      </c>
      <c r="H1103" s="31">
        <v>1054.0907999999999</v>
      </c>
      <c r="I1103" s="26">
        <f t="shared" si="34"/>
        <v>2.5000000000000001E-2</v>
      </c>
      <c r="J1103" s="24" t="str">
        <f t="shared" si="35"/>
        <v>Need Improvement</v>
      </c>
    </row>
    <row r="1104" spans="1:10" x14ac:dyDescent="0.25">
      <c r="A1104" s="29">
        <v>41795</v>
      </c>
      <c r="B1104" s="30">
        <v>2538</v>
      </c>
      <c r="C1104" s="31" t="s">
        <v>57</v>
      </c>
      <c r="D1104" s="31" t="s">
        <v>64</v>
      </c>
      <c r="E1104" s="31" t="s">
        <v>59</v>
      </c>
      <c r="F1104" s="31">
        <v>7</v>
      </c>
      <c r="G1104" s="32">
        <v>3874.5</v>
      </c>
      <c r="H1104" s="31">
        <v>4334.5968749999993</v>
      </c>
      <c r="I1104" s="26">
        <f t="shared" si="34"/>
        <v>1.4999999999999999E-2</v>
      </c>
      <c r="J1104" s="24" t="str">
        <f t="shared" si="35"/>
        <v>Need Improvement</v>
      </c>
    </row>
    <row r="1105" spans="1:10" x14ac:dyDescent="0.25">
      <c r="A1105" s="29">
        <v>41796</v>
      </c>
      <c r="B1105" s="30">
        <v>2903</v>
      </c>
      <c r="C1105" s="31" t="s">
        <v>56</v>
      </c>
      <c r="D1105" s="31" t="s">
        <v>64</v>
      </c>
      <c r="E1105" s="31" t="s">
        <v>55</v>
      </c>
      <c r="F1105" s="31">
        <v>8</v>
      </c>
      <c r="G1105" s="32">
        <v>2400</v>
      </c>
      <c r="H1105" s="31">
        <v>2930.3999999999996</v>
      </c>
      <c r="I1105" s="26">
        <f t="shared" si="34"/>
        <v>1.4999999999999999E-2</v>
      </c>
      <c r="J1105" s="24" t="str">
        <f t="shared" si="35"/>
        <v>Need Improvement</v>
      </c>
    </row>
    <row r="1106" spans="1:10" x14ac:dyDescent="0.25">
      <c r="A1106" s="29">
        <v>41797</v>
      </c>
      <c r="B1106" s="30">
        <v>2539</v>
      </c>
      <c r="C1106" s="31" t="s">
        <v>53</v>
      </c>
      <c r="D1106" s="31" t="s">
        <v>64</v>
      </c>
      <c r="E1106" s="31" t="s">
        <v>59</v>
      </c>
      <c r="F1106" s="31">
        <v>9</v>
      </c>
      <c r="G1106" s="32">
        <v>8316</v>
      </c>
      <c r="H1106" s="31">
        <v>1838.2518</v>
      </c>
      <c r="I1106" s="26">
        <f t="shared" si="34"/>
        <v>2.5000000000000001E-2</v>
      </c>
      <c r="J1106" s="24" t="str">
        <f t="shared" si="35"/>
        <v>Need Improvement</v>
      </c>
    </row>
    <row r="1107" spans="1:10" x14ac:dyDescent="0.25">
      <c r="A1107" s="29">
        <v>41798</v>
      </c>
      <c r="B1107" s="30">
        <v>2904</v>
      </c>
      <c r="C1107" s="31" t="s">
        <v>57</v>
      </c>
      <c r="D1107" s="31" t="s">
        <v>64</v>
      </c>
      <c r="E1107" s="31" t="s">
        <v>58</v>
      </c>
      <c r="F1107" s="31">
        <v>7</v>
      </c>
      <c r="G1107" s="32">
        <v>6804</v>
      </c>
      <c r="H1107" s="31">
        <v>2483.46</v>
      </c>
      <c r="I1107" s="26">
        <f t="shared" si="34"/>
        <v>2.5000000000000001E-2</v>
      </c>
      <c r="J1107" s="24" t="str">
        <f t="shared" si="35"/>
        <v>Need Improvement</v>
      </c>
    </row>
    <row r="1108" spans="1:10" x14ac:dyDescent="0.25">
      <c r="A1108" s="29">
        <v>41799</v>
      </c>
      <c r="B1108" s="30">
        <v>2540</v>
      </c>
      <c r="C1108" s="31" t="s">
        <v>56</v>
      </c>
      <c r="D1108" s="31" t="s">
        <v>64</v>
      </c>
      <c r="E1108" s="31" t="s">
        <v>59</v>
      </c>
      <c r="F1108" s="31">
        <v>10</v>
      </c>
      <c r="G1108" s="32">
        <v>4440</v>
      </c>
      <c r="H1108" s="31">
        <v>1779.9959999999999</v>
      </c>
      <c r="I1108" s="26">
        <f t="shared" si="34"/>
        <v>1.4999999999999999E-2</v>
      </c>
      <c r="J1108" s="24" t="str">
        <f t="shared" si="35"/>
        <v>Need Improvement</v>
      </c>
    </row>
    <row r="1109" spans="1:10" x14ac:dyDescent="0.25">
      <c r="A1109" s="29">
        <v>41800</v>
      </c>
      <c r="B1109" s="30">
        <v>2905</v>
      </c>
      <c r="C1109" s="31" t="s">
        <v>53</v>
      </c>
      <c r="D1109" s="31" t="s">
        <v>64</v>
      </c>
      <c r="E1109" s="31" t="s">
        <v>58</v>
      </c>
      <c r="F1109" s="31">
        <v>6</v>
      </c>
      <c r="G1109" s="32">
        <v>7155</v>
      </c>
      <c r="H1109" s="31">
        <v>1952.8380000000002</v>
      </c>
      <c r="I1109" s="26">
        <f t="shared" si="34"/>
        <v>2.5000000000000001E-2</v>
      </c>
      <c r="J1109" s="24" t="str">
        <f t="shared" si="35"/>
        <v>Need Improvement</v>
      </c>
    </row>
    <row r="1110" spans="1:10" x14ac:dyDescent="0.25">
      <c r="A1110" s="29">
        <v>41801</v>
      </c>
      <c r="B1110" s="30">
        <v>2910</v>
      </c>
      <c r="C1110" s="31" t="s">
        <v>53</v>
      </c>
      <c r="D1110" s="31" t="s">
        <v>64</v>
      </c>
      <c r="E1110" s="31" t="s">
        <v>58</v>
      </c>
      <c r="F1110" s="31">
        <v>6</v>
      </c>
      <c r="G1110" s="32">
        <v>11925</v>
      </c>
      <c r="H1110" s="31">
        <v>976.4190000000001</v>
      </c>
      <c r="I1110" s="26">
        <f t="shared" si="34"/>
        <v>0.05</v>
      </c>
      <c r="J1110" s="24" t="str">
        <f t="shared" si="35"/>
        <v>Good</v>
      </c>
    </row>
    <row r="1111" spans="1:10" x14ac:dyDescent="0.25">
      <c r="A1111" s="29">
        <v>41802</v>
      </c>
      <c r="B1111" s="30">
        <v>2541</v>
      </c>
      <c r="C1111" s="31" t="s">
        <v>57</v>
      </c>
      <c r="D1111" s="31" t="s">
        <v>64</v>
      </c>
      <c r="E1111" s="31" t="s">
        <v>55</v>
      </c>
      <c r="F1111" s="31">
        <v>8</v>
      </c>
      <c r="G1111" s="32">
        <v>6144</v>
      </c>
      <c r="H1111" s="31">
        <v>687.66719999999998</v>
      </c>
      <c r="I1111" s="26">
        <f t="shared" si="34"/>
        <v>2.5000000000000001E-2</v>
      </c>
      <c r="J1111" s="24" t="str">
        <f t="shared" si="35"/>
        <v>Need Improvement</v>
      </c>
    </row>
    <row r="1112" spans="1:10" x14ac:dyDescent="0.25">
      <c r="A1112" s="29">
        <v>41803</v>
      </c>
      <c r="B1112" s="30">
        <v>2906</v>
      </c>
      <c r="C1112" s="31" t="s">
        <v>56</v>
      </c>
      <c r="D1112" s="31" t="s">
        <v>64</v>
      </c>
      <c r="E1112" s="31" t="s">
        <v>58</v>
      </c>
      <c r="F1112" s="31">
        <v>10</v>
      </c>
      <c r="G1112" s="32">
        <v>10640</v>
      </c>
      <c r="H1112" s="31">
        <v>2016.28</v>
      </c>
      <c r="I1112" s="26">
        <f t="shared" si="34"/>
        <v>0.05</v>
      </c>
      <c r="J1112" s="24" t="str">
        <f t="shared" si="35"/>
        <v>Good</v>
      </c>
    </row>
    <row r="1113" spans="1:10" x14ac:dyDescent="0.25">
      <c r="A1113" s="29">
        <v>41804</v>
      </c>
      <c r="B1113" s="30">
        <v>2911</v>
      </c>
      <c r="C1113" s="31" t="s">
        <v>56</v>
      </c>
      <c r="D1113" s="31" t="s">
        <v>64</v>
      </c>
      <c r="E1113" s="31" t="s">
        <v>58</v>
      </c>
      <c r="F1113" s="31">
        <v>10</v>
      </c>
      <c r="G1113" s="32">
        <v>7980</v>
      </c>
      <c r="H1113" s="31">
        <v>4032.56</v>
      </c>
      <c r="I1113" s="26">
        <f t="shared" si="34"/>
        <v>2.5000000000000001E-2</v>
      </c>
      <c r="J1113" s="24" t="str">
        <f t="shared" si="35"/>
        <v>Need Improvement</v>
      </c>
    </row>
    <row r="1114" spans="1:10" x14ac:dyDescent="0.25">
      <c r="A1114" s="29">
        <v>41805</v>
      </c>
      <c r="B1114" s="30">
        <v>2542</v>
      </c>
      <c r="C1114" s="31" t="s">
        <v>53</v>
      </c>
      <c r="D1114" s="31" t="s">
        <v>64</v>
      </c>
      <c r="E1114" s="31" t="s">
        <v>55</v>
      </c>
      <c r="F1114" s="31">
        <v>10</v>
      </c>
      <c r="G1114" s="32">
        <v>9900</v>
      </c>
      <c r="H1114" s="31">
        <v>4235.22</v>
      </c>
      <c r="I1114" s="26">
        <f t="shared" si="34"/>
        <v>2.5000000000000001E-2</v>
      </c>
      <c r="J1114" s="24" t="str">
        <f t="shared" si="35"/>
        <v>Need Improvement</v>
      </c>
    </row>
    <row r="1115" spans="1:10" x14ac:dyDescent="0.25">
      <c r="A1115" s="29">
        <v>41806</v>
      </c>
      <c r="B1115" s="30">
        <v>2907</v>
      </c>
      <c r="C1115" s="31" t="s">
        <v>57</v>
      </c>
      <c r="D1115" s="31" t="s">
        <v>64</v>
      </c>
      <c r="E1115" s="31" t="s">
        <v>59</v>
      </c>
      <c r="F1115" s="31">
        <v>9</v>
      </c>
      <c r="G1115" s="32">
        <v>10485</v>
      </c>
      <c r="H1115" s="31">
        <v>2603.8449000000001</v>
      </c>
      <c r="I1115" s="26">
        <f t="shared" si="34"/>
        <v>0.05</v>
      </c>
      <c r="J1115" s="24" t="str">
        <f t="shared" si="35"/>
        <v>Good</v>
      </c>
    </row>
    <row r="1116" spans="1:10" x14ac:dyDescent="0.25">
      <c r="A1116" s="29">
        <v>41807</v>
      </c>
      <c r="B1116" s="30">
        <v>2912</v>
      </c>
      <c r="C1116" s="31" t="s">
        <v>57</v>
      </c>
      <c r="D1116" s="31" t="s">
        <v>64</v>
      </c>
      <c r="E1116" s="31" t="s">
        <v>59</v>
      </c>
      <c r="F1116" s="31">
        <v>9</v>
      </c>
      <c r="G1116" s="32">
        <v>4194</v>
      </c>
      <c r="H1116" s="31">
        <v>4339.7415000000001</v>
      </c>
      <c r="I1116" s="26">
        <f t="shared" si="34"/>
        <v>1.4999999999999999E-2</v>
      </c>
      <c r="J1116" s="24" t="str">
        <f t="shared" si="35"/>
        <v>Need Improvement</v>
      </c>
    </row>
    <row r="1117" spans="1:10" x14ac:dyDescent="0.25">
      <c r="A1117" s="29">
        <v>41808</v>
      </c>
      <c r="B1117" s="30">
        <v>2543</v>
      </c>
      <c r="C1117" s="31" t="s">
        <v>56</v>
      </c>
      <c r="D1117" s="31" t="s">
        <v>64</v>
      </c>
      <c r="E1117" s="31" t="s">
        <v>55</v>
      </c>
      <c r="F1117" s="31">
        <v>6</v>
      </c>
      <c r="G1117" s="32">
        <v>4576.5</v>
      </c>
      <c r="H1117" s="31">
        <v>2406.4762500000002</v>
      </c>
      <c r="I1117" s="26">
        <f t="shared" si="34"/>
        <v>1.4999999999999999E-2</v>
      </c>
      <c r="J1117" s="24" t="str">
        <f t="shared" si="35"/>
        <v>Need Improvement</v>
      </c>
    </row>
    <row r="1118" spans="1:10" x14ac:dyDescent="0.25">
      <c r="A1118" s="29">
        <v>41809</v>
      </c>
      <c r="B1118" s="30">
        <v>2908</v>
      </c>
      <c r="C1118" s="31" t="s">
        <v>53</v>
      </c>
      <c r="D1118" s="31" t="s">
        <v>64</v>
      </c>
      <c r="E1118" s="31" t="s">
        <v>59</v>
      </c>
      <c r="F1118" s="31">
        <v>7</v>
      </c>
      <c r="G1118" s="32">
        <v>6090</v>
      </c>
      <c r="H1118" s="31">
        <v>2547.1425000000004</v>
      </c>
      <c r="I1118" s="26">
        <f t="shared" si="34"/>
        <v>2.5000000000000001E-2</v>
      </c>
      <c r="J1118" s="24" t="str">
        <f t="shared" si="35"/>
        <v>Need Improvement</v>
      </c>
    </row>
    <row r="1119" spans="1:10" x14ac:dyDescent="0.25">
      <c r="A1119" s="29">
        <v>41810</v>
      </c>
      <c r="B1119" s="30">
        <v>2913</v>
      </c>
      <c r="C1119" s="31" t="s">
        <v>53</v>
      </c>
      <c r="D1119" s="31" t="s">
        <v>64</v>
      </c>
      <c r="E1119" s="31" t="s">
        <v>59</v>
      </c>
      <c r="F1119" s="31">
        <v>7</v>
      </c>
      <c r="G1119" s="32">
        <v>6090</v>
      </c>
      <c r="H1119" s="31">
        <v>2547.1425000000004</v>
      </c>
      <c r="I1119" s="26">
        <f t="shared" si="34"/>
        <v>2.5000000000000001E-2</v>
      </c>
      <c r="J1119" s="24" t="str">
        <f t="shared" si="35"/>
        <v>Need Improvement</v>
      </c>
    </row>
    <row r="1120" spans="1:10" x14ac:dyDescent="0.25">
      <c r="A1120" s="29">
        <v>41811</v>
      </c>
      <c r="B1120" s="30">
        <v>2544</v>
      </c>
      <c r="C1120" s="31" t="s">
        <v>57</v>
      </c>
      <c r="D1120" s="31" t="s">
        <v>64</v>
      </c>
      <c r="E1120" s="31" t="s">
        <v>58</v>
      </c>
      <c r="F1120" s="31">
        <v>6</v>
      </c>
      <c r="G1120" s="32">
        <v>5292</v>
      </c>
      <c r="H1120" s="31">
        <v>3454.6175999999996</v>
      </c>
      <c r="I1120" s="26">
        <f t="shared" si="34"/>
        <v>2.5000000000000001E-2</v>
      </c>
      <c r="J1120" s="24" t="str">
        <f t="shared" si="35"/>
        <v>Need Improvement</v>
      </c>
    </row>
    <row r="1121" spans="1:10" x14ac:dyDescent="0.25">
      <c r="A1121" s="29">
        <v>41812</v>
      </c>
      <c r="B1121" s="30">
        <v>2909</v>
      </c>
      <c r="C1121" s="31" t="s">
        <v>56</v>
      </c>
      <c r="D1121" s="31" t="s">
        <v>64</v>
      </c>
      <c r="E1121" s="31" t="s">
        <v>59</v>
      </c>
      <c r="F1121" s="31">
        <v>9</v>
      </c>
      <c r="G1121" s="32">
        <v>4252.5</v>
      </c>
      <c r="H1121" s="31">
        <v>680.40000000000009</v>
      </c>
      <c r="I1121" s="26">
        <f t="shared" si="34"/>
        <v>1.4999999999999999E-2</v>
      </c>
      <c r="J1121" s="24" t="str">
        <f t="shared" si="35"/>
        <v>Need Improvement</v>
      </c>
    </row>
    <row r="1122" spans="1:10" x14ac:dyDescent="0.25">
      <c r="A1122" s="29">
        <v>41813</v>
      </c>
      <c r="B1122" s="30">
        <v>2914</v>
      </c>
      <c r="C1122" s="31" t="s">
        <v>56</v>
      </c>
      <c r="D1122" s="31" t="s">
        <v>64</v>
      </c>
      <c r="E1122" s="31" t="s">
        <v>59</v>
      </c>
      <c r="F1122" s="31">
        <v>9</v>
      </c>
      <c r="G1122" s="32">
        <v>4252.5</v>
      </c>
      <c r="H1122" s="31">
        <v>2041.2000000000003</v>
      </c>
      <c r="I1122" s="26">
        <f t="shared" si="34"/>
        <v>1.4999999999999999E-2</v>
      </c>
      <c r="J1122" s="24" t="str">
        <f t="shared" si="35"/>
        <v>Need Improvement</v>
      </c>
    </row>
    <row r="1123" spans="1:10" x14ac:dyDescent="0.25">
      <c r="A1123" s="29">
        <v>41814</v>
      </c>
      <c r="B1123" s="30">
        <v>2915</v>
      </c>
      <c r="C1123" s="31" t="s">
        <v>53</v>
      </c>
      <c r="D1123" s="31" t="s">
        <v>64</v>
      </c>
      <c r="E1123" s="31" t="s">
        <v>55</v>
      </c>
      <c r="F1123" s="31">
        <v>8</v>
      </c>
      <c r="G1123" s="32">
        <v>4776</v>
      </c>
      <c r="H1123" s="31">
        <v>2532.4739999999997</v>
      </c>
      <c r="I1123" s="26">
        <f t="shared" si="34"/>
        <v>1.4999999999999999E-2</v>
      </c>
      <c r="J1123" s="24" t="str">
        <f t="shared" si="35"/>
        <v>Need Improvement</v>
      </c>
    </row>
    <row r="1124" spans="1:10" x14ac:dyDescent="0.25">
      <c r="A1124" s="29">
        <v>41815</v>
      </c>
      <c r="B1124" s="30">
        <v>2545</v>
      </c>
      <c r="C1124" s="31" t="s">
        <v>53</v>
      </c>
      <c r="D1124" s="31" t="s">
        <v>64</v>
      </c>
      <c r="E1124" s="31" t="s">
        <v>58</v>
      </c>
      <c r="F1124" s="31">
        <v>9</v>
      </c>
      <c r="G1124" s="32">
        <v>6777</v>
      </c>
      <c r="H1124" s="31">
        <v>2062.9187999999999</v>
      </c>
      <c r="I1124" s="26">
        <f t="shared" si="34"/>
        <v>2.5000000000000001E-2</v>
      </c>
      <c r="J1124" s="24" t="str">
        <f t="shared" si="35"/>
        <v>Need Improvement</v>
      </c>
    </row>
    <row r="1125" spans="1:10" x14ac:dyDescent="0.25">
      <c r="A1125" s="29">
        <v>41816</v>
      </c>
      <c r="B1125" s="30">
        <v>2546</v>
      </c>
      <c r="C1125" s="31" t="s">
        <v>56</v>
      </c>
      <c r="D1125" s="31" t="s">
        <v>64</v>
      </c>
      <c r="E1125" s="31" t="s">
        <v>58</v>
      </c>
      <c r="F1125" s="31">
        <v>9</v>
      </c>
      <c r="G1125" s="32">
        <v>5697</v>
      </c>
      <c r="H1125" s="31">
        <v>1026.5994000000001</v>
      </c>
      <c r="I1125" s="26">
        <f t="shared" si="34"/>
        <v>2.5000000000000001E-2</v>
      </c>
      <c r="J1125" s="24" t="str">
        <f t="shared" si="35"/>
        <v>Need Improvement</v>
      </c>
    </row>
    <row r="1126" spans="1:10" x14ac:dyDescent="0.25">
      <c r="A1126" s="29">
        <v>41817</v>
      </c>
      <c r="B1126" s="30">
        <v>2547</v>
      </c>
      <c r="C1126" s="31" t="s">
        <v>57</v>
      </c>
      <c r="D1126" s="31" t="s">
        <v>64</v>
      </c>
      <c r="E1126" s="31" t="s">
        <v>59</v>
      </c>
      <c r="F1126" s="31">
        <v>7</v>
      </c>
      <c r="G1126" s="32">
        <v>4000.5</v>
      </c>
      <c r="H1126" s="31">
        <v>2616.3270000000002</v>
      </c>
      <c r="I1126" s="26">
        <f t="shared" si="34"/>
        <v>1.4999999999999999E-2</v>
      </c>
      <c r="J1126" s="24" t="str">
        <f t="shared" si="35"/>
        <v>Need Improvement</v>
      </c>
    </row>
    <row r="1127" spans="1:10" x14ac:dyDescent="0.25">
      <c r="A1127" s="29">
        <v>41818</v>
      </c>
      <c r="B1127" s="30">
        <v>2548</v>
      </c>
      <c r="C1127" s="31" t="s">
        <v>53</v>
      </c>
      <c r="D1127" s="31" t="s">
        <v>64</v>
      </c>
      <c r="E1127" s="31" t="s">
        <v>59</v>
      </c>
      <c r="F1127" s="31">
        <v>6</v>
      </c>
      <c r="G1127" s="32">
        <v>5427</v>
      </c>
      <c r="H1127" s="31">
        <v>2658.5064000000002</v>
      </c>
      <c r="I1127" s="26">
        <f t="shared" si="34"/>
        <v>2.5000000000000001E-2</v>
      </c>
      <c r="J1127" s="24" t="str">
        <f t="shared" si="35"/>
        <v>Need Improvement</v>
      </c>
    </row>
    <row r="1128" spans="1:10" x14ac:dyDescent="0.25">
      <c r="A1128" s="29">
        <v>41819</v>
      </c>
      <c r="B1128" s="30">
        <v>2549</v>
      </c>
      <c r="C1128" s="31" t="s">
        <v>56</v>
      </c>
      <c r="D1128" s="31" t="s">
        <v>64</v>
      </c>
      <c r="E1128" s="31" t="s">
        <v>59</v>
      </c>
      <c r="F1128" s="31">
        <v>7</v>
      </c>
      <c r="G1128" s="32">
        <v>3192</v>
      </c>
      <c r="H1128" s="31">
        <v>1860.6168</v>
      </c>
      <c r="I1128" s="26">
        <f t="shared" si="34"/>
        <v>1.4999999999999999E-2</v>
      </c>
      <c r="J1128" s="24" t="str">
        <f t="shared" si="35"/>
        <v>Need Improvement</v>
      </c>
    </row>
    <row r="1129" spans="1:10" x14ac:dyDescent="0.25">
      <c r="A1129" s="29">
        <v>41820</v>
      </c>
      <c r="B1129" s="30">
        <v>2550</v>
      </c>
      <c r="C1129" s="31" t="s">
        <v>57</v>
      </c>
      <c r="D1129" s="31" t="s">
        <v>64</v>
      </c>
      <c r="E1129" s="31" t="s">
        <v>55</v>
      </c>
      <c r="F1129" s="31">
        <v>10</v>
      </c>
      <c r="G1129" s="32">
        <v>5175</v>
      </c>
      <c r="H1129" s="31">
        <v>541.30500000000006</v>
      </c>
      <c r="I1129" s="26">
        <f t="shared" si="34"/>
        <v>2.5000000000000001E-2</v>
      </c>
      <c r="J1129" s="24" t="str">
        <f t="shared" si="35"/>
        <v>Need Improvement</v>
      </c>
    </row>
    <row r="1130" spans="1:10" x14ac:dyDescent="0.25">
      <c r="A1130" s="29">
        <v>41821</v>
      </c>
      <c r="B1130" s="30">
        <v>2551</v>
      </c>
      <c r="C1130" s="31" t="s">
        <v>53</v>
      </c>
      <c r="D1130" s="31" t="s">
        <v>64</v>
      </c>
      <c r="E1130" s="31" t="s">
        <v>55</v>
      </c>
      <c r="F1130" s="31">
        <v>10</v>
      </c>
      <c r="G1130" s="32">
        <v>10200</v>
      </c>
      <c r="H1130" s="31">
        <v>3057.5519999999997</v>
      </c>
      <c r="I1130" s="26">
        <f t="shared" si="34"/>
        <v>0.05</v>
      </c>
      <c r="J1130" s="24" t="str">
        <f t="shared" si="35"/>
        <v>Good</v>
      </c>
    </row>
    <row r="1131" spans="1:10" x14ac:dyDescent="0.25">
      <c r="A1131" s="29">
        <v>41822</v>
      </c>
      <c r="B1131" s="30">
        <v>2552</v>
      </c>
      <c r="C1131" s="31" t="s">
        <v>56</v>
      </c>
      <c r="D1131" s="31" t="s">
        <v>64</v>
      </c>
      <c r="E1131" s="31" t="s">
        <v>55</v>
      </c>
      <c r="F1131" s="31">
        <v>8</v>
      </c>
      <c r="G1131" s="32">
        <v>5952</v>
      </c>
      <c r="H1131" s="31">
        <v>4679.4624000000003</v>
      </c>
      <c r="I1131" s="26">
        <f t="shared" si="34"/>
        <v>2.5000000000000001E-2</v>
      </c>
      <c r="J1131" s="24" t="str">
        <f t="shared" si="35"/>
        <v>Need Improvement</v>
      </c>
    </row>
    <row r="1132" spans="1:10" x14ac:dyDescent="0.25">
      <c r="A1132" s="29">
        <v>41823</v>
      </c>
      <c r="B1132" s="30">
        <v>2553</v>
      </c>
      <c r="C1132" s="31" t="s">
        <v>57</v>
      </c>
      <c r="D1132" s="31" t="s">
        <v>64</v>
      </c>
      <c r="E1132" s="31" t="s">
        <v>58</v>
      </c>
      <c r="F1132" s="31">
        <v>9</v>
      </c>
      <c r="G1132" s="32">
        <v>2308.5</v>
      </c>
      <c r="H1132" s="31">
        <v>4884.7860000000001</v>
      </c>
      <c r="I1132" s="26">
        <f t="shared" si="34"/>
        <v>1.4999999999999999E-2</v>
      </c>
      <c r="J1132" s="24" t="str">
        <f t="shared" si="35"/>
        <v>Need Improvement</v>
      </c>
    </row>
    <row r="1133" spans="1:10" x14ac:dyDescent="0.25">
      <c r="A1133" s="29">
        <v>41824</v>
      </c>
      <c r="B1133" s="30">
        <v>2554</v>
      </c>
      <c r="C1133" s="31" t="s">
        <v>53</v>
      </c>
      <c r="D1133" s="31" t="s">
        <v>64</v>
      </c>
      <c r="E1133" s="31" t="s">
        <v>58</v>
      </c>
      <c r="F1133" s="31">
        <v>9</v>
      </c>
      <c r="G1133" s="32">
        <v>6831</v>
      </c>
      <c r="H1133" s="31">
        <v>5122.1115</v>
      </c>
      <c r="I1133" s="26">
        <f t="shared" si="34"/>
        <v>2.5000000000000001E-2</v>
      </c>
      <c r="J1133" s="24" t="str">
        <f t="shared" si="35"/>
        <v>Good</v>
      </c>
    </row>
    <row r="1134" spans="1:10" x14ac:dyDescent="0.25">
      <c r="A1134" s="29">
        <v>41825</v>
      </c>
      <c r="B1134" s="30">
        <v>2555</v>
      </c>
      <c r="C1134" s="31" t="s">
        <v>56</v>
      </c>
      <c r="D1134" s="31" t="s">
        <v>64</v>
      </c>
      <c r="E1134" s="31" t="s">
        <v>58</v>
      </c>
      <c r="F1134" s="31">
        <v>9</v>
      </c>
      <c r="G1134" s="32">
        <v>5872.5</v>
      </c>
      <c r="H1134" s="31">
        <v>774.97424999999998</v>
      </c>
      <c r="I1134" s="26">
        <f t="shared" si="34"/>
        <v>2.5000000000000001E-2</v>
      </c>
      <c r="J1134" s="24" t="str">
        <f t="shared" si="35"/>
        <v>Need Improvement</v>
      </c>
    </row>
    <row r="1135" spans="1:10" x14ac:dyDescent="0.25">
      <c r="A1135" s="29">
        <v>41826</v>
      </c>
      <c r="B1135" s="30">
        <v>2556</v>
      </c>
      <c r="C1135" s="31" t="s">
        <v>57</v>
      </c>
      <c r="D1135" s="31" t="s">
        <v>64</v>
      </c>
      <c r="E1135" s="31" t="s">
        <v>59</v>
      </c>
      <c r="F1135" s="31">
        <v>9</v>
      </c>
      <c r="G1135" s="32">
        <v>10260</v>
      </c>
      <c r="H1135" s="31">
        <v>2513.9565000000002</v>
      </c>
      <c r="I1135" s="26">
        <f t="shared" si="34"/>
        <v>0.05</v>
      </c>
      <c r="J1135" s="24" t="str">
        <f t="shared" si="35"/>
        <v>Good</v>
      </c>
    </row>
    <row r="1136" spans="1:10" x14ac:dyDescent="0.25">
      <c r="A1136" s="29">
        <v>41827</v>
      </c>
      <c r="B1136" s="30">
        <v>2557</v>
      </c>
      <c r="C1136" s="31" t="s">
        <v>53</v>
      </c>
      <c r="D1136" s="31" t="s">
        <v>64</v>
      </c>
      <c r="E1136" s="31" t="s">
        <v>59</v>
      </c>
      <c r="F1136" s="31">
        <v>6</v>
      </c>
      <c r="G1136" s="32">
        <v>5751</v>
      </c>
      <c r="H1136" s="31">
        <v>2803.4207999999999</v>
      </c>
      <c r="I1136" s="26">
        <f t="shared" si="34"/>
        <v>2.5000000000000001E-2</v>
      </c>
      <c r="J1136" s="24" t="str">
        <f t="shared" si="35"/>
        <v>Need Improvement</v>
      </c>
    </row>
    <row r="1137" spans="1:10" x14ac:dyDescent="0.25">
      <c r="A1137" s="29">
        <v>41828</v>
      </c>
      <c r="B1137" s="30">
        <v>2558</v>
      </c>
      <c r="C1137" s="31" t="s">
        <v>56</v>
      </c>
      <c r="D1137" s="31" t="s">
        <v>64</v>
      </c>
      <c r="E1137" s="31" t="s">
        <v>59</v>
      </c>
      <c r="F1137" s="31">
        <v>6</v>
      </c>
      <c r="G1137" s="32">
        <v>8964</v>
      </c>
      <c r="H1137" s="31">
        <v>2641.4666999999999</v>
      </c>
      <c r="I1137" s="26">
        <f t="shared" si="34"/>
        <v>2.5000000000000001E-2</v>
      </c>
      <c r="J1137" s="24" t="str">
        <f t="shared" si="35"/>
        <v>Need Improvement</v>
      </c>
    </row>
    <row r="1138" spans="1:10" x14ac:dyDescent="0.25">
      <c r="A1138" s="29">
        <v>41829</v>
      </c>
      <c r="B1138" s="30">
        <v>2559</v>
      </c>
      <c r="C1138" s="31" t="s">
        <v>57</v>
      </c>
      <c r="D1138" s="31" t="s">
        <v>64</v>
      </c>
      <c r="E1138" s="31" t="s">
        <v>55</v>
      </c>
      <c r="F1138" s="31">
        <v>7</v>
      </c>
      <c r="G1138" s="32">
        <v>4536</v>
      </c>
      <c r="H1138" s="31">
        <v>503.79839999999996</v>
      </c>
      <c r="I1138" s="26">
        <f t="shared" si="34"/>
        <v>1.4999999999999999E-2</v>
      </c>
      <c r="J1138" s="24" t="str">
        <f t="shared" si="35"/>
        <v>Need Improvement</v>
      </c>
    </row>
    <row r="1139" spans="1:10" x14ac:dyDescent="0.25">
      <c r="A1139" s="29">
        <v>41828</v>
      </c>
      <c r="B1139" s="30">
        <v>2560</v>
      </c>
      <c r="C1139" s="31" t="s">
        <v>53</v>
      </c>
      <c r="D1139" s="31" t="s">
        <v>64</v>
      </c>
      <c r="E1139" s="31" t="s">
        <v>55</v>
      </c>
      <c r="F1139" s="31">
        <v>6</v>
      </c>
      <c r="G1139" s="32">
        <v>1791</v>
      </c>
      <c r="H1139" s="31">
        <v>805.23360000000002</v>
      </c>
      <c r="I1139" s="26">
        <f t="shared" si="34"/>
        <v>1.4999999999999999E-2</v>
      </c>
      <c r="J1139" s="24" t="str">
        <f t="shared" si="35"/>
        <v>Need Improvement</v>
      </c>
    </row>
    <row r="1140" spans="1:10" x14ac:dyDescent="0.25">
      <c r="A1140" s="29">
        <v>41829</v>
      </c>
      <c r="B1140" s="30">
        <v>2561</v>
      </c>
      <c r="C1140" s="31" t="s">
        <v>56</v>
      </c>
      <c r="D1140" s="31" t="s">
        <v>64</v>
      </c>
      <c r="E1140" s="31" t="s">
        <v>55</v>
      </c>
      <c r="F1140" s="31">
        <v>8</v>
      </c>
      <c r="G1140" s="32">
        <v>13020</v>
      </c>
      <c r="H1140" s="31">
        <v>4309.0992000000006</v>
      </c>
      <c r="I1140" s="26">
        <f t="shared" si="34"/>
        <v>0.05</v>
      </c>
      <c r="J1140" s="24" t="str">
        <f t="shared" si="35"/>
        <v>Good</v>
      </c>
    </row>
    <row r="1141" spans="1:10" x14ac:dyDescent="0.25">
      <c r="A1141" s="29">
        <v>40909</v>
      </c>
      <c r="B1141" s="30">
        <v>2616</v>
      </c>
      <c r="C1141" s="31" t="s">
        <v>57</v>
      </c>
      <c r="D1141" s="31" t="s">
        <v>65</v>
      </c>
      <c r="E1141" s="31" t="s">
        <v>58</v>
      </c>
      <c r="F1141" s="31">
        <v>8</v>
      </c>
      <c r="G1141" s="32">
        <v>9744</v>
      </c>
      <c r="H1141" s="31">
        <v>904.73039999999992</v>
      </c>
      <c r="I1141" s="26">
        <f t="shared" si="34"/>
        <v>2.5000000000000001E-2</v>
      </c>
      <c r="J1141" s="24" t="str">
        <f t="shared" si="35"/>
        <v>Need Improvement</v>
      </c>
    </row>
    <row r="1142" spans="1:10" x14ac:dyDescent="0.25">
      <c r="A1142" s="29">
        <v>40910</v>
      </c>
      <c r="B1142" s="30">
        <v>2251</v>
      </c>
      <c r="C1142" s="31" t="s">
        <v>53</v>
      </c>
      <c r="D1142" s="31" t="s">
        <v>65</v>
      </c>
      <c r="E1142" s="31" t="s">
        <v>59</v>
      </c>
      <c r="F1142" s="31">
        <v>8</v>
      </c>
      <c r="G1142" s="32">
        <v>9600</v>
      </c>
      <c r="H1142" s="31">
        <v>741.12</v>
      </c>
      <c r="I1142" s="26">
        <f t="shared" si="34"/>
        <v>2.5000000000000001E-2</v>
      </c>
      <c r="J1142" s="24" t="str">
        <f t="shared" si="35"/>
        <v>Need Improvement</v>
      </c>
    </row>
    <row r="1143" spans="1:10" x14ac:dyDescent="0.25">
      <c r="A1143" s="29">
        <v>40911</v>
      </c>
      <c r="B1143" s="30">
        <v>2617</v>
      </c>
      <c r="C1143" s="31" t="s">
        <v>53</v>
      </c>
      <c r="D1143" s="31" t="s">
        <v>65</v>
      </c>
      <c r="E1143" s="31" t="s">
        <v>58</v>
      </c>
      <c r="F1143" s="31">
        <v>10</v>
      </c>
      <c r="G1143" s="32">
        <v>14450</v>
      </c>
      <c r="H1143" s="31">
        <v>2875.8389999999999</v>
      </c>
      <c r="I1143" s="26">
        <f t="shared" si="34"/>
        <v>0.05</v>
      </c>
      <c r="J1143" s="24" t="str">
        <f t="shared" si="35"/>
        <v>Good</v>
      </c>
    </row>
    <row r="1144" spans="1:10" x14ac:dyDescent="0.25">
      <c r="A1144" s="29">
        <v>40913</v>
      </c>
      <c r="B1144" s="30">
        <v>2252</v>
      </c>
      <c r="C1144" s="31" t="s">
        <v>56</v>
      </c>
      <c r="D1144" s="31" t="s">
        <v>65</v>
      </c>
      <c r="E1144" s="31" t="s">
        <v>59</v>
      </c>
      <c r="F1144" s="31">
        <v>10</v>
      </c>
      <c r="G1144" s="32">
        <v>10750</v>
      </c>
      <c r="H1144" s="31">
        <v>928.58500000000004</v>
      </c>
      <c r="I1144" s="26">
        <f t="shared" si="34"/>
        <v>0.05</v>
      </c>
      <c r="J1144" s="24" t="str">
        <f t="shared" si="35"/>
        <v>Good</v>
      </c>
    </row>
    <row r="1145" spans="1:10" x14ac:dyDescent="0.25">
      <c r="A1145" s="29">
        <v>40914</v>
      </c>
      <c r="B1145" s="30">
        <v>2618</v>
      </c>
      <c r="C1145" s="31" t="s">
        <v>56</v>
      </c>
      <c r="D1145" s="31" t="s">
        <v>65</v>
      </c>
      <c r="E1145" s="31" t="s">
        <v>58</v>
      </c>
      <c r="F1145" s="31">
        <v>8</v>
      </c>
      <c r="G1145" s="32">
        <v>2520</v>
      </c>
      <c r="H1145" s="31">
        <v>2920.4279999999999</v>
      </c>
      <c r="I1145" s="26">
        <f t="shared" si="34"/>
        <v>1.4999999999999999E-2</v>
      </c>
      <c r="J1145" s="24" t="str">
        <f t="shared" si="35"/>
        <v>Need Improvement</v>
      </c>
    </row>
    <row r="1146" spans="1:10" x14ac:dyDescent="0.25">
      <c r="A1146" s="29">
        <v>40915</v>
      </c>
      <c r="B1146" s="30">
        <v>2253</v>
      </c>
      <c r="C1146" s="31" t="s">
        <v>57</v>
      </c>
      <c r="D1146" s="31" t="s">
        <v>65</v>
      </c>
      <c r="E1146" s="31" t="s">
        <v>55</v>
      </c>
      <c r="F1146" s="31">
        <v>6</v>
      </c>
      <c r="G1146" s="32">
        <v>1674</v>
      </c>
      <c r="H1146" s="31">
        <v>571.16880000000003</v>
      </c>
      <c r="I1146" s="26">
        <f t="shared" si="34"/>
        <v>1.4999999999999999E-2</v>
      </c>
      <c r="J1146" s="24" t="str">
        <f t="shared" si="35"/>
        <v>Need Improvement</v>
      </c>
    </row>
    <row r="1147" spans="1:10" x14ac:dyDescent="0.25">
      <c r="A1147" s="29">
        <v>40916</v>
      </c>
      <c r="B1147" s="30">
        <v>2619</v>
      </c>
      <c r="C1147" s="31" t="s">
        <v>57</v>
      </c>
      <c r="D1147" s="31" t="s">
        <v>65</v>
      </c>
      <c r="E1147" s="31" t="s">
        <v>59</v>
      </c>
      <c r="F1147" s="31">
        <v>8</v>
      </c>
      <c r="G1147" s="32">
        <v>6084</v>
      </c>
      <c r="H1147" s="31">
        <v>4072.2240000000002</v>
      </c>
      <c r="I1147" s="26">
        <f t="shared" si="34"/>
        <v>2.5000000000000001E-2</v>
      </c>
      <c r="J1147" s="24" t="str">
        <f t="shared" si="35"/>
        <v>Need Improvement</v>
      </c>
    </row>
    <row r="1148" spans="1:10" x14ac:dyDescent="0.25">
      <c r="A1148" s="29">
        <v>40917</v>
      </c>
      <c r="B1148" s="30">
        <v>2254</v>
      </c>
      <c r="C1148" s="31" t="s">
        <v>53</v>
      </c>
      <c r="D1148" s="31" t="s">
        <v>65</v>
      </c>
      <c r="E1148" s="31" t="s">
        <v>55</v>
      </c>
      <c r="F1148" s="31">
        <v>7</v>
      </c>
      <c r="G1148" s="32">
        <v>11466</v>
      </c>
      <c r="H1148" s="31">
        <v>5305.8914999999997</v>
      </c>
      <c r="I1148" s="26">
        <f t="shared" si="34"/>
        <v>0.05</v>
      </c>
      <c r="J1148" s="24" t="str">
        <f t="shared" si="35"/>
        <v>Good</v>
      </c>
    </row>
    <row r="1149" spans="1:10" x14ac:dyDescent="0.25">
      <c r="A1149" s="29">
        <v>40918</v>
      </c>
      <c r="B1149" s="30">
        <v>2620</v>
      </c>
      <c r="C1149" s="31" t="s">
        <v>53</v>
      </c>
      <c r="D1149" s="31" t="s">
        <v>65</v>
      </c>
      <c r="E1149" s="31" t="s">
        <v>59</v>
      </c>
      <c r="F1149" s="31">
        <v>9</v>
      </c>
      <c r="G1149" s="32">
        <v>2529</v>
      </c>
      <c r="H1149" s="31">
        <v>1095.3099</v>
      </c>
      <c r="I1149" s="26">
        <f t="shared" si="34"/>
        <v>1.4999999999999999E-2</v>
      </c>
      <c r="J1149" s="24" t="str">
        <f t="shared" si="35"/>
        <v>Need Improvement</v>
      </c>
    </row>
    <row r="1150" spans="1:10" x14ac:dyDescent="0.25">
      <c r="A1150" s="29">
        <v>40919</v>
      </c>
      <c r="B1150" s="30">
        <v>2622</v>
      </c>
      <c r="C1150" s="31" t="s">
        <v>57</v>
      </c>
      <c r="D1150" s="31" t="s">
        <v>65</v>
      </c>
      <c r="E1150" s="31" t="s">
        <v>55</v>
      </c>
      <c r="F1150" s="31">
        <v>9</v>
      </c>
      <c r="G1150" s="32">
        <v>5386.5</v>
      </c>
      <c r="H1150" s="31">
        <v>2413.6906500000005</v>
      </c>
      <c r="I1150" s="26">
        <f t="shared" si="34"/>
        <v>2.5000000000000001E-2</v>
      </c>
      <c r="J1150" s="24" t="str">
        <f t="shared" si="35"/>
        <v>Need Improvement</v>
      </c>
    </row>
    <row r="1151" spans="1:10" x14ac:dyDescent="0.25">
      <c r="A1151" s="29">
        <v>40920</v>
      </c>
      <c r="B1151" s="30">
        <v>2623</v>
      </c>
      <c r="C1151" s="31" t="s">
        <v>53</v>
      </c>
      <c r="D1151" s="31" t="s">
        <v>65</v>
      </c>
      <c r="E1151" s="31" t="s">
        <v>55</v>
      </c>
      <c r="F1151" s="31">
        <v>6</v>
      </c>
      <c r="G1151" s="32">
        <v>8928</v>
      </c>
      <c r="H1151" s="31">
        <v>3718.5120000000002</v>
      </c>
      <c r="I1151" s="26">
        <f t="shared" si="34"/>
        <v>2.5000000000000001E-2</v>
      </c>
      <c r="J1151" s="24" t="str">
        <f t="shared" si="35"/>
        <v>Need Improvement</v>
      </c>
    </row>
    <row r="1152" spans="1:10" x14ac:dyDescent="0.25">
      <c r="A1152" s="29">
        <v>40921</v>
      </c>
      <c r="B1152" s="30">
        <v>2624</v>
      </c>
      <c r="C1152" s="31" t="s">
        <v>56</v>
      </c>
      <c r="D1152" s="31" t="s">
        <v>65</v>
      </c>
      <c r="E1152" s="31" t="s">
        <v>55</v>
      </c>
      <c r="F1152" s="31">
        <v>9</v>
      </c>
      <c r="G1152" s="32">
        <v>5346</v>
      </c>
      <c r="H1152" s="31">
        <v>5565.1859999999997</v>
      </c>
      <c r="I1152" s="26">
        <f t="shared" si="34"/>
        <v>2.5000000000000001E-2</v>
      </c>
      <c r="J1152" s="24" t="str">
        <f t="shared" si="35"/>
        <v>Good</v>
      </c>
    </row>
    <row r="1153" spans="1:10" x14ac:dyDescent="0.25">
      <c r="A1153" s="29">
        <v>40922</v>
      </c>
      <c r="B1153" s="30">
        <v>2625</v>
      </c>
      <c r="C1153" s="31" t="s">
        <v>57</v>
      </c>
      <c r="D1153" s="31" t="s">
        <v>65</v>
      </c>
      <c r="E1153" s="31" t="s">
        <v>58</v>
      </c>
      <c r="F1153" s="31">
        <v>7</v>
      </c>
      <c r="G1153" s="32">
        <v>11103.75</v>
      </c>
      <c r="H1153" s="31">
        <v>2948.0456249999997</v>
      </c>
      <c r="I1153" s="26">
        <f t="shared" si="34"/>
        <v>0.05</v>
      </c>
      <c r="J1153" s="24" t="str">
        <f t="shared" si="35"/>
        <v>Good</v>
      </c>
    </row>
    <row r="1154" spans="1:10" x14ac:dyDescent="0.25">
      <c r="A1154" s="29">
        <v>40923</v>
      </c>
      <c r="B1154" s="30">
        <v>2626</v>
      </c>
      <c r="C1154" s="31" t="s">
        <v>53</v>
      </c>
      <c r="D1154" s="31" t="s">
        <v>65</v>
      </c>
      <c r="E1154" s="31" t="s">
        <v>58</v>
      </c>
      <c r="F1154" s="31">
        <v>6</v>
      </c>
      <c r="G1154" s="32">
        <v>1872</v>
      </c>
      <c r="H1154" s="31">
        <v>1645.1136000000001</v>
      </c>
      <c r="I1154" s="26">
        <f t="shared" si="34"/>
        <v>1.4999999999999999E-2</v>
      </c>
      <c r="J1154" s="24" t="str">
        <f t="shared" si="35"/>
        <v>Need Improvement</v>
      </c>
    </row>
    <row r="1155" spans="1:10" x14ac:dyDescent="0.25">
      <c r="A1155" s="29">
        <v>40924</v>
      </c>
      <c r="B1155" s="30">
        <v>2262</v>
      </c>
      <c r="C1155" s="31" t="s">
        <v>57</v>
      </c>
      <c r="D1155" s="31" t="s">
        <v>65</v>
      </c>
      <c r="E1155" s="31" t="s">
        <v>55</v>
      </c>
      <c r="F1155" s="31">
        <v>9</v>
      </c>
      <c r="G1155" s="32">
        <v>1984.5</v>
      </c>
      <c r="H1155" s="31">
        <v>1616.9705999999999</v>
      </c>
      <c r="I1155" s="26">
        <f t="shared" si="34"/>
        <v>1.4999999999999999E-2</v>
      </c>
      <c r="J1155" s="24" t="str">
        <f t="shared" si="35"/>
        <v>Need Improvement</v>
      </c>
    </row>
    <row r="1156" spans="1:10" x14ac:dyDescent="0.25">
      <c r="A1156" s="29">
        <v>40925</v>
      </c>
      <c r="B1156" s="30">
        <v>2627</v>
      </c>
      <c r="C1156" s="31" t="s">
        <v>56</v>
      </c>
      <c r="D1156" s="31" t="s">
        <v>65</v>
      </c>
      <c r="E1156" s="31" t="s">
        <v>58</v>
      </c>
      <c r="F1156" s="31">
        <v>6</v>
      </c>
      <c r="G1156" s="32">
        <v>7344</v>
      </c>
      <c r="H1156" s="31">
        <v>5129.7839999999997</v>
      </c>
      <c r="I1156" s="26">
        <f t="shared" si="34"/>
        <v>2.5000000000000001E-2</v>
      </c>
      <c r="J1156" s="24" t="str">
        <f t="shared" si="35"/>
        <v>Good</v>
      </c>
    </row>
    <row r="1157" spans="1:10" x14ac:dyDescent="0.25">
      <c r="A1157" s="29">
        <v>40926</v>
      </c>
      <c r="B1157" s="30">
        <v>2263</v>
      </c>
      <c r="C1157" s="31" t="s">
        <v>53</v>
      </c>
      <c r="D1157" s="31" t="s">
        <v>65</v>
      </c>
      <c r="E1157" s="31" t="s">
        <v>55</v>
      </c>
      <c r="F1157" s="31">
        <v>9</v>
      </c>
      <c r="G1157" s="32">
        <v>12645</v>
      </c>
      <c r="H1157" s="31">
        <v>2667.5892000000003</v>
      </c>
      <c r="I1157" s="26">
        <f t="shared" si="34"/>
        <v>0.05</v>
      </c>
      <c r="J1157" s="24" t="str">
        <f t="shared" si="35"/>
        <v>Good</v>
      </c>
    </row>
    <row r="1158" spans="1:10" x14ac:dyDescent="0.25">
      <c r="A1158" s="29">
        <v>40927</v>
      </c>
      <c r="B1158" s="30">
        <v>2628</v>
      </c>
      <c r="C1158" s="31" t="s">
        <v>57</v>
      </c>
      <c r="D1158" s="31" t="s">
        <v>65</v>
      </c>
      <c r="E1158" s="31" t="s">
        <v>59</v>
      </c>
      <c r="F1158" s="31">
        <v>6</v>
      </c>
      <c r="G1158" s="32">
        <v>5751</v>
      </c>
      <c r="H1158" s="31">
        <v>3564.6615000000002</v>
      </c>
      <c r="I1158" s="26">
        <f t="shared" ref="I1158:I1221" si="36">IF(G1158&lt;5000,$O$7,IF(AND(G1158&gt;=5000,G1158&lt;10000),$O$6,$O$5))</f>
        <v>2.5000000000000001E-2</v>
      </c>
      <c r="J1158" s="24" t="str">
        <f t="shared" ref="J1158:J1221" si="37">IF(OR(G1158&gt;10000,H1158&gt;=5000),"Good", "Need Improvement")</f>
        <v>Need Improvement</v>
      </c>
    </row>
    <row r="1159" spans="1:10" x14ac:dyDescent="0.25">
      <c r="A1159" s="29">
        <v>40928</v>
      </c>
      <c r="B1159" s="30">
        <v>2264</v>
      </c>
      <c r="C1159" s="31" t="s">
        <v>56</v>
      </c>
      <c r="D1159" s="31" t="s">
        <v>65</v>
      </c>
      <c r="E1159" s="31" t="s">
        <v>55</v>
      </c>
      <c r="F1159" s="31">
        <v>8</v>
      </c>
      <c r="G1159" s="32">
        <v>11952</v>
      </c>
      <c r="H1159" s="31">
        <v>2329.4447999999998</v>
      </c>
      <c r="I1159" s="26">
        <f t="shared" si="36"/>
        <v>0.05</v>
      </c>
      <c r="J1159" s="24" t="str">
        <f t="shared" si="37"/>
        <v>Good</v>
      </c>
    </row>
    <row r="1160" spans="1:10" x14ac:dyDescent="0.25">
      <c r="A1160" s="29">
        <v>40929</v>
      </c>
      <c r="B1160" s="30">
        <v>2629</v>
      </c>
      <c r="C1160" s="31" t="s">
        <v>53</v>
      </c>
      <c r="D1160" s="31" t="s">
        <v>65</v>
      </c>
      <c r="E1160" s="31" t="s">
        <v>59</v>
      </c>
      <c r="F1160" s="31">
        <v>8</v>
      </c>
      <c r="G1160" s="32">
        <v>9120</v>
      </c>
      <c r="H1160" s="31">
        <v>1475.16</v>
      </c>
      <c r="I1160" s="26">
        <f t="shared" si="36"/>
        <v>2.5000000000000001E-2</v>
      </c>
      <c r="J1160" s="24" t="str">
        <f t="shared" si="37"/>
        <v>Need Improvement</v>
      </c>
    </row>
    <row r="1161" spans="1:10" x14ac:dyDescent="0.25">
      <c r="A1161" s="29">
        <v>40930</v>
      </c>
      <c r="B1161" s="30">
        <v>2265</v>
      </c>
      <c r="C1161" s="31" t="s">
        <v>57</v>
      </c>
      <c r="D1161" s="31" t="s">
        <v>65</v>
      </c>
      <c r="E1161" s="31" t="s">
        <v>58</v>
      </c>
      <c r="F1161" s="31">
        <v>10</v>
      </c>
      <c r="G1161" s="32">
        <v>5520</v>
      </c>
      <c r="H1161" s="31">
        <v>4529.1600000000008</v>
      </c>
      <c r="I1161" s="26">
        <f t="shared" si="36"/>
        <v>2.5000000000000001E-2</v>
      </c>
      <c r="J1161" s="24" t="str">
        <f t="shared" si="37"/>
        <v>Need Improvement</v>
      </c>
    </row>
    <row r="1162" spans="1:10" x14ac:dyDescent="0.25">
      <c r="A1162" s="29">
        <v>40931</v>
      </c>
      <c r="B1162" s="30">
        <v>2630</v>
      </c>
      <c r="C1162" s="31" t="s">
        <v>56</v>
      </c>
      <c r="D1162" s="31" t="s">
        <v>65</v>
      </c>
      <c r="E1162" s="31" t="s">
        <v>59</v>
      </c>
      <c r="F1162" s="31">
        <v>8</v>
      </c>
      <c r="G1162" s="32">
        <v>4048</v>
      </c>
      <c r="H1162" s="31">
        <v>3422.1792</v>
      </c>
      <c r="I1162" s="26">
        <f t="shared" si="36"/>
        <v>1.4999999999999999E-2</v>
      </c>
      <c r="J1162" s="24" t="str">
        <f t="shared" si="37"/>
        <v>Need Improvement</v>
      </c>
    </row>
    <row r="1163" spans="1:10" x14ac:dyDescent="0.25">
      <c r="A1163" s="29">
        <v>40932</v>
      </c>
      <c r="B1163" s="30">
        <v>2266</v>
      </c>
      <c r="C1163" s="31" t="s">
        <v>53</v>
      </c>
      <c r="D1163" s="31" t="s">
        <v>65</v>
      </c>
      <c r="E1163" s="31" t="s">
        <v>58</v>
      </c>
      <c r="F1163" s="31">
        <v>8</v>
      </c>
      <c r="G1163" s="32">
        <v>2106</v>
      </c>
      <c r="H1163" s="31">
        <v>718.98839999999996</v>
      </c>
      <c r="I1163" s="26">
        <f t="shared" si="36"/>
        <v>1.4999999999999999E-2</v>
      </c>
      <c r="J1163" s="24" t="str">
        <f t="shared" si="37"/>
        <v>Need Improvement</v>
      </c>
    </row>
    <row r="1164" spans="1:10" x14ac:dyDescent="0.25">
      <c r="A1164" s="29">
        <v>40933</v>
      </c>
      <c r="B1164" s="30">
        <v>2631</v>
      </c>
      <c r="C1164" s="31" t="s">
        <v>57</v>
      </c>
      <c r="D1164" s="31" t="s">
        <v>65</v>
      </c>
      <c r="E1164" s="31" t="s">
        <v>55</v>
      </c>
      <c r="F1164" s="31">
        <v>9</v>
      </c>
      <c r="G1164" s="32">
        <v>10215</v>
      </c>
      <c r="H1164" s="31">
        <v>2739.0500999999999</v>
      </c>
      <c r="I1164" s="26">
        <f t="shared" si="36"/>
        <v>0.05</v>
      </c>
      <c r="J1164" s="24" t="str">
        <f t="shared" si="37"/>
        <v>Good</v>
      </c>
    </row>
    <row r="1165" spans="1:10" x14ac:dyDescent="0.25">
      <c r="A1165" s="29">
        <v>40934</v>
      </c>
      <c r="B1165" s="30">
        <v>2267</v>
      </c>
      <c r="C1165" s="31" t="s">
        <v>56</v>
      </c>
      <c r="D1165" s="31" t="s">
        <v>65</v>
      </c>
      <c r="E1165" s="31" t="s">
        <v>58</v>
      </c>
      <c r="F1165" s="31">
        <v>8</v>
      </c>
      <c r="G1165" s="32">
        <v>3960</v>
      </c>
      <c r="H1165" s="31">
        <v>1251.7560000000001</v>
      </c>
      <c r="I1165" s="26">
        <f t="shared" si="36"/>
        <v>1.4999999999999999E-2</v>
      </c>
      <c r="J1165" s="24" t="str">
        <f t="shared" si="37"/>
        <v>Need Improvement</v>
      </c>
    </row>
    <row r="1166" spans="1:10" x14ac:dyDescent="0.25">
      <c r="A1166" s="29">
        <v>40935</v>
      </c>
      <c r="B1166" s="30">
        <v>2632</v>
      </c>
      <c r="C1166" s="31" t="s">
        <v>53</v>
      </c>
      <c r="D1166" s="31" t="s">
        <v>65</v>
      </c>
      <c r="E1166" s="31" t="s">
        <v>55</v>
      </c>
      <c r="F1166" s="31">
        <v>10</v>
      </c>
      <c r="G1166" s="32">
        <v>10200</v>
      </c>
      <c r="H1166" s="31">
        <v>3237.4800000000005</v>
      </c>
      <c r="I1166" s="26">
        <f t="shared" si="36"/>
        <v>0.05</v>
      </c>
      <c r="J1166" s="24" t="str">
        <f t="shared" si="37"/>
        <v>Good</v>
      </c>
    </row>
    <row r="1167" spans="1:10" x14ac:dyDescent="0.25">
      <c r="A1167" s="29">
        <v>40936</v>
      </c>
      <c r="B1167" s="30">
        <v>2268</v>
      </c>
      <c r="C1167" s="31" t="s">
        <v>57</v>
      </c>
      <c r="D1167" s="31" t="s">
        <v>65</v>
      </c>
      <c r="E1167" s="31" t="s">
        <v>59</v>
      </c>
      <c r="F1167" s="31">
        <v>9</v>
      </c>
      <c r="G1167" s="32">
        <v>5022</v>
      </c>
      <c r="H1167" s="31">
        <v>1969.6284000000001</v>
      </c>
      <c r="I1167" s="26">
        <f t="shared" si="36"/>
        <v>2.5000000000000001E-2</v>
      </c>
      <c r="J1167" s="24" t="str">
        <f t="shared" si="37"/>
        <v>Need Improvement</v>
      </c>
    </row>
    <row r="1168" spans="1:10" x14ac:dyDescent="0.25">
      <c r="A1168" s="29">
        <v>40937</v>
      </c>
      <c r="B1168" s="30">
        <v>2633</v>
      </c>
      <c r="C1168" s="31" t="s">
        <v>56</v>
      </c>
      <c r="D1168" s="31" t="s">
        <v>65</v>
      </c>
      <c r="E1168" s="31" t="s">
        <v>55</v>
      </c>
      <c r="F1168" s="31">
        <v>9</v>
      </c>
      <c r="G1168" s="32">
        <v>2349</v>
      </c>
      <c r="H1168" s="31">
        <v>732.88800000000003</v>
      </c>
      <c r="I1168" s="26">
        <f t="shared" si="36"/>
        <v>1.4999999999999999E-2</v>
      </c>
      <c r="J1168" s="24" t="str">
        <f t="shared" si="37"/>
        <v>Need Improvement</v>
      </c>
    </row>
    <row r="1169" spans="1:10" x14ac:dyDescent="0.25">
      <c r="A1169" s="29">
        <v>40938</v>
      </c>
      <c r="B1169" s="30">
        <v>2269</v>
      </c>
      <c r="C1169" s="31" t="s">
        <v>53</v>
      </c>
      <c r="D1169" s="31" t="s">
        <v>65</v>
      </c>
      <c r="E1169" s="31" t="s">
        <v>59</v>
      </c>
      <c r="F1169" s="31">
        <v>8</v>
      </c>
      <c r="G1169" s="32">
        <v>4716</v>
      </c>
      <c r="H1169" s="31">
        <v>3420.6719999999996</v>
      </c>
      <c r="I1169" s="26">
        <f t="shared" si="36"/>
        <v>1.4999999999999999E-2</v>
      </c>
      <c r="J1169" s="24" t="str">
        <f t="shared" si="37"/>
        <v>Need Improvement</v>
      </c>
    </row>
    <row r="1170" spans="1:10" x14ac:dyDescent="0.25">
      <c r="A1170" s="29">
        <v>40939</v>
      </c>
      <c r="B1170" s="30">
        <v>2634</v>
      </c>
      <c r="C1170" s="31" t="s">
        <v>57</v>
      </c>
      <c r="D1170" s="31" t="s">
        <v>65</v>
      </c>
      <c r="E1170" s="31" t="s">
        <v>58</v>
      </c>
      <c r="F1170" s="31">
        <v>10</v>
      </c>
      <c r="G1170" s="32">
        <v>8460</v>
      </c>
      <c r="H1170" s="31">
        <v>4686.84</v>
      </c>
      <c r="I1170" s="26">
        <f t="shared" si="36"/>
        <v>2.5000000000000001E-2</v>
      </c>
      <c r="J1170" s="24" t="str">
        <f t="shared" si="37"/>
        <v>Need Improvement</v>
      </c>
    </row>
    <row r="1171" spans="1:10" x14ac:dyDescent="0.25">
      <c r="A1171" s="29">
        <v>40940</v>
      </c>
      <c r="B1171" s="30">
        <v>2270</v>
      </c>
      <c r="C1171" s="31" t="s">
        <v>56</v>
      </c>
      <c r="D1171" s="31" t="s">
        <v>65</v>
      </c>
      <c r="E1171" s="31" t="s">
        <v>59</v>
      </c>
      <c r="F1171" s="31">
        <v>10</v>
      </c>
      <c r="G1171" s="32">
        <v>7515</v>
      </c>
      <c r="H1171" s="31">
        <v>1917.3269999999998</v>
      </c>
      <c r="I1171" s="26">
        <f t="shared" si="36"/>
        <v>2.5000000000000001E-2</v>
      </c>
      <c r="J1171" s="24" t="str">
        <f t="shared" si="37"/>
        <v>Need Improvement</v>
      </c>
    </row>
    <row r="1172" spans="1:10" x14ac:dyDescent="0.25">
      <c r="A1172" s="29">
        <v>40941</v>
      </c>
      <c r="B1172" s="30">
        <v>2635</v>
      </c>
      <c r="C1172" s="31" t="s">
        <v>53</v>
      </c>
      <c r="D1172" s="31" t="s">
        <v>65</v>
      </c>
      <c r="E1172" s="31" t="s">
        <v>58</v>
      </c>
      <c r="F1172" s="31">
        <v>7</v>
      </c>
      <c r="G1172" s="32">
        <v>4772.25</v>
      </c>
      <c r="H1172" s="31">
        <v>2592.127125</v>
      </c>
      <c r="I1172" s="26">
        <f t="shared" si="36"/>
        <v>1.4999999999999999E-2</v>
      </c>
      <c r="J1172" s="24" t="str">
        <f t="shared" si="37"/>
        <v>Need Improvement</v>
      </c>
    </row>
    <row r="1173" spans="1:10" x14ac:dyDescent="0.25">
      <c r="A1173" s="29">
        <v>40942</v>
      </c>
      <c r="B1173" s="30">
        <v>2271</v>
      </c>
      <c r="C1173" s="31" t="s">
        <v>57</v>
      </c>
      <c r="D1173" s="31" t="s">
        <v>65</v>
      </c>
      <c r="E1173" s="31" t="s">
        <v>55</v>
      </c>
      <c r="F1173" s="31">
        <v>10</v>
      </c>
      <c r="G1173" s="32">
        <v>4140</v>
      </c>
      <c r="H1173" s="31">
        <v>706.077</v>
      </c>
      <c r="I1173" s="26">
        <f t="shared" si="36"/>
        <v>1.4999999999999999E-2</v>
      </c>
      <c r="J1173" s="24" t="str">
        <f t="shared" si="37"/>
        <v>Need Improvement</v>
      </c>
    </row>
    <row r="1174" spans="1:10" x14ac:dyDescent="0.25">
      <c r="A1174" s="29">
        <v>40943</v>
      </c>
      <c r="B1174" s="30">
        <v>2636</v>
      </c>
      <c r="C1174" s="31" t="s">
        <v>56</v>
      </c>
      <c r="D1174" s="31" t="s">
        <v>65</v>
      </c>
      <c r="E1174" s="31" t="s">
        <v>58</v>
      </c>
      <c r="F1174" s="31">
        <v>10</v>
      </c>
      <c r="G1174" s="32">
        <v>5880</v>
      </c>
      <c r="H1174" s="31">
        <v>4880.3999999999996</v>
      </c>
      <c r="I1174" s="26">
        <f t="shared" si="36"/>
        <v>2.5000000000000001E-2</v>
      </c>
      <c r="J1174" s="24" t="str">
        <f t="shared" si="37"/>
        <v>Need Improvement</v>
      </c>
    </row>
    <row r="1175" spans="1:10" x14ac:dyDescent="0.25">
      <c r="A1175" s="29">
        <v>40944</v>
      </c>
      <c r="B1175" s="30">
        <v>2272</v>
      </c>
      <c r="C1175" s="31" t="s">
        <v>53</v>
      </c>
      <c r="D1175" s="31" t="s">
        <v>65</v>
      </c>
      <c r="E1175" s="31" t="s">
        <v>55</v>
      </c>
      <c r="F1175" s="31">
        <v>9</v>
      </c>
      <c r="G1175" s="32">
        <v>8464.5</v>
      </c>
      <c r="H1175" s="31">
        <v>2866.0797000000002</v>
      </c>
      <c r="I1175" s="26">
        <f t="shared" si="36"/>
        <v>2.5000000000000001E-2</v>
      </c>
      <c r="J1175" s="24" t="str">
        <f t="shared" si="37"/>
        <v>Need Improvement</v>
      </c>
    </row>
    <row r="1176" spans="1:10" x14ac:dyDescent="0.25">
      <c r="A1176" s="29">
        <v>40945</v>
      </c>
      <c r="B1176" s="30">
        <v>2637</v>
      </c>
      <c r="C1176" s="31" t="s">
        <v>57</v>
      </c>
      <c r="D1176" s="31" t="s">
        <v>65</v>
      </c>
      <c r="E1176" s="31" t="s">
        <v>59</v>
      </c>
      <c r="F1176" s="31">
        <v>10</v>
      </c>
      <c r="G1176" s="32">
        <v>8360</v>
      </c>
      <c r="H1176" s="31">
        <v>3410.0439999999999</v>
      </c>
      <c r="I1176" s="26">
        <f t="shared" si="36"/>
        <v>2.5000000000000001E-2</v>
      </c>
      <c r="J1176" s="24" t="str">
        <f t="shared" si="37"/>
        <v>Need Improvement</v>
      </c>
    </row>
    <row r="1177" spans="1:10" x14ac:dyDescent="0.25">
      <c r="A1177" s="29">
        <v>40946</v>
      </c>
      <c r="B1177" s="30">
        <v>2273</v>
      </c>
      <c r="C1177" s="31" t="s">
        <v>56</v>
      </c>
      <c r="D1177" s="31" t="s">
        <v>65</v>
      </c>
      <c r="E1177" s="31" t="s">
        <v>55</v>
      </c>
      <c r="F1177" s="31">
        <v>10</v>
      </c>
      <c r="G1177" s="32">
        <v>12300</v>
      </c>
      <c r="H1177" s="31">
        <v>4463.67</v>
      </c>
      <c r="I1177" s="26">
        <f t="shared" si="36"/>
        <v>0.05</v>
      </c>
      <c r="J1177" s="24" t="str">
        <f t="shared" si="37"/>
        <v>Good</v>
      </c>
    </row>
    <row r="1178" spans="1:10" x14ac:dyDescent="0.25">
      <c r="A1178" s="29">
        <v>40947</v>
      </c>
      <c r="B1178" s="30">
        <v>2638</v>
      </c>
      <c r="C1178" s="31" t="s">
        <v>53</v>
      </c>
      <c r="D1178" s="31" t="s">
        <v>65</v>
      </c>
      <c r="E1178" s="31" t="s">
        <v>59</v>
      </c>
      <c r="F1178" s="31">
        <v>9</v>
      </c>
      <c r="G1178" s="32">
        <v>1741.5</v>
      </c>
      <c r="H1178" s="31">
        <v>1337.1237000000001</v>
      </c>
      <c r="I1178" s="26">
        <f t="shared" si="36"/>
        <v>1.4999999999999999E-2</v>
      </c>
      <c r="J1178" s="24" t="str">
        <f t="shared" si="37"/>
        <v>Need Improvement</v>
      </c>
    </row>
    <row r="1179" spans="1:10" x14ac:dyDescent="0.25">
      <c r="A1179" s="29">
        <v>40948</v>
      </c>
      <c r="B1179" s="30">
        <v>2274</v>
      </c>
      <c r="C1179" s="31" t="s">
        <v>57</v>
      </c>
      <c r="D1179" s="31" t="s">
        <v>65</v>
      </c>
      <c r="E1179" s="31" t="s">
        <v>58</v>
      </c>
      <c r="F1179" s="31">
        <v>7</v>
      </c>
      <c r="G1179" s="32">
        <v>1932</v>
      </c>
      <c r="H1179" s="31">
        <v>4193.4059999999999</v>
      </c>
      <c r="I1179" s="26">
        <f t="shared" si="36"/>
        <v>1.4999999999999999E-2</v>
      </c>
      <c r="J1179" s="24" t="str">
        <f t="shared" si="37"/>
        <v>Need Improvement</v>
      </c>
    </row>
    <row r="1180" spans="1:10" x14ac:dyDescent="0.25">
      <c r="A1180" s="29">
        <v>40949</v>
      </c>
      <c r="B1180" s="30">
        <v>2639</v>
      </c>
      <c r="C1180" s="31" t="s">
        <v>56</v>
      </c>
      <c r="D1180" s="31" t="s">
        <v>65</v>
      </c>
      <c r="E1180" s="31" t="s">
        <v>59</v>
      </c>
      <c r="F1180" s="31">
        <v>10</v>
      </c>
      <c r="G1180" s="32">
        <v>2085</v>
      </c>
      <c r="H1180" s="31">
        <v>822.32400000000007</v>
      </c>
      <c r="I1180" s="26">
        <f t="shared" si="36"/>
        <v>1.4999999999999999E-2</v>
      </c>
      <c r="J1180" s="24" t="str">
        <f t="shared" si="37"/>
        <v>Need Improvement</v>
      </c>
    </row>
    <row r="1181" spans="1:10" x14ac:dyDescent="0.25">
      <c r="A1181" s="29">
        <v>40950</v>
      </c>
      <c r="B1181" s="30">
        <v>2275</v>
      </c>
      <c r="C1181" s="31" t="s">
        <v>53</v>
      </c>
      <c r="D1181" s="31" t="s">
        <v>65</v>
      </c>
      <c r="E1181" s="31" t="s">
        <v>58</v>
      </c>
      <c r="F1181" s="31">
        <v>10</v>
      </c>
      <c r="G1181" s="32">
        <v>5640</v>
      </c>
      <c r="H1181" s="31">
        <v>2078.34</v>
      </c>
      <c r="I1181" s="26">
        <f t="shared" si="36"/>
        <v>2.5000000000000001E-2</v>
      </c>
      <c r="J1181" s="24" t="str">
        <f t="shared" si="37"/>
        <v>Need Improvement</v>
      </c>
    </row>
    <row r="1182" spans="1:10" x14ac:dyDescent="0.25">
      <c r="A1182" s="29">
        <v>40951</v>
      </c>
      <c r="B1182" s="30">
        <v>2658</v>
      </c>
      <c r="C1182" s="31" t="s">
        <v>57</v>
      </c>
      <c r="D1182" s="31" t="s">
        <v>65</v>
      </c>
      <c r="E1182" s="31" t="s">
        <v>55</v>
      </c>
      <c r="F1182" s="31">
        <v>7</v>
      </c>
      <c r="G1182" s="32">
        <v>2016</v>
      </c>
      <c r="H1182" s="31">
        <v>1776.096</v>
      </c>
      <c r="I1182" s="26">
        <f t="shared" si="36"/>
        <v>1.4999999999999999E-2</v>
      </c>
      <c r="J1182" s="24" t="str">
        <f t="shared" si="37"/>
        <v>Need Improvement</v>
      </c>
    </row>
    <row r="1183" spans="1:10" x14ac:dyDescent="0.25">
      <c r="A1183" s="29">
        <v>40952</v>
      </c>
      <c r="B1183" s="30">
        <v>2659</v>
      </c>
      <c r="C1183" s="31" t="s">
        <v>53</v>
      </c>
      <c r="D1183" s="31" t="s">
        <v>65</v>
      </c>
      <c r="E1183" s="31" t="s">
        <v>55</v>
      </c>
      <c r="F1183" s="31">
        <v>10</v>
      </c>
      <c r="G1183" s="32">
        <v>4890</v>
      </c>
      <c r="H1183" s="31">
        <v>926.89949999999999</v>
      </c>
      <c r="I1183" s="26">
        <f t="shared" si="36"/>
        <v>1.4999999999999999E-2</v>
      </c>
      <c r="J1183" s="24" t="str">
        <f t="shared" si="37"/>
        <v>Need Improvement</v>
      </c>
    </row>
    <row r="1184" spans="1:10" x14ac:dyDescent="0.25">
      <c r="A1184" s="29">
        <v>40953</v>
      </c>
      <c r="B1184" s="30">
        <v>2660</v>
      </c>
      <c r="C1184" s="31" t="s">
        <v>56</v>
      </c>
      <c r="D1184" s="31" t="s">
        <v>65</v>
      </c>
      <c r="E1184" s="31" t="s">
        <v>55</v>
      </c>
      <c r="F1184" s="31">
        <v>10</v>
      </c>
      <c r="G1184" s="32">
        <v>8850</v>
      </c>
      <c r="H1184" s="31">
        <v>2768.28</v>
      </c>
      <c r="I1184" s="26">
        <f t="shared" si="36"/>
        <v>2.5000000000000001E-2</v>
      </c>
      <c r="J1184" s="24" t="str">
        <f t="shared" si="37"/>
        <v>Need Improvement</v>
      </c>
    </row>
    <row r="1185" spans="1:10" x14ac:dyDescent="0.25">
      <c r="A1185" s="29">
        <v>40954</v>
      </c>
      <c r="B1185" s="30">
        <v>2661</v>
      </c>
      <c r="C1185" s="31" t="s">
        <v>57</v>
      </c>
      <c r="D1185" s="31" t="s">
        <v>65</v>
      </c>
      <c r="E1185" s="31" t="s">
        <v>58</v>
      </c>
      <c r="F1185" s="31">
        <v>6</v>
      </c>
      <c r="G1185" s="32">
        <v>5859</v>
      </c>
      <c r="H1185" s="31">
        <v>3330.8415000000005</v>
      </c>
      <c r="I1185" s="26">
        <f t="shared" si="36"/>
        <v>2.5000000000000001E-2</v>
      </c>
      <c r="J1185" s="24" t="str">
        <f t="shared" si="37"/>
        <v>Need Improvement</v>
      </c>
    </row>
    <row r="1186" spans="1:10" x14ac:dyDescent="0.25">
      <c r="A1186" s="29">
        <v>40955</v>
      </c>
      <c r="B1186" s="30">
        <v>2662</v>
      </c>
      <c r="C1186" s="31" t="s">
        <v>53</v>
      </c>
      <c r="D1186" s="31" t="s">
        <v>65</v>
      </c>
      <c r="E1186" s="31" t="s">
        <v>58</v>
      </c>
      <c r="F1186" s="31">
        <v>10</v>
      </c>
      <c r="G1186" s="32">
        <v>7785</v>
      </c>
      <c r="H1186" s="31">
        <v>1109.1030000000001</v>
      </c>
      <c r="I1186" s="26">
        <f t="shared" si="36"/>
        <v>2.5000000000000001E-2</v>
      </c>
      <c r="J1186" s="24" t="str">
        <f t="shared" si="37"/>
        <v>Need Improvement</v>
      </c>
    </row>
    <row r="1187" spans="1:10" x14ac:dyDescent="0.25">
      <c r="A1187" s="29">
        <v>40956</v>
      </c>
      <c r="B1187" s="30">
        <v>2298</v>
      </c>
      <c r="C1187" s="31" t="s">
        <v>57</v>
      </c>
      <c r="D1187" s="31" t="s">
        <v>65</v>
      </c>
      <c r="E1187" s="31" t="s">
        <v>55</v>
      </c>
      <c r="F1187" s="31">
        <v>8</v>
      </c>
      <c r="G1187" s="32">
        <v>6876</v>
      </c>
      <c r="H1187" s="31">
        <v>4302.0840000000007</v>
      </c>
      <c r="I1187" s="26">
        <f t="shared" si="36"/>
        <v>2.5000000000000001E-2</v>
      </c>
      <c r="J1187" s="24" t="str">
        <f t="shared" si="37"/>
        <v>Need Improvement</v>
      </c>
    </row>
    <row r="1188" spans="1:10" x14ac:dyDescent="0.25">
      <c r="A1188" s="29">
        <v>40957</v>
      </c>
      <c r="B1188" s="30">
        <v>2383</v>
      </c>
      <c r="C1188" s="31" t="s">
        <v>53</v>
      </c>
      <c r="D1188" s="31" t="s">
        <v>65</v>
      </c>
      <c r="E1188" s="31" t="s">
        <v>58</v>
      </c>
      <c r="F1188" s="31">
        <v>10</v>
      </c>
      <c r="G1188" s="32">
        <v>11000</v>
      </c>
      <c r="H1188" s="31">
        <v>811.58</v>
      </c>
      <c r="I1188" s="26">
        <f t="shared" si="36"/>
        <v>0.05</v>
      </c>
      <c r="J1188" s="24" t="str">
        <f t="shared" si="37"/>
        <v>Good</v>
      </c>
    </row>
    <row r="1189" spans="1:10" x14ac:dyDescent="0.25">
      <c r="A1189" s="29">
        <v>40958</v>
      </c>
      <c r="B1189" s="30">
        <v>2748</v>
      </c>
      <c r="C1189" s="31" t="s">
        <v>57</v>
      </c>
      <c r="D1189" s="31" t="s">
        <v>65</v>
      </c>
      <c r="E1189" s="31" t="s">
        <v>55</v>
      </c>
      <c r="F1189" s="31">
        <v>8</v>
      </c>
      <c r="G1189" s="32">
        <v>14160</v>
      </c>
      <c r="H1189" s="31">
        <v>1010.7407999999999</v>
      </c>
      <c r="I1189" s="26">
        <f t="shared" si="36"/>
        <v>0.05</v>
      </c>
      <c r="J1189" s="24" t="str">
        <f t="shared" si="37"/>
        <v>Good</v>
      </c>
    </row>
    <row r="1190" spans="1:10" x14ac:dyDescent="0.25">
      <c r="A1190" s="29">
        <v>40959</v>
      </c>
      <c r="B1190" s="30">
        <v>2384</v>
      </c>
      <c r="C1190" s="31" t="s">
        <v>56</v>
      </c>
      <c r="D1190" s="31" t="s">
        <v>65</v>
      </c>
      <c r="E1190" s="31" t="s">
        <v>58</v>
      </c>
      <c r="F1190" s="31">
        <v>7</v>
      </c>
      <c r="G1190" s="32">
        <v>4851</v>
      </c>
      <c r="H1190" s="31">
        <v>2858.93685</v>
      </c>
      <c r="I1190" s="26">
        <f t="shared" si="36"/>
        <v>1.4999999999999999E-2</v>
      </c>
      <c r="J1190" s="24" t="str">
        <f t="shared" si="37"/>
        <v>Need Improvement</v>
      </c>
    </row>
    <row r="1191" spans="1:10" x14ac:dyDescent="0.25">
      <c r="A1191" s="29">
        <v>40960</v>
      </c>
      <c r="B1191" s="30">
        <v>2749</v>
      </c>
      <c r="C1191" s="31" t="s">
        <v>53</v>
      </c>
      <c r="D1191" s="31" t="s">
        <v>65</v>
      </c>
      <c r="E1191" s="31" t="s">
        <v>55</v>
      </c>
      <c r="F1191" s="31">
        <v>7</v>
      </c>
      <c r="G1191" s="32">
        <v>10500</v>
      </c>
      <c r="H1191" s="31">
        <v>872.7600000000001</v>
      </c>
      <c r="I1191" s="26">
        <f t="shared" si="36"/>
        <v>0.05</v>
      </c>
      <c r="J1191" s="24" t="str">
        <f t="shared" si="37"/>
        <v>Good</v>
      </c>
    </row>
    <row r="1192" spans="1:10" x14ac:dyDescent="0.25">
      <c r="A1192" s="29">
        <v>40961</v>
      </c>
      <c r="B1192" s="30">
        <v>2385</v>
      </c>
      <c r="C1192" s="31" t="s">
        <v>57</v>
      </c>
      <c r="D1192" s="31" t="s">
        <v>65</v>
      </c>
      <c r="E1192" s="31" t="s">
        <v>59</v>
      </c>
      <c r="F1192" s="31">
        <v>10</v>
      </c>
      <c r="G1192" s="32">
        <v>13700</v>
      </c>
      <c r="H1192" s="31">
        <v>2335.0279999999998</v>
      </c>
      <c r="I1192" s="26">
        <f t="shared" si="36"/>
        <v>0.05</v>
      </c>
      <c r="J1192" s="24" t="str">
        <f t="shared" si="37"/>
        <v>Good</v>
      </c>
    </row>
    <row r="1193" spans="1:10" x14ac:dyDescent="0.25">
      <c r="A1193" s="29">
        <v>40962</v>
      </c>
      <c r="B1193" s="30">
        <v>2750</v>
      </c>
      <c r="C1193" s="31" t="s">
        <v>56</v>
      </c>
      <c r="D1193" s="31" t="s">
        <v>65</v>
      </c>
      <c r="E1193" s="31" t="s">
        <v>55</v>
      </c>
      <c r="F1193" s="31">
        <v>10</v>
      </c>
      <c r="G1193" s="32">
        <v>12450</v>
      </c>
      <c r="H1193" s="31">
        <v>4834.335</v>
      </c>
      <c r="I1193" s="26">
        <f t="shared" si="36"/>
        <v>0.05</v>
      </c>
      <c r="J1193" s="24" t="str">
        <f t="shared" si="37"/>
        <v>Good</v>
      </c>
    </row>
    <row r="1194" spans="1:10" x14ac:dyDescent="0.25">
      <c r="A1194" s="29">
        <v>40963</v>
      </c>
      <c r="B1194" s="30">
        <v>2386</v>
      </c>
      <c r="C1194" s="31" t="s">
        <v>53</v>
      </c>
      <c r="D1194" s="31" t="s">
        <v>65</v>
      </c>
      <c r="E1194" s="31" t="s">
        <v>59</v>
      </c>
      <c r="F1194" s="31">
        <v>7</v>
      </c>
      <c r="G1194" s="32">
        <v>4368</v>
      </c>
      <c r="H1194" s="31">
        <v>3318.5880000000002</v>
      </c>
      <c r="I1194" s="26">
        <f t="shared" si="36"/>
        <v>1.4999999999999999E-2</v>
      </c>
      <c r="J1194" s="24" t="str">
        <f t="shared" si="37"/>
        <v>Need Improvement</v>
      </c>
    </row>
    <row r="1195" spans="1:10" x14ac:dyDescent="0.25">
      <c r="A1195" s="29">
        <v>40964</v>
      </c>
      <c r="B1195" s="30">
        <v>2751</v>
      </c>
      <c r="C1195" s="31" t="s">
        <v>57</v>
      </c>
      <c r="D1195" s="31" t="s">
        <v>65</v>
      </c>
      <c r="E1195" s="31" t="s">
        <v>58</v>
      </c>
      <c r="F1195" s="31">
        <v>9</v>
      </c>
      <c r="G1195" s="32">
        <v>1795.5</v>
      </c>
      <c r="H1195" s="31">
        <v>1237.4585999999999</v>
      </c>
      <c r="I1195" s="26">
        <f t="shared" si="36"/>
        <v>1.4999999999999999E-2</v>
      </c>
      <c r="J1195" s="24" t="str">
        <f t="shared" si="37"/>
        <v>Need Improvement</v>
      </c>
    </row>
    <row r="1196" spans="1:10" x14ac:dyDescent="0.25">
      <c r="A1196" s="29">
        <v>40965</v>
      </c>
      <c r="B1196" s="30">
        <v>2387</v>
      </c>
      <c r="C1196" s="31" t="s">
        <v>56</v>
      </c>
      <c r="D1196" s="31" t="s">
        <v>65</v>
      </c>
      <c r="E1196" s="31" t="s">
        <v>59</v>
      </c>
      <c r="F1196" s="31">
        <v>6</v>
      </c>
      <c r="G1196" s="32">
        <v>9036</v>
      </c>
      <c r="H1196" s="31">
        <v>3571.4789999999994</v>
      </c>
      <c r="I1196" s="26">
        <f t="shared" si="36"/>
        <v>2.5000000000000001E-2</v>
      </c>
      <c r="J1196" s="24" t="str">
        <f t="shared" si="37"/>
        <v>Need Improvement</v>
      </c>
    </row>
    <row r="1197" spans="1:10" x14ac:dyDescent="0.25">
      <c r="A1197" s="29">
        <v>40966</v>
      </c>
      <c r="B1197" s="30">
        <v>2752</v>
      </c>
      <c r="C1197" s="31" t="s">
        <v>53</v>
      </c>
      <c r="D1197" s="31" t="s">
        <v>65</v>
      </c>
      <c r="E1197" s="31" t="s">
        <v>58</v>
      </c>
      <c r="F1197" s="31">
        <v>10</v>
      </c>
      <c r="G1197" s="32">
        <v>8100</v>
      </c>
      <c r="H1197" s="31">
        <v>1702.2149999999999</v>
      </c>
      <c r="I1197" s="26">
        <f t="shared" si="36"/>
        <v>2.5000000000000001E-2</v>
      </c>
      <c r="J1197" s="24" t="str">
        <f t="shared" si="37"/>
        <v>Need Improvement</v>
      </c>
    </row>
    <row r="1198" spans="1:10" x14ac:dyDescent="0.25">
      <c r="A1198" s="29">
        <v>40967</v>
      </c>
      <c r="B1198" s="30">
        <v>2388</v>
      </c>
      <c r="C1198" s="31" t="s">
        <v>57</v>
      </c>
      <c r="D1198" s="31" t="s">
        <v>65</v>
      </c>
      <c r="E1198" s="31" t="s">
        <v>55</v>
      </c>
      <c r="F1198" s="31">
        <v>7</v>
      </c>
      <c r="G1198" s="32">
        <v>1669.5</v>
      </c>
      <c r="H1198" s="31">
        <v>3289.7497500000004</v>
      </c>
      <c r="I1198" s="26">
        <f t="shared" si="36"/>
        <v>1.4999999999999999E-2</v>
      </c>
      <c r="J1198" s="24" t="str">
        <f t="shared" si="37"/>
        <v>Need Improvement</v>
      </c>
    </row>
    <row r="1199" spans="1:10" x14ac:dyDescent="0.25">
      <c r="A1199" s="29">
        <v>40969</v>
      </c>
      <c r="B1199" s="30">
        <v>2753</v>
      </c>
      <c r="C1199" s="31" t="s">
        <v>56</v>
      </c>
      <c r="D1199" s="31" t="s">
        <v>65</v>
      </c>
      <c r="E1199" s="31" t="s">
        <v>58</v>
      </c>
      <c r="F1199" s="31">
        <v>8</v>
      </c>
      <c r="G1199" s="32">
        <v>6888</v>
      </c>
      <c r="H1199" s="31">
        <v>1569.5455999999999</v>
      </c>
      <c r="I1199" s="26">
        <f t="shared" si="36"/>
        <v>2.5000000000000001E-2</v>
      </c>
      <c r="J1199" s="24" t="str">
        <f t="shared" si="37"/>
        <v>Need Improvement</v>
      </c>
    </row>
    <row r="1200" spans="1:10" x14ac:dyDescent="0.25">
      <c r="A1200" s="29">
        <v>40970</v>
      </c>
      <c r="B1200" s="30">
        <v>2389</v>
      </c>
      <c r="C1200" s="31" t="s">
        <v>53</v>
      </c>
      <c r="D1200" s="31" t="s">
        <v>65</v>
      </c>
      <c r="E1200" s="31" t="s">
        <v>55</v>
      </c>
      <c r="F1200" s="31">
        <v>8</v>
      </c>
      <c r="G1200" s="32">
        <v>3744</v>
      </c>
      <c r="H1200" s="31">
        <v>681.40800000000002</v>
      </c>
      <c r="I1200" s="26">
        <f t="shared" si="36"/>
        <v>1.4999999999999999E-2</v>
      </c>
      <c r="J1200" s="24" t="str">
        <f t="shared" si="37"/>
        <v>Need Improvement</v>
      </c>
    </row>
    <row r="1201" spans="1:10" x14ac:dyDescent="0.25">
      <c r="A1201" s="29">
        <v>40971</v>
      </c>
      <c r="B1201" s="30">
        <v>2754</v>
      </c>
      <c r="C1201" s="31" t="s">
        <v>57</v>
      </c>
      <c r="D1201" s="31" t="s">
        <v>65</v>
      </c>
      <c r="E1201" s="31" t="s">
        <v>59</v>
      </c>
      <c r="F1201" s="31">
        <v>10</v>
      </c>
      <c r="G1201" s="32">
        <v>2205</v>
      </c>
      <c r="H1201" s="31">
        <v>665.68949999999995</v>
      </c>
      <c r="I1201" s="26">
        <f t="shared" si="36"/>
        <v>1.4999999999999999E-2</v>
      </c>
      <c r="J1201" s="24" t="str">
        <f t="shared" si="37"/>
        <v>Need Improvement</v>
      </c>
    </row>
    <row r="1202" spans="1:10" x14ac:dyDescent="0.25">
      <c r="A1202" s="29">
        <v>40972</v>
      </c>
      <c r="B1202" s="30">
        <v>2390</v>
      </c>
      <c r="C1202" s="31" t="s">
        <v>56</v>
      </c>
      <c r="D1202" s="31" t="s">
        <v>65</v>
      </c>
      <c r="E1202" s="31" t="s">
        <v>55</v>
      </c>
      <c r="F1202" s="31">
        <v>8</v>
      </c>
      <c r="G1202" s="32">
        <v>11200</v>
      </c>
      <c r="H1202" s="31">
        <v>1729.28</v>
      </c>
      <c r="I1202" s="26">
        <f t="shared" si="36"/>
        <v>0.05</v>
      </c>
      <c r="J1202" s="24" t="str">
        <f t="shared" si="37"/>
        <v>Good</v>
      </c>
    </row>
    <row r="1203" spans="1:10" x14ac:dyDescent="0.25">
      <c r="A1203" s="29">
        <v>40973</v>
      </c>
      <c r="B1203" s="30">
        <v>2755</v>
      </c>
      <c r="C1203" s="31" t="s">
        <v>53</v>
      </c>
      <c r="D1203" s="31" t="s">
        <v>65</v>
      </c>
      <c r="E1203" s="31" t="s">
        <v>59</v>
      </c>
      <c r="F1203" s="31">
        <v>9</v>
      </c>
      <c r="G1203" s="32">
        <v>8676</v>
      </c>
      <c r="H1203" s="31">
        <v>2805.1677</v>
      </c>
      <c r="I1203" s="26">
        <f t="shared" si="36"/>
        <v>2.5000000000000001E-2</v>
      </c>
      <c r="J1203" s="24" t="str">
        <f t="shared" si="37"/>
        <v>Need Improvement</v>
      </c>
    </row>
    <row r="1204" spans="1:10" x14ac:dyDescent="0.25">
      <c r="A1204" s="29">
        <v>41339</v>
      </c>
      <c r="B1204" s="30">
        <v>2391</v>
      </c>
      <c r="C1204" s="31" t="s">
        <v>57</v>
      </c>
      <c r="D1204" s="31" t="s">
        <v>65</v>
      </c>
      <c r="E1204" s="31" t="s">
        <v>58</v>
      </c>
      <c r="F1204" s="31">
        <v>6</v>
      </c>
      <c r="G1204" s="32">
        <v>5292</v>
      </c>
      <c r="H1204" s="31">
        <v>3653.2439999999997</v>
      </c>
      <c r="I1204" s="26">
        <f t="shared" si="36"/>
        <v>2.5000000000000001E-2</v>
      </c>
      <c r="J1204" s="24" t="str">
        <f t="shared" si="37"/>
        <v>Need Improvement</v>
      </c>
    </row>
    <row r="1205" spans="1:10" x14ac:dyDescent="0.25">
      <c r="A1205" s="29">
        <v>41340</v>
      </c>
      <c r="B1205" s="30">
        <v>2756</v>
      </c>
      <c r="C1205" s="31" t="s">
        <v>56</v>
      </c>
      <c r="D1205" s="31" t="s">
        <v>65</v>
      </c>
      <c r="E1205" s="31" t="s">
        <v>59</v>
      </c>
      <c r="F1205" s="31">
        <v>9</v>
      </c>
      <c r="G1205" s="32">
        <v>6048</v>
      </c>
      <c r="H1205" s="31">
        <v>1563.1056000000001</v>
      </c>
      <c r="I1205" s="26">
        <f t="shared" si="36"/>
        <v>2.5000000000000001E-2</v>
      </c>
      <c r="J1205" s="24" t="str">
        <f t="shared" si="37"/>
        <v>Need Improvement</v>
      </c>
    </row>
    <row r="1206" spans="1:10" x14ac:dyDescent="0.25">
      <c r="A1206" s="29">
        <v>41341</v>
      </c>
      <c r="B1206" s="30">
        <v>2392</v>
      </c>
      <c r="C1206" s="31" t="s">
        <v>53</v>
      </c>
      <c r="D1206" s="31" t="s">
        <v>65</v>
      </c>
      <c r="E1206" s="31" t="s">
        <v>58</v>
      </c>
      <c r="F1206" s="31">
        <v>6</v>
      </c>
      <c r="G1206" s="32">
        <v>7371</v>
      </c>
      <c r="H1206" s="31">
        <v>2491.3980000000001</v>
      </c>
      <c r="I1206" s="26">
        <f t="shared" si="36"/>
        <v>2.5000000000000001E-2</v>
      </c>
      <c r="J1206" s="24" t="str">
        <f t="shared" si="37"/>
        <v>Need Improvement</v>
      </c>
    </row>
    <row r="1207" spans="1:10" x14ac:dyDescent="0.25">
      <c r="A1207" s="29">
        <v>41342</v>
      </c>
      <c r="B1207" s="30">
        <v>2757</v>
      </c>
      <c r="C1207" s="31" t="s">
        <v>57</v>
      </c>
      <c r="D1207" s="31" t="s">
        <v>65</v>
      </c>
      <c r="E1207" s="31" t="s">
        <v>55</v>
      </c>
      <c r="F1207" s="31">
        <v>7</v>
      </c>
      <c r="G1207" s="32">
        <v>4221</v>
      </c>
      <c r="H1207" s="31">
        <v>4334.9669999999996</v>
      </c>
      <c r="I1207" s="26">
        <f t="shared" si="36"/>
        <v>1.4999999999999999E-2</v>
      </c>
      <c r="J1207" s="24" t="str">
        <f t="shared" si="37"/>
        <v>Need Improvement</v>
      </c>
    </row>
    <row r="1208" spans="1:10" x14ac:dyDescent="0.25">
      <c r="A1208" s="29">
        <v>41343</v>
      </c>
      <c r="B1208" s="30">
        <v>2393</v>
      </c>
      <c r="C1208" s="31" t="s">
        <v>56</v>
      </c>
      <c r="D1208" s="31" t="s">
        <v>65</v>
      </c>
      <c r="E1208" s="31" t="s">
        <v>58</v>
      </c>
      <c r="F1208" s="31">
        <v>8</v>
      </c>
      <c r="G1208" s="32">
        <v>10880</v>
      </c>
      <c r="H1208" s="31">
        <v>2310.2592</v>
      </c>
      <c r="I1208" s="26">
        <f t="shared" si="36"/>
        <v>0.05</v>
      </c>
      <c r="J1208" s="24" t="str">
        <f t="shared" si="37"/>
        <v>Good</v>
      </c>
    </row>
    <row r="1209" spans="1:10" x14ac:dyDescent="0.25">
      <c r="A1209" s="29">
        <v>41344</v>
      </c>
      <c r="B1209" s="30">
        <v>2758</v>
      </c>
      <c r="C1209" s="31" t="s">
        <v>53</v>
      </c>
      <c r="D1209" s="31" t="s">
        <v>65</v>
      </c>
      <c r="E1209" s="31" t="s">
        <v>55</v>
      </c>
      <c r="F1209" s="31">
        <v>7</v>
      </c>
      <c r="G1209" s="32">
        <v>10710</v>
      </c>
      <c r="H1209" s="31">
        <v>5527.6987499999996</v>
      </c>
      <c r="I1209" s="26">
        <f t="shared" si="36"/>
        <v>0.05</v>
      </c>
      <c r="J1209" s="24" t="str">
        <f t="shared" si="37"/>
        <v>Good</v>
      </c>
    </row>
    <row r="1210" spans="1:10" x14ac:dyDescent="0.25">
      <c r="A1210" s="29">
        <v>41345</v>
      </c>
      <c r="B1210" s="30">
        <v>2394</v>
      </c>
      <c r="C1210" s="31" t="s">
        <v>57</v>
      </c>
      <c r="D1210" s="31" t="s">
        <v>65</v>
      </c>
      <c r="E1210" s="31" t="s">
        <v>59</v>
      </c>
      <c r="F1210" s="31">
        <v>10</v>
      </c>
      <c r="G1210" s="32">
        <v>2000</v>
      </c>
      <c r="H1210" s="31">
        <v>623.80000000000007</v>
      </c>
      <c r="I1210" s="26">
        <f t="shared" si="36"/>
        <v>1.4999999999999999E-2</v>
      </c>
      <c r="J1210" s="24" t="str">
        <f t="shared" si="37"/>
        <v>Need Improvement</v>
      </c>
    </row>
    <row r="1211" spans="1:10" x14ac:dyDescent="0.25">
      <c r="A1211" s="29">
        <v>41346</v>
      </c>
      <c r="B1211" s="30">
        <v>2759</v>
      </c>
      <c r="C1211" s="31" t="s">
        <v>56</v>
      </c>
      <c r="D1211" s="31" t="s">
        <v>65</v>
      </c>
      <c r="E1211" s="31" t="s">
        <v>55</v>
      </c>
      <c r="F1211" s="31">
        <v>9</v>
      </c>
      <c r="G1211" s="32">
        <v>9045</v>
      </c>
      <c r="H1211" s="31">
        <v>545.95619999999997</v>
      </c>
      <c r="I1211" s="26">
        <f t="shared" si="36"/>
        <v>2.5000000000000001E-2</v>
      </c>
      <c r="J1211" s="24" t="str">
        <f t="shared" si="37"/>
        <v>Need Improvement</v>
      </c>
    </row>
    <row r="1212" spans="1:10" x14ac:dyDescent="0.25">
      <c r="A1212" s="29">
        <v>41347</v>
      </c>
      <c r="B1212" s="30">
        <v>2395</v>
      </c>
      <c r="C1212" s="31" t="s">
        <v>53</v>
      </c>
      <c r="D1212" s="31" t="s">
        <v>65</v>
      </c>
      <c r="E1212" s="31" t="s">
        <v>59</v>
      </c>
      <c r="F1212" s="31">
        <v>10</v>
      </c>
      <c r="G1212" s="32">
        <v>5400</v>
      </c>
      <c r="H1212" s="31">
        <v>5366.25</v>
      </c>
      <c r="I1212" s="26">
        <f t="shared" si="36"/>
        <v>2.5000000000000001E-2</v>
      </c>
      <c r="J1212" s="24" t="str">
        <f t="shared" si="37"/>
        <v>Good</v>
      </c>
    </row>
    <row r="1213" spans="1:10" x14ac:dyDescent="0.25">
      <c r="A1213" s="29">
        <v>41348</v>
      </c>
      <c r="B1213" s="30">
        <v>2760</v>
      </c>
      <c r="C1213" s="31" t="s">
        <v>57</v>
      </c>
      <c r="D1213" s="31" t="s">
        <v>65</v>
      </c>
      <c r="E1213" s="31" t="s">
        <v>58</v>
      </c>
      <c r="F1213" s="31">
        <v>8</v>
      </c>
      <c r="G1213" s="32">
        <v>9248</v>
      </c>
      <c r="H1213" s="31">
        <v>985.14319999999998</v>
      </c>
      <c r="I1213" s="26">
        <f t="shared" si="36"/>
        <v>2.5000000000000001E-2</v>
      </c>
      <c r="J1213" s="24" t="str">
        <f t="shared" si="37"/>
        <v>Need Improvement</v>
      </c>
    </row>
    <row r="1214" spans="1:10" x14ac:dyDescent="0.25">
      <c r="A1214" s="29">
        <v>41349</v>
      </c>
      <c r="B1214" s="30">
        <v>2396</v>
      </c>
      <c r="C1214" s="31" t="s">
        <v>56</v>
      </c>
      <c r="D1214" s="31" t="s">
        <v>65</v>
      </c>
      <c r="E1214" s="31" t="s">
        <v>59</v>
      </c>
      <c r="F1214" s="31">
        <v>8</v>
      </c>
      <c r="G1214" s="32">
        <v>4496</v>
      </c>
      <c r="H1214" s="31">
        <v>842.32559999999989</v>
      </c>
      <c r="I1214" s="26">
        <f t="shared" si="36"/>
        <v>1.4999999999999999E-2</v>
      </c>
      <c r="J1214" s="24" t="str">
        <f t="shared" si="37"/>
        <v>Need Improvement</v>
      </c>
    </row>
    <row r="1215" spans="1:10" x14ac:dyDescent="0.25">
      <c r="A1215" s="29">
        <v>41350</v>
      </c>
      <c r="B1215" s="30">
        <v>2761</v>
      </c>
      <c r="C1215" s="31" t="s">
        <v>53</v>
      </c>
      <c r="D1215" s="31" t="s">
        <v>65</v>
      </c>
      <c r="E1215" s="31" t="s">
        <v>58</v>
      </c>
      <c r="F1215" s="31">
        <v>9</v>
      </c>
      <c r="G1215" s="32">
        <v>8842.5</v>
      </c>
      <c r="H1215" s="31">
        <v>1452.6459</v>
      </c>
      <c r="I1215" s="26">
        <f t="shared" si="36"/>
        <v>2.5000000000000001E-2</v>
      </c>
      <c r="J1215" s="24" t="str">
        <f t="shared" si="37"/>
        <v>Need Improvement</v>
      </c>
    </row>
    <row r="1216" spans="1:10" x14ac:dyDescent="0.25">
      <c r="A1216" s="29">
        <v>41351</v>
      </c>
      <c r="B1216" s="30">
        <v>2397</v>
      </c>
      <c r="C1216" s="31" t="s">
        <v>57</v>
      </c>
      <c r="D1216" s="31" t="s">
        <v>65</v>
      </c>
      <c r="E1216" s="31" t="s">
        <v>55</v>
      </c>
      <c r="F1216" s="31">
        <v>6</v>
      </c>
      <c r="G1216" s="32">
        <v>4446</v>
      </c>
      <c r="H1216" s="31">
        <v>2164.7574000000004</v>
      </c>
      <c r="I1216" s="26">
        <f t="shared" si="36"/>
        <v>1.4999999999999999E-2</v>
      </c>
      <c r="J1216" s="24" t="str">
        <f t="shared" si="37"/>
        <v>Need Improvement</v>
      </c>
    </row>
    <row r="1217" spans="1:10" x14ac:dyDescent="0.25">
      <c r="A1217" s="29">
        <v>41352</v>
      </c>
      <c r="B1217" s="30">
        <v>2762</v>
      </c>
      <c r="C1217" s="31" t="s">
        <v>56</v>
      </c>
      <c r="D1217" s="31" t="s">
        <v>65</v>
      </c>
      <c r="E1217" s="31" t="s">
        <v>58</v>
      </c>
      <c r="F1217" s="31">
        <v>10</v>
      </c>
      <c r="G1217" s="32">
        <v>5760</v>
      </c>
      <c r="H1217" s="31">
        <v>2762.4960000000001</v>
      </c>
      <c r="I1217" s="26">
        <f t="shared" si="36"/>
        <v>2.5000000000000001E-2</v>
      </c>
      <c r="J1217" s="24" t="str">
        <f t="shared" si="37"/>
        <v>Need Improvement</v>
      </c>
    </row>
    <row r="1218" spans="1:10" x14ac:dyDescent="0.25">
      <c r="A1218" s="29">
        <v>41353</v>
      </c>
      <c r="B1218" s="30">
        <v>2398</v>
      </c>
      <c r="C1218" s="31" t="s">
        <v>53</v>
      </c>
      <c r="D1218" s="31" t="s">
        <v>65</v>
      </c>
      <c r="E1218" s="31" t="s">
        <v>55</v>
      </c>
      <c r="F1218" s="31">
        <v>9</v>
      </c>
      <c r="G1218" s="32">
        <v>2214</v>
      </c>
      <c r="H1218" s="31">
        <v>3928.7429999999999</v>
      </c>
      <c r="I1218" s="26">
        <f t="shared" si="36"/>
        <v>1.4999999999999999E-2</v>
      </c>
      <c r="J1218" s="24" t="str">
        <f t="shared" si="37"/>
        <v>Need Improvement</v>
      </c>
    </row>
    <row r="1219" spans="1:10" x14ac:dyDescent="0.25">
      <c r="A1219" s="29">
        <v>41354</v>
      </c>
      <c r="B1219" s="30">
        <v>2763</v>
      </c>
      <c r="C1219" s="31" t="s">
        <v>57</v>
      </c>
      <c r="D1219" s="31" t="s">
        <v>65</v>
      </c>
      <c r="E1219" s="31" t="s">
        <v>59</v>
      </c>
      <c r="F1219" s="31">
        <v>9</v>
      </c>
      <c r="G1219" s="32">
        <v>9585</v>
      </c>
      <c r="H1219" s="31">
        <v>1387.1412</v>
      </c>
      <c r="I1219" s="26">
        <f t="shared" si="36"/>
        <v>2.5000000000000001E-2</v>
      </c>
      <c r="J1219" s="24" t="str">
        <f t="shared" si="37"/>
        <v>Need Improvement</v>
      </c>
    </row>
    <row r="1220" spans="1:10" x14ac:dyDescent="0.25">
      <c r="A1220" s="29">
        <v>41355</v>
      </c>
      <c r="B1220" s="30">
        <v>2399</v>
      </c>
      <c r="C1220" s="31" t="s">
        <v>56</v>
      </c>
      <c r="D1220" s="31" t="s">
        <v>65</v>
      </c>
      <c r="E1220" s="31" t="s">
        <v>55</v>
      </c>
      <c r="F1220" s="31">
        <v>8</v>
      </c>
      <c r="G1220" s="32">
        <v>1926</v>
      </c>
      <c r="H1220" s="31">
        <v>1205.6759999999999</v>
      </c>
      <c r="I1220" s="26">
        <f t="shared" si="36"/>
        <v>1.4999999999999999E-2</v>
      </c>
      <c r="J1220" s="24" t="str">
        <f t="shared" si="37"/>
        <v>Need Improvement</v>
      </c>
    </row>
    <row r="1221" spans="1:10" x14ac:dyDescent="0.25">
      <c r="A1221" s="29">
        <v>41356</v>
      </c>
      <c r="B1221" s="30">
        <v>2764</v>
      </c>
      <c r="C1221" s="31" t="s">
        <v>53</v>
      </c>
      <c r="D1221" s="31" t="s">
        <v>65</v>
      </c>
      <c r="E1221" s="31" t="s">
        <v>59</v>
      </c>
      <c r="F1221" s="31">
        <v>7</v>
      </c>
      <c r="G1221" s="32">
        <v>6384</v>
      </c>
      <c r="H1221" s="31">
        <v>3173.6459999999997</v>
      </c>
      <c r="I1221" s="26">
        <f t="shared" si="36"/>
        <v>2.5000000000000001E-2</v>
      </c>
      <c r="J1221" s="24" t="str">
        <f t="shared" si="37"/>
        <v>Need Improvement</v>
      </c>
    </row>
    <row r="1222" spans="1:10" x14ac:dyDescent="0.25">
      <c r="A1222" s="29">
        <v>41357</v>
      </c>
      <c r="B1222" s="30">
        <v>2400</v>
      </c>
      <c r="C1222" s="31" t="s">
        <v>57</v>
      </c>
      <c r="D1222" s="31" t="s">
        <v>65</v>
      </c>
      <c r="E1222" s="31" t="s">
        <v>58</v>
      </c>
      <c r="F1222" s="31">
        <v>8</v>
      </c>
      <c r="G1222" s="32">
        <v>11160</v>
      </c>
      <c r="H1222" s="31">
        <v>4388.1120000000001</v>
      </c>
      <c r="I1222" s="26">
        <f t="shared" ref="I1222:I1285" si="38">IF(G1222&lt;5000,$O$7,IF(AND(G1222&gt;=5000,G1222&lt;10000),$O$6,$O$5))</f>
        <v>0.05</v>
      </c>
      <c r="J1222" s="24" t="str">
        <f t="shared" ref="J1222:J1285" si="39">IF(OR(G1222&gt;10000,H1222&gt;=5000),"Good", "Need Improvement")</f>
        <v>Good</v>
      </c>
    </row>
    <row r="1223" spans="1:10" x14ac:dyDescent="0.25">
      <c r="A1223" s="29">
        <v>41358</v>
      </c>
      <c r="B1223" s="30">
        <v>2765</v>
      </c>
      <c r="C1223" s="31" t="s">
        <v>56</v>
      </c>
      <c r="D1223" s="31" t="s">
        <v>65</v>
      </c>
      <c r="E1223" s="31" t="s">
        <v>59</v>
      </c>
      <c r="F1223" s="31">
        <v>10</v>
      </c>
      <c r="G1223" s="32">
        <v>11250</v>
      </c>
      <c r="H1223" s="31">
        <v>2397.6000000000004</v>
      </c>
      <c r="I1223" s="26">
        <f t="shared" si="38"/>
        <v>0.05</v>
      </c>
      <c r="J1223" s="24" t="str">
        <f t="shared" si="39"/>
        <v>Good</v>
      </c>
    </row>
    <row r="1224" spans="1:10" x14ac:dyDescent="0.25">
      <c r="A1224" s="29">
        <v>41359</v>
      </c>
      <c r="B1224" s="30">
        <v>2401</v>
      </c>
      <c r="C1224" s="31" t="s">
        <v>53</v>
      </c>
      <c r="D1224" s="31" t="s">
        <v>65</v>
      </c>
      <c r="E1224" s="31" t="s">
        <v>58</v>
      </c>
      <c r="F1224" s="31">
        <v>8</v>
      </c>
      <c r="G1224" s="32">
        <v>5640</v>
      </c>
      <c r="H1224" s="31">
        <v>2969.46</v>
      </c>
      <c r="I1224" s="26">
        <f t="shared" si="38"/>
        <v>2.5000000000000001E-2</v>
      </c>
      <c r="J1224" s="24" t="str">
        <f t="shared" si="39"/>
        <v>Need Improvement</v>
      </c>
    </row>
    <row r="1225" spans="1:10" x14ac:dyDescent="0.25">
      <c r="A1225" s="29">
        <v>41360</v>
      </c>
      <c r="B1225" s="30">
        <v>2402</v>
      </c>
      <c r="C1225" s="31" t="s">
        <v>56</v>
      </c>
      <c r="D1225" s="31" t="s">
        <v>65</v>
      </c>
      <c r="E1225" s="31" t="s">
        <v>58</v>
      </c>
      <c r="F1225" s="31">
        <v>10</v>
      </c>
      <c r="G1225" s="32">
        <v>1635</v>
      </c>
      <c r="H1225" s="31">
        <v>612.9615</v>
      </c>
      <c r="I1225" s="26">
        <f t="shared" si="38"/>
        <v>1.4999999999999999E-2</v>
      </c>
      <c r="J1225" s="24" t="str">
        <f t="shared" si="39"/>
        <v>Need Improvement</v>
      </c>
    </row>
    <row r="1226" spans="1:10" x14ac:dyDescent="0.25">
      <c r="A1226" s="29">
        <v>41361</v>
      </c>
      <c r="B1226" s="30">
        <v>2403</v>
      </c>
      <c r="C1226" s="31" t="s">
        <v>57</v>
      </c>
      <c r="D1226" s="31" t="s">
        <v>65</v>
      </c>
      <c r="E1226" s="31" t="s">
        <v>59</v>
      </c>
      <c r="F1226" s="31">
        <v>8</v>
      </c>
      <c r="G1226" s="32">
        <v>9216</v>
      </c>
      <c r="H1226" s="31">
        <v>2406.7583999999997</v>
      </c>
      <c r="I1226" s="26">
        <f t="shared" si="38"/>
        <v>2.5000000000000001E-2</v>
      </c>
      <c r="J1226" s="24" t="str">
        <f t="shared" si="39"/>
        <v>Need Improvement</v>
      </c>
    </row>
    <row r="1227" spans="1:10" x14ac:dyDescent="0.25">
      <c r="A1227" s="29">
        <v>41362</v>
      </c>
      <c r="B1227" s="30">
        <v>2404</v>
      </c>
      <c r="C1227" s="31" t="s">
        <v>53</v>
      </c>
      <c r="D1227" s="31" t="s">
        <v>65</v>
      </c>
      <c r="E1227" s="31" t="s">
        <v>59</v>
      </c>
      <c r="F1227" s="31">
        <v>10</v>
      </c>
      <c r="G1227" s="32">
        <v>7620</v>
      </c>
      <c r="H1227" s="31">
        <v>1853.3745000000001</v>
      </c>
      <c r="I1227" s="26">
        <f t="shared" si="38"/>
        <v>2.5000000000000001E-2</v>
      </c>
      <c r="J1227" s="24" t="str">
        <f t="shared" si="39"/>
        <v>Need Improvement</v>
      </c>
    </row>
    <row r="1228" spans="1:10" x14ac:dyDescent="0.25">
      <c r="A1228" s="29">
        <v>41363</v>
      </c>
      <c r="B1228" s="30">
        <v>2405</v>
      </c>
      <c r="C1228" s="31" t="s">
        <v>56</v>
      </c>
      <c r="D1228" s="31" t="s">
        <v>65</v>
      </c>
      <c r="E1228" s="31" t="s">
        <v>59</v>
      </c>
      <c r="F1228" s="31">
        <v>10</v>
      </c>
      <c r="G1228" s="32">
        <v>5970</v>
      </c>
      <c r="H1228" s="31">
        <v>5246.1374999999998</v>
      </c>
      <c r="I1228" s="26">
        <f t="shared" si="38"/>
        <v>2.5000000000000001E-2</v>
      </c>
      <c r="J1228" s="24" t="str">
        <f t="shared" si="39"/>
        <v>Good</v>
      </c>
    </row>
    <row r="1229" spans="1:10" x14ac:dyDescent="0.25">
      <c r="A1229" s="29">
        <v>41364</v>
      </c>
      <c r="B1229" s="30">
        <v>2775</v>
      </c>
      <c r="C1229" s="31" t="s">
        <v>57</v>
      </c>
      <c r="D1229" s="31" t="s">
        <v>65</v>
      </c>
      <c r="E1229" s="31" t="s">
        <v>55</v>
      </c>
      <c r="F1229" s="31">
        <v>10</v>
      </c>
      <c r="G1229" s="32">
        <v>6060</v>
      </c>
      <c r="H1229" s="31">
        <v>1452.7839999999999</v>
      </c>
      <c r="I1229" s="26">
        <f t="shared" si="38"/>
        <v>2.5000000000000001E-2</v>
      </c>
      <c r="J1229" s="24" t="str">
        <f t="shared" si="39"/>
        <v>Need Improvement</v>
      </c>
    </row>
    <row r="1230" spans="1:10" x14ac:dyDescent="0.25">
      <c r="A1230" s="29">
        <v>41365</v>
      </c>
      <c r="B1230" s="30">
        <v>2411</v>
      </c>
      <c r="C1230" s="31" t="s">
        <v>56</v>
      </c>
      <c r="D1230" s="31" t="s">
        <v>65</v>
      </c>
      <c r="E1230" s="31" t="s">
        <v>58</v>
      </c>
      <c r="F1230" s="31">
        <v>8</v>
      </c>
      <c r="G1230" s="32">
        <v>5724</v>
      </c>
      <c r="H1230" s="31">
        <v>849.44159999999999</v>
      </c>
      <c r="I1230" s="26">
        <f t="shared" si="38"/>
        <v>2.5000000000000001E-2</v>
      </c>
      <c r="J1230" s="24" t="str">
        <f t="shared" si="39"/>
        <v>Need Improvement</v>
      </c>
    </row>
    <row r="1231" spans="1:10" x14ac:dyDescent="0.25">
      <c r="A1231" s="29">
        <v>41366</v>
      </c>
      <c r="B1231" s="30">
        <v>2776</v>
      </c>
      <c r="C1231" s="31" t="s">
        <v>53</v>
      </c>
      <c r="D1231" s="31" t="s">
        <v>65</v>
      </c>
      <c r="E1231" s="31" t="s">
        <v>55</v>
      </c>
      <c r="F1231" s="31">
        <v>10</v>
      </c>
      <c r="G1231" s="32">
        <v>10350</v>
      </c>
      <c r="H1231" s="31">
        <v>683.51400000000001</v>
      </c>
      <c r="I1231" s="26">
        <f t="shared" si="38"/>
        <v>0.05</v>
      </c>
      <c r="J1231" s="24" t="str">
        <f t="shared" si="39"/>
        <v>Good</v>
      </c>
    </row>
    <row r="1232" spans="1:10" x14ac:dyDescent="0.25">
      <c r="A1232" s="29">
        <v>41367</v>
      </c>
      <c r="B1232" s="30">
        <v>2412</v>
      </c>
      <c r="C1232" s="31" t="s">
        <v>57</v>
      </c>
      <c r="D1232" s="31" t="s">
        <v>65</v>
      </c>
      <c r="E1232" s="31" t="s">
        <v>59</v>
      </c>
      <c r="F1232" s="31">
        <v>6</v>
      </c>
      <c r="G1232" s="32">
        <v>11475</v>
      </c>
      <c r="H1232" s="31">
        <v>3490.2359999999999</v>
      </c>
      <c r="I1232" s="26">
        <f t="shared" si="38"/>
        <v>0.05</v>
      </c>
      <c r="J1232" s="24" t="str">
        <f t="shared" si="39"/>
        <v>Good</v>
      </c>
    </row>
    <row r="1233" spans="1:10" x14ac:dyDescent="0.25">
      <c r="A1233" s="29">
        <v>41368</v>
      </c>
      <c r="B1233" s="30">
        <v>2777</v>
      </c>
      <c r="C1233" s="31" t="s">
        <v>56</v>
      </c>
      <c r="D1233" s="31" t="s">
        <v>65</v>
      </c>
      <c r="E1233" s="31" t="s">
        <v>55</v>
      </c>
      <c r="F1233" s="31">
        <v>9</v>
      </c>
      <c r="G1233" s="32">
        <v>6831</v>
      </c>
      <c r="H1233" s="31">
        <v>852.96420000000001</v>
      </c>
      <c r="I1233" s="26">
        <f t="shared" si="38"/>
        <v>2.5000000000000001E-2</v>
      </c>
      <c r="J1233" s="24" t="str">
        <f t="shared" si="39"/>
        <v>Need Improvement</v>
      </c>
    </row>
    <row r="1234" spans="1:10" x14ac:dyDescent="0.25">
      <c r="A1234" s="29">
        <v>41369</v>
      </c>
      <c r="B1234" s="30">
        <v>2413</v>
      </c>
      <c r="C1234" s="31" t="s">
        <v>53</v>
      </c>
      <c r="D1234" s="31" t="s">
        <v>65</v>
      </c>
      <c r="E1234" s="31" t="s">
        <v>59</v>
      </c>
      <c r="F1234" s="31">
        <v>6</v>
      </c>
      <c r="G1234" s="32">
        <v>5062.5</v>
      </c>
      <c r="H1234" s="31">
        <v>1971.84375</v>
      </c>
      <c r="I1234" s="26">
        <f t="shared" si="38"/>
        <v>2.5000000000000001E-2</v>
      </c>
      <c r="J1234" s="24" t="str">
        <f t="shared" si="39"/>
        <v>Need Improvement</v>
      </c>
    </row>
    <row r="1235" spans="1:10" x14ac:dyDescent="0.25">
      <c r="A1235" s="29">
        <v>41370</v>
      </c>
      <c r="B1235" s="30">
        <v>2778</v>
      </c>
      <c r="C1235" s="31" t="s">
        <v>57</v>
      </c>
      <c r="D1235" s="31" t="s">
        <v>65</v>
      </c>
      <c r="E1235" s="31" t="s">
        <v>58</v>
      </c>
      <c r="F1235" s="31">
        <v>6</v>
      </c>
      <c r="G1235" s="32">
        <v>5778</v>
      </c>
      <c r="H1235" s="31">
        <v>2354.5349999999999</v>
      </c>
      <c r="I1235" s="26">
        <f t="shared" si="38"/>
        <v>2.5000000000000001E-2</v>
      </c>
      <c r="J1235" s="24" t="str">
        <f t="shared" si="39"/>
        <v>Need Improvement</v>
      </c>
    </row>
    <row r="1236" spans="1:10" x14ac:dyDescent="0.25">
      <c r="A1236" s="29">
        <v>41371</v>
      </c>
      <c r="B1236" s="30">
        <v>2414</v>
      </c>
      <c r="C1236" s="31" t="s">
        <v>56</v>
      </c>
      <c r="D1236" s="31" t="s">
        <v>65</v>
      </c>
      <c r="E1236" s="31" t="s">
        <v>59</v>
      </c>
      <c r="F1236" s="31">
        <v>9</v>
      </c>
      <c r="G1236" s="32">
        <v>13432.5</v>
      </c>
      <c r="H1236" s="31">
        <v>2267.4059999999999</v>
      </c>
      <c r="I1236" s="26">
        <f t="shared" si="38"/>
        <v>0.05</v>
      </c>
      <c r="J1236" s="24" t="str">
        <f t="shared" si="39"/>
        <v>Good</v>
      </c>
    </row>
    <row r="1237" spans="1:10" x14ac:dyDescent="0.25">
      <c r="A1237" s="29">
        <v>41372</v>
      </c>
      <c r="B1237" s="30">
        <v>2779</v>
      </c>
      <c r="C1237" s="31" t="s">
        <v>53</v>
      </c>
      <c r="D1237" s="31" t="s">
        <v>65</v>
      </c>
      <c r="E1237" s="31" t="s">
        <v>58</v>
      </c>
      <c r="F1237" s="31">
        <v>8</v>
      </c>
      <c r="G1237" s="32">
        <v>6516</v>
      </c>
      <c r="H1237" s="31">
        <v>683.31119999999999</v>
      </c>
      <c r="I1237" s="26">
        <f t="shared" si="38"/>
        <v>2.5000000000000001E-2</v>
      </c>
      <c r="J1237" s="24" t="str">
        <f t="shared" si="39"/>
        <v>Need Improvement</v>
      </c>
    </row>
    <row r="1238" spans="1:10" x14ac:dyDescent="0.25">
      <c r="A1238" s="29">
        <v>41373</v>
      </c>
      <c r="B1238" s="30">
        <v>2415</v>
      </c>
      <c r="C1238" s="31" t="s">
        <v>57</v>
      </c>
      <c r="D1238" s="31" t="s">
        <v>65</v>
      </c>
      <c r="E1238" s="31" t="s">
        <v>55</v>
      </c>
      <c r="F1238" s="31">
        <v>10</v>
      </c>
      <c r="G1238" s="32">
        <v>7575</v>
      </c>
      <c r="H1238" s="31">
        <v>578.73</v>
      </c>
      <c r="I1238" s="26">
        <f t="shared" si="38"/>
        <v>2.5000000000000001E-2</v>
      </c>
      <c r="J1238" s="24" t="str">
        <f t="shared" si="39"/>
        <v>Need Improvement</v>
      </c>
    </row>
    <row r="1239" spans="1:10" x14ac:dyDescent="0.25">
      <c r="A1239" s="29">
        <v>41374</v>
      </c>
      <c r="B1239" s="30">
        <v>2780</v>
      </c>
      <c r="C1239" s="31" t="s">
        <v>56</v>
      </c>
      <c r="D1239" s="31" t="s">
        <v>65</v>
      </c>
      <c r="E1239" s="31" t="s">
        <v>58</v>
      </c>
      <c r="F1239" s="31">
        <v>6</v>
      </c>
      <c r="G1239" s="32">
        <v>6084</v>
      </c>
      <c r="H1239" s="31">
        <v>1423.1997000000001</v>
      </c>
      <c r="I1239" s="26">
        <f t="shared" si="38"/>
        <v>2.5000000000000001E-2</v>
      </c>
      <c r="J1239" s="24" t="str">
        <f t="shared" si="39"/>
        <v>Need Improvement</v>
      </c>
    </row>
    <row r="1240" spans="1:10" x14ac:dyDescent="0.25">
      <c r="A1240" s="29">
        <v>41375</v>
      </c>
      <c r="B1240" s="30">
        <v>2416</v>
      </c>
      <c r="C1240" s="31" t="s">
        <v>53</v>
      </c>
      <c r="D1240" s="31" t="s">
        <v>65</v>
      </c>
      <c r="E1240" s="31" t="s">
        <v>55</v>
      </c>
      <c r="F1240" s="31">
        <v>9</v>
      </c>
      <c r="G1240" s="32">
        <v>12487.5</v>
      </c>
      <c r="H1240" s="31">
        <v>912.33675000000005</v>
      </c>
      <c r="I1240" s="26">
        <f t="shared" si="38"/>
        <v>0.05</v>
      </c>
      <c r="J1240" s="24" t="str">
        <f t="shared" si="39"/>
        <v>Good</v>
      </c>
    </row>
    <row r="1241" spans="1:10" x14ac:dyDescent="0.25">
      <c r="A1241" s="29">
        <v>41376</v>
      </c>
      <c r="B1241" s="30">
        <v>2781</v>
      </c>
      <c r="C1241" s="31" t="s">
        <v>57</v>
      </c>
      <c r="D1241" s="31" t="s">
        <v>65</v>
      </c>
      <c r="E1241" s="31" t="s">
        <v>59</v>
      </c>
      <c r="F1241" s="31">
        <v>9</v>
      </c>
      <c r="G1241" s="32">
        <v>7506</v>
      </c>
      <c r="H1241" s="31">
        <v>754.35299999999995</v>
      </c>
      <c r="I1241" s="26">
        <f t="shared" si="38"/>
        <v>2.5000000000000001E-2</v>
      </c>
      <c r="J1241" s="24" t="str">
        <f t="shared" si="39"/>
        <v>Need Improvement</v>
      </c>
    </row>
    <row r="1242" spans="1:10" x14ac:dyDescent="0.25">
      <c r="A1242" s="29">
        <v>41377</v>
      </c>
      <c r="B1242" s="30">
        <v>2417</v>
      </c>
      <c r="C1242" s="31" t="s">
        <v>56</v>
      </c>
      <c r="D1242" s="31" t="s">
        <v>65</v>
      </c>
      <c r="E1242" s="31" t="s">
        <v>55</v>
      </c>
      <c r="F1242" s="31">
        <v>7</v>
      </c>
      <c r="G1242" s="32">
        <v>12022.5</v>
      </c>
      <c r="H1242" s="31">
        <v>4181.9063999999998</v>
      </c>
      <c r="I1242" s="26">
        <f t="shared" si="38"/>
        <v>0.05</v>
      </c>
      <c r="J1242" s="24" t="str">
        <f t="shared" si="39"/>
        <v>Good</v>
      </c>
    </row>
    <row r="1243" spans="1:10" x14ac:dyDescent="0.25">
      <c r="A1243" s="29">
        <v>41378</v>
      </c>
      <c r="B1243" s="30">
        <v>2782</v>
      </c>
      <c r="C1243" s="31" t="s">
        <v>53</v>
      </c>
      <c r="D1243" s="31" t="s">
        <v>65</v>
      </c>
      <c r="E1243" s="31" t="s">
        <v>59</v>
      </c>
      <c r="F1243" s="31">
        <v>9</v>
      </c>
      <c r="G1243" s="32">
        <v>4266</v>
      </c>
      <c r="H1243" s="31">
        <v>1736.2619999999997</v>
      </c>
      <c r="I1243" s="26">
        <f t="shared" si="38"/>
        <v>1.4999999999999999E-2</v>
      </c>
      <c r="J1243" s="24" t="str">
        <f t="shared" si="39"/>
        <v>Need Improvement</v>
      </c>
    </row>
    <row r="1244" spans="1:10" x14ac:dyDescent="0.25">
      <c r="A1244" s="29">
        <v>41379</v>
      </c>
      <c r="B1244" s="30">
        <v>2418</v>
      </c>
      <c r="C1244" s="31" t="s">
        <v>57</v>
      </c>
      <c r="D1244" s="31" t="s">
        <v>65</v>
      </c>
      <c r="E1244" s="31" t="s">
        <v>58</v>
      </c>
      <c r="F1244" s="31">
        <v>7</v>
      </c>
      <c r="G1244" s="32">
        <v>3370.5</v>
      </c>
      <c r="H1244" s="31">
        <v>2058.7013999999999</v>
      </c>
      <c r="I1244" s="26">
        <f t="shared" si="38"/>
        <v>1.4999999999999999E-2</v>
      </c>
      <c r="J1244" s="24" t="str">
        <f t="shared" si="39"/>
        <v>Need Improvement</v>
      </c>
    </row>
    <row r="1245" spans="1:10" x14ac:dyDescent="0.25">
      <c r="A1245" s="29">
        <v>41380</v>
      </c>
      <c r="B1245" s="30">
        <v>2783</v>
      </c>
      <c r="C1245" s="31" t="s">
        <v>56</v>
      </c>
      <c r="D1245" s="31" t="s">
        <v>65</v>
      </c>
      <c r="E1245" s="31" t="s">
        <v>59</v>
      </c>
      <c r="F1245" s="31">
        <v>9</v>
      </c>
      <c r="G1245" s="32">
        <v>2673</v>
      </c>
      <c r="H1245" s="31">
        <v>4602.9059999999999</v>
      </c>
      <c r="I1245" s="26">
        <f t="shared" si="38"/>
        <v>1.4999999999999999E-2</v>
      </c>
      <c r="J1245" s="24" t="str">
        <f t="shared" si="39"/>
        <v>Need Improvement</v>
      </c>
    </row>
    <row r="1246" spans="1:10" x14ac:dyDescent="0.25">
      <c r="A1246" s="29">
        <v>41381</v>
      </c>
      <c r="B1246" s="30">
        <v>2419</v>
      </c>
      <c r="C1246" s="31" t="s">
        <v>53</v>
      </c>
      <c r="D1246" s="31" t="s">
        <v>65</v>
      </c>
      <c r="E1246" s="31" t="s">
        <v>58</v>
      </c>
      <c r="F1246" s="31">
        <v>8</v>
      </c>
      <c r="G1246" s="32">
        <v>6048</v>
      </c>
      <c r="H1246" s="31">
        <v>3281.04</v>
      </c>
      <c r="I1246" s="26">
        <f t="shared" si="38"/>
        <v>2.5000000000000001E-2</v>
      </c>
      <c r="J1246" s="24" t="str">
        <f t="shared" si="39"/>
        <v>Need Improvement</v>
      </c>
    </row>
    <row r="1247" spans="1:10" x14ac:dyDescent="0.25">
      <c r="A1247" s="29">
        <v>41382</v>
      </c>
      <c r="B1247" s="30">
        <v>2784</v>
      </c>
      <c r="C1247" s="31" t="s">
        <v>57</v>
      </c>
      <c r="D1247" s="31" t="s">
        <v>65</v>
      </c>
      <c r="E1247" s="31" t="s">
        <v>55</v>
      </c>
      <c r="F1247" s="31">
        <v>8</v>
      </c>
      <c r="G1247" s="32">
        <v>4428</v>
      </c>
      <c r="H1247" s="31">
        <v>721.09979999999996</v>
      </c>
      <c r="I1247" s="26">
        <f t="shared" si="38"/>
        <v>1.4999999999999999E-2</v>
      </c>
      <c r="J1247" s="24" t="str">
        <f t="shared" si="39"/>
        <v>Need Improvement</v>
      </c>
    </row>
    <row r="1248" spans="1:10" x14ac:dyDescent="0.25">
      <c r="A1248" s="29">
        <v>41383</v>
      </c>
      <c r="B1248" s="30">
        <v>2420</v>
      </c>
      <c r="C1248" s="31" t="s">
        <v>56</v>
      </c>
      <c r="D1248" s="31" t="s">
        <v>65</v>
      </c>
      <c r="E1248" s="31" t="s">
        <v>58</v>
      </c>
      <c r="F1248" s="31">
        <v>10</v>
      </c>
      <c r="G1248" s="32">
        <v>5160</v>
      </c>
      <c r="H1248" s="31">
        <v>2085.1559999999999</v>
      </c>
      <c r="I1248" s="26">
        <f t="shared" si="38"/>
        <v>2.5000000000000001E-2</v>
      </c>
      <c r="J1248" s="24" t="str">
        <f t="shared" si="39"/>
        <v>Need Improvement</v>
      </c>
    </row>
    <row r="1249" spans="1:10" x14ac:dyDescent="0.25">
      <c r="A1249" s="29">
        <v>41384</v>
      </c>
      <c r="B1249" s="30">
        <v>2785</v>
      </c>
      <c r="C1249" s="31" t="s">
        <v>53</v>
      </c>
      <c r="D1249" s="31" t="s">
        <v>65</v>
      </c>
      <c r="E1249" s="31" t="s">
        <v>55</v>
      </c>
      <c r="F1249" s="31">
        <v>7</v>
      </c>
      <c r="G1249" s="32">
        <v>14280</v>
      </c>
      <c r="H1249" s="31">
        <v>4382.5320000000002</v>
      </c>
      <c r="I1249" s="26">
        <f t="shared" si="38"/>
        <v>0.05</v>
      </c>
      <c r="J1249" s="24" t="str">
        <f t="shared" si="39"/>
        <v>Good</v>
      </c>
    </row>
    <row r="1250" spans="1:10" x14ac:dyDescent="0.25">
      <c r="A1250" s="29">
        <v>41385</v>
      </c>
      <c r="B1250" s="30">
        <v>2421</v>
      </c>
      <c r="C1250" s="31" t="s">
        <v>57</v>
      </c>
      <c r="D1250" s="31" t="s">
        <v>65</v>
      </c>
      <c r="E1250" s="31" t="s">
        <v>59</v>
      </c>
      <c r="F1250" s="31">
        <v>7</v>
      </c>
      <c r="G1250" s="32">
        <v>11172</v>
      </c>
      <c r="H1250" s="31">
        <v>2141.1137999999996</v>
      </c>
      <c r="I1250" s="26">
        <f t="shared" si="38"/>
        <v>0.05</v>
      </c>
      <c r="J1250" s="24" t="str">
        <f t="shared" si="39"/>
        <v>Good</v>
      </c>
    </row>
    <row r="1251" spans="1:10" x14ac:dyDescent="0.25">
      <c r="A1251" s="29">
        <v>41386</v>
      </c>
      <c r="B1251" s="30">
        <v>2786</v>
      </c>
      <c r="C1251" s="31" t="s">
        <v>56</v>
      </c>
      <c r="D1251" s="31" t="s">
        <v>65</v>
      </c>
      <c r="E1251" s="31" t="s">
        <v>55</v>
      </c>
      <c r="F1251" s="31">
        <v>7</v>
      </c>
      <c r="G1251" s="32">
        <v>11550</v>
      </c>
      <c r="H1251" s="31">
        <v>2089.395</v>
      </c>
      <c r="I1251" s="26">
        <f t="shared" si="38"/>
        <v>0.05</v>
      </c>
      <c r="J1251" s="24" t="str">
        <f t="shared" si="39"/>
        <v>Good</v>
      </c>
    </row>
    <row r="1252" spans="1:10" x14ac:dyDescent="0.25">
      <c r="A1252" s="29">
        <v>41387</v>
      </c>
      <c r="B1252" s="30">
        <v>2422</v>
      </c>
      <c r="C1252" s="31" t="s">
        <v>53</v>
      </c>
      <c r="D1252" s="31" t="s">
        <v>65</v>
      </c>
      <c r="E1252" s="31" t="s">
        <v>59</v>
      </c>
      <c r="F1252" s="31">
        <v>6</v>
      </c>
      <c r="G1252" s="32">
        <v>9828</v>
      </c>
      <c r="H1252" s="31">
        <v>4660.9290000000001</v>
      </c>
      <c r="I1252" s="26">
        <f t="shared" si="38"/>
        <v>2.5000000000000001E-2</v>
      </c>
      <c r="J1252" s="24" t="str">
        <f t="shared" si="39"/>
        <v>Need Improvement</v>
      </c>
    </row>
    <row r="1253" spans="1:10" x14ac:dyDescent="0.25">
      <c r="A1253" s="29">
        <v>41388</v>
      </c>
      <c r="B1253" s="30">
        <v>2787</v>
      </c>
      <c r="C1253" s="31" t="s">
        <v>57</v>
      </c>
      <c r="D1253" s="31" t="s">
        <v>65</v>
      </c>
      <c r="E1253" s="31" t="s">
        <v>58</v>
      </c>
      <c r="F1253" s="31">
        <v>8</v>
      </c>
      <c r="G1253" s="32">
        <v>7200</v>
      </c>
      <c r="H1253" s="31">
        <v>2219.7600000000002</v>
      </c>
      <c r="I1253" s="26">
        <f t="shared" si="38"/>
        <v>2.5000000000000001E-2</v>
      </c>
      <c r="J1253" s="24" t="str">
        <f t="shared" si="39"/>
        <v>Need Improvement</v>
      </c>
    </row>
    <row r="1254" spans="1:10" x14ac:dyDescent="0.25">
      <c r="A1254" s="29">
        <v>41389</v>
      </c>
      <c r="B1254" s="30">
        <v>2423</v>
      </c>
      <c r="C1254" s="31" t="s">
        <v>56</v>
      </c>
      <c r="D1254" s="31" t="s">
        <v>65</v>
      </c>
      <c r="E1254" s="31" t="s">
        <v>59</v>
      </c>
      <c r="F1254" s="31">
        <v>10</v>
      </c>
      <c r="G1254" s="32">
        <v>5130</v>
      </c>
      <c r="H1254" s="31">
        <v>969.31350000000009</v>
      </c>
      <c r="I1254" s="26">
        <f t="shared" si="38"/>
        <v>2.5000000000000001E-2</v>
      </c>
      <c r="J1254" s="24" t="str">
        <f t="shared" si="39"/>
        <v>Need Improvement</v>
      </c>
    </row>
    <row r="1255" spans="1:10" x14ac:dyDescent="0.25">
      <c r="A1255" s="29">
        <v>41390</v>
      </c>
      <c r="B1255" s="30">
        <v>2788</v>
      </c>
      <c r="C1255" s="31" t="s">
        <v>53</v>
      </c>
      <c r="D1255" s="31" t="s">
        <v>65</v>
      </c>
      <c r="E1255" s="31" t="s">
        <v>58</v>
      </c>
      <c r="F1255" s="31">
        <v>10</v>
      </c>
      <c r="G1255" s="32">
        <v>6780</v>
      </c>
      <c r="H1255" s="31">
        <v>1490.922</v>
      </c>
      <c r="I1255" s="26">
        <f t="shared" si="38"/>
        <v>2.5000000000000001E-2</v>
      </c>
      <c r="J1255" s="24" t="str">
        <f t="shared" si="39"/>
        <v>Need Improvement</v>
      </c>
    </row>
    <row r="1256" spans="1:10" x14ac:dyDescent="0.25">
      <c r="A1256" s="29">
        <v>41391</v>
      </c>
      <c r="B1256" s="30">
        <v>2424</v>
      </c>
      <c r="C1256" s="31" t="s">
        <v>57</v>
      </c>
      <c r="D1256" s="31" t="s">
        <v>65</v>
      </c>
      <c r="E1256" s="31" t="s">
        <v>55</v>
      </c>
      <c r="F1256" s="31">
        <v>10</v>
      </c>
      <c r="G1256" s="32">
        <v>2210</v>
      </c>
      <c r="H1256" s="31">
        <v>2978.8589999999999</v>
      </c>
      <c r="I1256" s="26">
        <f t="shared" si="38"/>
        <v>1.4999999999999999E-2</v>
      </c>
      <c r="J1256" s="24" t="str">
        <f t="shared" si="39"/>
        <v>Need Improvement</v>
      </c>
    </row>
    <row r="1257" spans="1:10" x14ac:dyDescent="0.25">
      <c r="A1257" s="29">
        <v>41392</v>
      </c>
      <c r="B1257" s="30">
        <v>2789</v>
      </c>
      <c r="C1257" s="31" t="s">
        <v>56</v>
      </c>
      <c r="D1257" s="31" t="s">
        <v>65</v>
      </c>
      <c r="E1257" s="31" t="s">
        <v>58</v>
      </c>
      <c r="F1257" s="31">
        <v>7</v>
      </c>
      <c r="G1257" s="32">
        <v>5355</v>
      </c>
      <c r="H1257" s="31">
        <v>1920.3029999999999</v>
      </c>
      <c r="I1257" s="26">
        <f t="shared" si="38"/>
        <v>2.5000000000000001E-2</v>
      </c>
      <c r="J1257" s="24" t="str">
        <f t="shared" si="39"/>
        <v>Need Improvement</v>
      </c>
    </row>
    <row r="1258" spans="1:10" x14ac:dyDescent="0.25">
      <c r="A1258" s="29">
        <v>41393</v>
      </c>
      <c r="B1258" s="30">
        <v>2425</v>
      </c>
      <c r="C1258" s="31" t="s">
        <v>53</v>
      </c>
      <c r="D1258" s="31" t="s">
        <v>65</v>
      </c>
      <c r="E1258" s="31" t="s">
        <v>55</v>
      </c>
      <c r="F1258" s="31">
        <v>6</v>
      </c>
      <c r="G1258" s="32">
        <v>3762</v>
      </c>
      <c r="H1258" s="31">
        <v>3857.9309999999996</v>
      </c>
      <c r="I1258" s="26">
        <f t="shared" si="38"/>
        <v>1.4999999999999999E-2</v>
      </c>
      <c r="J1258" s="24" t="str">
        <f t="shared" si="39"/>
        <v>Need Improvement</v>
      </c>
    </row>
    <row r="1259" spans="1:10" x14ac:dyDescent="0.25">
      <c r="A1259" s="29">
        <v>41394</v>
      </c>
      <c r="B1259" s="30">
        <v>2790</v>
      </c>
      <c r="C1259" s="31" t="s">
        <v>57</v>
      </c>
      <c r="D1259" s="31" t="s">
        <v>65</v>
      </c>
      <c r="E1259" s="31" t="s">
        <v>59</v>
      </c>
      <c r="F1259" s="31">
        <v>6</v>
      </c>
      <c r="G1259" s="32">
        <v>4698</v>
      </c>
      <c r="H1259" s="31">
        <v>587.40659999999991</v>
      </c>
      <c r="I1259" s="26">
        <f t="shared" si="38"/>
        <v>1.4999999999999999E-2</v>
      </c>
      <c r="J1259" s="24" t="str">
        <f t="shared" si="39"/>
        <v>Need Improvement</v>
      </c>
    </row>
    <row r="1260" spans="1:10" x14ac:dyDescent="0.25">
      <c r="A1260" s="29">
        <v>41395</v>
      </c>
      <c r="B1260" s="30">
        <v>2426</v>
      </c>
      <c r="C1260" s="31" t="s">
        <v>56</v>
      </c>
      <c r="D1260" s="31" t="s">
        <v>65</v>
      </c>
      <c r="E1260" s="31" t="s">
        <v>55</v>
      </c>
      <c r="F1260" s="31">
        <v>10</v>
      </c>
      <c r="G1260" s="32">
        <v>3660</v>
      </c>
      <c r="H1260" s="31">
        <v>2663.0160000000001</v>
      </c>
      <c r="I1260" s="26">
        <f t="shared" si="38"/>
        <v>1.4999999999999999E-2</v>
      </c>
      <c r="J1260" s="24" t="str">
        <f t="shared" si="39"/>
        <v>Need Improvement</v>
      </c>
    </row>
    <row r="1261" spans="1:10" x14ac:dyDescent="0.25">
      <c r="A1261" s="29">
        <v>41396</v>
      </c>
      <c r="B1261" s="30">
        <v>2791</v>
      </c>
      <c r="C1261" s="31" t="s">
        <v>53</v>
      </c>
      <c r="D1261" s="31" t="s">
        <v>65</v>
      </c>
      <c r="E1261" s="31" t="s">
        <v>59</v>
      </c>
      <c r="F1261" s="31">
        <v>8</v>
      </c>
      <c r="G1261" s="32">
        <v>1608</v>
      </c>
      <c r="H1261" s="31">
        <v>1651.2552000000001</v>
      </c>
      <c r="I1261" s="26">
        <f t="shared" si="38"/>
        <v>1.4999999999999999E-2</v>
      </c>
      <c r="J1261" s="24" t="str">
        <f t="shared" si="39"/>
        <v>Need Improvement</v>
      </c>
    </row>
    <row r="1262" spans="1:10" x14ac:dyDescent="0.25">
      <c r="A1262" s="29">
        <v>41397</v>
      </c>
      <c r="B1262" s="30">
        <v>2427</v>
      </c>
      <c r="C1262" s="31" t="s">
        <v>57</v>
      </c>
      <c r="D1262" s="31" t="s">
        <v>65</v>
      </c>
      <c r="E1262" s="31" t="s">
        <v>58</v>
      </c>
      <c r="F1262" s="31">
        <v>10</v>
      </c>
      <c r="G1262" s="32">
        <v>4160</v>
      </c>
      <c r="H1262" s="31">
        <v>3580.7200000000003</v>
      </c>
      <c r="I1262" s="26">
        <f t="shared" si="38"/>
        <v>1.4999999999999999E-2</v>
      </c>
      <c r="J1262" s="24" t="str">
        <f t="shared" si="39"/>
        <v>Need Improvement</v>
      </c>
    </row>
    <row r="1263" spans="1:10" x14ac:dyDescent="0.25">
      <c r="A1263" s="29">
        <v>41398</v>
      </c>
      <c r="B1263" s="30">
        <v>2792</v>
      </c>
      <c r="C1263" s="31" t="s">
        <v>56</v>
      </c>
      <c r="D1263" s="31" t="s">
        <v>65</v>
      </c>
      <c r="E1263" s="31" t="s">
        <v>59</v>
      </c>
      <c r="F1263" s="31">
        <v>10</v>
      </c>
      <c r="G1263" s="32">
        <v>4120</v>
      </c>
      <c r="H1263" s="31">
        <v>1837.52</v>
      </c>
      <c r="I1263" s="26">
        <f t="shared" si="38"/>
        <v>1.4999999999999999E-2</v>
      </c>
      <c r="J1263" s="24" t="str">
        <f t="shared" si="39"/>
        <v>Need Improvement</v>
      </c>
    </row>
    <row r="1264" spans="1:10" x14ac:dyDescent="0.25">
      <c r="A1264" s="29">
        <v>41399</v>
      </c>
      <c r="B1264" s="30">
        <v>2428</v>
      </c>
      <c r="C1264" s="31" t="s">
        <v>53</v>
      </c>
      <c r="D1264" s="31" t="s">
        <v>65</v>
      </c>
      <c r="E1264" s="31" t="s">
        <v>58</v>
      </c>
      <c r="F1264" s="31">
        <v>8</v>
      </c>
      <c r="G1264" s="32">
        <v>4416</v>
      </c>
      <c r="H1264" s="31">
        <v>2109.0816</v>
      </c>
      <c r="I1264" s="26">
        <f t="shared" si="38"/>
        <v>1.4999999999999999E-2</v>
      </c>
      <c r="J1264" s="24" t="str">
        <f t="shared" si="39"/>
        <v>Need Improvement</v>
      </c>
    </row>
    <row r="1265" spans="1:10" x14ac:dyDescent="0.25">
      <c r="A1265" s="29">
        <v>41400</v>
      </c>
      <c r="B1265" s="30">
        <v>2793</v>
      </c>
      <c r="C1265" s="31" t="s">
        <v>57</v>
      </c>
      <c r="D1265" s="31" t="s">
        <v>65</v>
      </c>
      <c r="E1265" s="31" t="s">
        <v>55</v>
      </c>
      <c r="F1265" s="31">
        <v>6</v>
      </c>
      <c r="G1265" s="32">
        <v>2178</v>
      </c>
      <c r="H1265" s="31">
        <v>2867.7726000000002</v>
      </c>
      <c r="I1265" s="26">
        <f t="shared" si="38"/>
        <v>1.4999999999999999E-2</v>
      </c>
      <c r="J1265" s="24" t="str">
        <f t="shared" si="39"/>
        <v>Need Improvement</v>
      </c>
    </row>
    <row r="1266" spans="1:10" x14ac:dyDescent="0.25">
      <c r="A1266" s="29">
        <v>41401</v>
      </c>
      <c r="B1266" s="30">
        <v>2429</v>
      </c>
      <c r="C1266" s="31" t="s">
        <v>56</v>
      </c>
      <c r="D1266" s="31" t="s">
        <v>65</v>
      </c>
      <c r="E1266" s="31" t="s">
        <v>58</v>
      </c>
      <c r="F1266" s="31">
        <v>8</v>
      </c>
      <c r="G1266" s="32">
        <v>2496</v>
      </c>
      <c r="H1266" s="31">
        <v>5033.1840000000002</v>
      </c>
      <c r="I1266" s="26">
        <f t="shared" si="38"/>
        <v>1.4999999999999999E-2</v>
      </c>
      <c r="J1266" s="24" t="str">
        <f t="shared" si="39"/>
        <v>Good</v>
      </c>
    </row>
    <row r="1267" spans="1:10" x14ac:dyDescent="0.25">
      <c r="A1267" s="29">
        <v>41767</v>
      </c>
      <c r="B1267" s="30">
        <v>2794</v>
      </c>
      <c r="C1267" s="31" t="s">
        <v>53</v>
      </c>
      <c r="D1267" s="31" t="s">
        <v>65</v>
      </c>
      <c r="E1267" s="31" t="s">
        <v>55</v>
      </c>
      <c r="F1267" s="31">
        <v>6</v>
      </c>
      <c r="G1267" s="32">
        <v>8784</v>
      </c>
      <c r="H1267" s="31">
        <v>2782.1124</v>
      </c>
      <c r="I1267" s="26">
        <f t="shared" si="38"/>
        <v>2.5000000000000001E-2</v>
      </c>
      <c r="J1267" s="24" t="str">
        <f t="shared" si="39"/>
        <v>Need Improvement</v>
      </c>
    </row>
    <row r="1268" spans="1:10" x14ac:dyDescent="0.25">
      <c r="A1268" s="29">
        <v>41768</v>
      </c>
      <c r="B1268" s="30">
        <v>2430</v>
      </c>
      <c r="C1268" s="31" t="s">
        <v>57</v>
      </c>
      <c r="D1268" s="31" t="s">
        <v>65</v>
      </c>
      <c r="E1268" s="31" t="s">
        <v>59</v>
      </c>
      <c r="F1268" s="31">
        <v>9</v>
      </c>
      <c r="G1268" s="32">
        <v>9324</v>
      </c>
      <c r="H1268" s="31">
        <v>1722.1428000000001</v>
      </c>
      <c r="I1268" s="26">
        <f t="shared" si="38"/>
        <v>2.5000000000000001E-2</v>
      </c>
      <c r="J1268" s="24" t="str">
        <f t="shared" si="39"/>
        <v>Need Improvement</v>
      </c>
    </row>
    <row r="1269" spans="1:10" x14ac:dyDescent="0.25">
      <c r="A1269" s="29">
        <v>41769</v>
      </c>
      <c r="B1269" s="30">
        <v>2795</v>
      </c>
      <c r="C1269" s="31" t="s">
        <v>56</v>
      </c>
      <c r="D1269" s="31" t="s">
        <v>65</v>
      </c>
      <c r="E1269" s="31" t="s">
        <v>55</v>
      </c>
      <c r="F1269" s="31">
        <v>10</v>
      </c>
      <c r="G1269" s="32">
        <v>4260</v>
      </c>
      <c r="H1269" s="31">
        <v>1370.0159999999998</v>
      </c>
      <c r="I1269" s="26">
        <f t="shared" si="38"/>
        <v>1.4999999999999999E-2</v>
      </c>
      <c r="J1269" s="24" t="str">
        <f t="shared" si="39"/>
        <v>Need Improvement</v>
      </c>
    </row>
    <row r="1270" spans="1:10" x14ac:dyDescent="0.25">
      <c r="A1270" s="29">
        <v>41770</v>
      </c>
      <c r="B1270" s="30">
        <v>2431</v>
      </c>
      <c r="C1270" s="31" t="s">
        <v>53</v>
      </c>
      <c r="D1270" s="31" t="s">
        <v>65</v>
      </c>
      <c r="E1270" s="31" t="s">
        <v>59</v>
      </c>
      <c r="F1270" s="31">
        <v>8</v>
      </c>
      <c r="G1270" s="32">
        <v>5760</v>
      </c>
      <c r="H1270" s="31">
        <v>2139.2640000000001</v>
      </c>
      <c r="I1270" s="26">
        <f t="shared" si="38"/>
        <v>2.5000000000000001E-2</v>
      </c>
      <c r="J1270" s="24" t="str">
        <f t="shared" si="39"/>
        <v>Need Improvement</v>
      </c>
    </row>
    <row r="1271" spans="1:10" x14ac:dyDescent="0.25">
      <c r="A1271" s="29">
        <v>41771</v>
      </c>
      <c r="B1271" s="30">
        <v>2796</v>
      </c>
      <c r="C1271" s="31" t="s">
        <v>57</v>
      </c>
      <c r="D1271" s="31" t="s">
        <v>65</v>
      </c>
      <c r="E1271" s="31" t="s">
        <v>58</v>
      </c>
      <c r="F1271" s="31">
        <v>9</v>
      </c>
      <c r="G1271" s="32">
        <v>10440</v>
      </c>
      <c r="H1271" s="31">
        <v>3124.17</v>
      </c>
      <c r="I1271" s="26">
        <f t="shared" si="38"/>
        <v>0.05</v>
      </c>
      <c r="J1271" s="24" t="str">
        <f t="shared" si="39"/>
        <v>Good</v>
      </c>
    </row>
    <row r="1272" spans="1:10" x14ac:dyDescent="0.25">
      <c r="A1272" s="29">
        <v>41772</v>
      </c>
      <c r="B1272" s="30">
        <v>2432</v>
      </c>
      <c r="C1272" s="31" t="s">
        <v>56</v>
      </c>
      <c r="D1272" s="31" t="s">
        <v>65</v>
      </c>
      <c r="E1272" s="31" t="s">
        <v>59</v>
      </c>
      <c r="F1272" s="31">
        <v>9</v>
      </c>
      <c r="G1272" s="32">
        <v>9396</v>
      </c>
      <c r="H1272" s="31">
        <v>3484.9763999999996</v>
      </c>
      <c r="I1272" s="26">
        <f t="shared" si="38"/>
        <v>2.5000000000000001E-2</v>
      </c>
      <c r="J1272" s="24" t="str">
        <f t="shared" si="39"/>
        <v>Need Improvement</v>
      </c>
    </row>
    <row r="1273" spans="1:10" x14ac:dyDescent="0.25">
      <c r="A1273" s="29">
        <v>41773</v>
      </c>
      <c r="B1273" s="30">
        <v>2797</v>
      </c>
      <c r="C1273" s="31" t="s">
        <v>53</v>
      </c>
      <c r="D1273" s="31" t="s">
        <v>65</v>
      </c>
      <c r="E1273" s="31" t="s">
        <v>58</v>
      </c>
      <c r="F1273" s="31">
        <v>6</v>
      </c>
      <c r="G1273" s="32">
        <v>13005</v>
      </c>
      <c r="H1273" s="31">
        <v>2521.9295999999999</v>
      </c>
      <c r="I1273" s="26">
        <f t="shared" si="38"/>
        <v>0.05</v>
      </c>
      <c r="J1273" s="24" t="str">
        <f t="shared" si="39"/>
        <v>Good</v>
      </c>
    </row>
    <row r="1274" spans="1:10" x14ac:dyDescent="0.25">
      <c r="A1274" s="29">
        <v>41774</v>
      </c>
      <c r="B1274" s="30">
        <v>2433</v>
      </c>
      <c r="C1274" s="31" t="s">
        <v>57</v>
      </c>
      <c r="D1274" s="31" t="s">
        <v>65</v>
      </c>
      <c r="E1274" s="31" t="s">
        <v>55</v>
      </c>
      <c r="F1274" s="31">
        <v>10</v>
      </c>
      <c r="G1274" s="32">
        <v>13300</v>
      </c>
      <c r="H1274" s="31">
        <v>4205.46</v>
      </c>
      <c r="I1274" s="26">
        <f t="shared" si="38"/>
        <v>0.05</v>
      </c>
      <c r="J1274" s="24" t="str">
        <f t="shared" si="39"/>
        <v>Good</v>
      </c>
    </row>
    <row r="1275" spans="1:10" x14ac:dyDescent="0.25">
      <c r="A1275" s="29">
        <v>41775</v>
      </c>
      <c r="B1275" s="30">
        <v>2798</v>
      </c>
      <c r="C1275" s="31" t="s">
        <v>56</v>
      </c>
      <c r="D1275" s="31" t="s">
        <v>65</v>
      </c>
      <c r="E1275" s="31" t="s">
        <v>58</v>
      </c>
      <c r="F1275" s="31">
        <v>9</v>
      </c>
      <c r="G1275" s="32">
        <v>2475</v>
      </c>
      <c r="H1275" s="31">
        <v>780.12</v>
      </c>
      <c r="I1275" s="26">
        <f t="shared" si="38"/>
        <v>1.4999999999999999E-2</v>
      </c>
      <c r="J1275" s="24" t="str">
        <f t="shared" si="39"/>
        <v>Need Improvement</v>
      </c>
    </row>
    <row r="1276" spans="1:10" x14ac:dyDescent="0.25">
      <c r="A1276" s="29">
        <v>41776</v>
      </c>
      <c r="B1276" s="30">
        <v>2434</v>
      </c>
      <c r="C1276" s="31" t="s">
        <v>53</v>
      </c>
      <c r="D1276" s="31" t="s">
        <v>65</v>
      </c>
      <c r="E1276" s="31" t="s">
        <v>55</v>
      </c>
      <c r="F1276" s="31">
        <v>10</v>
      </c>
      <c r="G1276" s="32">
        <v>14100</v>
      </c>
      <c r="H1276" s="31">
        <v>3058.29</v>
      </c>
      <c r="I1276" s="26">
        <f t="shared" si="38"/>
        <v>0.05</v>
      </c>
      <c r="J1276" s="24" t="str">
        <f t="shared" si="39"/>
        <v>Good</v>
      </c>
    </row>
    <row r="1277" spans="1:10" x14ac:dyDescent="0.25">
      <c r="A1277" s="29">
        <v>41777</v>
      </c>
      <c r="B1277" s="30">
        <v>2799</v>
      </c>
      <c r="C1277" s="31" t="s">
        <v>57</v>
      </c>
      <c r="D1277" s="31" t="s">
        <v>65</v>
      </c>
      <c r="E1277" s="31" t="s">
        <v>59</v>
      </c>
      <c r="F1277" s="31">
        <v>10</v>
      </c>
      <c r="G1277" s="32">
        <v>10440</v>
      </c>
      <c r="H1277" s="31">
        <v>1908.432</v>
      </c>
      <c r="I1277" s="26">
        <f t="shared" si="38"/>
        <v>0.05</v>
      </c>
      <c r="J1277" s="24" t="str">
        <f t="shared" si="39"/>
        <v>Good</v>
      </c>
    </row>
    <row r="1278" spans="1:10" x14ac:dyDescent="0.25">
      <c r="A1278" s="29">
        <v>41778</v>
      </c>
      <c r="B1278" s="30">
        <v>2435</v>
      </c>
      <c r="C1278" s="31" t="s">
        <v>56</v>
      </c>
      <c r="D1278" s="31" t="s">
        <v>65</v>
      </c>
      <c r="E1278" s="31" t="s">
        <v>55</v>
      </c>
      <c r="F1278" s="31">
        <v>9</v>
      </c>
      <c r="G1278" s="32">
        <v>9108</v>
      </c>
      <c r="H1278" s="31">
        <v>969.77430000000004</v>
      </c>
      <c r="I1278" s="26">
        <f t="shared" si="38"/>
        <v>2.5000000000000001E-2</v>
      </c>
      <c r="J1278" s="24" t="str">
        <f t="shared" si="39"/>
        <v>Need Improvement</v>
      </c>
    </row>
    <row r="1279" spans="1:10" x14ac:dyDescent="0.25">
      <c r="A1279" s="29">
        <v>41779</v>
      </c>
      <c r="B1279" s="30">
        <v>2800</v>
      </c>
      <c r="C1279" s="31" t="s">
        <v>53</v>
      </c>
      <c r="D1279" s="31" t="s">
        <v>65</v>
      </c>
      <c r="E1279" s="31" t="s">
        <v>59</v>
      </c>
      <c r="F1279" s="31">
        <v>8</v>
      </c>
      <c r="G1279" s="32">
        <v>11960</v>
      </c>
      <c r="H1279" s="31">
        <v>4174.04</v>
      </c>
      <c r="I1279" s="26">
        <f t="shared" si="38"/>
        <v>0.05</v>
      </c>
      <c r="J1279" s="24" t="str">
        <f t="shared" si="39"/>
        <v>Good</v>
      </c>
    </row>
    <row r="1280" spans="1:10" x14ac:dyDescent="0.25">
      <c r="A1280" s="29">
        <v>41780</v>
      </c>
      <c r="B1280" s="30">
        <v>2436</v>
      </c>
      <c r="C1280" s="31" t="s">
        <v>57</v>
      </c>
      <c r="D1280" s="31" t="s">
        <v>65</v>
      </c>
      <c r="E1280" s="31" t="s">
        <v>58</v>
      </c>
      <c r="F1280" s="31">
        <v>9</v>
      </c>
      <c r="G1280" s="32">
        <v>10422</v>
      </c>
      <c r="H1280" s="31">
        <v>2384.8141500000002</v>
      </c>
      <c r="I1280" s="26">
        <f t="shared" si="38"/>
        <v>0.05</v>
      </c>
      <c r="J1280" s="24" t="str">
        <f t="shared" si="39"/>
        <v>Good</v>
      </c>
    </row>
    <row r="1281" spans="1:10" x14ac:dyDescent="0.25">
      <c r="A1281" s="29">
        <v>41781</v>
      </c>
      <c r="B1281" s="30">
        <v>2801</v>
      </c>
      <c r="C1281" s="31" t="s">
        <v>56</v>
      </c>
      <c r="D1281" s="31" t="s">
        <v>65</v>
      </c>
      <c r="E1281" s="31" t="s">
        <v>59</v>
      </c>
      <c r="F1281" s="31">
        <v>10</v>
      </c>
      <c r="G1281" s="32">
        <v>2650</v>
      </c>
      <c r="H1281" s="31">
        <v>3340.59</v>
      </c>
      <c r="I1281" s="26">
        <f t="shared" si="38"/>
        <v>1.4999999999999999E-2</v>
      </c>
      <c r="J1281" s="24" t="str">
        <f t="shared" si="39"/>
        <v>Need Improvement</v>
      </c>
    </row>
    <row r="1282" spans="1:10" x14ac:dyDescent="0.25">
      <c r="A1282" s="29">
        <v>41782</v>
      </c>
      <c r="B1282" s="30">
        <v>2437</v>
      </c>
      <c r="C1282" s="31" t="s">
        <v>53</v>
      </c>
      <c r="D1282" s="31" t="s">
        <v>65</v>
      </c>
      <c r="E1282" s="31" t="s">
        <v>58</v>
      </c>
      <c r="F1282" s="31">
        <v>7</v>
      </c>
      <c r="G1282" s="32">
        <v>9660</v>
      </c>
      <c r="H1282" s="31">
        <v>2898.9659999999994</v>
      </c>
      <c r="I1282" s="26">
        <f t="shared" si="38"/>
        <v>2.5000000000000001E-2</v>
      </c>
      <c r="J1282" s="24" t="str">
        <f t="shared" si="39"/>
        <v>Need Improvement</v>
      </c>
    </row>
    <row r="1283" spans="1:10" x14ac:dyDescent="0.25">
      <c r="A1283" s="29">
        <v>41783</v>
      </c>
      <c r="B1283" s="30">
        <v>2802</v>
      </c>
      <c r="C1283" s="31" t="s">
        <v>57</v>
      </c>
      <c r="D1283" s="31" t="s">
        <v>65</v>
      </c>
      <c r="E1283" s="31" t="s">
        <v>55</v>
      </c>
      <c r="F1283" s="31">
        <v>9</v>
      </c>
      <c r="G1283" s="32">
        <v>9990</v>
      </c>
      <c r="H1283" s="31">
        <v>5395.8487500000001</v>
      </c>
      <c r="I1283" s="26">
        <f t="shared" si="38"/>
        <v>2.5000000000000001E-2</v>
      </c>
      <c r="J1283" s="24" t="str">
        <f t="shared" si="39"/>
        <v>Good</v>
      </c>
    </row>
    <row r="1284" spans="1:10" x14ac:dyDescent="0.25">
      <c r="A1284" s="29">
        <v>41784</v>
      </c>
      <c r="B1284" s="30">
        <v>2438</v>
      </c>
      <c r="C1284" s="31" t="s">
        <v>56</v>
      </c>
      <c r="D1284" s="31" t="s">
        <v>65</v>
      </c>
      <c r="E1284" s="31" t="s">
        <v>58</v>
      </c>
      <c r="F1284" s="31">
        <v>9</v>
      </c>
      <c r="G1284" s="32">
        <v>10980</v>
      </c>
      <c r="H1284" s="31">
        <v>851.60879999999997</v>
      </c>
      <c r="I1284" s="26">
        <f t="shared" si="38"/>
        <v>0.05</v>
      </c>
      <c r="J1284" s="24" t="str">
        <f t="shared" si="39"/>
        <v>Good</v>
      </c>
    </row>
    <row r="1285" spans="1:10" x14ac:dyDescent="0.25">
      <c r="A1285" s="29">
        <v>41785</v>
      </c>
      <c r="B1285" s="30">
        <v>2803</v>
      </c>
      <c r="C1285" s="31" t="s">
        <v>53</v>
      </c>
      <c r="D1285" s="31" t="s">
        <v>65</v>
      </c>
      <c r="E1285" s="31" t="s">
        <v>55</v>
      </c>
      <c r="F1285" s="31">
        <v>9</v>
      </c>
      <c r="G1285" s="32">
        <v>10935</v>
      </c>
      <c r="H1285" s="31">
        <v>3368.8548000000001</v>
      </c>
      <c r="I1285" s="26">
        <f t="shared" si="38"/>
        <v>0.05</v>
      </c>
      <c r="J1285" s="24" t="str">
        <f t="shared" si="39"/>
        <v>Good</v>
      </c>
    </row>
    <row r="1286" spans="1:10" x14ac:dyDescent="0.25">
      <c r="A1286" s="29">
        <v>41786</v>
      </c>
      <c r="B1286" s="30">
        <v>2439</v>
      </c>
      <c r="C1286" s="31" t="s">
        <v>57</v>
      </c>
      <c r="D1286" s="31" t="s">
        <v>65</v>
      </c>
      <c r="E1286" s="31" t="s">
        <v>59</v>
      </c>
      <c r="F1286" s="31">
        <v>7</v>
      </c>
      <c r="G1286" s="32">
        <v>8127</v>
      </c>
      <c r="H1286" s="31">
        <v>1466.1108000000002</v>
      </c>
      <c r="I1286" s="26">
        <f t="shared" ref="I1286:I1329" si="40">IF(G1286&lt;5000,$O$7,IF(AND(G1286&gt;=5000,G1286&lt;10000),$O$6,$O$5))</f>
        <v>2.5000000000000001E-2</v>
      </c>
      <c r="J1286" s="24" t="str">
        <f t="shared" ref="J1286:J1329" si="41">IF(OR(G1286&gt;10000,H1286&gt;=5000),"Good", "Need Improvement")</f>
        <v>Need Improvement</v>
      </c>
    </row>
    <row r="1287" spans="1:10" x14ac:dyDescent="0.25">
      <c r="A1287" s="29">
        <v>41787</v>
      </c>
      <c r="B1287" s="30">
        <v>2804</v>
      </c>
      <c r="C1287" s="31" t="s">
        <v>56</v>
      </c>
      <c r="D1287" s="31" t="s">
        <v>65</v>
      </c>
      <c r="E1287" s="31" t="s">
        <v>55</v>
      </c>
      <c r="F1287" s="31">
        <v>7</v>
      </c>
      <c r="G1287" s="32">
        <v>4914</v>
      </c>
      <c r="H1287" s="31">
        <v>3646.1880000000001</v>
      </c>
      <c r="I1287" s="26">
        <f t="shared" si="40"/>
        <v>1.4999999999999999E-2</v>
      </c>
      <c r="J1287" s="24" t="str">
        <f t="shared" si="41"/>
        <v>Need Improvement</v>
      </c>
    </row>
    <row r="1288" spans="1:10" x14ac:dyDescent="0.25">
      <c r="A1288" s="29">
        <v>41788</v>
      </c>
      <c r="B1288" s="30">
        <v>2440</v>
      </c>
      <c r="C1288" s="31" t="s">
        <v>53</v>
      </c>
      <c r="D1288" s="31" t="s">
        <v>65</v>
      </c>
      <c r="E1288" s="31" t="s">
        <v>59</v>
      </c>
      <c r="F1288" s="31">
        <v>10</v>
      </c>
      <c r="G1288" s="32">
        <v>8910</v>
      </c>
      <c r="H1288" s="31">
        <v>5103.9450000000006</v>
      </c>
      <c r="I1288" s="26">
        <f t="shared" si="40"/>
        <v>2.5000000000000001E-2</v>
      </c>
      <c r="J1288" s="24" t="str">
        <f t="shared" si="41"/>
        <v>Good</v>
      </c>
    </row>
    <row r="1289" spans="1:10" x14ac:dyDescent="0.25">
      <c r="A1289" s="29">
        <v>41789</v>
      </c>
      <c r="B1289" s="30">
        <v>2805</v>
      </c>
      <c r="C1289" s="31" t="s">
        <v>57</v>
      </c>
      <c r="D1289" s="31" t="s">
        <v>65</v>
      </c>
      <c r="E1289" s="31" t="s">
        <v>58</v>
      </c>
      <c r="F1289" s="31">
        <v>8</v>
      </c>
      <c r="G1289" s="32">
        <v>10560</v>
      </c>
      <c r="H1289" s="31">
        <v>915.76319999999998</v>
      </c>
      <c r="I1289" s="26">
        <f t="shared" si="40"/>
        <v>0.05</v>
      </c>
      <c r="J1289" s="24" t="str">
        <f t="shared" si="41"/>
        <v>Good</v>
      </c>
    </row>
    <row r="1290" spans="1:10" x14ac:dyDescent="0.25">
      <c r="A1290" s="29">
        <v>41790</v>
      </c>
      <c r="B1290" s="30">
        <v>2441</v>
      </c>
      <c r="C1290" s="31" t="s">
        <v>56</v>
      </c>
      <c r="D1290" s="31" t="s">
        <v>65</v>
      </c>
      <c r="E1290" s="31" t="s">
        <v>59</v>
      </c>
      <c r="F1290" s="31">
        <v>10</v>
      </c>
      <c r="G1290" s="32">
        <v>2280</v>
      </c>
      <c r="H1290" s="31">
        <v>3961.7280000000001</v>
      </c>
      <c r="I1290" s="26">
        <f t="shared" si="40"/>
        <v>1.4999999999999999E-2</v>
      </c>
      <c r="J1290" s="24" t="str">
        <f t="shared" si="41"/>
        <v>Need Improvement</v>
      </c>
    </row>
    <row r="1291" spans="1:10" x14ac:dyDescent="0.25">
      <c r="A1291" s="29">
        <v>41791</v>
      </c>
      <c r="B1291" s="30">
        <v>2806</v>
      </c>
      <c r="C1291" s="31" t="s">
        <v>53</v>
      </c>
      <c r="D1291" s="31" t="s">
        <v>65</v>
      </c>
      <c r="E1291" s="31" t="s">
        <v>58</v>
      </c>
      <c r="F1291" s="31">
        <v>7</v>
      </c>
      <c r="G1291" s="32">
        <v>2131.5</v>
      </c>
      <c r="H1291" s="31">
        <v>3615.0239999999994</v>
      </c>
      <c r="I1291" s="26">
        <f t="shared" si="40"/>
        <v>1.4999999999999999E-2</v>
      </c>
      <c r="J1291" s="24" t="str">
        <f t="shared" si="41"/>
        <v>Need Improvement</v>
      </c>
    </row>
    <row r="1292" spans="1:10" x14ac:dyDescent="0.25">
      <c r="A1292" s="29">
        <v>41792</v>
      </c>
      <c r="B1292" s="30">
        <v>2442</v>
      </c>
      <c r="C1292" s="31" t="s">
        <v>57</v>
      </c>
      <c r="D1292" s="31" t="s">
        <v>65</v>
      </c>
      <c r="E1292" s="31" t="s">
        <v>55</v>
      </c>
      <c r="F1292" s="31">
        <v>7</v>
      </c>
      <c r="G1292" s="32">
        <v>4046</v>
      </c>
      <c r="H1292" s="31">
        <v>2198.1918000000005</v>
      </c>
      <c r="I1292" s="26">
        <f t="shared" si="40"/>
        <v>1.4999999999999999E-2</v>
      </c>
      <c r="J1292" s="24" t="str">
        <f t="shared" si="41"/>
        <v>Need Improvement</v>
      </c>
    </row>
    <row r="1293" spans="1:10" x14ac:dyDescent="0.25">
      <c r="A1293" s="29">
        <v>41793</v>
      </c>
      <c r="B1293" s="30">
        <v>2807</v>
      </c>
      <c r="C1293" s="31" t="s">
        <v>56</v>
      </c>
      <c r="D1293" s="31" t="s">
        <v>65</v>
      </c>
      <c r="E1293" s="31" t="s">
        <v>58</v>
      </c>
      <c r="F1293" s="31">
        <v>7</v>
      </c>
      <c r="G1293" s="32">
        <v>7612.5</v>
      </c>
      <c r="H1293" s="31">
        <v>609.60900000000004</v>
      </c>
      <c r="I1293" s="26">
        <f t="shared" si="40"/>
        <v>2.5000000000000001E-2</v>
      </c>
      <c r="J1293" s="24" t="str">
        <f t="shared" si="41"/>
        <v>Need Improvement</v>
      </c>
    </row>
    <row r="1294" spans="1:10" x14ac:dyDescent="0.25">
      <c r="A1294" s="29">
        <v>41794</v>
      </c>
      <c r="B1294" s="30">
        <v>2443</v>
      </c>
      <c r="C1294" s="31" t="s">
        <v>53</v>
      </c>
      <c r="D1294" s="31" t="s">
        <v>65</v>
      </c>
      <c r="E1294" s="31" t="s">
        <v>55</v>
      </c>
      <c r="F1294" s="31">
        <v>10</v>
      </c>
      <c r="G1294" s="32">
        <v>9080</v>
      </c>
      <c r="H1294" s="31">
        <v>3489.444</v>
      </c>
      <c r="I1294" s="26">
        <f t="shared" si="40"/>
        <v>2.5000000000000001E-2</v>
      </c>
      <c r="J1294" s="24" t="str">
        <f t="shared" si="41"/>
        <v>Need Improvement</v>
      </c>
    </row>
    <row r="1295" spans="1:10" x14ac:dyDescent="0.25">
      <c r="A1295" s="29">
        <v>41795</v>
      </c>
      <c r="B1295" s="30">
        <v>2808</v>
      </c>
      <c r="C1295" s="31" t="s">
        <v>57</v>
      </c>
      <c r="D1295" s="31" t="s">
        <v>65</v>
      </c>
      <c r="E1295" s="31" t="s">
        <v>59</v>
      </c>
      <c r="F1295" s="31">
        <v>6</v>
      </c>
      <c r="G1295" s="32">
        <v>1458</v>
      </c>
      <c r="H1295" s="31">
        <v>653.7672</v>
      </c>
      <c r="I1295" s="26">
        <f t="shared" si="40"/>
        <v>1.4999999999999999E-2</v>
      </c>
      <c r="J1295" s="24" t="str">
        <f t="shared" si="41"/>
        <v>Need Improvement</v>
      </c>
    </row>
    <row r="1296" spans="1:10" x14ac:dyDescent="0.25">
      <c r="A1296" s="29">
        <v>41796</v>
      </c>
      <c r="B1296" s="30">
        <v>2444</v>
      </c>
      <c r="C1296" s="31" t="s">
        <v>56</v>
      </c>
      <c r="D1296" s="31" t="s">
        <v>65</v>
      </c>
      <c r="E1296" s="31" t="s">
        <v>55</v>
      </c>
      <c r="F1296" s="31">
        <v>7</v>
      </c>
      <c r="G1296" s="32">
        <v>3129</v>
      </c>
      <c r="H1296" s="31">
        <v>686.97194999999999</v>
      </c>
      <c r="I1296" s="26">
        <f t="shared" si="40"/>
        <v>1.4999999999999999E-2</v>
      </c>
      <c r="J1296" s="24" t="str">
        <f t="shared" si="41"/>
        <v>Need Improvement</v>
      </c>
    </row>
    <row r="1297" spans="1:10" x14ac:dyDescent="0.25">
      <c r="A1297" s="29">
        <v>41797</v>
      </c>
      <c r="B1297" s="30">
        <v>2809</v>
      </c>
      <c r="C1297" s="31" t="s">
        <v>53</v>
      </c>
      <c r="D1297" s="31" t="s">
        <v>65</v>
      </c>
      <c r="E1297" s="31" t="s">
        <v>59</v>
      </c>
      <c r="F1297" s="31">
        <v>7</v>
      </c>
      <c r="G1297" s="32">
        <v>1858.5</v>
      </c>
      <c r="H1297" s="31">
        <v>3535.7962500000003</v>
      </c>
      <c r="I1297" s="26">
        <f t="shared" si="40"/>
        <v>1.4999999999999999E-2</v>
      </c>
      <c r="J1297" s="24" t="str">
        <f t="shared" si="41"/>
        <v>Need Improvement</v>
      </c>
    </row>
    <row r="1298" spans="1:10" x14ac:dyDescent="0.25">
      <c r="A1298" s="29">
        <v>41798</v>
      </c>
      <c r="B1298" s="30">
        <v>2445</v>
      </c>
      <c r="C1298" s="31" t="s">
        <v>57</v>
      </c>
      <c r="D1298" s="31" t="s">
        <v>65</v>
      </c>
      <c r="E1298" s="31" t="s">
        <v>58</v>
      </c>
      <c r="F1298" s="31">
        <v>10</v>
      </c>
      <c r="G1298" s="32">
        <v>8370</v>
      </c>
      <c r="H1298" s="31">
        <v>3657.69</v>
      </c>
      <c r="I1298" s="26">
        <f t="shared" si="40"/>
        <v>2.5000000000000001E-2</v>
      </c>
      <c r="J1298" s="24" t="str">
        <f t="shared" si="41"/>
        <v>Need Improvement</v>
      </c>
    </row>
    <row r="1299" spans="1:10" x14ac:dyDescent="0.25">
      <c r="A1299" s="29">
        <v>41799</v>
      </c>
      <c r="B1299" s="30">
        <v>2810</v>
      </c>
      <c r="C1299" s="31" t="s">
        <v>56</v>
      </c>
      <c r="D1299" s="31" t="s">
        <v>65</v>
      </c>
      <c r="E1299" s="31" t="s">
        <v>59</v>
      </c>
      <c r="F1299" s="31">
        <v>8</v>
      </c>
      <c r="G1299" s="32">
        <v>10416</v>
      </c>
      <c r="H1299" s="31">
        <v>3102.9264000000003</v>
      </c>
      <c r="I1299" s="26">
        <f t="shared" si="40"/>
        <v>0.05</v>
      </c>
      <c r="J1299" s="24" t="str">
        <f t="shared" si="41"/>
        <v>Good</v>
      </c>
    </row>
    <row r="1300" spans="1:10" x14ac:dyDescent="0.25">
      <c r="A1300" s="29">
        <v>41800</v>
      </c>
      <c r="B1300" s="30">
        <v>2446</v>
      </c>
      <c r="C1300" s="31" t="s">
        <v>53</v>
      </c>
      <c r="D1300" s="31" t="s">
        <v>65</v>
      </c>
      <c r="E1300" s="31" t="s">
        <v>58</v>
      </c>
      <c r="F1300" s="31">
        <v>8</v>
      </c>
      <c r="G1300" s="32">
        <v>8064</v>
      </c>
      <c r="H1300" s="31">
        <v>2483.712</v>
      </c>
      <c r="I1300" s="26">
        <f t="shared" si="40"/>
        <v>2.5000000000000001E-2</v>
      </c>
      <c r="J1300" s="24" t="str">
        <f t="shared" si="41"/>
        <v>Need Improvement</v>
      </c>
    </row>
    <row r="1301" spans="1:10" x14ac:dyDescent="0.25">
      <c r="A1301" s="29">
        <v>41801</v>
      </c>
      <c r="B1301" s="30">
        <v>2811</v>
      </c>
      <c r="C1301" s="31" t="s">
        <v>57</v>
      </c>
      <c r="D1301" s="31" t="s">
        <v>65</v>
      </c>
      <c r="E1301" s="31" t="s">
        <v>55</v>
      </c>
      <c r="F1301" s="31">
        <v>6</v>
      </c>
      <c r="G1301" s="32">
        <v>2214</v>
      </c>
      <c r="H1301" s="31">
        <v>1799.9819999999997</v>
      </c>
      <c r="I1301" s="26">
        <f t="shared" si="40"/>
        <v>1.4999999999999999E-2</v>
      </c>
      <c r="J1301" s="24" t="str">
        <f t="shared" si="41"/>
        <v>Need Improvement</v>
      </c>
    </row>
    <row r="1302" spans="1:10" x14ac:dyDescent="0.25">
      <c r="A1302" s="29">
        <v>41802</v>
      </c>
      <c r="B1302" s="30">
        <v>2447</v>
      </c>
      <c r="C1302" s="31" t="s">
        <v>56</v>
      </c>
      <c r="D1302" s="31" t="s">
        <v>65</v>
      </c>
      <c r="E1302" s="31" t="s">
        <v>58</v>
      </c>
      <c r="F1302" s="31">
        <v>10</v>
      </c>
      <c r="G1302" s="32">
        <v>2900</v>
      </c>
      <c r="H1302" s="31">
        <v>3108.51</v>
      </c>
      <c r="I1302" s="26">
        <f t="shared" si="40"/>
        <v>1.4999999999999999E-2</v>
      </c>
      <c r="J1302" s="24" t="str">
        <f t="shared" si="41"/>
        <v>Need Improvement</v>
      </c>
    </row>
    <row r="1303" spans="1:10" x14ac:dyDescent="0.25">
      <c r="A1303" s="29">
        <v>41803</v>
      </c>
      <c r="B1303" s="30">
        <v>2812</v>
      </c>
      <c r="C1303" s="31" t="s">
        <v>53</v>
      </c>
      <c r="D1303" s="31" t="s">
        <v>65</v>
      </c>
      <c r="E1303" s="31" t="s">
        <v>55</v>
      </c>
      <c r="F1303" s="31">
        <v>6</v>
      </c>
      <c r="G1303" s="32">
        <v>2214</v>
      </c>
      <c r="H1303" s="31">
        <v>1947.8772000000001</v>
      </c>
      <c r="I1303" s="26">
        <f t="shared" si="40"/>
        <v>1.4999999999999999E-2</v>
      </c>
      <c r="J1303" s="24" t="str">
        <f t="shared" si="41"/>
        <v>Need Improvement</v>
      </c>
    </row>
    <row r="1304" spans="1:10" x14ac:dyDescent="0.25">
      <c r="A1304" s="29">
        <v>41804</v>
      </c>
      <c r="B1304" s="30">
        <v>2448</v>
      </c>
      <c r="C1304" s="31" t="s">
        <v>57</v>
      </c>
      <c r="D1304" s="31" t="s">
        <v>65</v>
      </c>
      <c r="E1304" s="31" t="s">
        <v>59</v>
      </c>
      <c r="F1304" s="31">
        <v>9</v>
      </c>
      <c r="G1304" s="32">
        <v>10044</v>
      </c>
      <c r="H1304" s="31">
        <v>2862.54</v>
      </c>
      <c r="I1304" s="26">
        <f t="shared" si="40"/>
        <v>0.05</v>
      </c>
      <c r="J1304" s="24" t="str">
        <f t="shared" si="41"/>
        <v>Good</v>
      </c>
    </row>
    <row r="1305" spans="1:10" x14ac:dyDescent="0.25">
      <c r="A1305" s="29">
        <v>41805</v>
      </c>
      <c r="B1305" s="30">
        <v>2813</v>
      </c>
      <c r="C1305" s="31" t="s">
        <v>56</v>
      </c>
      <c r="D1305" s="31" t="s">
        <v>65</v>
      </c>
      <c r="E1305" s="31" t="s">
        <v>55</v>
      </c>
      <c r="F1305" s="31">
        <v>8</v>
      </c>
      <c r="G1305" s="32">
        <v>5436</v>
      </c>
      <c r="H1305" s="31">
        <v>578.75280000000009</v>
      </c>
      <c r="I1305" s="26">
        <f t="shared" si="40"/>
        <v>2.5000000000000001E-2</v>
      </c>
      <c r="J1305" s="24" t="str">
        <f t="shared" si="41"/>
        <v>Need Improvement</v>
      </c>
    </row>
    <row r="1306" spans="1:10" x14ac:dyDescent="0.25">
      <c r="A1306" s="29">
        <v>41806</v>
      </c>
      <c r="B1306" s="30">
        <v>2449</v>
      </c>
      <c r="C1306" s="31" t="s">
        <v>53</v>
      </c>
      <c r="D1306" s="31" t="s">
        <v>65</v>
      </c>
      <c r="E1306" s="31" t="s">
        <v>59</v>
      </c>
      <c r="F1306" s="31">
        <v>10</v>
      </c>
      <c r="G1306" s="32">
        <v>13850</v>
      </c>
      <c r="H1306" s="31">
        <v>1676.404</v>
      </c>
      <c r="I1306" s="26">
        <f t="shared" si="40"/>
        <v>0.05</v>
      </c>
      <c r="J1306" s="24" t="str">
        <f t="shared" si="41"/>
        <v>Good</v>
      </c>
    </row>
    <row r="1307" spans="1:10" x14ac:dyDescent="0.25">
      <c r="A1307" s="29">
        <v>41807</v>
      </c>
      <c r="B1307" s="30">
        <v>2814</v>
      </c>
      <c r="C1307" s="31" t="s">
        <v>57</v>
      </c>
      <c r="D1307" s="31" t="s">
        <v>65</v>
      </c>
      <c r="E1307" s="31" t="s">
        <v>58</v>
      </c>
      <c r="F1307" s="31">
        <v>7</v>
      </c>
      <c r="G1307" s="32">
        <v>5544</v>
      </c>
      <c r="H1307" s="31">
        <v>1490.2271999999998</v>
      </c>
      <c r="I1307" s="26">
        <f t="shared" si="40"/>
        <v>2.5000000000000001E-2</v>
      </c>
      <c r="J1307" s="24" t="str">
        <f t="shared" si="41"/>
        <v>Need Improvement</v>
      </c>
    </row>
    <row r="1308" spans="1:10" x14ac:dyDescent="0.25">
      <c r="A1308" s="29">
        <v>41808</v>
      </c>
      <c r="B1308" s="30">
        <v>2450</v>
      </c>
      <c r="C1308" s="31" t="s">
        <v>56</v>
      </c>
      <c r="D1308" s="31" t="s">
        <v>65</v>
      </c>
      <c r="E1308" s="31" t="s">
        <v>59</v>
      </c>
      <c r="F1308" s="31">
        <v>9</v>
      </c>
      <c r="G1308" s="32">
        <v>10584</v>
      </c>
      <c r="H1308" s="31">
        <v>2676.6935999999996</v>
      </c>
      <c r="I1308" s="26">
        <f t="shared" si="40"/>
        <v>0.05</v>
      </c>
      <c r="J1308" s="24" t="str">
        <f t="shared" si="41"/>
        <v>Good</v>
      </c>
    </row>
    <row r="1309" spans="1:10" x14ac:dyDescent="0.25">
      <c r="A1309" s="29">
        <v>41809</v>
      </c>
      <c r="B1309" s="30">
        <v>2815</v>
      </c>
      <c r="C1309" s="31" t="s">
        <v>53</v>
      </c>
      <c r="D1309" s="31" t="s">
        <v>65</v>
      </c>
      <c r="E1309" s="31" t="s">
        <v>58</v>
      </c>
      <c r="F1309" s="31">
        <v>8</v>
      </c>
      <c r="G1309" s="32">
        <v>4688</v>
      </c>
      <c r="H1309" s="31">
        <v>5041.9440000000004</v>
      </c>
      <c r="I1309" s="26">
        <f t="shared" si="40"/>
        <v>1.4999999999999999E-2</v>
      </c>
      <c r="J1309" s="24" t="str">
        <f t="shared" si="41"/>
        <v>Good</v>
      </c>
    </row>
    <row r="1310" spans="1:10" x14ac:dyDescent="0.25">
      <c r="A1310" s="29">
        <v>41810</v>
      </c>
      <c r="B1310" s="30">
        <v>2451</v>
      </c>
      <c r="C1310" s="31" t="s">
        <v>57</v>
      </c>
      <c r="D1310" s="31" t="s">
        <v>65</v>
      </c>
      <c r="E1310" s="31" t="s">
        <v>55</v>
      </c>
      <c r="F1310" s="31">
        <v>9</v>
      </c>
      <c r="G1310" s="32">
        <v>2376</v>
      </c>
      <c r="H1310" s="31">
        <v>881.25840000000005</v>
      </c>
      <c r="I1310" s="26">
        <f t="shared" si="40"/>
        <v>1.4999999999999999E-2</v>
      </c>
      <c r="J1310" s="24" t="str">
        <f t="shared" si="41"/>
        <v>Need Improvement</v>
      </c>
    </row>
    <row r="1311" spans="1:10" x14ac:dyDescent="0.25">
      <c r="A1311" s="29">
        <v>41811</v>
      </c>
      <c r="B1311" s="30">
        <v>2816</v>
      </c>
      <c r="C1311" s="31" t="s">
        <v>56</v>
      </c>
      <c r="D1311" s="31" t="s">
        <v>65</v>
      </c>
      <c r="E1311" s="31" t="s">
        <v>58</v>
      </c>
      <c r="F1311" s="31">
        <v>6</v>
      </c>
      <c r="G1311" s="32">
        <v>9180</v>
      </c>
      <c r="H1311" s="31">
        <v>1172.4695999999999</v>
      </c>
      <c r="I1311" s="26">
        <f t="shared" si="40"/>
        <v>2.5000000000000001E-2</v>
      </c>
      <c r="J1311" s="24" t="str">
        <f t="shared" si="41"/>
        <v>Need Improvement</v>
      </c>
    </row>
    <row r="1312" spans="1:10" x14ac:dyDescent="0.25">
      <c r="A1312" s="29">
        <v>41812</v>
      </c>
      <c r="B1312" s="30">
        <v>2452</v>
      </c>
      <c r="C1312" s="31" t="s">
        <v>53</v>
      </c>
      <c r="D1312" s="31" t="s">
        <v>65</v>
      </c>
      <c r="E1312" s="31" t="s">
        <v>55</v>
      </c>
      <c r="F1312" s="31">
        <v>6</v>
      </c>
      <c r="G1312" s="32">
        <v>1566</v>
      </c>
      <c r="H1312" s="31">
        <v>2028.5964000000004</v>
      </c>
      <c r="I1312" s="26">
        <f t="shared" si="40"/>
        <v>1.4999999999999999E-2</v>
      </c>
      <c r="J1312" s="24" t="str">
        <f t="shared" si="41"/>
        <v>Need Improvement</v>
      </c>
    </row>
    <row r="1313" spans="1:10" x14ac:dyDescent="0.25">
      <c r="A1313" s="29">
        <v>41813</v>
      </c>
      <c r="B1313" s="30">
        <v>2817</v>
      </c>
      <c r="C1313" s="31" t="s">
        <v>57</v>
      </c>
      <c r="D1313" s="31" t="s">
        <v>65</v>
      </c>
      <c r="E1313" s="31" t="s">
        <v>59</v>
      </c>
      <c r="F1313" s="31">
        <v>9</v>
      </c>
      <c r="G1313" s="32">
        <v>3294</v>
      </c>
      <c r="H1313" s="31">
        <v>1251.3905999999999</v>
      </c>
      <c r="I1313" s="26">
        <f t="shared" si="40"/>
        <v>1.4999999999999999E-2</v>
      </c>
      <c r="J1313" s="24" t="str">
        <f t="shared" si="41"/>
        <v>Need Improvement</v>
      </c>
    </row>
    <row r="1314" spans="1:10" x14ac:dyDescent="0.25">
      <c r="A1314" s="29">
        <v>41814</v>
      </c>
      <c r="B1314" s="30">
        <v>2453</v>
      </c>
      <c r="C1314" s="31" t="s">
        <v>56</v>
      </c>
      <c r="D1314" s="31" t="s">
        <v>65</v>
      </c>
      <c r="E1314" s="31" t="s">
        <v>55</v>
      </c>
      <c r="F1314" s="31">
        <v>9</v>
      </c>
      <c r="G1314" s="32">
        <v>1944</v>
      </c>
      <c r="H1314" s="31">
        <v>1673.3951999999999</v>
      </c>
      <c r="I1314" s="26">
        <f t="shared" si="40"/>
        <v>1.4999999999999999E-2</v>
      </c>
      <c r="J1314" s="24" t="str">
        <f t="shared" si="41"/>
        <v>Need Improvement</v>
      </c>
    </row>
    <row r="1315" spans="1:10" x14ac:dyDescent="0.25">
      <c r="A1315" s="29">
        <v>41815</v>
      </c>
      <c r="B1315" s="30">
        <v>2818</v>
      </c>
      <c r="C1315" s="31" t="s">
        <v>53</v>
      </c>
      <c r="D1315" s="31" t="s">
        <v>65</v>
      </c>
      <c r="E1315" s="31" t="s">
        <v>59</v>
      </c>
      <c r="F1315" s="31">
        <v>8</v>
      </c>
      <c r="G1315" s="32">
        <v>7524</v>
      </c>
      <c r="H1315" s="31">
        <v>4315.0140000000001</v>
      </c>
      <c r="I1315" s="26">
        <f t="shared" si="40"/>
        <v>2.5000000000000001E-2</v>
      </c>
      <c r="J1315" s="24" t="str">
        <f t="shared" si="41"/>
        <v>Need Improvement</v>
      </c>
    </row>
    <row r="1316" spans="1:10" x14ac:dyDescent="0.25">
      <c r="A1316" s="29">
        <v>41816</v>
      </c>
      <c r="B1316" s="30">
        <v>2454</v>
      </c>
      <c r="C1316" s="31" t="s">
        <v>57</v>
      </c>
      <c r="D1316" s="31" t="s">
        <v>65</v>
      </c>
      <c r="E1316" s="31" t="s">
        <v>58</v>
      </c>
      <c r="F1316" s="31">
        <v>6</v>
      </c>
      <c r="G1316" s="32">
        <v>3510</v>
      </c>
      <c r="H1316" s="31">
        <v>2724.6374999999998</v>
      </c>
      <c r="I1316" s="26">
        <f t="shared" si="40"/>
        <v>1.4999999999999999E-2</v>
      </c>
      <c r="J1316" s="24" t="str">
        <f t="shared" si="41"/>
        <v>Need Improvement</v>
      </c>
    </row>
    <row r="1317" spans="1:10" x14ac:dyDescent="0.25">
      <c r="A1317" s="29">
        <v>41817</v>
      </c>
      <c r="B1317" s="30">
        <v>2819</v>
      </c>
      <c r="C1317" s="31" t="s">
        <v>56</v>
      </c>
      <c r="D1317" s="31" t="s">
        <v>65</v>
      </c>
      <c r="E1317" s="31" t="s">
        <v>59</v>
      </c>
      <c r="F1317" s="31">
        <v>7</v>
      </c>
      <c r="G1317" s="32">
        <v>4599</v>
      </c>
      <c r="H1317" s="31">
        <v>2021.2605000000001</v>
      </c>
      <c r="I1317" s="26">
        <f t="shared" si="40"/>
        <v>1.4999999999999999E-2</v>
      </c>
      <c r="J1317" s="24" t="str">
        <f t="shared" si="41"/>
        <v>Need Improvement</v>
      </c>
    </row>
    <row r="1318" spans="1:10" x14ac:dyDescent="0.25">
      <c r="A1318" s="29">
        <v>41818</v>
      </c>
      <c r="B1318" s="30">
        <v>2455</v>
      </c>
      <c r="C1318" s="31" t="s">
        <v>53</v>
      </c>
      <c r="D1318" s="31" t="s">
        <v>65</v>
      </c>
      <c r="E1318" s="31" t="s">
        <v>58</v>
      </c>
      <c r="F1318" s="31">
        <v>7</v>
      </c>
      <c r="G1318" s="32">
        <v>9712.5</v>
      </c>
      <c r="H1318" s="31">
        <v>2367.1305000000002</v>
      </c>
      <c r="I1318" s="26">
        <f t="shared" si="40"/>
        <v>2.5000000000000001E-2</v>
      </c>
      <c r="J1318" s="24" t="str">
        <f t="shared" si="41"/>
        <v>Need Improvement</v>
      </c>
    </row>
    <row r="1319" spans="1:10" x14ac:dyDescent="0.25">
      <c r="A1319" s="29">
        <v>41819</v>
      </c>
      <c r="B1319" s="30">
        <v>2820</v>
      </c>
      <c r="C1319" s="31" t="s">
        <v>57</v>
      </c>
      <c r="D1319" s="31" t="s">
        <v>65</v>
      </c>
      <c r="E1319" s="31" t="s">
        <v>55</v>
      </c>
      <c r="F1319" s="31">
        <v>6</v>
      </c>
      <c r="G1319" s="32">
        <v>6876</v>
      </c>
      <c r="H1319" s="31">
        <v>3053.6316000000002</v>
      </c>
      <c r="I1319" s="26">
        <f t="shared" si="40"/>
        <v>2.5000000000000001E-2</v>
      </c>
      <c r="J1319" s="24" t="str">
        <f t="shared" si="41"/>
        <v>Need Improvement</v>
      </c>
    </row>
    <row r="1320" spans="1:10" x14ac:dyDescent="0.25">
      <c r="A1320" s="29">
        <v>41820</v>
      </c>
      <c r="B1320" s="30">
        <v>2456</v>
      </c>
      <c r="C1320" s="31" t="s">
        <v>56</v>
      </c>
      <c r="D1320" s="31" t="s">
        <v>65</v>
      </c>
      <c r="E1320" s="31" t="s">
        <v>58</v>
      </c>
      <c r="F1320" s="31">
        <v>7</v>
      </c>
      <c r="G1320" s="32">
        <v>2009</v>
      </c>
      <c r="H1320" s="31">
        <v>3864.3114999999998</v>
      </c>
      <c r="I1320" s="26">
        <f t="shared" si="40"/>
        <v>1.4999999999999999E-2</v>
      </c>
      <c r="J1320" s="24" t="str">
        <f t="shared" si="41"/>
        <v>Need Improvement</v>
      </c>
    </row>
    <row r="1321" spans="1:10" x14ac:dyDescent="0.25">
      <c r="A1321" s="29">
        <v>41821</v>
      </c>
      <c r="B1321" s="30">
        <v>2821</v>
      </c>
      <c r="C1321" s="31" t="s">
        <v>53</v>
      </c>
      <c r="D1321" s="31" t="s">
        <v>65</v>
      </c>
      <c r="E1321" s="31" t="s">
        <v>55</v>
      </c>
      <c r="F1321" s="31">
        <v>9</v>
      </c>
      <c r="G1321" s="32">
        <v>8316</v>
      </c>
      <c r="H1321" s="31">
        <v>3690.6407999999997</v>
      </c>
      <c r="I1321" s="26">
        <f t="shared" si="40"/>
        <v>2.5000000000000001E-2</v>
      </c>
      <c r="J1321" s="24" t="str">
        <f t="shared" si="41"/>
        <v>Need Improvement</v>
      </c>
    </row>
    <row r="1322" spans="1:10" x14ac:dyDescent="0.25">
      <c r="A1322" s="29">
        <v>41822</v>
      </c>
      <c r="B1322" s="30">
        <v>2457</v>
      </c>
      <c r="C1322" s="31" t="s">
        <v>57</v>
      </c>
      <c r="D1322" s="31" t="s">
        <v>65</v>
      </c>
      <c r="E1322" s="31" t="s">
        <v>59</v>
      </c>
      <c r="F1322" s="31">
        <v>10</v>
      </c>
      <c r="G1322" s="32">
        <v>5550</v>
      </c>
      <c r="H1322" s="31">
        <v>1232.0999999999999</v>
      </c>
      <c r="I1322" s="26">
        <f t="shared" si="40"/>
        <v>2.5000000000000001E-2</v>
      </c>
      <c r="J1322" s="24" t="str">
        <f t="shared" si="41"/>
        <v>Need Improvement</v>
      </c>
    </row>
    <row r="1323" spans="1:10" x14ac:dyDescent="0.25">
      <c r="A1323" s="29">
        <v>41823</v>
      </c>
      <c r="B1323" s="30">
        <v>2822</v>
      </c>
      <c r="C1323" s="31" t="s">
        <v>56</v>
      </c>
      <c r="D1323" s="31" t="s">
        <v>65</v>
      </c>
      <c r="E1323" s="31" t="s">
        <v>55</v>
      </c>
      <c r="F1323" s="31">
        <v>9</v>
      </c>
      <c r="G1323" s="32">
        <v>11880</v>
      </c>
      <c r="H1323" s="31">
        <v>5095.3320000000003</v>
      </c>
      <c r="I1323" s="26">
        <f t="shared" si="40"/>
        <v>0.05</v>
      </c>
      <c r="J1323" s="24" t="str">
        <f t="shared" si="41"/>
        <v>Good</v>
      </c>
    </row>
    <row r="1324" spans="1:10" x14ac:dyDescent="0.25">
      <c r="A1324" s="29">
        <v>41824</v>
      </c>
      <c r="B1324" s="30">
        <v>2458</v>
      </c>
      <c r="C1324" s="31" t="s">
        <v>53</v>
      </c>
      <c r="D1324" s="31" t="s">
        <v>65</v>
      </c>
      <c r="E1324" s="31" t="s">
        <v>59</v>
      </c>
      <c r="F1324" s="31">
        <v>7</v>
      </c>
      <c r="G1324" s="32">
        <v>9954</v>
      </c>
      <c r="H1324" s="31">
        <v>1101.1612499999999</v>
      </c>
      <c r="I1324" s="26">
        <f t="shared" si="40"/>
        <v>2.5000000000000001E-2</v>
      </c>
      <c r="J1324" s="24" t="str">
        <f t="shared" si="41"/>
        <v>Need Improvement</v>
      </c>
    </row>
    <row r="1325" spans="1:10" x14ac:dyDescent="0.25">
      <c r="A1325" s="29">
        <v>41825</v>
      </c>
      <c r="B1325" s="30">
        <v>2823</v>
      </c>
      <c r="C1325" s="31" t="s">
        <v>57</v>
      </c>
      <c r="D1325" s="31" t="s">
        <v>65</v>
      </c>
      <c r="E1325" s="31" t="s">
        <v>58</v>
      </c>
      <c r="F1325" s="31">
        <v>7</v>
      </c>
      <c r="G1325" s="32">
        <v>2044</v>
      </c>
      <c r="H1325" s="31">
        <v>671.45400000000006</v>
      </c>
      <c r="I1325" s="26">
        <f t="shared" si="40"/>
        <v>1.4999999999999999E-2</v>
      </c>
      <c r="J1325" s="24" t="str">
        <f t="shared" si="41"/>
        <v>Need Improvement</v>
      </c>
    </row>
    <row r="1326" spans="1:10" x14ac:dyDescent="0.25">
      <c r="A1326" s="29">
        <v>41826</v>
      </c>
      <c r="B1326" s="30">
        <v>2459</v>
      </c>
      <c r="C1326" s="31" t="s">
        <v>56</v>
      </c>
      <c r="D1326" s="31" t="s">
        <v>65</v>
      </c>
      <c r="E1326" s="31" t="s">
        <v>59</v>
      </c>
      <c r="F1326" s="31">
        <v>7</v>
      </c>
      <c r="G1326" s="32">
        <v>2625</v>
      </c>
      <c r="H1326" s="31">
        <v>2775.1499999999996</v>
      </c>
      <c r="I1326" s="26">
        <f t="shared" si="40"/>
        <v>1.4999999999999999E-2</v>
      </c>
      <c r="J1326" s="24" t="str">
        <f t="shared" si="41"/>
        <v>Need Improvement</v>
      </c>
    </row>
    <row r="1327" spans="1:10" x14ac:dyDescent="0.25">
      <c r="A1327" s="29">
        <v>41827</v>
      </c>
      <c r="B1327" s="30">
        <v>2824</v>
      </c>
      <c r="C1327" s="31" t="s">
        <v>53</v>
      </c>
      <c r="D1327" s="31" t="s">
        <v>65</v>
      </c>
      <c r="E1327" s="31" t="s">
        <v>58</v>
      </c>
      <c r="F1327" s="31">
        <v>10</v>
      </c>
      <c r="G1327" s="32">
        <v>14650</v>
      </c>
      <c r="H1327" s="31">
        <v>3042.2190000000001</v>
      </c>
      <c r="I1327" s="26">
        <f t="shared" si="40"/>
        <v>0.05</v>
      </c>
      <c r="J1327" s="24" t="str">
        <f t="shared" si="41"/>
        <v>Good</v>
      </c>
    </row>
    <row r="1328" spans="1:10" x14ac:dyDescent="0.25">
      <c r="A1328" s="29">
        <v>41828</v>
      </c>
      <c r="B1328" s="30">
        <v>2460</v>
      </c>
      <c r="C1328" s="31" t="s">
        <v>57</v>
      </c>
      <c r="D1328" s="31" t="s">
        <v>65</v>
      </c>
      <c r="E1328" s="31" t="s">
        <v>55</v>
      </c>
      <c r="F1328" s="31">
        <v>9</v>
      </c>
      <c r="G1328" s="32">
        <v>2997</v>
      </c>
      <c r="H1328" s="31">
        <v>5626.8675000000003</v>
      </c>
      <c r="I1328" s="26">
        <f t="shared" si="40"/>
        <v>1.4999999999999999E-2</v>
      </c>
      <c r="J1328" s="24" t="str">
        <f t="shared" si="41"/>
        <v>Good</v>
      </c>
    </row>
    <row r="1329" spans="1:10" x14ac:dyDescent="0.25">
      <c r="A1329" s="29">
        <v>41829</v>
      </c>
      <c r="B1329" s="30">
        <v>2825</v>
      </c>
      <c r="C1329" s="31" t="s">
        <v>56</v>
      </c>
      <c r="D1329" s="31" t="s">
        <v>65</v>
      </c>
      <c r="E1329" s="31" t="s">
        <v>58</v>
      </c>
      <c r="F1329" s="31">
        <v>8</v>
      </c>
      <c r="G1329" s="32">
        <v>11070</v>
      </c>
      <c r="H1329" s="31">
        <v>940.5071999999999</v>
      </c>
      <c r="I1329" s="26">
        <f t="shared" si="40"/>
        <v>0.05</v>
      </c>
      <c r="J1329" s="24" t="str">
        <f t="shared" si="41"/>
        <v>Good</v>
      </c>
    </row>
  </sheetData>
  <mergeCells count="2">
    <mergeCell ref="N4:O4"/>
    <mergeCell ref="N10:O10"/>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1327"/>
  <sheetViews>
    <sheetView topLeftCell="C1" workbookViewId="0">
      <selection activeCell="M20" sqref="M20"/>
    </sheetView>
  </sheetViews>
  <sheetFormatPr defaultRowHeight="15" x14ac:dyDescent="0.25"/>
  <cols>
    <col min="1" max="1" width="3.42578125" customWidth="1"/>
    <col min="2" max="2" width="16" customWidth="1"/>
    <col min="3" max="3" width="15.140625" customWidth="1"/>
    <col min="4" max="4" width="11.7109375" customWidth="1"/>
    <col min="5" max="5" width="15" customWidth="1"/>
    <col min="7" max="7" width="16.28515625" customWidth="1"/>
    <col min="8" max="9" width="13.7109375" customWidth="1"/>
    <col min="10" max="11" width="9.42578125" bestFit="1" customWidth="1"/>
    <col min="12" max="12" width="10.5703125" bestFit="1" customWidth="1"/>
    <col min="13" max="14" width="9.42578125" bestFit="1" customWidth="1"/>
    <col min="15" max="15" width="10.5703125" bestFit="1" customWidth="1"/>
    <col min="16" max="19" width="9.42578125" bestFit="1" customWidth="1"/>
    <col min="20" max="20" width="10.5703125" bestFit="1" customWidth="1"/>
    <col min="21" max="29" width="9.42578125" bestFit="1" customWidth="1"/>
    <col min="30" max="31" width="10.5703125" bestFit="1" customWidth="1"/>
    <col min="32" max="35" width="9.42578125" bestFit="1" customWidth="1"/>
    <col min="36" max="36" width="10.5703125" bestFit="1" customWidth="1"/>
    <col min="37" max="37" width="9.42578125" bestFit="1" customWidth="1"/>
    <col min="38" max="38" width="10.5703125" bestFit="1" customWidth="1"/>
    <col min="39" max="43" width="9.42578125" bestFit="1" customWidth="1"/>
    <col min="44" max="44" width="10.5703125" bestFit="1" customWidth="1"/>
    <col min="45" max="45" width="9.42578125" bestFit="1" customWidth="1"/>
  </cols>
  <sheetData>
    <row r="1" spans="2:45" ht="14.45" x14ac:dyDescent="0.35">
      <c r="H1" s="43" t="s">
        <v>46</v>
      </c>
      <c r="I1" s="43" t="s">
        <v>51</v>
      </c>
      <c r="L1" s="5" t="s">
        <v>16</v>
      </c>
    </row>
    <row r="2" spans="2:45" ht="14.45" x14ac:dyDescent="0.35">
      <c r="B2" s="36" t="s">
        <v>46</v>
      </c>
      <c r="C2" s="36" t="s">
        <v>91</v>
      </c>
      <c r="D2" s="36" t="s">
        <v>48</v>
      </c>
      <c r="E2" s="36" t="s">
        <v>51</v>
      </c>
      <c r="G2" s="42" t="s">
        <v>92</v>
      </c>
      <c r="H2" s="44">
        <v>1111</v>
      </c>
      <c r="I2" s="45">
        <f>VLOOKUP($H$2,B3:E40,4,FALSE)</f>
        <v>7164</v>
      </c>
      <c r="L2" t="s">
        <v>94</v>
      </c>
    </row>
    <row r="3" spans="2:45" ht="14.45" x14ac:dyDescent="0.35">
      <c r="B3" s="37">
        <v>1111</v>
      </c>
      <c r="C3" s="38" t="s">
        <v>53</v>
      </c>
      <c r="D3" s="38" t="s">
        <v>54</v>
      </c>
      <c r="E3" s="39">
        <v>7164</v>
      </c>
      <c r="G3" s="40"/>
      <c r="H3" s="44"/>
      <c r="I3" s="45"/>
      <c r="L3" t="s">
        <v>95</v>
      </c>
    </row>
    <row r="4" spans="2:45" ht="14.45" x14ac:dyDescent="0.35">
      <c r="B4" s="37">
        <v>1112</v>
      </c>
      <c r="C4" s="38" t="s">
        <v>56</v>
      </c>
      <c r="D4" s="38" t="s">
        <v>54</v>
      </c>
      <c r="E4" s="39">
        <v>6528</v>
      </c>
      <c r="G4" s="42" t="s">
        <v>93</v>
      </c>
      <c r="H4" s="44">
        <v>1121</v>
      </c>
      <c r="I4" s="45">
        <f>HLOOKUP(H18,$G$8:$AS$11,4,0)</f>
        <v>2277</v>
      </c>
    </row>
    <row r="5" spans="2:45" ht="14.45" x14ac:dyDescent="0.35">
      <c r="B5" s="37">
        <v>1113</v>
      </c>
      <c r="C5" s="38" t="s">
        <v>57</v>
      </c>
      <c r="D5" s="38" t="s">
        <v>54</v>
      </c>
      <c r="E5" s="39">
        <v>2520</v>
      </c>
      <c r="G5" s="40"/>
    </row>
    <row r="6" spans="2:45" ht="14.45" x14ac:dyDescent="0.35">
      <c r="B6" s="37">
        <v>1115</v>
      </c>
      <c r="C6" s="38" t="s">
        <v>56</v>
      </c>
      <c r="D6" s="38" t="s">
        <v>54</v>
      </c>
      <c r="E6" s="39">
        <v>9660</v>
      </c>
      <c r="G6" s="40"/>
    </row>
    <row r="7" spans="2:45" ht="14.45" x14ac:dyDescent="0.35">
      <c r="B7" s="37">
        <v>1116</v>
      </c>
      <c r="C7" s="38" t="s">
        <v>57</v>
      </c>
      <c r="D7" s="38" t="s">
        <v>54</v>
      </c>
      <c r="E7" s="39">
        <v>11550</v>
      </c>
      <c r="G7" s="40"/>
    </row>
    <row r="8" spans="2:45" ht="14.45" x14ac:dyDescent="0.35">
      <c r="B8" s="37">
        <v>1117</v>
      </c>
      <c r="C8" s="38" t="s">
        <v>53</v>
      </c>
      <c r="D8" s="38" t="s">
        <v>54</v>
      </c>
      <c r="E8" s="39">
        <v>7896</v>
      </c>
      <c r="G8" s="36" t="s">
        <v>46</v>
      </c>
      <c r="H8" s="37">
        <v>1111</v>
      </c>
      <c r="I8" s="37">
        <v>1112</v>
      </c>
      <c r="J8" s="37">
        <v>1113</v>
      </c>
      <c r="K8" s="37">
        <v>1115</v>
      </c>
      <c r="L8" s="37">
        <v>1116</v>
      </c>
      <c r="M8" s="37">
        <v>1117</v>
      </c>
      <c r="N8" s="37">
        <v>1118</v>
      </c>
      <c r="O8" s="37">
        <v>1119</v>
      </c>
      <c r="P8" s="37">
        <v>1120</v>
      </c>
      <c r="Q8" s="37">
        <v>1121</v>
      </c>
      <c r="R8" s="37">
        <v>1122</v>
      </c>
      <c r="S8" s="37">
        <v>1123</v>
      </c>
      <c r="T8" s="37">
        <v>1124</v>
      </c>
      <c r="U8" s="37">
        <v>1125</v>
      </c>
      <c r="V8" s="37">
        <v>1126</v>
      </c>
      <c r="W8" s="37">
        <v>1127</v>
      </c>
      <c r="X8" s="37">
        <v>1128</v>
      </c>
      <c r="Y8" s="37">
        <v>1129</v>
      </c>
      <c r="Z8" s="37">
        <v>1130</v>
      </c>
      <c r="AA8" s="37">
        <v>1131</v>
      </c>
      <c r="AB8" s="37">
        <v>1132</v>
      </c>
      <c r="AC8" s="37">
        <v>1133</v>
      </c>
      <c r="AD8" s="37">
        <v>1134</v>
      </c>
      <c r="AE8" s="37">
        <v>1135</v>
      </c>
      <c r="AF8" s="37">
        <v>1136</v>
      </c>
      <c r="AG8" s="37">
        <v>1137</v>
      </c>
      <c r="AH8" s="37">
        <v>1138</v>
      </c>
      <c r="AI8" s="37">
        <v>1139</v>
      </c>
      <c r="AJ8" s="37">
        <v>1140</v>
      </c>
      <c r="AK8" s="37">
        <v>1141</v>
      </c>
      <c r="AL8" s="37">
        <v>1142</v>
      </c>
      <c r="AM8" s="37">
        <v>1143</v>
      </c>
      <c r="AN8" s="37">
        <v>1144</v>
      </c>
      <c r="AO8" s="37">
        <v>1145</v>
      </c>
      <c r="AP8" s="37">
        <v>1146</v>
      </c>
      <c r="AQ8" s="37">
        <v>1147</v>
      </c>
      <c r="AR8" s="37">
        <v>1148</v>
      </c>
      <c r="AS8" s="37">
        <v>1149</v>
      </c>
    </row>
    <row r="9" spans="2:45" ht="14.45" x14ac:dyDescent="0.35">
      <c r="B9" s="37">
        <v>1118</v>
      </c>
      <c r="C9" s="38" t="s">
        <v>56</v>
      </c>
      <c r="D9" s="38" t="s">
        <v>54</v>
      </c>
      <c r="E9" s="39">
        <v>8095.5</v>
      </c>
      <c r="G9" s="36" t="s">
        <v>91</v>
      </c>
      <c r="H9" s="37" t="s">
        <v>53</v>
      </c>
      <c r="I9" s="37" t="s">
        <v>56</v>
      </c>
      <c r="J9" s="41" t="s">
        <v>57</v>
      </c>
      <c r="K9" s="37" t="s">
        <v>56</v>
      </c>
      <c r="L9" s="37" t="s">
        <v>57</v>
      </c>
      <c r="M9" s="37" t="s">
        <v>53</v>
      </c>
      <c r="N9" s="41" t="s">
        <v>56</v>
      </c>
      <c r="O9" s="37" t="s">
        <v>57</v>
      </c>
      <c r="P9" s="37" t="s">
        <v>53</v>
      </c>
      <c r="Q9" s="37" t="s">
        <v>56</v>
      </c>
      <c r="R9" s="41" t="s">
        <v>57</v>
      </c>
      <c r="S9" s="37" t="s">
        <v>53</v>
      </c>
      <c r="T9" s="37" t="s">
        <v>56</v>
      </c>
      <c r="U9" s="37" t="s">
        <v>57</v>
      </c>
      <c r="V9" s="41" t="s">
        <v>53</v>
      </c>
      <c r="W9" s="37" t="s">
        <v>56</v>
      </c>
      <c r="X9" s="37" t="s">
        <v>57</v>
      </c>
      <c r="Y9" s="37" t="s">
        <v>53</v>
      </c>
      <c r="Z9" s="41" t="s">
        <v>56</v>
      </c>
      <c r="AA9" s="37" t="s">
        <v>57</v>
      </c>
      <c r="AB9" s="37" t="s">
        <v>53</v>
      </c>
      <c r="AC9" s="37" t="s">
        <v>56</v>
      </c>
      <c r="AD9" s="41" t="s">
        <v>57</v>
      </c>
      <c r="AE9" s="37" t="s">
        <v>53</v>
      </c>
      <c r="AF9" s="37" t="s">
        <v>56</v>
      </c>
      <c r="AG9" s="37" t="s">
        <v>57</v>
      </c>
      <c r="AH9" s="41" t="s">
        <v>53</v>
      </c>
      <c r="AI9" s="37" t="s">
        <v>56</v>
      </c>
      <c r="AJ9" s="37" t="s">
        <v>57</v>
      </c>
      <c r="AK9" s="37" t="s">
        <v>53</v>
      </c>
      <c r="AL9" s="41" t="s">
        <v>56</v>
      </c>
      <c r="AM9" s="37" t="s">
        <v>57</v>
      </c>
      <c r="AN9" s="37" t="s">
        <v>53</v>
      </c>
      <c r="AO9" s="37" t="s">
        <v>56</v>
      </c>
      <c r="AP9" s="41" t="s">
        <v>57</v>
      </c>
      <c r="AQ9" s="37" t="s">
        <v>53</v>
      </c>
      <c r="AR9" s="37" t="s">
        <v>56</v>
      </c>
      <c r="AS9" s="37" t="s">
        <v>57</v>
      </c>
    </row>
    <row r="10" spans="2:45" ht="14.45" x14ac:dyDescent="0.35">
      <c r="B10" s="37">
        <v>1119</v>
      </c>
      <c r="C10" s="38" t="s">
        <v>57</v>
      </c>
      <c r="D10" s="38" t="s">
        <v>54</v>
      </c>
      <c r="E10" s="39">
        <v>12180</v>
      </c>
      <c r="G10" s="36" t="s">
        <v>48</v>
      </c>
      <c r="H10" s="37" t="s">
        <v>54</v>
      </c>
      <c r="I10" s="37" t="s">
        <v>54</v>
      </c>
      <c r="J10" s="41" t="s">
        <v>54</v>
      </c>
      <c r="K10" s="37" t="s">
        <v>54</v>
      </c>
      <c r="L10" s="37" t="s">
        <v>54</v>
      </c>
      <c r="M10" s="37" t="s">
        <v>54</v>
      </c>
      <c r="N10" s="41" t="s">
        <v>54</v>
      </c>
      <c r="O10" s="37" t="s">
        <v>54</v>
      </c>
      <c r="P10" s="37" t="s">
        <v>54</v>
      </c>
      <c r="Q10" s="37" t="s">
        <v>54</v>
      </c>
      <c r="R10" s="41" t="s">
        <v>54</v>
      </c>
      <c r="S10" s="37" t="s">
        <v>54</v>
      </c>
      <c r="T10" s="37" t="s">
        <v>54</v>
      </c>
      <c r="U10" s="37" t="s">
        <v>54</v>
      </c>
      <c r="V10" s="41" t="s">
        <v>54</v>
      </c>
      <c r="W10" s="37" t="s">
        <v>54</v>
      </c>
      <c r="X10" s="37" t="s">
        <v>54</v>
      </c>
      <c r="Y10" s="37" t="s">
        <v>54</v>
      </c>
      <c r="Z10" s="41" t="s">
        <v>54</v>
      </c>
      <c r="AA10" s="37" t="s">
        <v>54</v>
      </c>
      <c r="AB10" s="37" t="s">
        <v>54</v>
      </c>
      <c r="AC10" s="37" t="s">
        <v>54</v>
      </c>
      <c r="AD10" s="41" t="s">
        <v>54</v>
      </c>
      <c r="AE10" s="37" t="s">
        <v>54</v>
      </c>
      <c r="AF10" s="37" t="s">
        <v>54</v>
      </c>
      <c r="AG10" s="37" t="s">
        <v>54</v>
      </c>
      <c r="AH10" s="41" t="s">
        <v>54</v>
      </c>
      <c r="AI10" s="37" t="s">
        <v>54</v>
      </c>
      <c r="AJ10" s="37" t="s">
        <v>54</v>
      </c>
      <c r="AK10" s="37" t="s">
        <v>54</v>
      </c>
      <c r="AL10" s="41" t="s">
        <v>54</v>
      </c>
      <c r="AM10" s="37" t="s">
        <v>54</v>
      </c>
      <c r="AN10" s="37" t="s">
        <v>54</v>
      </c>
      <c r="AO10" s="37" t="s">
        <v>54</v>
      </c>
      <c r="AP10" s="41" t="s">
        <v>54</v>
      </c>
      <c r="AQ10" s="37" t="s">
        <v>54</v>
      </c>
      <c r="AR10" s="37" t="s">
        <v>54</v>
      </c>
      <c r="AS10" s="37" t="s">
        <v>54</v>
      </c>
    </row>
    <row r="11" spans="2:45" ht="14.45" x14ac:dyDescent="0.35">
      <c r="B11" s="37">
        <v>1120</v>
      </c>
      <c r="C11" s="38" t="s">
        <v>53</v>
      </c>
      <c r="D11" s="38" t="s">
        <v>54</v>
      </c>
      <c r="E11" s="39">
        <v>4900.5</v>
      </c>
      <c r="G11" s="36" t="s">
        <v>51</v>
      </c>
      <c r="H11" s="39">
        <v>7164</v>
      </c>
      <c r="I11" s="39">
        <v>6528</v>
      </c>
      <c r="J11" s="39">
        <v>2520</v>
      </c>
      <c r="K11" s="39">
        <v>9660</v>
      </c>
      <c r="L11" s="39">
        <v>11550</v>
      </c>
      <c r="M11" s="39">
        <v>7896</v>
      </c>
      <c r="N11" s="39">
        <v>8095.5</v>
      </c>
      <c r="O11" s="39">
        <v>12180</v>
      </c>
      <c r="P11" s="39">
        <v>4900.5</v>
      </c>
      <c r="Q11" s="39">
        <v>2277</v>
      </c>
      <c r="R11" s="39">
        <v>8032.5</v>
      </c>
      <c r="S11" s="39">
        <v>8046</v>
      </c>
      <c r="T11" s="39">
        <v>11250</v>
      </c>
      <c r="U11" s="39">
        <v>6189.75</v>
      </c>
      <c r="V11" s="39">
        <v>2908.5</v>
      </c>
      <c r="W11" s="39">
        <v>2214</v>
      </c>
      <c r="X11" s="39">
        <v>8829</v>
      </c>
      <c r="Y11" s="39">
        <v>9120</v>
      </c>
      <c r="Z11" s="39">
        <v>2173.5</v>
      </c>
      <c r="AA11" s="39">
        <v>5600</v>
      </c>
      <c r="AB11" s="39">
        <v>4608</v>
      </c>
      <c r="AC11" s="39">
        <v>5508</v>
      </c>
      <c r="AD11" s="39">
        <v>12735</v>
      </c>
      <c r="AE11" s="39">
        <v>13575</v>
      </c>
      <c r="AF11" s="39">
        <v>8892</v>
      </c>
      <c r="AG11" s="39">
        <v>6196.5</v>
      </c>
      <c r="AH11" s="39">
        <v>4063.5</v>
      </c>
      <c r="AI11" s="39">
        <v>4464</v>
      </c>
      <c r="AJ11" s="39">
        <v>10350</v>
      </c>
      <c r="AK11" s="39">
        <v>8680</v>
      </c>
      <c r="AL11" s="39">
        <v>13050</v>
      </c>
      <c r="AM11" s="39">
        <v>2312</v>
      </c>
      <c r="AN11" s="39">
        <v>3060</v>
      </c>
      <c r="AO11" s="39">
        <v>9810</v>
      </c>
      <c r="AP11" s="39">
        <v>8120</v>
      </c>
      <c r="AQ11" s="39">
        <v>6520.5</v>
      </c>
      <c r="AR11" s="39">
        <v>12060</v>
      </c>
      <c r="AS11" s="39">
        <v>8544</v>
      </c>
    </row>
    <row r="12" spans="2:45" ht="14.45" x14ac:dyDescent="0.35">
      <c r="B12" s="37">
        <v>1121</v>
      </c>
      <c r="C12" s="38" t="s">
        <v>56</v>
      </c>
      <c r="D12" s="38" t="s">
        <v>54</v>
      </c>
      <c r="E12" s="39">
        <v>2277</v>
      </c>
    </row>
    <row r="13" spans="2:45" ht="14.45" x14ac:dyDescent="0.35">
      <c r="B13" s="37">
        <v>1122</v>
      </c>
      <c r="C13" s="38" t="s">
        <v>57</v>
      </c>
      <c r="D13" s="38" t="s">
        <v>54</v>
      </c>
      <c r="E13" s="39">
        <v>8032.5</v>
      </c>
    </row>
    <row r="14" spans="2:45" ht="14.45" x14ac:dyDescent="0.35">
      <c r="B14" s="37">
        <v>1123</v>
      </c>
      <c r="C14" s="38" t="s">
        <v>53</v>
      </c>
      <c r="D14" s="38" t="s">
        <v>54</v>
      </c>
      <c r="E14" s="39">
        <v>8046</v>
      </c>
    </row>
    <row r="15" spans="2:45" ht="14.45" x14ac:dyDescent="0.35">
      <c r="B15" s="37">
        <v>1124</v>
      </c>
      <c r="C15" s="38" t="s">
        <v>56</v>
      </c>
      <c r="D15" s="38" t="s">
        <v>54</v>
      </c>
      <c r="E15" s="39">
        <v>11250</v>
      </c>
      <c r="H15" s="43" t="s">
        <v>46</v>
      </c>
      <c r="I15" s="43" t="s">
        <v>51</v>
      </c>
    </row>
    <row r="16" spans="2:45" ht="14.45" x14ac:dyDescent="0.35">
      <c r="B16" s="37">
        <v>1125</v>
      </c>
      <c r="C16" s="38" t="s">
        <v>57</v>
      </c>
      <c r="D16" s="38" t="s">
        <v>54</v>
      </c>
      <c r="E16" s="39">
        <v>6189.75</v>
      </c>
      <c r="G16" s="42" t="s">
        <v>92</v>
      </c>
      <c r="H16" s="44">
        <v>1121</v>
      </c>
      <c r="I16" s="45">
        <f>VLOOKUP(H16,$B$2:$E$40,4,0)</f>
        <v>2277</v>
      </c>
      <c r="M16" s="1" t="s">
        <v>151</v>
      </c>
    </row>
    <row r="17" spans="2:13" ht="14.45" x14ac:dyDescent="0.35">
      <c r="B17" s="37">
        <v>1126</v>
      </c>
      <c r="C17" s="38" t="s">
        <v>53</v>
      </c>
      <c r="D17" s="38" t="s">
        <v>54</v>
      </c>
      <c r="E17" s="39">
        <v>2908.5</v>
      </c>
      <c r="G17" s="40"/>
      <c r="H17" s="44"/>
      <c r="I17" s="44"/>
      <c r="M17" t="s">
        <v>152</v>
      </c>
    </row>
    <row r="18" spans="2:13" ht="14.45" x14ac:dyDescent="0.35">
      <c r="B18" s="37">
        <v>1127</v>
      </c>
      <c r="C18" s="38" t="s">
        <v>56</v>
      </c>
      <c r="D18" s="38" t="s">
        <v>54</v>
      </c>
      <c r="E18" s="39">
        <v>2214</v>
      </c>
      <c r="G18" s="42" t="s">
        <v>93</v>
      </c>
      <c r="H18" s="44">
        <v>1121</v>
      </c>
      <c r="I18" s="45">
        <f>HLOOKUP(H18,$G$8:$AS$11,4,0)</f>
        <v>2277</v>
      </c>
      <c r="M18" t="s">
        <v>153</v>
      </c>
    </row>
    <row r="19" spans="2:13" ht="14.45" x14ac:dyDescent="0.35">
      <c r="B19" s="37">
        <v>1128</v>
      </c>
      <c r="C19" s="38" t="s">
        <v>57</v>
      </c>
      <c r="D19" s="38" t="s">
        <v>54</v>
      </c>
      <c r="E19" s="39">
        <v>8829</v>
      </c>
      <c r="M19" t="s">
        <v>154</v>
      </c>
    </row>
    <row r="20" spans="2:13" ht="14.45" x14ac:dyDescent="0.35">
      <c r="B20" s="37">
        <v>1129</v>
      </c>
      <c r="C20" s="38" t="s">
        <v>53</v>
      </c>
      <c r="D20" s="38" t="s">
        <v>54</v>
      </c>
      <c r="E20" s="39">
        <v>9120</v>
      </c>
      <c r="M20" t="s">
        <v>155</v>
      </c>
    </row>
    <row r="21" spans="2:13" ht="14.45" x14ac:dyDescent="0.35">
      <c r="B21" s="37">
        <v>1130</v>
      </c>
      <c r="C21" s="38" t="s">
        <v>56</v>
      </c>
      <c r="D21" s="38" t="s">
        <v>54</v>
      </c>
      <c r="E21" s="39">
        <v>2173.5</v>
      </c>
    </row>
    <row r="22" spans="2:13" ht="14.45" x14ac:dyDescent="0.35">
      <c r="B22" s="37">
        <v>1131</v>
      </c>
      <c r="C22" s="38" t="s">
        <v>57</v>
      </c>
      <c r="D22" s="38" t="s">
        <v>54</v>
      </c>
      <c r="E22" s="39">
        <v>5600</v>
      </c>
    </row>
    <row r="23" spans="2:13" ht="14.45" x14ac:dyDescent="0.35">
      <c r="B23" s="37">
        <v>1132</v>
      </c>
      <c r="C23" s="38" t="s">
        <v>53</v>
      </c>
      <c r="D23" s="38" t="s">
        <v>54</v>
      </c>
      <c r="E23" s="39">
        <v>4608</v>
      </c>
    </row>
    <row r="24" spans="2:13" ht="14.45" x14ac:dyDescent="0.35">
      <c r="B24" s="37">
        <v>1133</v>
      </c>
      <c r="C24" s="38" t="s">
        <v>56</v>
      </c>
      <c r="D24" s="38" t="s">
        <v>54</v>
      </c>
      <c r="E24" s="39">
        <v>5508</v>
      </c>
    </row>
    <row r="25" spans="2:13" ht="14.45" x14ac:dyDescent="0.35">
      <c r="B25" s="37">
        <v>1134</v>
      </c>
      <c r="C25" s="38" t="s">
        <v>57</v>
      </c>
      <c r="D25" s="38" t="s">
        <v>54</v>
      </c>
      <c r="E25" s="39">
        <v>12735</v>
      </c>
    </row>
    <row r="26" spans="2:13" ht="14.45" x14ac:dyDescent="0.35">
      <c r="B26" s="37">
        <v>1135</v>
      </c>
      <c r="C26" s="38" t="s">
        <v>53</v>
      </c>
      <c r="D26" s="38" t="s">
        <v>54</v>
      </c>
      <c r="E26" s="39">
        <v>13575</v>
      </c>
    </row>
    <row r="27" spans="2:13" ht="14.45" x14ac:dyDescent="0.35">
      <c r="B27" s="37">
        <v>1136</v>
      </c>
      <c r="C27" s="38" t="s">
        <v>56</v>
      </c>
      <c r="D27" s="38" t="s">
        <v>54</v>
      </c>
      <c r="E27" s="39">
        <v>8892</v>
      </c>
    </row>
    <row r="28" spans="2:13" ht="14.45" x14ac:dyDescent="0.35">
      <c r="B28" s="37">
        <v>1137</v>
      </c>
      <c r="C28" s="38" t="s">
        <v>57</v>
      </c>
      <c r="D28" s="38" t="s">
        <v>54</v>
      </c>
      <c r="E28" s="39">
        <v>6196.5</v>
      </c>
    </row>
    <row r="29" spans="2:13" ht="14.45" x14ac:dyDescent="0.35">
      <c r="B29" s="37">
        <v>1138</v>
      </c>
      <c r="C29" s="38" t="s">
        <v>53</v>
      </c>
      <c r="D29" s="38" t="s">
        <v>54</v>
      </c>
      <c r="E29" s="39">
        <v>4063.5</v>
      </c>
    </row>
    <row r="30" spans="2:13" ht="14.45" x14ac:dyDescent="0.35">
      <c r="B30" s="37">
        <v>1139</v>
      </c>
      <c r="C30" s="38" t="s">
        <v>56</v>
      </c>
      <c r="D30" s="38" t="s">
        <v>54</v>
      </c>
      <c r="E30" s="39">
        <v>4464</v>
      </c>
    </row>
    <row r="31" spans="2:13" ht="14.45" x14ac:dyDescent="0.35">
      <c r="B31" s="37">
        <v>1140</v>
      </c>
      <c r="C31" s="38" t="s">
        <v>57</v>
      </c>
      <c r="D31" s="38" t="s">
        <v>54</v>
      </c>
      <c r="E31" s="39">
        <v>10350</v>
      </c>
    </row>
    <row r="32" spans="2:13" x14ac:dyDescent="0.25">
      <c r="B32" s="37">
        <v>1141</v>
      </c>
      <c r="C32" s="38" t="s">
        <v>53</v>
      </c>
      <c r="D32" s="38" t="s">
        <v>54</v>
      </c>
      <c r="E32" s="39">
        <v>8680</v>
      </c>
    </row>
    <row r="33" spans="2:5" x14ac:dyDescent="0.25">
      <c r="B33" s="37">
        <v>1142</v>
      </c>
      <c r="C33" s="38" t="s">
        <v>56</v>
      </c>
      <c r="D33" s="38" t="s">
        <v>54</v>
      </c>
      <c r="E33" s="39">
        <v>13050</v>
      </c>
    </row>
    <row r="34" spans="2:5" x14ac:dyDescent="0.25">
      <c r="B34" s="37">
        <v>1143</v>
      </c>
      <c r="C34" s="38" t="s">
        <v>57</v>
      </c>
      <c r="D34" s="38" t="s">
        <v>54</v>
      </c>
      <c r="E34" s="39">
        <v>2312</v>
      </c>
    </row>
    <row r="35" spans="2:5" x14ac:dyDescent="0.25">
      <c r="B35" s="37">
        <v>1144</v>
      </c>
      <c r="C35" s="38" t="s">
        <v>53</v>
      </c>
      <c r="D35" s="38" t="s">
        <v>54</v>
      </c>
      <c r="E35" s="39">
        <v>3060</v>
      </c>
    </row>
    <row r="36" spans="2:5" x14ac:dyDescent="0.25">
      <c r="B36" s="37">
        <v>1145</v>
      </c>
      <c r="C36" s="38" t="s">
        <v>56</v>
      </c>
      <c r="D36" s="38" t="s">
        <v>54</v>
      </c>
      <c r="E36" s="39">
        <v>9810</v>
      </c>
    </row>
    <row r="37" spans="2:5" x14ac:dyDescent="0.25">
      <c r="B37" s="37">
        <v>1146</v>
      </c>
      <c r="C37" s="38" t="s">
        <v>57</v>
      </c>
      <c r="D37" s="38" t="s">
        <v>54</v>
      </c>
      <c r="E37" s="39">
        <v>8120</v>
      </c>
    </row>
    <row r="38" spans="2:5" x14ac:dyDescent="0.25">
      <c r="B38" s="37">
        <v>1147</v>
      </c>
      <c r="C38" s="38" t="s">
        <v>53</v>
      </c>
      <c r="D38" s="38" t="s">
        <v>54</v>
      </c>
      <c r="E38" s="39">
        <v>6520.5</v>
      </c>
    </row>
    <row r="39" spans="2:5" x14ac:dyDescent="0.25">
      <c r="B39" s="37">
        <v>1148</v>
      </c>
      <c r="C39" s="38" t="s">
        <v>56</v>
      </c>
      <c r="D39" s="38" t="s">
        <v>54</v>
      </c>
      <c r="E39" s="39">
        <v>12060</v>
      </c>
    </row>
    <row r="40" spans="2:5" x14ac:dyDescent="0.25">
      <c r="B40" s="37">
        <v>1149</v>
      </c>
      <c r="C40" s="38" t="s">
        <v>57</v>
      </c>
      <c r="D40" s="38" t="s">
        <v>54</v>
      </c>
      <c r="E40" s="39">
        <v>8544</v>
      </c>
    </row>
    <row r="42" spans="2:5" x14ac:dyDescent="0.25">
      <c r="E42">
        <v>14017.5</v>
      </c>
    </row>
    <row r="43" spans="2:5" x14ac:dyDescent="0.25">
      <c r="E43">
        <v>4056</v>
      </c>
    </row>
    <row r="44" spans="2:5" x14ac:dyDescent="0.25">
      <c r="E44">
        <v>2730</v>
      </c>
    </row>
    <row r="45" spans="2:5" x14ac:dyDescent="0.25">
      <c r="E45">
        <v>6804</v>
      </c>
    </row>
    <row r="46" spans="2:5" x14ac:dyDescent="0.25">
      <c r="E46">
        <v>8778</v>
      </c>
    </row>
    <row r="47" spans="2:5" x14ac:dyDescent="0.25">
      <c r="E47">
        <v>2304</v>
      </c>
    </row>
    <row r="48" spans="2:5" x14ac:dyDescent="0.25">
      <c r="E48">
        <v>9150</v>
      </c>
    </row>
    <row r="49" spans="5:5" x14ac:dyDescent="0.25">
      <c r="E49">
        <v>7584</v>
      </c>
    </row>
    <row r="50" spans="5:5" x14ac:dyDescent="0.25">
      <c r="E50">
        <v>14900</v>
      </c>
    </row>
    <row r="51" spans="5:5" x14ac:dyDescent="0.25">
      <c r="E51">
        <v>8964</v>
      </c>
    </row>
    <row r="52" spans="5:5" x14ac:dyDescent="0.25">
      <c r="E52">
        <v>2079</v>
      </c>
    </row>
    <row r="53" spans="5:5" x14ac:dyDescent="0.25">
      <c r="E53">
        <v>2412</v>
      </c>
    </row>
    <row r="54" spans="5:5" x14ac:dyDescent="0.25">
      <c r="E54">
        <v>4189.5</v>
      </c>
    </row>
    <row r="55" spans="5:5" x14ac:dyDescent="0.25">
      <c r="E55">
        <v>10080</v>
      </c>
    </row>
    <row r="56" spans="5:5" x14ac:dyDescent="0.25">
      <c r="E56">
        <v>5076</v>
      </c>
    </row>
    <row r="57" spans="5:5" x14ac:dyDescent="0.25">
      <c r="E57">
        <v>9315</v>
      </c>
    </row>
    <row r="58" spans="5:5" x14ac:dyDescent="0.25">
      <c r="E58">
        <v>11280</v>
      </c>
    </row>
    <row r="59" spans="5:5" x14ac:dyDescent="0.25">
      <c r="E59">
        <v>8946</v>
      </c>
    </row>
    <row r="60" spans="5:5" x14ac:dyDescent="0.25">
      <c r="E60">
        <v>8568</v>
      </c>
    </row>
    <row r="61" spans="5:5" x14ac:dyDescent="0.25">
      <c r="E61">
        <v>2178</v>
      </c>
    </row>
    <row r="62" spans="5:5" x14ac:dyDescent="0.25">
      <c r="E62">
        <v>8100</v>
      </c>
    </row>
    <row r="63" spans="5:5" x14ac:dyDescent="0.25">
      <c r="E63">
        <v>2106</v>
      </c>
    </row>
    <row r="64" spans="5:5" x14ac:dyDescent="0.25">
      <c r="E64">
        <v>8480</v>
      </c>
    </row>
    <row r="65" spans="5:5" x14ac:dyDescent="0.25">
      <c r="E65">
        <v>5220</v>
      </c>
    </row>
    <row r="66" spans="5:5" x14ac:dyDescent="0.25">
      <c r="E66">
        <v>4410</v>
      </c>
    </row>
    <row r="67" spans="5:5" x14ac:dyDescent="0.25">
      <c r="E67">
        <v>2524.5</v>
      </c>
    </row>
    <row r="68" spans="5:5" x14ac:dyDescent="0.25">
      <c r="E68">
        <v>8505</v>
      </c>
    </row>
    <row r="69" spans="5:5" x14ac:dyDescent="0.25">
      <c r="E69">
        <v>10224</v>
      </c>
    </row>
    <row r="70" spans="5:5" x14ac:dyDescent="0.25">
      <c r="E70">
        <v>12330</v>
      </c>
    </row>
    <row r="71" spans="5:5" x14ac:dyDescent="0.25">
      <c r="E71">
        <v>4914</v>
      </c>
    </row>
    <row r="72" spans="5:5" x14ac:dyDescent="0.25">
      <c r="E72">
        <v>8032.5</v>
      </c>
    </row>
    <row r="73" spans="5:5" x14ac:dyDescent="0.25">
      <c r="E73">
        <v>8757</v>
      </c>
    </row>
    <row r="74" spans="5:5" x14ac:dyDescent="0.25">
      <c r="E74">
        <v>12330</v>
      </c>
    </row>
    <row r="75" spans="5:5" x14ac:dyDescent="0.25">
      <c r="E75">
        <v>8440</v>
      </c>
    </row>
    <row r="76" spans="5:5" x14ac:dyDescent="0.25">
      <c r="E76">
        <v>7074</v>
      </c>
    </row>
    <row r="77" spans="5:5" x14ac:dyDescent="0.25">
      <c r="E77">
        <v>8040</v>
      </c>
    </row>
    <row r="78" spans="5:5" x14ac:dyDescent="0.25">
      <c r="E78">
        <v>11070</v>
      </c>
    </row>
    <row r="79" spans="5:5" x14ac:dyDescent="0.25">
      <c r="E79">
        <v>5913</v>
      </c>
    </row>
    <row r="80" spans="5:5" x14ac:dyDescent="0.25">
      <c r="E80">
        <v>10440</v>
      </c>
    </row>
    <row r="81" spans="5:5" x14ac:dyDescent="0.25">
      <c r="E81">
        <v>1648.5</v>
      </c>
    </row>
    <row r="82" spans="5:5" x14ac:dyDescent="0.25">
      <c r="E82">
        <v>13770</v>
      </c>
    </row>
    <row r="83" spans="5:5" x14ac:dyDescent="0.25">
      <c r="E83">
        <v>1647</v>
      </c>
    </row>
    <row r="84" spans="5:5" x14ac:dyDescent="0.25">
      <c r="E84">
        <v>7911</v>
      </c>
    </row>
    <row r="85" spans="5:5" x14ac:dyDescent="0.25">
      <c r="E85">
        <v>6804</v>
      </c>
    </row>
    <row r="86" spans="5:5" x14ac:dyDescent="0.25">
      <c r="E86">
        <v>7965</v>
      </c>
    </row>
    <row r="87" spans="5:5" x14ac:dyDescent="0.25">
      <c r="E87">
        <v>3960</v>
      </c>
    </row>
    <row r="88" spans="5:5" x14ac:dyDescent="0.25">
      <c r="E88">
        <v>5130</v>
      </c>
    </row>
    <row r="89" spans="5:5" x14ac:dyDescent="0.25">
      <c r="E89">
        <v>2205</v>
      </c>
    </row>
    <row r="90" spans="5:5" x14ac:dyDescent="0.25">
      <c r="E90">
        <v>7749</v>
      </c>
    </row>
    <row r="91" spans="5:5" x14ac:dyDescent="0.25">
      <c r="E91">
        <v>13702.5</v>
      </c>
    </row>
    <row r="92" spans="5:5" x14ac:dyDescent="0.25">
      <c r="E92">
        <v>2232</v>
      </c>
    </row>
    <row r="93" spans="5:5" x14ac:dyDescent="0.25">
      <c r="E93">
        <v>7560</v>
      </c>
    </row>
    <row r="94" spans="5:5" x14ac:dyDescent="0.25">
      <c r="E94">
        <v>2094.75</v>
      </c>
    </row>
    <row r="95" spans="5:5" x14ac:dyDescent="0.25">
      <c r="E95">
        <v>1669.5</v>
      </c>
    </row>
    <row r="96" spans="5:5" x14ac:dyDescent="0.25">
      <c r="E96">
        <v>3330</v>
      </c>
    </row>
    <row r="97" spans="5:5" x14ac:dyDescent="0.25">
      <c r="E97">
        <v>2970</v>
      </c>
    </row>
    <row r="98" spans="5:5" x14ac:dyDescent="0.25">
      <c r="E98">
        <v>2180</v>
      </c>
    </row>
    <row r="99" spans="5:5" x14ac:dyDescent="0.25">
      <c r="E99">
        <v>7290</v>
      </c>
    </row>
    <row r="100" spans="5:5" x14ac:dyDescent="0.25">
      <c r="E100">
        <v>13740</v>
      </c>
    </row>
    <row r="101" spans="5:5" x14ac:dyDescent="0.25">
      <c r="E101">
        <v>8820</v>
      </c>
    </row>
    <row r="102" spans="5:5" x14ac:dyDescent="0.25">
      <c r="E102">
        <v>3132</v>
      </c>
    </row>
    <row r="103" spans="5:5" x14ac:dyDescent="0.25">
      <c r="E103">
        <v>2207.25</v>
      </c>
    </row>
    <row r="104" spans="5:5" x14ac:dyDescent="0.25">
      <c r="E104">
        <v>6075</v>
      </c>
    </row>
    <row r="105" spans="5:5" x14ac:dyDescent="0.25">
      <c r="E105">
        <v>14445</v>
      </c>
    </row>
    <row r="106" spans="5:5" x14ac:dyDescent="0.25">
      <c r="E106">
        <v>5670</v>
      </c>
    </row>
    <row r="107" spans="5:5" x14ac:dyDescent="0.25">
      <c r="E107">
        <v>1998</v>
      </c>
    </row>
    <row r="108" spans="5:5" x14ac:dyDescent="0.25">
      <c r="E108">
        <v>6540</v>
      </c>
    </row>
    <row r="109" spans="5:5" x14ac:dyDescent="0.25">
      <c r="E109">
        <v>2940</v>
      </c>
    </row>
    <row r="110" spans="5:5" x14ac:dyDescent="0.25">
      <c r="E110">
        <v>10020</v>
      </c>
    </row>
    <row r="111" spans="5:5" x14ac:dyDescent="0.25">
      <c r="E111">
        <v>2088</v>
      </c>
    </row>
    <row r="112" spans="5:5" x14ac:dyDescent="0.25">
      <c r="E112">
        <v>3270</v>
      </c>
    </row>
    <row r="113" spans="5:5" x14ac:dyDescent="0.25">
      <c r="E113">
        <v>6075</v>
      </c>
    </row>
    <row r="114" spans="5:5" x14ac:dyDescent="0.25">
      <c r="E114">
        <v>2352</v>
      </c>
    </row>
    <row r="115" spans="5:5" x14ac:dyDescent="0.25">
      <c r="E115">
        <v>5775</v>
      </c>
    </row>
    <row r="116" spans="5:5" x14ac:dyDescent="0.25">
      <c r="E116">
        <v>2037</v>
      </c>
    </row>
    <row r="117" spans="5:5" x14ac:dyDescent="0.25">
      <c r="E117">
        <v>3996</v>
      </c>
    </row>
    <row r="118" spans="5:5" x14ac:dyDescent="0.25">
      <c r="E118">
        <v>13837.5</v>
      </c>
    </row>
    <row r="119" spans="5:5" x14ac:dyDescent="0.25">
      <c r="E119">
        <v>1848</v>
      </c>
    </row>
    <row r="120" spans="5:5" x14ac:dyDescent="0.25">
      <c r="E120">
        <v>4464</v>
      </c>
    </row>
    <row r="121" spans="5:5" x14ac:dyDescent="0.25">
      <c r="E121">
        <v>8316</v>
      </c>
    </row>
    <row r="122" spans="5:5" x14ac:dyDescent="0.25">
      <c r="E122">
        <v>4920</v>
      </c>
    </row>
    <row r="123" spans="5:5" x14ac:dyDescent="0.25">
      <c r="E123">
        <v>5780</v>
      </c>
    </row>
    <row r="124" spans="5:5" x14ac:dyDescent="0.25">
      <c r="E124">
        <v>3600</v>
      </c>
    </row>
    <row r="125" spans="5:5" x14ac:dyDescent="0.25">
      <c r="E125">
        <v>4920</v>
      </c>
    </row>
    <row r="126" spans="5:5" x14ac:dyDescent="0.25">
      <c r="E126">
        <v>5616</v>
      </c>
    </row>
    <row r="127" spans="5:5" x14ac:dyDescent="0.25">
      <c r="E127">
        <v>7497</v>
      </c>
    </row>
    <row r="128" spans="5:5" x14ac:dyDescent="0.25">
      <c r="E128">
        <v>8190</v>
      </c>
    </row>
    <row r="129" spans="5:5" x14ac:dyDescent="0.25">
      <c r="E129">
        <v>6300</v>
      </c>
    </row>
    <row r="130" spans="5:5" x14ac:dyDescent="0.25">
      <c r="E130">
        <v>2367</v>
      </c>
    </row>
    <row r="131" spans="5:5" x14ac:dyDescent="0.25">
      <c r="E131">
        <v>4220</v>
      </c>
    </row>
    <row r="132" spans="5:5" x14ac:dyDescent="0.25">
      <c r="E132">
        <v>10360</v>
      </c>
    </row>
    <row r="133" spans="5:5" x14ac:dyDescent="0.25">
      <c r="E133">
        <v>8172</v>
      </c>
    </row>
    <row r="134" spans="5:5" x14ac:dyDescent="0.25">
      <c r="E134">
        <v>6456</v>
      </c>
    </row>
    <row r="135" spans="5:5" x14ac:dyDescent="0.25">
      <c r="E135">
        <v>4995</v>
      </c>
    </row>
    <row r="136" spans="5:5" x14ac:dyDescent="0.25">
      <c r="E136">
        <v>3192</v>
      </c>
    </row>
    <row r="137" spans="5:5" x14ac:dyDescent="0.25">
      <c r="E137">
        <v>1811.25</v>
      </c>
    </row>
    <row r="138" spans="5:5" x14ac:dyDescent="0.25">
      <c r="E138">
        <v>8940</v>
      </c>
    </row>
    <row r="139" spans="5:5" x14ac:dyDescent="0.25">
      <c r="E139">
        <v>4882.5</v>
      </c>
    </row>
    <row r="140" spans="5:5" x14ac:dyDescent="0.25">
      <c r="E140">
        <v>8370</v>
      </c>
    </row>
    <row r="141" spans="5:5" x14ac:dyDescent="0.25">
      <c r="E141">
        <v>3078</v>
      </c>
    </row>
    <row r="142" spans="5:5" x14ac:dyDescent="0.25">
      <c r="E142">
        <v>2256</v>
      </c>
    </row>
    <row r="143" spans="5:5" x14ac:dyDescent="0.25">
      <c r="E143">
        <v>2385</v>
      </c>
    </row>
    <row r="144" spans="5:5" x14ac:dyDescent="0.25">
      <c r="E144">
        <v>13410</v>
      </c>
    </row>
    <row r="145" spans="5:5" x14ac:dyDescent="0.25">
      <c r="E145">
        <v>10000</v>
      </c>
    </row>
    <row r="146" spans="5:5" x14ac:dyDescent="0.25">
      <c r="E146">
        <v>6363</v>
      </c>
    </row>
    <row r="147" spans="5:5" x14ac:dyDescent="0.25">
      <c r="E147">
        <v>2712</v>
      </c>
    </row>
    <row r="148" spans="5:5" x14ac:dyDescent="0.25">
      <c r="E148">
        <v>4644</v>
      </c>
    </row>
    <row r="149" spans="5:5" x14ac:dyDescent="0.25">
      <c r="E149">
        <v>1795.5</v>
      </c>
    </row>
    <row r="150" spans="5:5" x14ac:dyDescent="0.25">
      <c r="E150">
        <v>6318</v>
      </c>
    </row>
    <row r="151" spans="5:5" x14ac:dyDescent="0.25">
      <c r="E151">
        <v>13050</v>
      </c>
    </row>
    <row r="152" spans="5:5" x14ac:dyDescent="0.25">
      <c r="E152">
        <v>3717</v>
      </c>
    </row>
    <row r="153" spans="5:5" x14ac:dyDescent="0.25">
      <c r="E153">
        <v>7722</v>
      </c>
    </row>
    <row r="154" spans="5:5" x14ac:dyDescent="0.25">
      <c r="E154">
        <v>9000</v>
      </c>
    </row>
    <row r="155" spans="5:5" x14ac:dyDescent="0.25">
      <c r="E155">
        <v>14580</v>
      </c>
    </row>
    <row r="156" spans="5:5" x14ac:dyDescent="0.25">
      <c r="E156">
        <v>5520</v>
      </c>
    </row>
    <row r="157" spans="5:5" x14ac:dyDescent="0.25">
      <c r="E157">
        <v>13050</v>
      </c>
    </row>
    <row r="158" spans="5:5" x14ac:dyDescent="0.25">
      <c r="E158">
        <v>6750</v>
      </c>
    </row>
    <row r="159" spans="5:5" x14ac:dyDescent="0.25">
      <c r="E159">
        <v>5562</v>
      </c>
    </row>
    <row r="160" spans="5:5" x14ac:dyDescent="0.25">
      <c r="E160">
        <v>3129</v>
      </c>
    </row>
    <row r="161" spans="5:5" x14ac:dyDescent="0.25">
      <c r="E161">
        <v>5688</v>
      </c>
    </row>
    <row r="162" spans="5:5" x14ac:dyDescent="0.25">
      <c r="E162">
        <v>1545</v>
      </c>
    </row>
    <row r="163" spans="5:5" x14ac:dyDescent="0.25">
      <c r="E163">
        <v>8599.5</v>
      </c>
    </row>
    <row r="164" spans="5:5" x14ac:dyDescent="0.25">
      <c r="E164">
        <v>5094</v>
      </c>
    </row>
    <row r="165" spans="5:5" x14ac:dyDescent="0.25">
      <c r="E165">
        <v>8775</v>
      </c>
    </row>
    <row r="166" spans="5:5" x14ac:dyDescent="0.25">
      <c r="E166">
        <v>7830</v>
      </c>
    </row>
    <row r="167" spans="5:5" x14ac:dyDescent="0.25">
      <c r="E167">
        <v>10920</v>
      </c>
    </row>
    <row r="168" spans="5:5" x14ac:dyDescent="0.25">
      <c r="E168">
        <v>14280</v>
      </c>
    </row>
    <row r="169" spans="5:5" x14ac:dyDescent="0.25">
      <c r="E169">
        <v>6804</v>
      </c>
    </row>
    <row r="170" spans="5:5" x14ac:dyDescent="0.25">
      <c r="E170">
        <v>4920</v>
      </c>
    </row>
    <row r="171" spans="5:5" x14ac:dyDescent="0.25">
      <c r="E171">
        <v>1716.75</v>
      </c>
    </row>
    <row r="172" spans="5:5" x14ac:dyDescent="0.25">
      <c r="E172">
        <v>1680</v>
      </c>
    </row>
    <row r="173" spans="5:5" x14ac:dyDescent="0.25">
      <c r="E173">
        <v>3168</v>
      </c>
    </row>
    <row r="174" spans="5:5" x14ac:dyDescent="0.25">
      <c r="E174">
        <v>5913</v>
      </c>
    </row>
    <row r="175" spans="5:5" x14ac:dyDescent="0.25">
      <c r="E175">
        <v>2410</v>
      </c>
    </row>
    <row r="176" spans="5:5" x14ac:dyDescent="0.25">
      <c r="E176">
        <v>11640</v>
      </c>
    </row>
    <row r="177" spans="5:5" x14ac:dyDescent="0.25">
      <c r="E177">
        <v>2268</v>
      </c>
    </row>
    <row r="178" spans="5:5" x14ac:dyDescent="0.25">
      <c r="E178">
        <v>10158.75</v>
      </c>
    </row>
    <row r="179" spans="5:5" x14ac:dyDescent="0.25">
      <c r="E179">
        <v>9576</v>
      </c>
    </row>
    <row r="180" spans="5:5" x14ac:dyDescent="0.25">
      <c r="E180">
        <v>6720</v>
      </c>
    </row>
    <row r="181" spans="5:5" x14ac:dyDescent="0.25">
      <c r="E181">
        <v>1701</v>
      </c>
    </row>
    <row r="182" spans="5:5" x14ac:dyDescent="0.25">
      <c r="E182">
        <v>4800</v>
      </c>
    </row>
    <row r="183" spans="5:5" x14ac:dyDescent="0.25">
      <c r="E183">
        <v>7938</v>
      </c>
    </row>
    <row r="184" spans="5:5" x14ac:dyDescent="0.25">
      <c r="E184">
        <v>11025</v>
      </c>
    </row>
    <row r="185" spans="5:5" x14ac:dyDescent="0.25">
      <c r="E185">
        <v>11840</v>
      </c>
    </row>
    <row r="186" spans="5:5" x14ac:dyDescent="0.25">
      <c r="E186">
        <v>4536</v>
      </c>
    </row>
    <row r="187" spans="5:5" x14ac:dyDescent="0.25">
      <c r="E187">
        <v>5040</v>
      </c>
    </row>
    <row r="188" spans="5:5" x14ac:dyDescent="0.25">
      <c r="E188">
        <v>6156</v>
      </c>
    </row>
    <row r="189" spans="5:5" x14ac:dyDescent="0.25">
      <c r="E189">
        <v>3960</v>
      </c>
    </row>
    <row r="190" spans="5:5" x14ac:dyDescent="0.25">
      <c r="E190">
        <v>5680</v>
      </c>
    </row>
    <row r="191" spans="5:5" x14ac:dyDescent="0.25">
      <c r="E191">
        <v>7680</v>
      </c>
    </row>
    <row r="192" spans="5:5" x14ac:dyDescent="0.25">
      <c r="E192">
        <v>4998</v>
      </c>
    </row>
    <row r="193" spans="5:5" x14ac:dyDescent="0.25">
      <c r="E193">
        <v>2152.5</v>
      </c>
    </row>
    <row r="194" spans="5:5" x14ac:dyDescent="0.25">
      <c r="E194">
        <v>6358.5</v>
      </c>
    </row>
    <row r="195" spans="5:5" x14ac:dyDescent="0.25">
      <c r="E195">
        <v>5292</v>
      </c>
    </row>
    <row r="196" spans="5:5" x14ac:dyDescent="0.25">
      <c r="E196">
        <v>11000</v>
      </c>
    </row>
    <row r="197" spans="5:5" x14ac:dyDescent="0.25">
      <c r="E197">
        <v>11640</v>
      </c>
    </row>
    <row r="198" spans="5:5" x14ac:dyDescent="0.25">
      <c r="E198">
        <v>13050</v>
      </c>
    </row>
    <row r="199" spans="5:5" x14ac:dyDescent="0.25">
      <c r="E199">
        <v>7812</v>
      </c>
    </row>
    <row r="200" spans="5:5" x14ac:dyDescent="0.25">
      <c r="E200">
        <v>14800</v>
      </c>
    </row>
    <row r="201" spans="5:5" x14ac:dyDescent="0.25">
      <c r="E201">
        <v>13020</v>
      </c>
    </row>
    <row r="202" spans="5:5" x14ac:dyDescent="0.25">
      <c r="E202">
        <v>9000</v>
      </c>
    </row>
    <row r="203" spans="5:5" x14ac:dyDescent="0.25">
      <c r="E203">
        <v>7155</v>
      </c>
    </row>
    <row r="204" spans="5:5" x14ac:dyDescent="0.25">
      <c r="E204">
        <v>2227.5</v>
      </c>
    </row>
    <row r="205" spans="5:5" x14ac:dyDescent="0.25">
      <c r="E205">
        <v>6240</v>
      </c>
    </row>
    <row r="206" spans="5:5" x14ac:dyDescent="0.25">
      <c r="E206">
        <v>10840</v>
      </c>
    </row>
    <row r="207" spans="5:5" x14ac:dyDescent="0.25">
      <c r="E207">
        <v>6288</v>
      </c>
    </row>
    <row r="208" spans="5:5" x14ac:dyDescent="0.25">
      <c r="E208">
        <v>4815</v>
      </c>
    </row>
    <row r="209" spans="5:5" x14ac:dyDescent="0.25">
      <c r="E209">
        <v>4014</v>
      </c>
    </row>
    <row r="210" spans="5:5" x14ac:dyDescent="0.25">
      <c r="E210">
        <v>8520</v>
      </c>
    </row>
    <row r="211" spans="5:5" x14ac:dyDescent="0.25">
      <c r="E211">
        <v>3321</v>
      </c>
    </row>
    <row r="212" spans="5:5" x14ac:dyDescent="0.25">
      <c r="E212">
        <v>6021</v>
      </c>
    </row>
    <row r="213" spans="5:5" x14ac:dyDescent="0.25">
      <c r="E213">
        <v>3912</v>
      </c>
    </row>
    <row r="214" spans="5:5" x14ac:dyDescent="0.25">
      <c r="E214">
        <v>5640</v>
      </c>
    </row>
    <row r="215" spans="5:5" x14ac:dyDescent="0.25">
      <c r="E215">
        <v>2214</v>
      </c>
    </row>
    <row r="216" spans="5:5" x14ac:dyDescent="0.25">
      <c r="E216">
        <v>4130</v>
      </c>
    </row>
    <row r="217" spans="5:5" x14ac:dyDescent="0.25">
      <c r="E217">
        <v>4995</v>
      </c>
    </row>
    <row r="218" spans="5:5" x14ac:dyDescent="0.25">
      <c r="E218">
        <v>8343</v>
      </c>
    </row>
    <row r="219" spans="5:5" x14ac:dyDescent="0.25">
      <c r="E219">
        <v>5610</v>
      </c>
    </row>
    <row r="220" spans="5:5" x14ac:dyDescent="0.25">
      <c r="E220">
        <v>5022</v>
      </c>
    </row>
    <row r="221" spans="5:5" x14ac:dyDescent="0.25">
      <c r="E221">
        <v>6426</v>
      </c>
    </row>
    <row r="222" spans="5:5" x14ac:dyDescent="0.25">
      <c r="E222">
        <v>6682.5</v>
      </c>
    </row>
    <row r="223" spans="5:5" x14ac:dyDescent="0.25">
      <c r="E223">
        <v>3969</v>
      </c>
    </row>
    <row r="224" spans="5:5" x14ac:dyDescent="0.25">
      <c r="E224">
        <v>11760</v>
      </c>
    </row>
    <row r="225" spans="5:5" x14ac:dyDescent="0.25">
      <c r="E225">
        <v>2740.5</v>
      </c>
    </row>
    <row r="226" spans="5:5" x14ac:dyDescent="0.25">
      <c r="E226">
        <v>5292</v>
      </c>
    </row>
    <row r="227" spans="5:5" x14ac:dyDescent="0.25">
      <c r="E227">
        <v>6264</v>
      </c>
    </row>
    <row r="228" spans="5:5" x14ac:dyDescent="0.25">
      <c r="E228">
        <v>9408</v>
      </c>
    </row>
    <row r="229" spans="5:5" x14ac:dyDescent="0.25">
      <c r="E229">
        <v>12465</v>
      </c>
    </row>
    <row r="230" spans="5:5" x14ac:dyDescent="0.25">
      <c r="E230">
        <v>6075</v>
      </c>
    </row>
    <row r="231" spans="5:5" x14ac:dyDescent="0.25">
      <c r="E231">
        <v>5922</v>
      </c>
    </row>
    <row r="232" spans="5:5" x14ac:dyDescent="0.25">
      <c r="E232">
        <v>8325</v>
      </c>
    </row>
    <row r="233" spans="5:5" x14ac:dyDescent="0.25">
      <c r="E233">
        <v>2020</v>
      </c>
    </row>
    <row r="234" spans="5:5" x14ac:dyDescent="0.25">
      <c r="E234">
        <v>3801</v>
      </c>
    </row>
    <row r="235" spans="5:5" x14ac:dyDescent="0.25">
      <c r="E235">
        <v>5568</v>
      </c>
    </row>
    <row r="236" spans="5:5" x14ac:dyDescent="0.25">
      <c r="E236">
        <v>5292</v>
      </c>
    </row>
    <row r="237" spans="5:5" x14ac:dyDescent="0.25">
      <c r="E237">
        <v>6540</v>
      </c>
    </row>
    <row r="238" spans="5:5" x14ac:dyDescent="0.25">
      <c r="E238">
        <v>7920</v>
      </c>
    </row>
    <row r="239" spans="5:5" x14ac:dyDescent="0.25">
      <c r="E239">
        <v>2280</v>
      </c>
    </row>
    <row r="240" spans="5:5" x14ac:dyDescent="0.25">
      <c r="E240">
        <v>8741.25</v>
      </c>
    </row>
    <row r="241" spans="5:5" x14ac:dyDescent="0.25">
      <c r="E241">
        <v>3168</v>
      </c>
    </row>
    <row r="242" spans="5:5" x14ac:dyDescent="0.25">
      <c r="E242">
        <v>11475</v>
      </c>
    </row>
    <row r="243" spans="5:5" x14ac:dyDescent="0.25">
      <c r="E243">
        <v>4333.5</v>
      </c>
    </row>
    <row r="244" spans="5:5" x14ac:dyDescent="0.25">
      <c r="E244">
        <v>5778</v>
      </c>
    </row>
    <row r="245" spans="5:5" x14ac:dyDescent="0.25">
      <c r="E245">
        <v>12285</v>
      </c>
    </row>
    <row r="246" spans="5:5" x14ac:dyDescent="0.25">
      <c r="E246">
        <v>1782</v>
      </c>
    </row>
    <row r="247" spans="5:5" x14ac:dyDescent="0.25">
      <c r="E247">
        <v>14310</v>
      </c>
    </row>
    <row r="248" spans="5:5" x14ac:dyDescent="0.25">
      <c r="E248">
        <v>1962</v>
      </c>
    </row>
    <row r="249" spans="5:5" x14ac:dyDescent="0.25">
      <c r="E249">
        <v>12465</v>
      </c>
    </row>
    <row r="250" spans="5:5" x14ac:dyDescent="0.25">
      <c r="E250">
        <v>7182</v>
      </c>
    </row>
    <row r="251" spans="5:5" x14ac:dyDescent="0.25">
      <c r="E251">
        <v>1548</v>
      </c>
    </row>
    <row r="252" spans="5:5" x14ac:dyDescent="0.25">
      <c r="E252">
        <v>3906</v>
      </c>
    </row>
    <row r="253" spans="5:5" x14ac:dyDescent="0.25">
      <c r="E253">
        <v>1753.5</v>
      </c>
    </row>
    <row r="254" spans="5:5" x14ac:dyDescent="0.25">
      <c r="E254">
        <v>5994</v>
      </c>
    </row>
    <row r="255" spans="5:5" x14ac:dyDescent="0.25">
      <c r="E255">
        <v>6480</v>
      </c>
    </row>
    <row r="256" spans="5:5" x14ac:dyDescent="0.25">
      <c r="E256">
        <v>3078</v>
      </c>
    </row>
    <row r="257" spans="5:5" x14ac:dyDescent="0.25">
      <c r="E257">
        <v>6858</v>
      </c>
    </row>
    <row r="258" spans="5:5" x14ac:dyDescent="0.25">
      <c r="E258">
        <v>10080</v>
      </c>
    </row>
    <row r="259" spans="5:5" x14ac:dyDescent="0.25">
      <c r="E259">
        <v>5520</v>
      </c>
    </row>
    <row r="260" spans="5:5" x14ac:dyDescent="0.25">
      <c r="E260">
        <v>11016</v>
      </c>
    </row>
    <row r="261" spans="5:5" x14ac:dyDescent="0.25">
      <c r="E261">
        <v>2232</v>
      </c>
    </row>
    <row r="262" spans="5:5" x14ac:dyDescent="0.25">
      <c r="E262">
        <v>6792</v>
      </c>
    </row>
    <row r="263" spans="5:5" x14ac:dyDescent="0.25">
      <c r="E263">
        <v>8707.5</v>
      </c>
    </row>
    <row r="264" spans="5:5" x14ac:dyDescent="0.25">
      <c r="E264">
        <v>5796</v>
      </c>
    </row>
    <row r="265" spans="5:5" x14ac:dyDescent="0.25">
      <c r="E265">
        <v>9000</v>
      </c>
    </row>
    <row r="266" spans="5:5" x14ac:dyDescent="0.25">
      <c r="E266">
        <v>10192.5</v>
      </c>
    </row>
    <row r="267" spans="5:5" x14ac:dyDescent="0.25">
      <c r="E267">
        <v>7074</v>
      </c>
    </row>
    <row r="268" spans="5:5" x14ac:dyDescent="0.25">
      <c r="E268">
        <v>2260</v>
      </c>
    </row>
    <row r="269" spans="5:5" x14ac:dyDescent="0.25">
      <c r="E269">
        <v>8568</v>
      </c>
    </row>
    <row r="270" spans="5:5" x14ac:dyDescent="0.25">
      <c r="E270">
        <v>8856</v>
      </c>
    </row>
    <row r="271" spans="5:5" x14ac:dyDescent="0.25">
      <c r="E271">
        <v>1692</v>
      </c>
    </row>
    <row r="272" spans="5:5" x14ac:dyDescent="0.25">
      <c r="E272">
        <v>5022</v>
      </c>
    </row>
    <row r="273" spans="5:5" x14ac:dyDescent="0.25">
      <c r="E273">
        <v>8160</v>
      </c>
    </row>
    <row r="274" spans="5:5" x14ac:dyDescent="0.25">
      <c r="E274">
        <v>2509.5</v>
      </c>
    </row>
    <row r="275" spans="5:5" x14ac:dyDescent="0.25">
      <c r="E275">
        <v>1732.5</v>
      </c>
    </row>
    <row r="276" spans="5:5" x14ac:dyDescent="0.25">
      <c r="E276">
        <v>2340</v>
      </c>
    </row>
    <row r="277" spans="5:5" x14ac:dyDescent="0.25">
      <c r="E277">
        <v>10960</v>
      </c>
    </row>
    <row r="278" spans="5:5" x14ac:dyDescent="0.25">
      <c r="E278">
        <v>8111.25</v>
      </c>
    </row>
    <row r="279" spans="5:5" x14ac:dyDescent="0.25">
      <c r="E279">
        <v>4878</v>
      </c>
    </row>
    <row r="280" spans="5:5" x14ac:dyDescent="0.25">
      <c r="E280">
        <v>14940</v>
      </c>
    </row>
    <row r="281" spans="5:5" x14ac:dyDescent="0.25">
      <c r="E281">
        <v>8280</v>
      </c>
    </row>
    <row r="282" spans="5:5" x14ac:dyDescent="0.25">
      <c r="E282">
        <v>2065.5</v>
      </c>
    </row>
    <row r="283" spans="5:5" x14ac:dyDescent="0.25">
      <c r="E283">
        <v>8028</v>
      </c>
    </row>
    <row r="284" spans="5:5" x14ac:dyDescent="0.25">
      <c r="E284">
        <v>8280</v>
      </c>
    </row>
    <row r="285" spans="5:5" x14ac:dyDescent="0.25">
      <c r="E285">
        <v>2215.5</v>
      </c>
    </row>
    <row r="286" spans="5:5" x14ac:dyDescent="0.25">
      <c r="E286">
        <v>12022.5</v>
      </c>
    </row>
    <row r="287" spans="5:5" x14ac:dyDescent="0.25">
      <c r="E287">
        <v>3600</v>
      </c>
    </row>
    <row r="288" spans="5:5" x14ac:dyDescent="0.25">
      <c r="E288">
        <v>5136</v>
      </c>
    </row>
    <row r="289" spans="5:5" x14ac:dyDescent="0.25">
      <c r="E289">
        <v>2430</v>
      </c>
    </row>
    <row r="290" spans="5:5" x14ac:dyDescent="0.25">
      <c r="E290">
        <v>10160</v>
      </c>
    </row>
    <row r="291" spans="5:5" x14ac:dyDescent="0.25">
      <c r="E291">
        <v>8379</v>
      </c>
    </row>
    <row r="292" spans="5:5" x14ac:dyDescent="0.25">
      <c r="E292">
        <v>3420</v>
      </c>
    </row>
    <row r="293" spans="5:5" x14ac:dyDescent="0.25">
      <c r="E293">
        <v>2572.5</v>
      </c>
    </row>
    <row r="294" spans="5:5" x14ac:dyDescent="0.25">
      <c r="E294">
        <v>12652.5</v>
      </c>
    </row>
    <row r="295" spans="5:5" x14ac:dyDescent="0.25">
      <c r="E295">
        <v>8856</v>
      </c>
    </row>
    <row r="296" spans="5:5" x14ac:dyDescent="0.25">
      <c r="E296">
        <v>8820</v>
      </c>
    </row>
    <row r="297" spans="5:5" x14ac:dyDescent="0.25">
      <c r="E297">
        <v>13230</v>
      </c>
    </row>
    <row r="298" spans="5:5" x14ac:dyDescent="0.25">
      <c r="E298">
        <v>6358.5</v>
      </c>
    </row>
    <row r="299" spans="5:5" x14ac:dyDescent="0.25">
      <c r="E299">
        <v>13095</v>
      </c>
    </row>
    <row r="300" spans="5:5" x14ac:dyDescent="0.25">
      <c r="E300">
        <v>3822</v>
      </c>
    </row>
    <row r="301" spans="5:5" x14ac:dyDescent="0.25">
      <c r="E301">
        <v>13600</v>
      </c>
    </row>
    <row r="302" spans="5:5" x14ac:dyDescent="0.25">
      <c r="E302">
        <v>8640</v>
      </c>
    </row>
    <row r="303" spans="5:5" x14ac:dyDescent="0.25">
      <c r="E303">
        <v>2421</v>
      </c>
    </row>
    <row r="304" spans="5:5" x14ac:dyDescent="0.25">
      <c r="E304">
        <v>7290</v>
      </c>
    </row>
    <row r="305" spans="5:5" x14ac:dyDescent="0.25">
      <c r="E305">
        <v>6192</v>
      </c>
    </row>
    <row r="306" spans="5:5" x14ac:dyDescent="0.25">
      <c r="E306">
        <v>2146.5</v>
      </c>
    </row>
    <row r="307" spans="5:5" x14ac:dyDescent="0.25">
      <c r="E307">
        <v>7528.5</v>
      </c>
    </row>
    <row r="308" spans="5:5" x14ac:dyDescent="0.25">
      <c r="E308">
        <v>2106</v>
      </c>
    </row>
    <row r="309" spans="5:5" x14ac:dyDescent="0.25">
      <c r="E309">
        <v>8480</v>
      </c>
    </row>
    <row r="310" spans="5:5" x14ac:dyDescent="0.25">
      <c r="E310">
        <v>4266</v>
      </c>
    </row>
    <row r="311" spans="5:5" x14ac:dyDescent="0.25">
      <c r="E311">
        <v>7245</v>
      </c>
    </row>
    <row r="312" spans="5:5" x14ac:dyDescent="0.25">
      <c r="E312">
        <v>1552.5</v>
      </c>
    </row>
    <row r="313" spans="5:5" x14ac:dyDescent="0.25">
      <c r="E313">
        <v>2151</v>
      </c>
    </row>
    <row r="314" spans="5:5" x14ac:dyDescent="0.25">
      <c r="E314">
        <v>7222.5</v>
      </c>
    </row>
    <row r="315" spans="5:5" x14ac:dyDescent="0.25">
      <c r="E315">
        <v>7632</v>
      </c>
    </row>
    <row r="316" spans="5:5" x14ac:dyDescent="0.25">
      <c r="E316">
        <v>10476</v>
      </c>
    </row>
    <row r="317" spans="5:5" x14ac:dyDescent="0.25">
      <c r="E317">
        <v>6930</v>
      </c>
    </row>
    <row r="318" spans="5:5" x14ac:dyDescent="0.25">
      <c r="E318">
        <v>10380</v>
      </c>
    </row>
    <row r="319" spans="5:5" x14ac:dyDescent="0.25">
      <c r="E319">
        <v>11088</v>
      </c>
    </row>
    <row r="320" spans="5:5" x14ac:dyDescent="0.25">
      <c r="E320">
        <v>5535</v>
      </c>
    </row>
    <row r="321" spans="5:5" x14ac:dyDescent="0.25">
      <c r="E321">
        <v>5058</v>
      </c>
    </row>
    <row r="322" spans="5:5" x14ac:dyDescent="0.25">
      <c r="E322">
        <v>11680</v>
      </c>
    </row>
    <row r="323" spans="5:5" x14ac:dyDescent="0.25">
      <c r="E323">
        <v>9684</v>
      </c>
    </row>
    <row r="324" spans="5:5" x14ac:dyDescent="0.25">
      <c r="E324">
        <v>4176</v>
      </c>
    </row>
    <row r="325" spans="5:5" x14ac:dyDescent="0.25">
      <c r="E325">
        <v>6345</v>
      </c>
    </row>
    <row r="326" spans="5:5" x14ac:dyDescent="0.25">
      <c r="E326">
        <v>9126</v>
      </c>
    </row>
    <row r="327" spans="5:5" x14ac:dyDescent="0.25">
      <c r="E327">
        <v>11205</v>
      </c>
    </row>
    <row r="328" spans="5:5" x14ac:dyDescent="0.25">
      <c r="E328">
        <v>6150</v>
      </c>
    </row>
    <row r="329" spans="5:5" x14ac:dyDescent="0.25">
      <c r="E329">
        <v>10860</v>
      </c>
    </row>
    <row r="330" spans="5:5" x14ac:dyDescent="0.25">
      <c r="E330">
        <v>8775</v>
      </c>
    </row>
    <row r="331" spans="5:5" x14ac:dyDescent="0.25">
      <c r="E331">
        <v>7317</v>
      </c>
    </row>
    <row r="332" spans="5:5" x14ac:dyDescent="0.25">
      <c r="E332">
        <v>6885</v>
      </c>
    </row>
    <row r="333" spans="5:5" x14ac:dyDescent="0.25">
      <c r="E333">
        <v>4608</v>
      </c>
    </row>
    <row r="334" spans="5:5" x14ac:dyDescent="0.25">
      <c r="E334">
        <v>6960</v>
      </c>
    </row>
    <row r="335" spans="5:5" x14ac:dyDescent="0.25">
      <c r="E335">
        <v>4940</v>
      </c>
    </row>
    <row r="336" spans="5:5" x14ac:dyDescent="0.25">
      <c r="E336">
        <v>4644</v>
      </c>
    </row>
    <row r="337" spans="5:5" x14ac:dyDescent="0.25">
      <c r="E337">
        <v>5040</v>
      </c>
    </row>
    <row r="338" spans="5:5" x14ac:dyDescent="0.25">
      <c r="E338">
        <v>3390</v>
      </c>
    </row>
    <row r="339" spans="5:5" x14ac:dyDescent="0.25">
      <c r="E339">
        <v>2740.5</v>
      </c>
    </row>
    <row r="340" spans="5:5" x14ac:dyDescent="0.25">
      <c r="E340">
        <v>5454</v>
      </c>
    </row>
    <row r="341" spans="5:5" x14ac:dyDescent="0.25">
      <c r="E341">
        <v>12337.5</v>
      </c>
    </row>
    <row r="342" spans="5:5" x14ac:dyDescent="0.25">
      <c r="E342">
        <v>9756</v>
      </c>
    </row>
    <row r="343" spans="5:5" x14ac:dyDescent="0.25">
      <c r="E343">
        <v>4851</v>
      </c>
    </row>
    <row r="344" spans="5:5" x14ac:dyDescent="0.25">
      <c r="E344">
        <v>2016</v>
      </c>
    </row>
    <row r="345" spans="5:5" x14ac:dyDescent="0.25">
      <c r="E345">
        <v>4806</v>
      </c>
    </row>
    <row r="346" spans="5:5" x14ac:dyDescent="0.25">
      <c r="E346">
        <v>4716</v>
      </c>
    </row>
    <row r="347" spans="5:5" x14ac:dyDescent="0.25">
      <c r="E347">
        <v>11115</v>
      </c>
    </row>
    <row r="348" spans="5:5" x14ac:dyDescent="0.25">
      <c r="E348">
        <v>5224.5</v>
      </c>
    </row>
    <row r="349" spans="5:5" x14ac:dyDescent="0.25">
      <c r="E349">
        <v>4131</v>
      </c>
    </row>
    <row r="350" spans="5:5" x14ac:dyDescent="0.25">
      <c r="E350">
        <v>2808</v>
      </c>
    </row>
    <row r="351" spans="5:5" x14ac:dyDescent="0.25">
      <c r="E351">
        <v>1564.5</v>
      </c>
    </row>
    <row r="352" spans="5:5" x14ac:dyDescent="0.25">
      <c r="E352">
        <v>11088</v>
      </c>
    </row>
    <row r="353" spans="5:5" x14ac:dyDescent="0.25">
      <c r="E353">
        <v>11640</v>
      </c>
    </row>
    <row r="354" spans="5:5" x14ac:dyDescent="0.25">
      <c r="E354">
        <v>6804</v>
      </c>
    </row>
    <row r="355" spans="5:5" x14ac:dyDescent="0.25">
      <c r="E355">
        <v>7860</v>
      </c>
    </row>
    <row r="356" spans="5:5" x14ac:dyDescent="0.25">
      <c r="E356">
        <v>7296</v>
      </c>
    </row>
    <row r="357" spans="5:5" x14ac:dyDescent="0.25">
      <c r="E357">
        <v>9585</v>
      </c>
    </row>
    <row r="358" spans="5:5" x14ac:dyDescent="0.25">
      <c r="E358">
        <v>4860</v>
      </c>
    </row>
    <row r="359" spans="5:5" x14ac:dyDescent="0.25">
      <c r="E359">
        <v>3267</v>
      </c>
    </row>
    <row r="360" spans="5:5" x14ac:dyDescent="0.25">
      <c r="E360">
        <v>6984</v>
      </c>
    </row>
    <row r="361" spans="5:5" x14ac:dyDescent="0.25">
      <c r="E361">
        <v>1539</v>
      </c>
    </row>
    <row r="362" spans="5:5" x14ac:dyDescent="0.25">
      <c r="E362">
        <v>3465</v>
      </c>
    </row>
    <row r="363" spans="5:5" x14ac:dyDescent="0.25">
      <c r="E363">
        <v>14512.5</v>
      </c>
    </row>
    <row r="364" spans="5:5" x14ac:dyDescent="0.25">
      <c r="E364">
        <v>5733</v>
      </c>
    </row>
    <row r="365" spans="5:5" x14ac:dyDescent="0.25">
      <c r="E365">
        <v>8316</v>
      </c>
    </row>
    <row r="366" spans="5:5" x14ac:dyDescent="0.25">
      <c r="E366">
        <v>7938</v>
      </c>
    </row>
    <row r="367" spans="5:5" x14ac:dyDescent="0.25">
      <c r="E367">
        <v>6129</v>
      </c>
    </row>
    <row r="368" spans="5:5" x14ac:dyDescent="0.25">
      <c r="E368">
        <v>1755</v>
      </c>
    </row>
    <row r="369" spans="5:5" x14ac:dyDescent="0.25">
      <c r="E369">
        <v>7956</v>
      </c>
    </row>
    <row r="370" spans="5:5" x14ac:dyDescent="0.25">
      <c r="E370">
        <v>5940</v>
      </c>
    </row>
    <row r="371" spans="5:5" x14ac:dyDescent="0.25">
      <c r="E371">
        <v>13972.5</v>
      </c>
    </row>
    <row r="372" spans="5:5" x14ac:dyDescent="0.25">
      <c r="E372">
        <v>6300</v>
      </c>
    </row>
    <row r="373" spans="5:5" x14ac:dyDescent="0.25">
      <c r="E373">
        <v>6096</v>
      </c>
    </row>
    <row r="374" spans="5:5" x14ac:dyDescent="0.25">
      <c r="E374">
        <v>2045.25</v>
      </c>
    </row>
    <row r="375" spans="5:5" x14ac:dyDescent="0.25">
      <c r="E375">
        <v>5436</v>
      </c>
    </row>
    <row r="376" spans="5:5" x14ac:dyDescent="0.25">
      <c r="E376">
        <v>8880</v>
      </c>
    </row>
    <row r="377" spans="5:5" x14ac:dyDescent="0.25">
      <c r="E377">
        <v>5328</v>
      </c>
    </row>
    <row r="378" spans="5:5" x14ac:dyDescent="0.25">
      <c r="E378">
        <v>9345</v>
      </c>
    </row>
    <row r="379" spans="5:5" x14ac:dyDescent="0.25">
      <c r="E379">
        <v>11925</v>
      </c>
    </row>
    <row r="380" spans="5:5" x14ac:dyDescent="0.25">
      <c r="E380">
        <v>8505</v>
      </c>
    </row>
    <row r="381" spans="5:5" x14ac:dyDescent="0.25">
      <c r="E381">
        <v>2200.5</v>
      </c>
    </row>
    <row r="382" spans="5:5" x14ac:dyDescent="0.25">
      <c r="E382">
        <v>3888</v>
      </c>
    </row>
    <row r="383" spans="5:5" x14ac:dyDescent="0.25">
      <c r="E383">
        <v>5985</v>
      </c>
    </row>
    <row r="384" spans="5:5" x14ac:dyDescent="0.25">
      <c r="E384">
        <v>7047</v>
      </c>
    </row>
    <row r="385" spans="5:5" x14ac:dyDescent="0.25">
      <c r="E385">
        <v>5575.5</v>
      </c>
    </row>
    <row r="386" spans="5:5" x14ac:dyDescent="0.25">
      <c r="E386">
        <v>8221.5</v>
      </c>
    </row>
    <row r="387" spans="5:5" x14ac:dyDescent="0.25">
      <c r="E387">
        <v>5071.5</v>
      </c>
    </row>
    <row r="388" spans="5:5" x14ac:dyDescent="0.25">
      <c r="E388">
        <v>7200</v>
      </c>
    </row>
    <row r="389" spans="5:5" x14ac:dyDescent="0.25">
      <c r="E389">
        <v>7074</v>
      </c>
    </row>
    <row r="390" spans="5:5" x14ac:dyDescent="0.25">
      <c r="E390">
        <v>5220</v>
      </c>
    </row>
    <row r="391" spans="5:5" x14ac:dyDescent="0.25">
      <c r="E391">
        <v>13050</v>
      </c>
    </row>
    <row r="392" spans="5:5" x14ac:dyDescent="0.25">
      <c r="E392">
        <v>8388</v>
      </c>
    </row>
    <row r="393" spans="5:5" x14ac:dyDescent="0.25">
      <c r="E393">
        <v>9240</v>
      </c>
    </row>
    <row r="394" spans="5:5" x14ac:dyDescent="0.25">
      <c r="E394">
        <v>1989</v>
      </c>
    </row>
    <row r="395" spans="5:5" x14ac:dyDescent="0.25">
      <c r="E395">
        <v>2436</v>
      </c>
    </row>
    <row r="396" spans="5:5" x14ac:dyDescent="0.25">
      <c r="E396">
        <v>8221.5</v>
      </c>
    </row>
    <row r="397" spans="5:5" x14ac:dyDescent="0.25">
      <c r="E397">
        <v>6048</v>
      </c>
    </row>
    <row r="398" spans="5:5" x14ac:dyDescent="0.25">
      <c r="E398">
        <v>2037</v>
      </c>
    </row>
    <row r="399" spans="5:5" x14ac:dyDescent="0.25">
      <c r="E399">
        <v>2394</v>
      </c>
    </row>
    <row r="400" spans="5:5" x14ac:dyDescent="0.25">
      <c r="E400">
        <v>10044</v>
      </c>
    </row>
    <row r="401" spans="5:5" x14ac:dyDescent="0.25">
      <c r="E401">
        <v>2614.5</v>
      </c>
    </row>
    <row r="402" spans="5:5" x14ac:dyDescent="0.25">
      <c r="E402">
        <v>5062.5</v>
      </c>
    </row>
    <row r="403" spans="5:5" x14ac:dyDescent="0.25">
      <c r="E403">
        <v>2052</v>
      </c>
    </row>
    <row r="404" spans="5:5" x14ac:dyDescent="0.25">
      <c r="E404">
        <v>1755</v>
      </c>
    </row>
    <row r="405" spans="5:5" x14ac:dyDescent="0.25">
      <c r="E405">
        <v>4496</v>
      </c>
    </row>
    <row r="406" spans="5:5" x14ac:dyDescent="0.25">
      <c r="E406">
        <v>2929.5</v>
      </c>
    </row>
    <row r="407" spans="5:5" x14ac:dyDescent="0.25">
      <c r="E407">
        <v>14550</v>
      </c>
    </row>
    <row r="408" spans="5:5" x14ac:dyDescent="0.25">
      <c r="E408">
        <v>4158</v>
      </c>
    </row>
    <row r="409" spans="5:5" x14ac:dyDescent="0.25">
      <c r="E409">
        <v>10440</v>
      </c>
    </row>
    <row r="410" spans="5:5" x14ac:dyDescent="0.25">
      <c r="E410">
        <v>6561</v>
      </c>
    </row>
    <row r="411" spans="5:5" x14ac:dyDescent="0.25">
      <c r="E411">
        <v>8496</v>
      </c>
    </row>
    <row r="412" spans="5:5" x14ac:dyDescent="0.25">
      <c r="E412">
        <v>4515</v>
      </c>
    </row>
    <row r="413" spans="5:5" x14ac:dyDescent="0.25">
      <c r="E413">
        <v>5143.5</v>
      </c>
    </row>
    <row r="414" spans="5:5" x14ac:dyDescent="0.25">
      <c r="E414">
        <v>12195</v>
      </c>
    </row>
    <row r="415" spans="5:5" x14ac:dyDescent="0.25">
      <c r="E415">
        <v>10560</v>
      </c>
    </row>
    <row r="416" spans="5:5" x14ac:dyDescent="0.25">
      <c r="E416">
        <v>11475</v>
      </c>
    </row>
    <row r="417" spans="5:5" x14ac:dyDescent="0.25">
      <c r="E417">
        <v>2146.5</v>
      </c>
    </row>
    <row r="418" spans="5:5" x14ac:dyDescent="0.25">
      <c r="E418">
        <v>7014</v>
      </c>
    </row>
    <row r="419" spans="5:5" x14ac:dyDescent="0.25">
      <c r="E419">
        <v>5386.5</v>
      </c>
    </row>
    <row r="420" spans="5:5" x14ac:dyDescent="0.25">
      <c r="E420">
        <v>1809</v>
      </c>
    </row>
    <row r="421" spans="5:5" x14ac:dyDescent="0.25">
      <c r="E421">
        <v>7344</v>
      </c>
    </row>
    <row r="422" spans="5:5" x14ac:dyDescent="0.25">
      <c r="E422">
        <v>8426.25</v>
      </c>
    </row>
    <row r="423" spans="5:5" x14ac:dyDescent="0.25">
      <c r="E423">
        <v>7533</v>
      </c>
    </row>
    <row r="424" spans="5:5" x14ac:dyDescent="0.25">
      <c r="E424">
        <v>7695</v>
      </c>
    </row>
    <row r="425" spans="5:5" x14ac:dyDescent="0.25">
      <c r="E425">
        <v>5886</v>
      </c>
    </row>
    <row r="426" spans="5:5" x14ac:dyDescent="0.25">
      <c r="E426">
        <v>9345</v>
      </c>
    </row>
    <row r="427" spans="5:5" x14ac:dyDescent="0.25">
      <c r="E427">
        <v>8256</v>
      </c>
    </row>
    <row r="428" spans="5:5" x14ac:dyDescent="0.25">
      <c r="E428">
        <v>4356</v>
      </c>
    </row>
    <row r="429" spans="5:5" x14ac:dyDescent="0.25">
      <c r="E429">
        <v>14880</v>
      </c>
    </row>
    <row r="430" spans="5:5" x14ac:dyDescent="0.25">
      <c r="E430">
        <v>1674</v>
      </c>
    </row>
    <row r="431" spans="5:5" x14ac:dyDescent="0.25">
      <c r="E431">
        <v>13050</v>
      </c>
    </row>
    <row r="432" spans="5:5" x14ac:dyDescent="0.25">
      <c r="E432">
        <v>11214</v>
      </c>
    </row>
    <row r="433" spans="5:5" x14ac:dyDescent="0.25">
      <c r="E433">
        <v>3168</v>
      </c>
    </row>
    <row r="434" spans="5:5" x14ac:dyDescent="0.25">
      <c r="E434">
        <v>13860</v>
      </c>
    </row>
    <row r="435" spans="5:5" x14ac:dyDescent="0.25">
      <c r="E435">
        <v>1728</v>
      </c>
    </row>
    <row r="436" spans="5:5" x14ac:dyDescent="0.25">
      <c r="E436">
        <v>6507</v>
      </c>
    </row>
    <row r="437" spans="5:5" x14ac:dyDescent="0.25">
      <c r="E437">
        <v>2505</v>
      </c>
    </row>
    <row r="438" spans="5:5" x14ac:dyDescent="0.25">
      <c r="E438">
        <v>11700</v>
      </c>
    </row>
    <row r="439" spans="5:5" x14ac:dyDescent="0.25">
      <c r="E439">
        <v>10710</v>
      </c>
    </row>
    <row r="440" spans="5:5" x14ac:dyDescent="0.25">
      <c r="E440">
        <v>7290</v>
      </c>
    </row>
    <row r="441" spans="5:5" x14ac:dyDescent="0.25">
      <c r="E441">
        <v>2085.75</v>
      </c>
    </row>
    <row r="442" spans="5:5" x14ac:dyDescent="0.25">
      <c r="E442">
        <v>2358</v>
      </c>
    </row>
    <row r="443" spans="5:5" x14ac:dyDescent="0.25">
      <c r="E443">
        <v>8829</v>
      </c>
    </row>
    <row r="444" spans="5:5" x14ac:dyDescent="0.25">
      <c r="E444">
        <v>4288</v>
      </c>
    </row>
    <row r="445" spans="5:5" x14ac:dyDescent="0.25">
      <c r="E445">
        <v>8977.5</v>
      </c>
    </row>
    <row r="446" spans="5:5" x14ac:dyDescent="0.25">
      <c r="E446">
        <v>2232</v>
      </c>
    </row>
    <row r="447" spans="5:5" x14ac:dyDescent="0.25">
      <c r="E447">
        <v>13365</v>
      </c>
    </row>
    <row r="448" spans="5:5" x14ac:dyDescent="0.25">
      <c r="E448">
        <v>2220.75</v>
      </c>
    </row>
    <row r="449" spans="5:5" x14ac:dyDescent="0.25">
      <c r="E449">
        <v>5616</v>
      </c>
    </row>
    <row r="450" spans="5:5" x14ac:dyDescent="0.25">
      <c r="E450">
        <v>1984.5</v>
      </c>
    </row>
    <row r="451" spans="5:5" x14ac:dyDescent="0.25">
      <c r="E451">
        <v>7344</v>
      </c>
    </row>
    <row r="452" spans="5:5" x14ac:dyDescent="0.25">
      <c r="E452">
        <v>7587</v>
      </c>
    </row>
    <row r="453" spans="5:5" x14ac:dyDescent="0.25">
      <c r="E453">
        <v>3834</v>
      </c>
    </row>
    <row r="454" spans="5:5" x14ac:dyDescent="0.25">
      <c r="E454">
        <v>14940</v>
      </c>
    </row>
    <row r="455" spans="5:5" x14ac:dyDescent="0.25">
      <c r="E455">
        <v>2280</v>
      </c>
    </row>
    <row r="456" spans="5:5" x14ac:dyDescent="0.25">
      <c r="E456">
        <v>13800</v>
      </c>
    </row>
    <row r="457" spans="5:5" x14ac:dyDescent="0.25">
      <c r="E457">
        <v>4048</v>
      </c>
    </row>
    <row r="458" spans="5:5" x14ac:dyDescent="0.25">
      <c r="E458">
        <v>2106</v>
      </c>
    </row>
    <row r="459" spans="5:5" x14ac:dyDescent="0.25">
      <c r="E459">
        <v>7920</v>
      </c>
    </row>
    <row r="460" spans="5:5" x14ac:dyDescent="0.25">
      <c r="E460">
        <v>10044</v>
      </c>
    </row>
    <row r="461" spans="5:5" x14ac:dyDescent="0.25">
      <c r="E461">
        <v>3144</v>
      </c>
    </row>
    <row r="462" spans="5:5" x14ac:dyDescent="0.25">
      <c r="E462">
        <v>10020</v>
      </c>
    </row>
    <row r="463" spans="5:5" x14ac:dyDescent="0.25">
      <c r="E463">
        <v>2016</v>
      </c>
    </row>
    <row r="464" spans="5:5" x14ac:dyDescent="0.25">
      <c r="E464">
        <v>7335</v>
      </c>
    </row>
    <row r="465" spans="5:5" x14ac:dyDescent="0.25">
      <c r="E465">
        <v>5310</v>
      </c>
    </row>
    <row r="466" spans="5:5" x14ac:dyDescent="0.25">
      <c r="E466">
        <v>7812</v>
      </c>
    </row>
    <row r="467" spans="5:5" x14ac:dyDescent="0.25">
      <c r="E467">
        <v>7785</v>
      </c>
    </row>
    <row r="468" spans="5:5" x14ac:dyDescent="0.25">
      <c r="E468">
        <v>6876</v>
      </c>
    </row>
    <row r="469" spans="5:5" x14ac:dyDescent="0.25">
      <c r="E469">
        <v>2646</v>
      </c>
    </row>
    <row r="470" spans="5:5" x14ac:dyDescent="0.25">
      <c r="E470">
        <v>1533</v>
      </c>
    </row>
    <row r="471" spans="5:5" x14ac:dyDescent="0.25">
      <c r="E471">
        <v>7140</v>
      </c>
    </row>
    <row r="472" spans="5:5" x14ac:dyDescent="0.25">
      <c r="E472">
        <v>2030</v>
      </c>
    </row>
    <row r="473" spans="5:5" x14ac:dyDescent="0.25">
      <c r="E473">
        <v>2310</v>
      </c>
    </row>
    <row r="474" spans="5:5" x14ac:dyDescent="0.25">
      <c r="E474">
        <v>5386.5</v>
      </c>
    </row>
    <row r="475" spans="5:5" x14ac:dyDescent="0.25">
      <c r="E475">
        <v>7938</v>
      </c>
    </row>
    <row r="476" spans="5:5" x14ac:dyDescent="0.25">
      <c r="E476">
        <v>10400</v>
      </c>
    </row>
    <row r="477" spans="5:5" x14ac:dyDescent="0.25">
      <c r="E477">
        <v>2295</v>
      </c>
    </row>
    <row r="478" spans="5:5" x14ac:dyDescent="0.25">
      <c r="E478">
        <v>6120</v>
      </c>
    </row>
    <row r="479" spans="5:5" x14ac:dyDescent="0.25">
      <c r="E479">
        <v>10395</v>
      </c>
    </row>
    <row r="480" spans="5:5" x14ac:dyDescent="0.25">
      <c r="E480">
        <v>13365</v>
      </c>
    </row>
    <row r="481" spans="5:5" x14ac:dyDescent="0.25">
      <c r="E481">
        <v>14647.5</v>
      </c>
    </row>
    <row r="482" spans="5:5" x14ac:dyDescent="0.25">
      <c r="E482">
        <v>8820</v>
      </c>
    </row>
    <row r="483" spans="5:5" x14ac:dyDescent="0.25">
      <c r="E483">
        <v>7020</v>
      </c>
    </row>
    <row r="484" spans="5:5" x14ac:dyDescent="0.25">
      <c r="E484">
        <v>3645</v>
      </c>
    </row>
    <row r="485" spans="5:5" x14ac:dyDescent="0.25">
      <c r="E485">
        <v>2439</v>
      </c>
    </row>
    <row r="486" spans="5:5" x14ac:dyDescent="0.25">
      <c r="E486">
        <v>7560</v>
      </c>
    </row>
    <row r="487" spans="5:5" x14ac:dyDescent="0.25">
      <c r="E487">
        <v>7308</v>
      </c>
    </row>
    <row r="488" spans="5:5" x14ac:dyDescent="0.25">
      <c r="E488">
        <v>1741.5</v>
      </c>
    </row>
    <row r="489" spans="5:5" x14ac:dyDescent="0.25">
      <c r="E489">
        <v>3492</v>
      </c>
    </row>
    <row r="490" spans="5:5" x14ac:dyDescent="0.25">
      <c r="E490">
        <v>2850</v>
      </c>
    </row>
    <row r="491" spans="5:5" x14ac:dyDescent="0.25">
      <c r="E491">
        <v>2520</v>
      </c>
    </row>
    <row r="492" spans="5:5" x14ac:dyDescent="0.25">
      <c r="E492">
        <v>3408</v>
      </c>
    </row>
    <row r="493" spans="5:5" x14ac:dyDescent="0.25">
      <c r="E493">
        <v>7812</v>
      </c>
    </row>
    <row r="494" spans="5:5" x14ac:dyDescent="0.25">
      <c r="E494">
        <v>9600</v>
      </c>
    </row>
    <row r="495" spans="5:5" x14ac:dyDescent="0.25">
      <c r="E495">
        <v>4950</v>
      </c>
    </row>
    <row r="496" spans="5:5" x14ac:dyDescent="0.25">
      <c r="E496">
        <v>6075</v>
      </c>
    </row>
    <row r="497" spans="5:5" x14ac:dyDescent="0.25">
      <c r="E497">
        <v>11880</v>
      </c>
    </row>
    <row r="498" spans="5:5" x14ac:dyDescent="0.25">
      <c r="E498">
        <v>2964</v>
      </c>
    </row>
    <row r="499" spans="5:5" x14ac:dyDescent="0.25">
      <c r="E499">
        <v>13275</v>
      </c>
    </row>
    <row r="500" spans="5:5" x14ac:dyDescent="0.25">
      <c r="E500">
        <v>11760</v>
      </c>
    </row>
    <row r="501" spans="5:5" x14ac:dyDescent="0.25">
      <c r="E501">
        <v>9216</v>
      </c>
    </row>
    <row r="502" spans="5:5" x14ac:dyDescent="0.25">
      <c r="E502">
        <v>3888</v>
      </c>
    </row>
    <row r="503" spans="5:5" x14ac:dyDescent="0.25">
      <c r="E503">
        <v>5000</v>
      </c>
    </row>
    <row r="504" spans="5:5" x14ac:dyDescent="0.25">
      <c r="E504">
        <v>7128</v>
      </c>
    </row>
    <row r="505" spans="5:5" x14ac:dyDescent="0.25">
      <c r="E505">
        <v>3726</v>
      </c>
    </row>
    <row r="506" spans="5:5" x14ac:dyDescent="0.25">
      <c r="E506">
        <v>6144</v>
      </c>
    </row>
    <row r="507" spans="5:5" x14ac:dyDescent="0.25">
      <c r="E507">
        <v>2232</v>
      </c>
    </row>
    <row r="508" spans="5:5" x14ac:dyDescent="0.25">
      <c r="E508">
        <v>7860</v>
      </c>
    </row>
    <row r="509" spans="5:5" x14ac:dyDescent="0.25">
      <c r="E509">
        <v>3330</v>
      </c>
    </row>
    <row r="510" spans="5:5" x14ac:dyDescent="0.25">
      <c r="E510">
        <v>4725</v>
      </c>
    </row>
    <row r="511" spans="5:5" x14ac:dyDescent="0.25">
      <c r="E511">
        <v>3408</v>
      </c>
    </row>
    <row r="512" spans="5:5" x14ac:dyDescent="0.25">
      <c r="E512">
        <v>11560</v>
      </c>
    </row>
    <row r="513" spans="5:5" x14ac:dyDescent="0.25">
      <c r="E513">
        <v>7320</v>
      </c>
    </row>
    <row r="514" spans="5:5" x14ac:dyDescent="0.25">
      <c r="E514">
        <v>5130</v>
      </c>
    </row>
    <row r="515" spans="5:5" x14ac:dyDescent="0.25">
      <c r="E515">
        <v>8864</v>
      </c>
    </row>
    <row r="516" spans="5:5" x14ac:dyDescent="0.25">
      <c r="E516">
        <v>2064</v>
      </c>
    </row>
    <row r="517" spans="5:5" x14ac:dyDescent="0.25">
      <c r="E517">
        <v>2226</v>
      </c>
    </row>
    <row r="518" spans="5:5" x14ac:dyDescent="0.25">
      <c r="E518">
        <v>5319</v>
      </c>
    </row>
    <row r="519" spans="5:5" x14ac:dyDescent="0.25">
      <c r="E519">
        <v>3096</v>
      </c>
    </row>
    <row r="520" spans="5:5" x14ac:dyDescent="0.25">
      <c r="E520">
        <v>5481</v>
      </c>
    </row>
    <row r="521" spans="5:5" x14ac:dyDescent="0.25">
      <c r="E521">
        <v>5460</v>
      </c>
    </row>
    <row r="522" spans="5:5" x14ac:dyDescent="0.25">
      <c r="E522">
        <v>4657.5</v>
      </c>
    </row>
    <row r="523" spans="5:5" x14ac:dyDescent="0.25">
      <c r="E523">
        <v>7020</v>
      </c>
    </row>
    <row r="524" spans="5:5" x14ac:dyDescent="0.25">
      <c r="E524">
        <v>2635.5</v>
      </c>
    </row>
    <row r="525" spans="5:5" x14ac:dyDescent="0.25">
      <c r="E525">
        <v>4080</v>
      </c>
    </row>
    <row r="526" spans="5:5" x14ac:dyDescent="0.25">
      <c r="E526">
        <v>4900.5</v>
      </c>
    </row>
    <row r="527" spans="5:5" x14ac:dyDescent="0.25">
      <c r="E527">
        <v>2610</v>
      </c>
    </row>
    <row r="528" spans="5:5" x14ac:dyDescent="0.25">
      <c r="E528">
        <v>1593</v>
      </c>
    </row>
    <row r="529" spans="5:5" x14ac:dyDescent="0.25">
      <c r="E529">
        <v>5724</v>
      </c>
    </row>
    <row r="530" spans="5:5" x14ac:dyDescent="0.25">
      <c r="E530">
        <v>6930</v>
      </c>
    </row>
    <row r="531" spans="5:5" x14ac:dyDescent="0.25">
      <c r="E531">
        <v>11790</v>
      </c>
    </row>
    <row r="532" spans="5:5" x14ac:dyDescent="0.25">
      <c r="E532">
        <v>2556</v>
      </c>
    </row>
    <row r="533" spans="5:5" x14ac:dyDescent="0.25">
      <c r="E533">
        <v>4410</v>
      </c>
    </row>
    <row r="534" spans="5:5" x14ac:dyDescent="0.25">
      <c r="E534">
        <v>2856</v>
      </c>
    </row>
    <row r="535" spans="5:5" x14ac:dyDescent="0.25">
      <c r="E535">
        <v>6318</v>
      </c>
    </row>
    <row r="536" spans="5:5" x14ac:dyDescent="0.25">
      <c r="E536">
        <v>4186</v>
      </c>
    </row>
    <row r="537" spans="5:5" x14ac:dyDescent="0.25">
      <c r="E537">
        <v>9000</v>
      </c>
    </row>
    <row r="538" spans="5:5" x14ac:dyDescent="0.25">
      <c r="E538">
        <v>11448</v>
      </c>
    </row>
    <row r="539" spans="5:5" x14ac:dyDescent="0.25">
      <c r="E539">
        <v>14850</v>
      </c>
    </row>
    <row r="540" spans="5:5" x14ac:dyDescent="0.25">
      <c r="E540">
        <v>4941</v>
      </c>
    </row>
    <row r="541" spans="5:5" x14ac:dyDescent="0.25">
      <c r="E541">
        <v>9288</v>
      </c>
    </row>
    <row r="542" spans="5:5" x14ac:dyDescent="0.25">
      <c r="E542">
        <v>8064</v>
      </c>
    </row>
    <row r="543" spans="5:5" x14ac:dyDescent="0.25">
      <c r="E543">
        <v>5751</v>
      </c>
    </row>
    <row r="544" spans="5:5" x14ac:dyDescent="0.25">
      <c r="E544">
        <v>3360</v>
      </c>
    </row>
    <row r="545" spans="5:5" x14ac:dyDescent="0.25">
      <c r="E545">
        <v>5229</v>
      </c>
    </row>
    <row r="546" spans="5:5" x14ac:dyDescent="0.25">
      <c r="E546">
        <v>1732.5</v>
      </c>
    </row>
    <row r="547" spans="5:5" x14ac:dyDescent="0.25">
      <c r="E547">
        <v>9828</v>
      </c>
    </row>
    <row r="548" spans="5:5" x14ac:dyDescent="0.25">
      <c r="E548">
        <v>9375</v>
      </c>
    </row>
    <row r="549" spans="5:5" x14ac:dyDescent="0.25">
      <c r="E549">
        <v>8560</v>
      </c>
    </row>
    <row r="550" spans="5:5" x14ac:dyDescent="0.25">
      <c r="E550">
        <v>2331</v>
      </c>
    </row>
    <row r="551" spans="5:5" x14ac:dyDescent="0.25">
      <c r="E551">
        <v>10878</v>
      </c>
    </row>
    <row r="552" spans="5:5" x14ac:dyDescent="0.25">
      <c r="E552">
        <v>2832</v>
      </c>
    </row>
    <row r="553" spans="5:5" x14ac:dyDescent="0.25">
      <c r="E553">
        <v>2425.5</v>
      </c>
    </row>
    <row r="554" spans="5:5" x14ac:dyDescent="0.25">
      <c r="E554">
        <v>2100</v>
      </c>
    </row>
    <row r="555" spans="5:5" x14ac:dyDescent="0.25">
      <c r="E555">
        <v>2740</v>
      </c>
    </row>
    <row r="556" spans="5:5" x14ac:dyDescent="0.25">
      <c r="E556">
        <v>7470</v>
      </c>
    </row>
    <row r="557" spans="5:5" x14ac:dyDescent="0.25">
      <c r="E557">
        <v>2184</v>
      </c>
    </row>
    <row r="558" spans="5:5" x14ac:dyDescent="0.25">
      <c r="E558">
        <v>5386.5</v>
      </c>
    </row>
    <row r="559" spans="5:5" x14ac:dyDescent="0.25">
      <c r="E559">
        <v>11295</v>
      </c>
    </row>
    <row r="560" spans="5:5" x14ac:dyDescent="0.25">
      <c r="E560">
        <v>10125</v>
      </c>
    </row>
    <row r="561" spans="5:5" x14ac:dyDescent="0.25">
      <c r="E561">
        <v>1669.5</v>
      </c>
    </row>
    <row r="562" spans="5:5" x14ac:dyDescent="0.25">
      <c r="E562">
        <v>6888</v>
      </c>
    </row>
    <row r="563" spans="5:5" x14ac:dyDescent="0.25">
      <c r="E563">
        <v>1872</v>
      </c>
    </row>
    <row r="564" spans="5:5" x14ac:dyDescent="0.25">
      <c r="E564">
        <v>6615</v>
      </c>
    </row>
    <row r="565" spans="5:5" x14ac:dyDescent="0.25">
      <c r="E565">
        <v>8960</v>
      </c>
    </row>
    <row r="566" spans="5:5" x14ac:dyDescent="0.25">
      <c r="E566">
        <v>6507</v>
      </c>
    </row>
    <row r="567" spans="5:5" x14ac:dyDescent="0.25">
      <c r="E567">
        <v>1764</v>
      </c>
    </row>
    <row r="568" spans="5:5" x14ac:dyDescent="0.25">
      <c r="E568">
        <v>1512</v>
      </c>
    </row>
    <row r="569" spans="5:5" x14ac:dyDescent="0.25">
      <c r="E569">
        <v>12285</v>
      </c>
    </row>
    <row r="570" spans="5:5" x14ac:dyDescent="0.25">
      <c r="E570">
        <v>10552.5</v>
      </c>
    </row>
    <row r="571" spans="5:5" x14ac:dyDescent="0.25">
      <c r="E571">
        <v>6528</v>
      </c>
    </row>
    <row r="572" spans="5:5" x14ac:dyDescent="0.25">
      <c r="E572">
        <v>10710</v>
      </c>
    </row>
    <row r="573" spans="5:5" x14ac:dyDescent="0.25">
      <c r="E573">
        <v>10000</v>
      </c>
    </row>
    <row r="574" spans="5:5" x14ac:dyDescent="0.25">
      <c r="E574">
        <v>9045</v>
      </c>
    </row>
    <row r="575" spans="5:5" x14ac:dyDescent="0.25">
      <c r="E575">
        <v>10800</v>
      </c>
    </row>
    <row r="576" spans="5:5" x14ac:dyDescent="0.25">
      <c r="E576">
        <v>9248</v>
      </c>
    </row>
    <row r="577" spans="5:5" x14ac:dyDescent="0.25">
      <c r="E577">
        <v>4496</v>
      </c>
    </row>
    <row r="578" spans="5:5" x14ac:dyDescent="0.25">
      <c r="E578">
        <v>7074</v>
      </c>
    </row>
    <row r="579" spans="5:5" x14ac:dyDescent="0.25">
      <c r="E579">
        <v>2223</v>
      </c>
    </row>
    <row r="580" spans="5:5" x14ac:dyDescent="0.25">
      <c r="E580">
        <v>1920</v>
      </c>
    </row>
    <row r="581" spans="5:5" x14ac:dyDescent="0.25">
      <c r="E581">
        <v>4428</v>
      </c>
    </row>
    <row r="582" spans="5:5" x14ac:dyDescent="0.25">
      <c r="E582">
        <v>3834</v>
      </c>
    </row>
    <row r="583" spans="5:5" x14ac:dyDescent="0.25">
      <c r="E583">
        <v>7704</v>
      </c>
    </row>
    <row r="584" spans="5:5" x14ac:dyDescent="0.25">
      <c r="E584">
        <v>4788</v>
      </c>
    </row>
    <row r="585" spans="5:5" x14ac:dyDescent="0.25">
      <c r="E585">
        <v>6696</v>
      </c>
    </row>
    <row r="586" spans="5:5" x14ac:dyDescent="0.25">
      <c r="E586">
        <v>4500</v>
      </c>
    </row>
    <row r="587" spans="5:5" x14ac:dyDescent="0.25">
      <c r="E587">
        <v>11280</v>
      </c>
    </row>
    <row r="588" spans="5:5" x14ac:dyDescent="0.25">
      <c r="E588">
        <v>8175</v>
      </c>
    </row>
    <row r="589" spans="5:5" x14ac:dyDescent="0.25">
      <c r="E589">
        <v>6912</v>
      </c>
    </row>
    <row r="590" spans="5:5" x14ac:dyDescent="0.25">
      <c r="E590">
        <v>9525</v>
      </c>
    </row>
    <row r="591" spans="5:5" x14ac:dyDescent="0.25">
      <c r="E591">
        <v>8955</v>
      </c>
    </row>
    <row r="592" spans="5:5" x14ac:dyDescent="0.25">
      <c r="E592">
        <v>10100</v>
      </c>
    </row>
    <row r="593" spans="5:5" x14ac:dyDescent="0.25">
      <c r="E593">
        <v>8280</v>
      </c>
    </row>
    <row r="594" spans="5:5" x14ac:dyDescent="0.25">
      <c r="E594">
        <v>6831</v>
      </c>
    </row>
    <row r="595" spans="5:5" x14ac:dyDescent="0.25">
      <c r="E595">
        <v>1444.5</v>
      </c>
    </row>
    <row r="596" spans="5:5" x14ac:dyDescent="0.25">
      <c r="E596">
        <v>8688</v>
      </c>
    </row>
    <row r="597" spans="5:5" x14ac:dyDescent="0.25">
      <c r="E597">
        <v>4545</v>
      </c>
    </row>
    <row r="598" spans="5:5" x14ac:dyDescent="0.25">
      <c r="E598">
        <v>7605</v>
      </c>
    </row>
    <row r="599" spans="5:5" x14ac:dyDescent="0.25">
      <c r="E599">
        <v>2497.5</v>
      </c>
    </row>
    <row r="600" spans="5:5" x14ac:dyDescent="0.25">
      <c r="E600">
        <v>12510</v>
      </c>
    </row>
    <row r="601" spans="5:5" x14ac:dyDescent="0.25">
      <c r="E601">
        <v>2404.5</v>
      </c>
    </row>
    <row r="602" spans="5:5" x14ac:dyDescent="0.25">
      <c r="E602">
        <v>10665</v>
      </c>
    </row>
    <row r="603" spans="5:5" x14ac:dyDescent="0.25">
      <c r="E603">
        <v>1685.25</v>
      </c>
    </row>
    <row r="604" spans="5:5" x14ac:dyDescent="0.25">
      <c r="E604">
        <v>10692</v>
      </c>
    </row>
    <row r="605" spans="5:5" x14ac:dyDescent="0.25">
      <c r="E605">
        <v>1512</v>
      </c>
    </row>
    <row r="606" spans="5:5" x14ac:dyDescent="0.25">
      <c r="E606">
        <v>4428</v>
      </c>
    </row>
    <row r="607" spans="5:5" x14ac:dyDescent="0.25">
      <c r="E607">
        <v>2580</v>
      </c>
    </row>
    <row r="608" spans="5:5" x14ac:dyDescent="0.25">
      <c r="E608">
        <v>5712</v>
      </c>
    </row>
    <row r="609" spans="5:5" x14ac:dyDescent="0.25">
      <c r="E609">
        <v>8379</v>
      </c>
    </row>
    <row r="610" spans="5:5" x14ac:dyDescent="0.25">
      <c r="E610">
        <v>8662.5</v>
      </c>
    </row>
    <row r="611" spans="5:5" x14ac:dyDescent="0.25">
      <c r="E611">
        <v>12285</v>
      </c>
    </row>
    <row r="612" spans="5:5" x14ac:dyDescent="0.25">
      <c r="E612">
        <v>9600</v>
      </c>
    </row>
    <row r="613" spans="5:5" x14ac:dyDescent="0.25">
      <c r="E613">
        <v>12825</v>
      </c>
    </row>
    <row r="614" spans="5:5" x14ac:dyDescent="0.25">
      <c r="E614">
        <v>6780</v>
      </c>
    </row>
    <row r="615" spans="5:5" x14ac:dyDescent="0.25">
      <c r="E615">
        <v>4420</v>
      </c>
    </row>
    <row r="616" spans="5:5" x14ac:dyDescent="0.25">
      <c r="E616">
        <v>8925</v>
      </c>
    </row>
    <row r="617" spans="5:5" x14ac:dyDescent="0.25">
      <c r="E617">
        <v>5643</v>
      </c>
    </row>
    <row r="618" spans="5:5" x14ac:dyDescent="0.25">
      <c r="E618">
        <v>3132</v>
      </c>
    </row>
    <row r="619" spans="5:5" x14ac:dyDescent="0.25">
      <c r="E619">
        <v>1830</v>
      </c>
    </row>
    <row r="620" spans="5:5" x14ac:dyDescent="0.25">
      <c r="E620">
        <v>1608</v>
      </c>
    </row>
    <row r="621" spans="5:5" x14ac:dyDescent="0.25">
      <c r="E621">
        <v>4160</v>
      </c>
    </row>
    <row r="622" spans="5:5" x14ac:dyDescent="0.25">
      <c r="E622">
        <v>8240</v>
      </c>
    </row>
    <row r="623" spans="5:5" x14ac:dyDescent="0.25">
      <c r="E623">
        <v>11040</v>
      </c>
    </row>
    <row r="624" spans="5:5" x14ac:dyDescent="0.25">
      <c r="E624">
        <v>10890</v>
      </c>
    </row>
    <row r="625" spans="5:5" x14ac:dyDescent="0.25">
      <c r="E625">
        <v>12480</v>
      </c>
    </row>
    <row r="626" spans="5:5" x14ac:dyDescent="0.25">
      <c r="E626">
        <v>2196</v>
      </c>
    </row>
    <row r="627" spans="5:5" x14ac:dyDescent="0.25">
      <c r="E627">
        <v>11655</v>
      </c>
    </row>
    <row r="628" spans="5:5" x14ac:dyDescent="0.25">
      <c r="E628">
        <v>8520</v>
      </c>
    </row>
    <row r="629" spans="5:5" x14ac:dyDescent="0.25">
      <c r="E629">
        <v>7680</v>
      </c>
    </row>
    <row r="630" spans="5:5" x14ac:dyDescent="0.25">
      <c r="E630">
        <v>13050</v>
      </c>
    </row>
    <row r="631" spans="5:5" x14ac:dyDescent="0.25">
      <c r="E631">
        <v>11745</v>
      </c>
    </row>
    <row r="632" spans="5:5" x14ac:dyDescent="0.25">
      <c r="E632">
        <v>13005</v>
      </c>
    </row>
    <row r="633" spans="5:5" x14ac:dyDescent="0.25">
      <c r="E633">
        <v>10640</v>
      </c>
    </row>
    <row r="634" spans="5:5" x14ac:dyDescent="0.25">
      <c r="E634">
        <v>12375</v>
      </c>
    </row>
    <row r="635" spans="5:5" x14ac:dyDescent="0.25">
      <c r="E635">
        <v>11280</v>
      </c>
    </row>
    <row r="636" spans="5:5" x14ac:dyDescent="0.25">
      <c r="E636">
        <v>5220</v>
      </c>
    </row>
    <row r="637" spans="5:5" x14ac:dyDescent="0.25">
      <c r="E637">
        <v>9108</v>
      </c>
    </row>
    <row r="638" spans="5:5" x14ac:dyDescent="0.25">
      <c r="E638">
        <v>7176</v>
      </c>
    </row>
    <row r="639" spans="5:5" x14ac:dyDescent="0.25">
      <c r="E639">
        <v>2605.5</v>
      </c>
    </row>
    <row r="640" spans="5:5" x14ac:dyDescent="0.25">
      <c r="E640">
        <v>10600</v>
      </c>
    </row>
    <row r="641" spans="5:5" x14ac:dyDescent="0.25">
      <c r="E641">
        <v>2415</v>
      </c>
    </row>
    <row r="642" spans="5:5" x14ac:dyDescent="0.25">
      <c r="E642">
        <v>6588</v>
      </c>
    </row>
    <row r="643" spans="5:5" x14ac:dyDescent="0.25">
      <c r="E643">
        <v>4063.5</v>
      </c>
    </row>
    <row r="644" spans="5:5" x14ac:dyDescent="0.25">
      <c r="E644">
        <v>14850</v>
      </c>
    </row>
    <row r="645" spans="5:5" x14ac:dyDescent="0.25">
      <c r="E645">
        <v>4560</v>
      </c>
    </row>
    <row r="646" spans="5:5" x14ac:dyDescent="0.25">
      <c r="E646">
        <v>6642</v>
      </c>
    </row>
    <row r="647" spans="5:5" x14ac:dyDescent="0.25">
      <c r="E647">
        <v>4428</v>
      </c>
    </row>
    <row r="648" spans="5:5" x14ac:dyDescent="0.25">
      <c r="E648">
        <v>1812</v>
      </c>
    </row>
    <row r="649" spans="5:5" x14ac:dyDescent="0.25">
      <c r="E649">
        <v>5544</v>
      </c>
    </row>
    <row r="650" spans="5:5" x14ac:dyDescent="0.25">
      <c r="E650">
        <v>4688</v>
      </c>
    </row>
    <row r="651" spans="5:5" x14ac:dyDescent="0.25">
      <c r="E651">
        <v>7128</v>
      </c>
    </row>
    <row r="652" spans="5:5" x14ac:dyDescent="0.25">
      <c r="E652">
        <v>7344</v>
      </c>
    </row>
    <row r="653" spans="5:5" x14ac:dyDescent="0.25">
      <c r="E653">
        <v>4698</v>
      </c>
    </row>
    <row r="654" spans="5:5" x14ac:dyDescent="0.25">
      <c r="E654">
        <v>3294</v>
      </c>
    </row>
    <row r="655" spans="5:5" x14ac:dyDescent="0.25">
      <c r="E655">
        <v>5832</v>
      </c>
    </row>
    <row r="656" spans="5:5" x14ac:dyDescent="0.25">
      <c r="E656">
        <v>2508</v>
      </c>
    </row>
    <row r="657" spans="5:5" x14ac:dyDescent="0.25">
      <c r="E657">
        <v>5265</v>
      </c>
    </row>
    <row r="658" spans="5:5" x14ac:dyDescent="0.25">
      <c r="E658">
        <v>1533</v>
      </c>
    </row>
    <row r="659" spans="5:5" x14ac:dyDescent="0.25">
      <c r="E659">
        <v>7770</v>
      </c>
    </row>
    <row r="660" spans="5:5" x14ac:dyDescent="0.25">
      <c r="E660">
        <v>1719</v>
      </c>
    </row>
    <row r="661" spans="5:5" x14ac:dyDescent="0.25">
      <c r="E661">
        <v>4018</v>
      </c>
    </row>
    <row r="662" spans="5:5" x14ac:dyDescent="0.25">
      <c r="E662">
        <v>10395</v>
      </c>
    </row>
    <row r="663" spans="5:5" x14ac:dyDescent="0.25">
      <c r="E663">
        <v>11100</v>
      </c>
    </row>
    <row r="664" spans="5:5" x14ac:dyDescent="0.25">
      <c r="E664">
        <v>5940</v>
      </c>
    </row>
    <row r="665" spans="5:5" x14ac:dyDescent="0.25">
      <c r="E665">
        <v>12442.5</v>
      </c>
    </row>
    <row r="666" spans="5:5" x14ac:dyDescent="0.25">
      <c r="E666">
        <v>6132</v>
      </c>
    </row>
    <row r="667" spans="5:5" x14ac:dyDescent="0.25">
      <c r="E667">
        <v>10500</v>
      </c>
    </row>
    <row r="668" spans="5:5" x14ac:dyDescent="0.25">
      <c r="E668">
        <v>14650</v>
      </c>
    </row>
    <row r="669" spans="5:5" x14ac:dyDescent="0.25">
      <c r="E669">
        <v>14985</v>
      </c>
    </row>
    <row r="670" spans="5:5" x14ac:dyDescent="0.25">
      <c r="E670">
        <v>2214</v>
      </c>
    </row>
    <row r="671" spans="5:5" x14ac:dyDescent="0.25">
      <c r="E671">
        <v>8370</v>
      </c>
    </row>
    <row r="672" spans="5:5" x14ac:dyDescent="0.25">
      <c r="E672">
        <v>7560</v>
      </c>
    </row>
    <row r="673" spans="5:5" x14ac:dyDescent="0.25">
      <c r="E673">
        <v>1512</v>
      </c>
    </row>
    <row r="674" spans="5:5" x14ac:dyDescent="0.25">
      <c r="E674">
        <v>1812</v>
      </c>
    </row>
    <row r="675" spans="5:5" x14ac:dyDescent="0.25">
      <c r="E675">
        <v>11220</v>
      </c>
    </row>
    <row r="676" spans="5:5" x14ac:dyDescent="0.25">
      <c r="E676">
        <v>6768</v>
      </c>
    </row>
    <row r="677" spans="5:5" x14ac:dyDescent="0.25">
      <c r="E677">
        <v>11002.5</v>
      </c>
    </row>
    <row r="678" spans="5:5" x14ac:dyDescent="0.25">
      <c r="E678">
        <v>4120</v>
      </c>
    </row>
    <row r="679" spans="5:5" x14ac:dyDescent="0.25">
      <c r="E679">
        <v>14580</v>
      </c>
    </row>
    <row r="680" spans="5:5" x14ac:dyDescent="0.25">
      <c r="E680">
        <v>10867.5</v>
      </c>
    </row>
    <row r="681" spans="5:5" x14ac:dyDescent="0.25">
      <c r="E681">
        <v>7092</v>
      </c>
    </row>
    <row r="682" spans="5:5" x14ac:dyDescent="0.25">
      <c r="E682">
        <v>10732.5</v>
      </c>
    </row>
    <row r="683" spans="5:5" x14ac:dyDescent="0.25">
      <c r="E683">
        <v>8580</v>
      </c>
    </row>
    <row r="684" spans="5:5" x14ac:dyDescent="0.25">
      <c r="E684">
        <v>4824</v>
      </c>
    </row>
    <row r="685" spans="5:5" x14ac:dyDescent="0.25">
      <c r="E685">
        <v>8208</v>
      </c>
    </row>
    <row r="686" spans="5:5" x14ac:dyDescent="0.25">
      <c r="E686">
        <v>4256</v>
      </c>
    </row>
    <row r="687" spans="5:5" x14ac:dyDescent="0.25">
      <c r="E687">
        <v>7308</v>
      </c>
    </row>
    <row r="688" spans="5:5" x14ac:dyDescent="0.25">
      <c r="E688">
        <v>9300</v>
      </c>
    </row>
    <row r="689" spans="5:5" x14ac:dyDescent="0.25">
      <c r="E689">
        <v>9840</v>
      </c>
    </row>
    <row r="690" spans="5:5" x14ac:dyDescent="0.25">
      <c r="E690">
        <v>5346</v>
      </c>
    </row>
    <row r="691" spans="5:5" x14ac:dyDescent="0.25">
      <c r="E691">
        <v>10440</v>
      </c>
    </row>
    <row r="692" spans="5:5" x14ac:dyDescent="0.25">
      <c r="E692">
        <v>12060</v>
      </c>
    </row>
    <row r="693" spans="5:5" x14ac:dyDescent="0.25">
      <c r="E693">
        <v>8383.5</v>
      </c>
    </row>
    <row r="694" spans="5:5" x14ac:dyDescent="0.25">
      <c r="E694">
        <v>2988</v>
      </c>
    </row>
    <row r="695" spans="5:5" x14ac:dyDescent="0.25">
      <c r="E695">
        <v>12075</v>
      </c>
    </row>
    <row r="696" spans="5:5" x14ac:dyDescent="0.25">
      <c r="E696">
        <v>6885</v>
      </c>
    </row>
    <row r="697" spans="5:5" x14ac:dyDescent="0.25">
      <c r="E697">
        <v>12075</v>
      </c>
    </row>
    <row r="698" spans="5:5" x14ac:dyDescent="0.25">
      <c r="E698">
        <v>9312</v>
      </c>
    </row>
    <row r="699" spans="5:5" x14ac:dyDescent="0.25">
      <c r="E699">
        <v>1515</v>
      </c>
    </row>
    <row r="700" spans="5:5" x14ac:dyDescent="0.25">
      <c r="E700">
        <v>9247.5</v>
      </c>
    </row>
    <row r="701" spans="5:5" x14ac:dyDescent="0.25">
      <c r="E701">
        <v>6237</v>
      </c>
    </row>
    <row r="702" spans="5:5" x14ac:dyDescent="0.25">
      <c r="E702">
        <v>7056</v>
      </c>
    </row>
    <row r="703" spans="5:5" x14ac:dyDescent="0.25">
      <c r="E703">
        <v>7152</v>
      </c>
    </row>
    <row r="704" spans="5:5" x14ac:dyDescent="0.25">
      <c r="E704">
        <v>2844</v>
      </c>
    </row>
    <row r="705" spans="5:5" x14ac:dyDescent="0.25">
      <c r="E705">
        <v>4347</v>
      </c>
    </row>
    <row r="706" spans="5:5" x14ac:dyDescent="0.25">
      <c r="E706">
        <v>10764</v>
      </c>
    </row>
    <row r="707" spans="5:5" x14ac:dyDescent="0.25">
      <c r="E707">
        <v>1755</v>
      </c>
    </row>
    <row r="708" spans="5:5" x14ac:dyDescent="0.25">
      <c r="E708">
        <v>1701</v>
      </c>
    </row>
    <row r="709" spans="5:5" x14ac:dyDescent="0.25">
      <c r="E709">
        <v>6240</v>
      </c>
    </row>
    <row r="710" spans="5:5" x14ac:dyDescent="0.25">
      <c r="E710">
        <v>7533</v>
      </c>
    </row>
    <row r="711" spans="5:5" x14ac:dyDescent="0.25">
      <c r="E711">
        <v>2604</v>
      </c>
    </row>
    <row r="712" spans="5:5" x14ac:dyDescent="0.25">
      <c r="E712">
        <v>9216</v>
      </c>
    </row>
    <row r="713" spans="5:5" x14ac:dyDescent="0.25">
      <c r="E713">
        <v>8400</v>
      </c>
    </row>
    <row r="714" spans="5:5" x14ac:dyDescent="0.25">
      <c r="E714">
        <v>9900</v>
      </c>
    </row>
    <row r="715" spans="5:5" x14ac:dyDescent="0.25">
      <c r="E715">
        <v>7980</v>
      </c>
    </row>
    <row r="716" spans="5:5" x14ac:dyDescent="0.25">
      <c r="E716">
        <v>5292</v>
      </c>
    </row>
    <row r="717" spans="5:5" x14ac:dyDescent="0.25">
      <c r="E717">
        <v>8280</v>
      </c>
    </row>
    <row r="718" spans="5:5" x14ac:dyDescent="0.25">
      <c r="E718">
        <v>2583</v>
      </c>
    </row>
    <row r="719" spans="5:5" x14ac:dyDescent="0.25">
      <c r="E719">
        <v>11790</v>
      </c>
    </row>
    <row r="720" spans="5:5" x14ac:dyDescent="0.25">
      <c r="E720">
        <v>7632</v>
      </c>
    </row>
    <row r="721" spans="5:5" x14ac:dyDescent="0.25">
      <c r="E721">
        <v>9585</v>
      </c>
    </row>
    <row r="722" spans="5:5" x14ac:dyDescent="0.25">
      <c r="E722">
        <v>8340</v>
      </c>
    </row>
    <row r="723" spans="5:5" x14ac:dyDescent="0.25">
      <c r="E723">
        <v>7398</v>
      </c>
    </row>
    <row r="724" spans="5:5" x14ac:dyDescent="0.25">
      <c r="E724">
        <v>5232</v>
      </c>
    </row>
    <row r="725" spans="5:5" x14ac:dyDescent="0.25">
      <c r="E725">
        <v>2063.25</v>
      </c>
    </row>
    <row r="726" spans="5:5" x14ac:dyDescent="0.25">
      <c r="E726">
        <v>4096</v>
      </c>
    </row>
    <row r="727" spans="5:5" x14ac:dyDescent="0.25">
      <c r="E727">
        <v>1764</v>
      </c>
    </row>
    <row r="728" spans="5:5" x14ac:dyDescent="0.25">
      <c r="E728">
        <v>4224</v>
      </c>
    </row>
    <row r="729" spans="5:5" x14ac:dyDescent="0.25">
      <c r="E729">
        <v>9720</v>
      </c>
    </row>
    <row r="730" spans="5:5" x14ac:dyDescent="0.25">
      <c r="E730">
        <v>1984.5</v>
      </c>
    </row>
    <row r="731" spans="5:5" x14ac:dyDescent="0.25">
      <c r="E731">
        <v>1848</v>
      </c>
    </row>
    <row r="732" spans="5:5" x14ac:dyDescent="0.25">
      <c r="E732">
        <v>12330</v>
      </c>
    </row>
    <row r="733" spans="5:5" x14ac:dyDescent="0.25">
      <c r="E733">
        <v>5751</v>
      </c>
    </row>
    <row r="734" spans="5:5" x14ac:dyDescent="0.25">
      <c r="E734">
        <v>4770</v>
      </c>
    </row>
    <row r="735" spans="5:5" x14ac:dyDescent="0.25">
      <c r="E735">
        <v>2280</v>
      </c>
    </row>
    <row r="736" spans="5:5" x14ac:dyDescent="0.25">
      <c r="E736">
        <v>13702.5</v>
      </c>
    </row>
    <row r="737" spans="5:5" x14ac:dyDescent="0.25">
      <c r="E737">
        <v>7740</v>
      </c>
    </row>
    <row r="738" spans="5:5" x14ac:dyDescent="0.25">
      <c r="E738">
        <v>5040</v>
      </c>
    </row>
    <row r="739" spans="5:5" x14ac:dyDescent="0.25">
      <c r="E739">
        <v>6372</v>
      </c>
    </row>
    <row r="740" spans="5:5" x14ac:dyDescent="0.25">
      <c r="E740">
        <v>2160</v>
      </c>
    </row>
    <row r="741" spans="5:5" x14ac:dyDescent="0.25">
      <c r="E741">
        <v>7680</v>
      </c>
    </row>
    <row r="742" spans="5:5" x14ac:dyDescent="0.25">
      <c r="E742">
        <v>4320</v>
      </c>
    </row>
    <row r="743" spans="5:5" x14ac:dyDescent="0.25">
      <c r="E743">
        <v>11700</v>
      </c>
    </row>
    <row r="744" spans="5:5" x14ac:dyDescent="0.25">
      <c r="E744">
        <v>4428</v>
      </c>
    </row>
    <row r="745" spans="5:5" x14ac:dyDescent="0.25">
      <c r="E745">
        <v>11280</v>
      </c>
    </row>
    <row r="746" spans="5:5" x14ac:dyDescent="0.25">
      <c r="E746">
        <v>4333.5</v>
      </c>
    </row>
    <row r="747" spans="5:5" x14ac:dyDescent="0.25">
      <c r="E747">
        <v>6360</v>
      </c>
    </row>
    <row r="748" spans="5:5" x14ac:dyDescent="0.25">
      <c r="E748">
        <v>4932</v>
      </c>
    </row>
    <row r="749" spans="5:5" x14ac:dyDescent="0.25">
      <c r="E749">
        <v>5220</v>
      </c>
    </row>
    <row r="750" spans="5:5" x14ac:dyDescent="0.25">
      <c r="E750">
        <v>6709.5</v>
      </c>
    </row>
    <row r="751" spans="5:5" x14ac:dyDescent="0.25">
      <c r="E751">
        <v>10170</v>
      </c>
    </row>
    <row r="752" spans="5:5" x14ac:dyDescent="0.25">
      <c r="E752">
        <v>5004</v>
      </c>
    </row>
    <row r="753" spans="5:5" x14ac:dyDescent="0.25">
      <c r="E753">
        <v>8955</v>
      </c>
    </row>
    <row r="754" spans="5:5" x14ac:dyDescent="0.25">
      <c r="E754">
        <v>6840</v>
      </c>
    </row>
    <row r="755" spans="5:5" x14ac:dyDescent="0.25">
      <c r="E755">
        <v>1530</v>
      </c>
    </row>
    <row r="756" spans="5:5" x14ac:dyDescent="0.25">
      <c r="E756">
        <v>10080</v>
      </c>
    </row>
    <row r="757" spans="5:5" x14ac:dyDescent="0.25">
      <c r="E757">
        <v>10755</v>
      </c>
    </row>
    <row r="758" spans="5:5" x14ac:dyDescent="0.25">
      <c r="E758">
        <v>14025</v>
      </c>
    </row>
    <row r="759" spans="5:5" x14ac:dyDescent="0.25">
      <c r="E759">
        <v>9870</v>
      </c>
    </row>
    <row r="760" spans="5:5" x14ac:dyDescent="0.25">
      <c r="E760">
        <v>2092.5</v>
      </c>
    </row>
    <row r="761" spans="5:5" x14ac:dyDescent="0.25">
      <c r="E761">
        <v>4158</v>
      </c>
    </row>
    <row r="762" spans="5:5" x14ac:dyDescent="0.25">
      <c r="E762">
        <v>7506</v>
      </c>
    </row>
    <row r="763" spans="5:5" x14ac:dyDescent="0.25">
      <c r="E763">
        <v>4470</v>
      </c>
    </row>
    <row r="764" spans="5:5" x14ac:dyDescent="0.25">
      <c r="E764">
        <v>8496</v>
      </c>
    </row>
    <row r="765" spans="5:5" x14ac:dyDescent="0.25">
      <c r="E765">
        <v>5860</v>
      </c>
    </row>
    <row r="766" spans="5:5" x14ac:dyDescent="0.25">
      <c r="E766">
        <v>14107.5</v>
      </c>
    </row>
    <row r="767" spans="5:5" x14ac:dyDescent="0.25">
      <c r="E767">
        <v>5670</v>
      </c>
    </row>
    <row r="768" spans="5:5" x14ac:dyDescent="0.25">
      <c r="E768">
        <v>12555</v>
      </c>
    </row>
    <row r="769" spans="5:5" x14ac:dyDescent="0.25">
      <c r="E769">
        <v>4160</v>
      </c>
    </row>
    <row r="770" spans="5:5" x14ac:dyDescent="0.25">
      <c r="E770">
        <v>1974</v>
      </c>
    </row>
    <row r="771" spans="5:5" x14ac:dyDescent="0.25">
      <c r="E771">
        <v>4819.5</v>
      </c>
    </row>
    <row r="772" spans="5:5" x14ac:dyDescent="0.25">
      <c r="E772">
        <v>6912</v>
      </c>
    </row>
    <row r="773" spans="5:5" x14ac:dyDescent="0.25">
      <c r="E773">
        <v>5811.75</v>
      </c>
    </row>
    <row r="774" spans="5:5" x14ac:dyDescent="0.25">
      <c r="E774">
        <v>9502.5</v>
      </c>
    </row>
    <row r="775" spans="5:5" x14ac:dyDescent="0.25">
      <c r="E775">
        <v>9720</v>
      </c>
    </row>
    <row r="776" spans="5:5" x14ac:dyDescent="0.25">
      <c r="E776">
        <v>5400</v>
      </c>
    </row>
    <row r="777" spans="5:5" x14ac:dyDescent="0.25">
      <c r="E777">
        <v>8032.5</v>
      </c>
    </row>
    <row r="778" spans="5:5" x14ac:dyDescent="0.25">
      <c r="E778">
        <v>2133</v>
      </c>
    </row>
    <row r="779" spans="5:5" x14ac:dyDescent="0.25">
      <c r="E779">
        <v>4980</v>
      </c>
    </row>
    <row r="780" spans="5:5" x14ac:dyDescent="0.25">
      <c r="E780">
        <v>3582</v>
      </c>
    </row>
    <row r="781" spans="5:5" x14ac:dyDescent="0.25">
      <c r="E781">
        <v>12540</v>
      </c>
    </row>
    <row r="782" spans="5:5" x14ac:dyDescent="0.25">
      <c r="E782">
        <v>7335</v>
      </c>
    </row>
    <row r="783" spans="5:5" x14ac:dyDescent="0.25">
      <c r="E783">
        <v>2265</v>
      </c>
    </row>
    <row r="784" spans="5:5" x14ac:dyDescent="0.25">
      <c r="E784">
        <v>7812</v>
      </c>
    </row>
    <row r="785" spans="5:5" x14ac:dyDescent="0.25">
      <c r="E785">
        <v>2484</v>
      </c>
    </row>
    <row r="786" spans="5:5" x14ac:dyDescent="0.25">
      <c r="E786">
        <v>6156</v>
      </c>
    </row>
    <row r="787" spans="5:5" x14ac:dyDescent="0.25">
      <c r="E787">
        <v>9936</v>
      </c>
    </row>
    <row r="788" spans="5:5" x14ac:dyDescent="0.25">
      <c r="E788">
        <v>1620</v>
      </c>
    </row>
    <row r="789" spans="5:5" x14ac:dyDescent="0.25">
      <c r="E789">
        <v>4176</v>
      </c>
    </row>
    <row r="790" spans="5:5" x14ac:dyDescent="0.25">
      <c r="E790">
        <v>5548.5</v>
      </c>
    </row>
    <row r="791" spans="5:5" x14ac:dyDescent="0.25">
      <c r="E791">
        <v>7641</v>
      </c>
    </row>
    <row r="792" spans="5:5" x14ac:dyDescent="0.25">
      <c r="E792">
        <v>9696</v>
      </c>
    </row>
    <row r="793" spans="5:5" x14ac:dyDescent="0.25">
      <c r="E793">
        <v>7087.5</v>
      </c>
    </row>
    <row r="794" spans="5:5" x14ac:dyDescent="0.25">
      <c r="E794">
        <v>1539</v>
      </c>
    </row>
    <row r="795" spans="5:5" x14ac:dyDescent="0.25">
      <c r="E795">
        <v>4998</v>
      </c>
    </row>
    <row r="796" spans="5:5" x14ac:dyDescent="0.25">
      <c r="E796">
        <v>4410</v>
      </c>
    </row>
    <row r="797" spans="5:5" x14ac:dyDescent="0.25">
      <c r="E797">
        <v>7249.5</v>
      </c>
    </row>
    <row r="798" spans="5:5" x14ac:dyDescent="0.25">
      <c r="E798">
        <v>1635</v>
      </c>
    </row>
    <row r="799" spans="5:5" x14ac:dyDescent="0.25">
      <c r="E799">
        <v>2376</v>
      </c>
    </row>
    <row r="800" spans="5:5" x14ac:dyDescent="0.25">
      <c r="E800">
        <v>8175</v>
      </c>
    </row>
    <row r="801" spans="5:5" x14ac:dyDescent="0.25">
      <c r="E801">
        <v>13140</v>
      </c>
    </row>
    <row r="802" spans="5:5" x14ac:dyDescent="0.25">
      <c r="E802">
        <v>5811.75</v>
      </c>
    </row>
    <row r="803" spans="5:5" x14ac:dyDescent="0.25">
      <c r="E803">
        <v>2400</v>
      </c>
    </row>
    <row r="804" spans="5:5" x14ac:dyDescent="0.25">
      <c r="E804">
        <v>6237</v>
      </c>
    </row>
    <row r="805" spans="5:5" x14ac:dyDescent="0.25">
      <c r="E805">
        <v>2268</v>
      </c>
    </row>
    <row r="806" spans="5:5" x14ac:dyDescent="0.25">
      <c r="E806">
        <v>8880</v>
      </c>
    </row>
    <row r="807" spans="5:5" x14ac:dyDescent="0.25">
      <c r="E807">
        <v>4770</v>
      </c>
    </row>
    <row r="808" spans="5:5" x14ac:dyDescent="0.25">
      <c r="E808">
        <v>11925</v>
      </c>
    </row>
    <row r="809" spans="5:5" x14ac:dyDescent="0.25">
      <c r="E809">
        <v>3072</v>
      </c>
    </row>
    <row r="810" spans="5:5" x14ac:dyDescent="0.25">
      <c r="E810">
        <v>2660</v>
      </c>
    </row>
    <row r="811" spans="5:5" x14ac:dyDescent="0.25">
      <c r="E811">
        <v>2660</v>
      </c>
    </row>
    <row r="812" spans="5:5" x14ac:dyDescent="0.25">
      <c r="E812">
        <v>2475</v>
      </c>
    </row>
    <row r="813" spans="5:5" x14ac:dyDescent="0.25">
      <c r="E813">
        <v>2097</v>
      </c>
    </row>
    <row r="814" spans="5:5" x14ac:dyDescent="0.25">
      <c r="E814">
        <v>2097</v>
      </c>
    </row>
    <row r="815" spans="5:5" x14ac:dyDescent="0.25">
      <c r="E815">
        <v>7627.5</v>
      </c>
    </row>
    <row r="816" spans="5:5" x14ac:dyDescent="0.25">
      <c r="E816">
        <v>3045</v>
      </c>
    </row>
    <row r="817" spans="5:5" x14ac:dyDescent="0.25">
      <c r="E817">
        <v>1522.5</v>
      </c>
    </row>
    <row r="818" spans="5:5" x14ac:dyDescent="0.25">
      <c r="E818">
        <v>13230</v>
      </c>
    </row>
    <row r="819" spans="5:5" x14ac:dyDescent="0.25">
      <c r="E819">
        <v>6378.75</v>
      </c>
    </row>
    <row r="820" spans="5:5" x14ac:dyDescent="0.25">
      <c r="E820">
        <v>4252.5</v>
      </c>
    </row>
    <row r="821" spans="5:5" x14ac:dyDescent="0.25">
      <c r="E821">
        <v>4776</v>
      </c>
    </row>
    <row r="822" spans="5:5" x14ac:dyDescent="0.25">
      <c r="E822">
        <v>11295</v>
      </c>
    </row>
    <row r="823" spans="5:5" x14ac:dyDescent="0.25">
      <c r="E823">
        <v>5697</v>
      </c>
    </row>
    <row r="824" spans="5:5" x14ac:dyDescent="0.25">
      <c r="E824">
        <v>10001.25</v>
      </c>
    </row>
    <row r="825" spans="5:5" x14ac:dyDescent="0.25">
      <c r="E825">
        <v>9045</v>
      </c>
    </row>
    <row r="826" spans="5:5" x14ac:dyDescent="0.25">
      <c r="E826">
        <v>7980</v>
      </c>
    </row>
    <row r="827" spans="5:5" x14ac:dyDescent="0.25">
      <c r="E827">
        <v>1725</v>
      </c>
    </row>
    <row r="828" spans="5:5" x14ac:dyDescent="0.25">
      <c r="E828">
        <v>4080</v>
      </c>
    </row>
    <row r="829" spans="5:5" x14ac:dyDescent="0.25">
      <c r="E829">
        <v>14880</v>
      </c>
    </row>
    <row r="830" spans="5:5" x14ac:dyDescent="0.25">
      <c r="E830">
        <v>6925.5</v>
      </c>
    </row>
    <row r="831" spans="5:5" x14ac:dyDescent="0.25">
      <c r="E831">
        <v>6831</v>
      </c>
    </row>
    <row r="832" spans="5:5" x14ac:dyDescent="0.25">
      <c r="E832">
        <v>1957.5</v>
      </c>
    </row>
    <row r="833" spans="5:5" x14ac:dyDescent="0.25">
      <c r="E833">
        <v>10260</v>
      </c>
    </row>
    <row r="834" spans="5:5" x14ac:dyDescent="0.25">
      <c r="E834">
        <v>7668</v>
      </c>
    </row>
    <row r="835" spans="5:5" x14ac:dyDescent="0.25">
      <c r="E835">
        <v>4482</v>
      </c>
    </row>
    <row r="836" spans="5:5" x14ac:dyDescent="0.25">
      <c r="E836">
        <v>6048</v>
      </c>
    </row>
    <row r="837" spans="5:5" x14ac:dyDescent="0.25">
      <c r="E837">
        <v>1791</v>
      </c>
    </row>
    <row r="838" spans="5:5" x14ac:dyDescent="0.25">
      <c r="E838">
        <v>2604</v>
      </c>
    </row>
    <row r="839" spans="5:5" x14ac:dyDescent="0.25">
      <c r="E839">
        <v>8172</v>
      </c>
    </row>
    <row r="840" spans="5:5" x14ac:dyDescent="0.25">
      <c r="E840">
        <v>7020</v>
      </c>
    </row>
    <row r="841" spans="5:5" x14ac:dyDescent="0.25">
      <c r="E841">
        <v>3978</v>
      </c>
    </row>
    <row r="842" spans="5:5" x14ac:dyDescent="0.25">
      <c r="E842">
        <v>7920</v>
      </c>
    </row>
    <row r="843" spans="5:5" x14ac:dyDescent="0.25">
      <c r="E843">
        <v>11178</v>
      </c>
    </row>
    <row r="844" spans="5:5" x14ac:dyDescent="0.25">
      <c r="E844">
        <v>3150</v>
      </c>
    </row>
    <row r="845" spans="5:5" x14ac:dyDescent="0.25">
      <c r="E845">
        <v>6096</v>
      </c>
    </row>
    <row r="846" spans="5:5" x14ac:dyDescent="0.25">
      <c r="E846">
        <v>6135.75</v>
      </c>
    </row>
    <row r="847" spans="5:5" x14ac:dyDescent="0.25">
      <c r="E847">
        <v>7248</v>
      </c>
    </row>
    <row r="848" spans="5:5" x14ac:dyDescent="0.25">
      <c r="E848">
        <v>3108</v>
      </c>
    </row>
    <row r="849" spans="5:5" x14ac:dyDescent="0.25">
      <c r="E849">
        <v>1935</v>
      </c>
    </row>
    <row r="850" spans="5:5" x14ac:dyDescent="0.25">
      <c r="E850">
        <v>7411.5</v>
      </c>
    </row>
    <row r="851" spans="5:5" x14ac:dyDescent="0.25">
      <c r="E851">
        <v>8568</v>
      </c>
    </row>
    <row r="852" spans="5:5" x14ac:dyDescent="0.25">
      <c r="E852">
        <v>8880</v>
      </c>
    </row>
    <row r="853" spans="5:5" x14ac:dyDescent="0.25">
      <c r="E853">
        <v>6255</v>
      </c>
    </row>
    <row r="854" spans="5:5" x14ac:dyDescent="0.25">
      <c r="E854">
        <v>7992</v>
      </c>
    </row>
    <row r="855" spans="5:5" x14ac:dyDescent="0.25">
      <c r="E855">
        <v>6660</v>
      </c>
    </row>
    <row r="856" spans="5:5" x14ac:dyDescent="0.25">
      <c r="E856">
        <v>5607</v>
      </c>
    </row>
    <row r="857" spans="5:5" x14ac:dyDescent="0.25">
      <c r="E857">
        <v>13410</v>
      </c>
    </row>
    <row r="858" spans="5:5" x14ac:dyDescent="0.25">
      <c r="E858">
        <v>4770</v>
      </c>
    </row>
    <row r="859" spans="5:5" x14ac:dyDescent="0.25">
      <c r="E859">
        <v>2673</v>
      </c>
    </row>
    <row r="860" spans="5:5" x14ac:dyDescent="0.25">
      <c r="E860">
        <v>6378.75</v>
      </c>
    </row>
    <row r="861" spans="5:5" x14ac:dyDescent="0.25">
      <c r="E861">
        <v>4882.5</v>
      </c>
    </row>
    <row r="862" spans="5:5" x14ac:dyDescent="0.25">
      <c r="E862">
        <v>4401</v>
      </c>
    </row>
    <row r="863" spans="5:5" x14ac:dyDescent="0.25">
      <c r="E863">
        <v>9720</v>
      </c>
    </row>
    <row r="864" spans="5:5" x14ac:dyDescent="0.25">
      <c r="E864">
        <v>3990</v>
      </c>
    </row>
    <row r="865" spans="5:5" x14ac:dyDescent="0.25">
      <c r="E865">
        <v>2349</v>
      </c>
    </row>
    <row r="866" spans="5:5" x14ac:dyDescent="0.25">
      <c r="E866">
        <v>9292.5</v>
      </c>
    </row>
    <row r="867" spans="5:5" x14ac:dyDescent="0.25">
      <c r="E867">
        <v>13702.5</v>
      </c>
    </row>
    <row r="868" spans="5:5" x14ac:dyDescent="0.25">
      <c r="E868">
        <v>6762</v>
      </c>
    </row>
    <row r="869" spans="5:5" x14ac:dyDescent="0.25">
      <c r="E869">
        <v>5400</v>
      </c>
    </row>
    <row r="870" spans="5:5" x14ac:dyDescent="0.25">
      <c r="E870">
        <v>9432</v>
      </c>
    </row>
    <row r="871" spans="5:5" x14ac:dyDescent="0.25">
      <c r="E871">
        <v>2610</v>
      </c>
    </row>
    <row r="872" spans="5:5" x14ac:dyDescent="0.25">
      <c r="E872">
        <v>5220</v>
      </c>
    </row>
    <row r="873" spans="5:5" x14ac:dyDescent="0.25">
      <c r="E873">
        <v>8388</v>
      </c>
    </row>
    <row r="874" spans="5:5" x14ac:dyDescent="0.25">
      <c r="E874">
        <v>11550</v>
      </c>
    </row>
    <row r="875" spans="5:5" x14ac:dyDescent="0.25">
      <c r="E875">
        <v>5967</v>
      </c>
    </row>
    <row r="876" spans="5:5" x14ac:dyDescent="0.25">
      <c r="E876">
        <v>7308</v>
      </c>
    </row>
    <row r="877" spans="5:5" x14ac:dyDescent="0.25">
      <c r="E877">
        <v>5481</v>
      </c>
    </row>
    <row r="878" spans="5:5" x14ac:dyDescent="0.25">
      <c r="E878">
        <v>3024</v>
      </c>
    </row>
    <row r="879" spans="5:5" x14ac:dyDescent="0.25">
      <c r="E879">
        <v>4074</v>
      </c>
    </row>
    <row r="880" spans="5:5" x14ac:dyDescent="0.25">
      <c r="E880">
        <v>7182</v>
      </c>
    </row>
    <row r="881" spans="5:5" x14ac:dyDescent="0.25">
      <c r="E881">
        <v>12555</v>
      </c>
    </row>
    <row r="882" spans="5:5" x14ac:dyDescent="0.25">
      <c r="E882">
        <v>5229</v>
      </c>
    </row>
    <row r="883" spans="5:5" x14ac:dyDescent="0.25">
      <c r="E883">
        <v>8437.5</v>
      </c>
    </row>
    <row r="884" spans="5:5" x14ac:dyDescent="0.25">
      <c r="E884">
        <v>10260</v>
      </c>
    </row>
    <row r="885" spans="5:5" x14ac:dyDescent="0.25">
      <c r="E885">
        <v>1755</v>
      </c>
    </row>
    <row r="886" spans="5:5" x14ac:dyDescent="0.25">
      <c r="E886">
        <v>2248</v>
      </c>
    </row>
    <row r="887" spans="5:5" x14ac:dyDescent="0.25">
      <c r="E887">
        <v>2929.5</v>
      </c>
    </row>
    <row r="888" spans="5:5" x14ac:dyDescent="0.25">
      <c r="E888">
        <v>2910</v>
      </c>
    </row>
    <row r="889" spans="5:5" x14ac:dyDescent="0.25">
      <c r="E889">
        <v>10395</v>
      </c>
    </row>
    <row r="890" spans="5:5" x14ac:dyDescent="0.25">
      <c r="E890">
        <v>10440</v>
      </c>
    </row>
    <row r="891" spans="5:5" x14ac:dyDescent="0.25">
      <c r="E891">
        <v>4374</v>
      </c>
    </row>
    <row r="892" spans="5:5" x14ac:dyDescent="0.25">
      <c r="E892">
        <v>2124</v>
      </c>
    </row>
    <row r="893" spans="5:5" x14ac:dyDescent="0.25">
      <c r="E893">
        <v>4515</v>
      </c>
    </row>
    <row r="894" spans="5:5" x14ac:dyDescent="0.25">
      <c r="E894">
        <v>1714.5</v>
      </c>
    </row>
    <row r="895" spans="5:5" x14ac:dyDescent="0.25">
      <c r="E895">
        <v>2439</v>
      </c>
    </row>
    <row r="896" spans="5:5" x14ac:dyDescent="0.25">
      <c r="E896">
        <v>5280</v>
      </c>
    </row>
    <row r="897" spans="5:5" x14ac:dyDescent="0.25">
      <c r="E897">
        <v>11475</v>
      </c>
    </row>
    <row r="898" spans="5:5" x14ac:dyDescent="0.25">
      <c r="E898">
        <v>2146.5</v>
      </c>
    </row>
    <row r="899" spans="5:5" x14ac:dyDescent="0.25">
      <c r="E899">
        <v>3507</v>
      </c>
    </row>
    <row r="900" spans="5:5" x14ac:dyDescent="0.25">
      <c r="E900">
        <v>5386.5</v>
      </c>
    </row>
    <row r="901" spans="5:5" x14ac:dyDescent="0.25">
      <c r="E901">
        <v>1809</v>
      </c>
    </row>
    <row r="902" spans="5:5" x14ac:dyDescent="0.25">
      <c r="E902">
        <v>9792</v>
      </c>
    </row>
    <row r="903" spans="5:5" x14ac:dyDescent="0.25">
      <c r="E903">
        <v>5055.75</v>
      </c>
    </row>
    <row r="904" spans="5:5" x14ac:dyDescent="0.25">
      <c r="E904">
        <v>10044</v>
      </c>
    </row>
    <row r="905" spans="5:5" x14ac:dyDescent="0.25">
      <c r="E905">
        <v>10260</v>
      </c>
    </row>
    <row r="906" spans="5:5" x14ac:dyDescent="0.25">
      <c r="E906">
        <v>7236</v>
      </c>
    </row>
    <row r="907" spans="5:5" x14ac:dyDescent="0.25">
      <c r="E907">
        <v>2943</v>
      </c>
    </row>
    <row r="908" spans="5:5" x14ac:dyDescent="0.25">
      <c r="E908">
        <v>5643</v>
      </c>
    </row>
    <row r="909" spans="5:5" x14ac:dyDescent="0.25">
      <c r="E909">
        <v>1869</v>
      </c>
    </row>
    <row r="910" spans="5:5" x14ac:dyDescent="0.25">
      <c r="E910">
        <v>3474</v>
      </c>
    </row>
    <row r="911" spans="5:5" x14ac:dyDescent="0.25">
      <c r="E911">
        <v>2064</v>
      </c>
    </row>
    <row r="912" spans="5:5" x14ac:dyDescent="0.25">
      <c r="E912">
        <v>2068.5</v>
      </c>
    </row>
    <row r="913" spans="5:5" x14ac:dyDescent="0.25">
      <c r="E913">
        <v>4356</v>
      </c>
    </row>
    <row r="914" spans="5:5" x14ac:dyDescent="0.25">
      <c r="E914">
        <v>9900</v>
      </c>
    </row>
    <row r="915" spans="5:5" x14ac:dyDescent="0.25">
      <c r="E915">
        <v>11904</v>
      </c>
    </row>
    <row r="916" spans="5:5" x14ac:dyDescent="0.25">
      <c r="E916">
        <v>7357.5</v>
      </c>
    </row>
    <row r="917" spans="5:5" x14ac:dyDescent="0.25">
      <c r="E917">
        <v>4728</v>
      </c>
    </row>
    <row r="918" spans="5:5" x14ac:dyDescent="0.25">
      <c r="E918">
        <v>8869.5</v>
      </c>
    </row>
    <row r="919" spans="5:5" x14ac:dyDescent="0.25">
      <c r="E919">
        <v>9864</v>
      </c>
    </row>
    <row r="920" spans="5:5" x14ac:dyDescent="0.25">
      <c r="E920">
        <v>10548</v>
      </c>
    </row>
    <row r="921" spans="5:5" x14ac:dyDescent="0.25">
      <c r="E921">
        <v>6120</v>
      </c>
    </row>
    <row r="922" spans="5:5" x14ac:dyDescent="0.25">
      <c r="E922">
        <v>1737</v>
      </c>
    </row>
    <row r="923" spans="5:5" x14ac:dyDescent="0.25">
      <c r="E923">
        <v>2011.5</v>
      </c>
    </row>
    <row r="924" spans="5:5" x14ac:dyDescent="0.25">
      <c r="E924">
        <v>5022</v>
      </c>
    </row>
    <row r="925" spans="5:5" x14ac:dyDescent="0.25">
      <c r="E925">
        <v>7627.5</v>
      </c>
    </row>
    <row r="926" spans="5:5" x14ac:dyDescent="0.25">
      <c r="E926">
        <v>13050</v>
      </c>
    </row>
    <row r="927" spans="5:5" x14ac:dyDescent="0.25">
      <c r="E927">
        <v>10450</v>
      </c>
    </row>
    <row r="928" spans="5:5" x14ac:dyDescent="0.25">
      <c r="E928">
        <v>5607</v>
      </c>
    </row>
    <row r="929" spans="5:5" x14ac:dyDescent="0.25">
      <c r="E929">
        <v>5256</v>
      </c>
    </row>
    <row r="930" spans="5:5" x14ac:dyDescent="0.25">
      <c r="E930">
        <v>1584</v>
      </c>
    </row>
    <row r="931" spans="5:5" x14ac:dyDescent="0.25">
      <c r="E931">
        <v>6426</v>
      </c>
    </row>
    <row r="932" spans="5:5" x14ac:dyDescent="0.25">
      <c r="E932">
        <v>5544</v>
      </c>
    </row>
    <row r="933" spans="5:5" x14ac:dyDescent="0.25">
      <c r="E933">
        <v>9312</v>
      </c>
    </row>
    <row r="934" spans="5:5" x14ac:dyDescent="0.25">
      <c r="E934">
        <v>6912</v>
      </c>
    </row>
    <row r="935" spans="5:5" x14ac:dyDescent="0.25">
      <c r="E935">
        <v>8676</v>
      </c>
    </row>
    <row r="936" spans="5:5" x14ac:dyDescent="0.25">
      <c r="E936">
        <v>10020</v>
      </c>
    </row>
    <row r="937" spans="5:5" x14ac:dyDescent="0.25">
      <c r="E937">
        <v>9360</v>
      </c>
    </row>
    <row r="938" spans="5:5" x14ac:dyDescent="0.25">
      <c r="E938">
        <v>4284</v>
      </c>
    </row>
    <row r="939" spans="5:5" x14ac:dyDescent="0.25">
      <c r="E939">
        <v>7290</v>
      </c>
    </row>
    <row r="940" spans="5:5" x14ac:dyDescent="0.25">
      <c r="E940">
        <v>4171.5</v>
      </c>
    </row>
    <row r="941" spans="5:5" x14ac:dyDescent="0.25">
      <c r="E941">
        <v>9432</v>
      </c>
    </row>
    <row r="942" spans="5:5" x14ac:dyDescent="0.25">
      <c r="E942">
        <v>2207.25</v>
      </c>
    </row>
    <row r="943" spans="5:5" x14ac:dyDescent="0.25">
      <c r="E943">
        <v>2144</v>
      </c>
    </row>
    <row r="944" spans="5:5" x14ac:dyDescent="0.25">
      <c r="E944">
        <v>5157</v>
      </c>
    </row>
    <row r="945" spans="5:5" x14ac:dyDescent="0.25">
      <c r="E945">
        <v>11178</v>
      </c>
    </row>
    <row r="946" spans="5:5" x14ac:dyDescent="0.25">
      <c r="E946">
        <v>5568</v>
      </c>
    </row>
    <row r="947" spans="5:5" x14ac:dyDescent="0.25">
      <c r="E947">
        <v>9324</v>
      </c>
    </row>
    <row r="948" spans="5:5" x14ac:dyDescent="0.25">
      <c r="E948">
        <v>9744</v>
      </c>
    </row>
    <row r="949" spans="5:5" x14ac:dyDescent="0.25">
      <c r="E949">
        <v>9600</v>
      </c>
    </row>
    <row r="950" spans="5:5" x14ac:dyDescent="0.25">
      <c r="E950">
        <v>14450</v>
      </c>
    </row>
    <row r="951" spans="5:5" x14ac:dyDescent="0.25">
      <c r="E951">
        <v>10750</v>
      </c>
    </row>
    <row r="952" spans="5:5" x14ac:dyDescent="0.25">
      <c r="E952">
        <v>2520</v>
      </c>
    </row>
    <row r="953" spans="5:5" x14ac:dyDescent="0.25">
      <c r="E953">
        <v>1674</v>
      </c>
    </row>
    <row r="954" spans="5:5" x14ac:dyDescent="0.25">
      <c r="E954">
        <v>6084</v>
      </c>
    </row>
    <row r="955" spans="5:5" x14ac:dyDescent="0.25">
      <c r="E955">
        <v>11466</v>
      </c>
    </row>
    <row r="956" spans="5:5" x14ac:dyDescent="0.25">
      <c r="E956">
        <v>2529</v>
      </c>
    </row>
    <row r="957" spans="5:5" x14ac:dyDescent="0.25">
      <c r="E957">
        <v>5386.5</v>
      </c>
    </row>
    <row r="958" spans="5:5" x14ac:dyDescent="0.25">
      <c r="E958">
        <v>8928</v>
      </c>
    </row>
    <row r="959" spans="5:5" x14ac:dyDescent="0.25">
      <c r="E959">
        <v>5346</v>
      </c>
    </row>
    <row r="960" spans="5:5" x14ac:dyDescent="0.25">
      <c r="E960">
        <v>11103.75</v>
      </c>
    </row>
    <row r="961" spans="5:5" x14ac:dyDescent="0.25">
      <c r="E961">
        <v>1872</v>
      </c>
    </row>
    <row r="962" spans="5:5" x14ac:dyDescent="0.25">
      <c r="E962">
        <v>1984.5</v>
      </c>
    </row>
    <row r="963" spans="5:5" x14ac:dyDescent="0.25">
      <c r="E963">
        <v>7344</v>
      </c>
    </row>
    <row r="964" spans="5:5" x14ac:dyDescent="0.25">
      <c r="E964">
        <v>12645</v>
      </c>
    </row>
    <row r="965" spans="5:5" x14ac:dyDescent="0.25">
      <c r="E965">
        <v>5751</v>
      </c>
    </row>
    <row r="966" spans="5:5" x14ac:dyDescent="0.25">
      <c r="E966">
        <v>11952</v>
      </c>
    </row>
    <row r="967" spans="5:5" x14ac:dyDescent="0.25">
      <c r="E967">
        <v>9120</v>
      </c>
    </row>
    <row r="968" spans="5:5" x14ac:dyDescent="0.25">
      <c r="E968">
        <v>5520</v>
      </c>
    </row>
    <row r="969" spans="5:5" x14ac:dyDescent="0.25">
      <c r="E969">
        <v>4048</v>
      </c>
    </row>
    <row r="970" spans="5:5" x14ac:dyDescent="0.25">
      <c r="E970">
        <v>2106</v>
      </c>
    </row>
    <row r="971" spans="5:5" x14ac:dyDescent="0.25">
      <c r="E971">
        <v>10215</v>
      </c>
    </row>
    <row r="972" spans="5:5" x14ac:dyDescent="0.25">
      <c r="E972">
        <v>3960</v>
      </c>
    </row>
    <row r="973" spans="5:5" x14ac:dyDescent="0.25">
      <c r="E973">
        <v>10200</v>
      </c>
    </row>
    <row r="974" spans="5:5" x14ac:dyDescent="0.25">
      <c r="E974">
        <v>5022</v>
      </c>
    </row>
    <row r="975" spans="5:5" x14ac:dyDescent="0.25">
      <c r="E975">
        <v>2349</v>
      </c>
    </row>
    <row r="976" spans="5:5" x14ac:dyDescent="0.25">
      <c r="E976">
        <v>4716</v>
      </c>
    </row>
    <row r="977" spans="5:5" x14ac:dyDescent="0.25">
      <c r="E977">
        <v>8460</v>
      </c>
    </row>
    <row r="978" spans="5:5" x14ac:dyDescent="0.25">
      <c r="E978">
        <v>7515</v>
      </c>
    </row>
    <row r="979" spans="5:5" x14ac:dyDescent="0.25">
      <c r="E979">
        <v>4772.25</v>
      </c>
    </row>
    <row r="980" spans="5:5" x14ac:dyDescent="0.25">
      <c r="E980">
        <v>4140</v>
      </c>
    </row>
    <row r="981" spans="5:5" x14ac:dyDescent="0.25">
      <c r="E981">
        <v>5880</v>
      </c>
    </row>
    <row r="982" spans="5:5" x14ac:dyDescent="0.25">
      <c r="E982">
        <v>8464.5</v>
      </c>
    </row>
    <row r="983" spans="5:5" x14ac:dyDescent="0.25">
      <c r="E983">
        <v>8360</v>
      </c>
    </row>
    <row r="984" spans="5:5" x14ac:dyDescent="0.25">
      <c r="E984">
        <v>12300</v>
      </c>
    </row>
    <row r="985" spans="5:5" x14ac:dyDescent="0.25">
      <c r="E985">
        <v>1741.5</v>
      </c>
    </row>
    <row r="986" spans="5:5" x14ac:dyDescent="0.25">
      <c r="E986">
        <v>1932</v>
      </c>
    </row>
    <row r="987" spans="5:5" x14ac:dyDescent="0.25">
      <c r="E987">
        <v>2085</v>
      </c>
    </row>
    <row r="988" spans="5:5" x14ac:dyDescent="0.25">
      <c r="E988">
        <v>5640</v>
      </c>
    </row>
    <row r="989" spans="5:5" x14ac:dyDescent="0.25">
      <c r="E989">
        <v>2016</v>
      </c>
    </row>
    <row r="990" spans="5:5" x14ac:dyDescent="0.25">
      <c r="E990">
        <v>4890</v>
      </c>
    </row>
    <row r="991" spans="5:5" x14ac:dyDescent="0.25">
      <c r="E991">
        <v>8850</v>
      </c>
    </row>
    <row r="992" spans="5:5" x14ac:dyDescent="0.25">
      <c r="E992">
        <v>5859</v>
      </c>
    </row>
    <row r="993" spans="5:5" x14ac:dyDescent="0.25">
      <c r="E993">
        <v>7785</v>
      </c>
    </row>
    <row r="994" spans="5:5" x14ac:dyDescent="0.25">
      <c r="E994">
        <v>6876</v>
      </c>
    </row>
    <row r="995" spans="5:5" x14ac:dyDescent="0.25">
      <c r="E995">
        <v>11000</v>
      </c>
    </row>
    <row r="996" spans="5:5" x14ac:dyDescent="0.25">
      <c r="E996">
        <v>14160</v>
      </c>
    </row>
    <row r="997" spans="5:5" x14ac:dyDescent="0.25">
      <c r="E997">
        <v>4851</v>
      </c>
    </row>
    <row r="998" spans="5:5" x14ac:dyDescent="0.25">
      <c r="E998">
        <v>10500</v>
      </c>
    </row>
    <row r="999" spans="5:5" x14ac:dyDescent="0.25">
      <c r="E999">
        <v>13700</v>
      </c>
    </row>
    <row r="1000" spans="5:5" x14ac:dyDescent="0.25">
      <c r="E1000">
        <v>12450</v>
      </c>
    </row>
    <row r="1001" spans="5:5" x14ac:dyDescent="0.25">
      <c r="E1001">
        <v>4368</v>
      </c>
    </row>
    <row r="1002" spans="5:5" x14ac:dyDescent="0.25">
      <c r="E1002">
        <v>1795.5</v>
      </c>
    </row>
    <row r="1003" spans="5:5" x14ac:dyDescent="0.25">
      <c r="E1003">
        <v>9036</v>
      </c>
    </row>
    <row r="1004" spans="5:5" x14ac:dyDescent="0.25">
      <c r="E1004">
        <v>8100</v>
      </c>
    </row>
    <row r="1005" spans="5:5" x14ac:dyDescent="0.25">
      <c r="E1005">
        <v>1669.5</v>
      </c>
    </row>
    <row r="1006" spans="5:5" x14ac:dyDescent="0.25">
      <c r="E1006">
        <v>6888</v>
      </c>
    </row>
    <row r="1007" spans="5:5" x14ac:dyDescent="0.25">
      <c r="E1007">
        <v>3744</v>
      </c>
    </row>
    <row r="1008" spans="5:5" x14ac:dyDescent="0.25">
      <c r="E1008">
        <v>2205</v>
      </c>
    </row>
    <row r="1009" spans="5:5" x14ac:dyDescent="0.25">
      <c r="E1009">
        <v>11200</v>
      </c>
    </row>
    <row r="1010" spans="5:5" x14ac:dyDescent="0.25">
      <c r="E1010">
        <v>8676</v>
      </c>
    </row>
    <row r="1011" spans="5:5" x14ac:dyDescent="0.25">
      <c r="E1011">
        <v>5292</v>
      </c>
    </row>
    <row r="1012" spans="5:5" x14ac:dyDescent="0.25">
      <c r="E1012">
        <v>6048</v>
      </c>
    </row>
    <row r="1013" spans="5:5" x14ac:dyDescent="0.25">
      <c r="E1013">
        <v>7371</v>
      </c>
    </row>
    <row r="1014" spans="5:5" x14ac:dyDescent="0.25">
      <c r="E1014">
        <v>4221</v>
      </c>
    </row>
    <row r="1015" spans="5:5" x14ac:dyDescent="0.25">
      <c r="E1015">
        <v>10880</v>
      </c>
    </row>
    <row r="1016" spans="5:5" x14ac:dyDescent="0.25">
      <c r="E1016">
        <v>10710</v>
      </c>
    </row>
    <row r="1017" spans="5:5" x14ac:dyDescent="0.25">
      <c r="E1017">
        <v>2000</v>
      </c>
    </row>
    <row r="1018" spans="5:5" x14ac:dyDescent="0.25">
      <c r="E1018">
        <v>9045</v>
      </c>
    </row>
    <row r="1019" spans="5:5" x14ac:dyDescent="0.25">
      <c r="E1019">
        <v>5400</v>
      </c>
    </row>
    <row r="1020" spans="5:5" x14ac:dyDescent="0.25">
      <c r="E1020">
        <v>9248</v>
      </c>
    </row>
    <row r="1021" spans="5:5" x14ac:dyDescent="0.25">
      <c r="E1021">
        <v>4496</v>
      </c>
    </row>
    <row r="1022" spans="5:5" x14ac:dyDescent="0.25">
      <c r="E1022">
        <v>8842.5</v>
      </c>
    </row>
    <row r="1023" spans="5:5" x14ac:dyDescent="0.25">
      <c r="E1023">
        <v>4446</v>
      </c>
    </row>
    <row r="1024" spans="5:5" x14ac:dyDescent="0.25">
      <c r="E1024">
        <v>5760</v>
      </c>
    </row>
    <row r="1025" spans="5:5" x14ac:dyDescent="0.25">
      <c r="E1025">
        <v>2214</v>
      </c>
    </row>
    <row r="1026" spans="5:5" x14ac:dyDescent="0.25">
      <c r="E1026">
        <v>9585</v>
      </c>
    </row>
    <row r="1027" spans="5:5" x14ac:dyDescent="0.25">
      <c r="E1027">
        <v>1926</v>
      </c>
    </row>
    <row r="1028" spans="5:5" x14ac:dyDescent="0.25">
      <c r="E1028">
        <v>6384</v>
      </c>
    </row>
    <row r="1029" spans="5:5" x14ac:dyDescent="0.25">
      <c r="E1029">
        <v>11160</v>
      </c>
    </row>
    <row r="1030" spans="5:5" x14ac:dyDescent="0.25">
      <c r="E1030">
        <v>11250</v>
      </c>
    </row>
    <row r="1031" spans="5:5" x14ac:dyDescent="0.25">
      <c r="E1031">
        <v>5640</v>
      </c>
    </row>
    <row r="1032" spans="5:5" x14ac:dyDescent="0.25">
      <c r="E1032">
        <v>1635</v>
      </c>
    </row>
    <row r="1033" spans="5:5" x14ac:dyDescent="0.25">
      <c r="E1033">
        <v>9216</v>
      </c>
    </row>
    <row r="1034" spans="5:5" x14ac:dyDescent="0.25">
      <c r="E1034">
        <v>7620</v>
      </c>
    </row>
    <row r="1035" spans="5:5" x14ac:dyDescent="0.25">
      <c r="E1035">
        <v>5970</v>
      </c>
    </row>
    <row r="1036" spans="5:5" x14ac:dyDescent="0.25">
      <c r="E1036">
        <v>6060</v>
      </c>
    </row>
    <row r="1037" spans="5:5" x14ac:dyDescent="0.25">
      <c r="E1037">
        <v>5724</v>
      </c>
    </row>
    <row r="1038" spans="5:5" x14ac:dyDescent="0.25">
      <c r="E1038">
        <v>10350</v>
      </c>
    </row>
    <row r="1039" spans="5:5" x14ac:dyDescent="0.25">
      <c r="E1039">
        <v>11475</v>
      </c>
    </row>
    <row r="1040" spans="5:5" x14ac:dyDescent="0.25">
      <c r="E1040">
        <v>6831</v>
      </c>
    </row>
    <row r="1041" spans="5:5" x14ac:dyDescent="0.25">
      <c r="E1041">
        <v>5062.5</v>
      </c>
    </row>
    <row r="1042" spans="5:5" x14ac:dyDescent="0.25">
      <c r="E1042">
        <v>5778</v>
      </c>
    </row>
    <row r="1043" spans="5:5" x14ac:dyDescent="0.25">
      <c r="E1043">
        <v>13432.5</v>
      </c>
    </row>
    <row r="1044" spans="5:5" x14ac:dyDescent="0.25">
      <c r="E1044">
        <v>6516</v>
      </c>
    </row>
    <row r="1045" spans="5:5" x14ac:dyDescent="0.25">
      <c r="E1045">
        <v>7575</v>
      </c>
    </row>
    <row r="1046" spans="5:5" x14ac:dyDescent="0.25">
      <c r="E1046">
        <v>6084</v>
      </c>
    </row>
    <row r="1047" spans="5:5" x14ac:dyDescent="0.25">
      <c r="E1047">
        <v>12487.5</v>
      </c>
    </row>
    <row r="1048" spans="5:5" x14ac:dyDescent="0.25">
      <c r="E1048">
        <v>7506</v>
      </c>
    </row>
    <row r="1049" spans="5:5" x14ac:dyDescent="0.25">
      <c r="E1049">
        <v>12022.5</v>
      </c>
    </row>
    <row r="1050" spans="5:5" x14ac:dyDescent="0.25">
      <c r="E1050">
        <v>4266</v>
      </c>
    </row>
    <row r="1051" spans="5:5" x14ac:dyDescent="0.25">
      <c r="E1051">
        <v>3370.5</v>
      </c>
    </row>
    <row r="1052" spans="5:5" x14ac:dyDescent="0.25">
      <c r="E1052">
        <v>2673</v>
      </c>
    </row>
    <row r="1053" spans="5:5" x14ac:dyDescent="0.25">
      <c r="E1053">
        <v>6048</v>
      </c>
    </row>
    <row r="1054" spans="5:5" x14ac:dyDescent="0.25">
      <c r="E1054">
        <v>4428</v>
      </c>
    </row>
    <row r="1055" spans="5:5" x14ac:dyDescent="0.25">
      <c r="E1055">
        <v>5160</v>
      </c>
    </row>
    <row r="1056" spans="5:5" x14ac:dyDescent="0.25">
      <c r="E1056">
        <v>14280</v>
      </c>
    </row>
    <row r="1057" spans="5:5" x14ac:dyDescent="0.25">
      <c r="E1057">
        <v>11172</v>
      </c>
    </row>
    <row r="1058" spans="5:5" x14ac:dyDescent="0.25">
      <c r="E1058">
        <v>11550</v>
      </c>
    </row>
    <row r="1059" spans="5:5" x14ac:dyDescent="0.25">
      <c r="E1059">
        <v>9828</v>
      </c>
    </row>
    <row r="1060" spans="5:5" x14ac:dyDescent="0.25">
      <c r="E1060">
        <v>7200</v>
      </c>
    </row>
    <row r="1061" spans="5:5" x14ac:dyDescent="0.25">
      <c r="E1061">
        <v>5130</v>
      </c>
    </row>
    <row r="1062" spans="5:5" x14ac:dyDescent="0.25">
      <c r="E1062">
        <v>6780</v>
      </c>
    </row>
    <row r="1063" spans="5:5" x14ac:dyDescent="0.25">
      <c r="E1063">
        <v>2210</v>
      </c>
    </row>
    <row r="1064" spans="5:5" x14ac:dyDescent="0.25">
      <c r="E1064">
        <v>5355</v>
      </c>
    </row>
    <row r="1065" spans="5:5" x14ac:dyDescent="0.25">
      <c r="E1065">
        <v>3762</v>
      </c>
    </row>
    <row r="1066" spans="5:5" x14ac:dyDescent="0.25">
      <c r="E1066">
        <v>4698</v>
      </c>
    </row>
    <row r="1067" spans="5:5" x14ac:dyDescent="0.25">
      <c r="E1067">
        <v>3660</v>
      </c>
    </row>
    <row r="1068" spans="5:5" x14ac:dyDescent="0.25">
      <c r="E1068">
        <v>1608</v>
      </c>
    </row>
    <row r="1069" spans="5:5" x14ac:dyDescent="0.25">
      <c r="E1069">
        <v>4160</v>
      </c>
    </row>
    <row r="1070" spans="5:5" x14ac:dyDescent="0.25">
      <c r="E1070">
        <v>4120</v>
      </c>
    </row>
    <row r="1071" spans="5:5" x14ac:dyDescent="0.25">
      <c r="E1071">
        <v>4416</v>
      </c>
    </row>
    <row r="1072" spans="5:5" x14ac:dyDescent="0.25">
      <c r="E1072">
        <v>2178</v>
      </c>
    </row>
    <row r="1073" spans="5:5" x14ac:dyDescent="0.25">
      <c r="E1073">
        <v>2496</v>
      </c>
    </row>
    <row r="1074" spans="5:5" x14ac:dyDescent="0.25">
      <c r="E1074">
        <v>8784</v>
      </c>
    </row>
    <row r="1075" spans="5:5" x14ac:dyDescent="0.25">
      <c r="E1075">
        <v>9324</v>
      </c>
    </row>
    <row r="1076" spans="5:5" x14ac:dyDescent="0.25">
      <c r="E1076">
        <v>4260</v>
      </c>
    </row>
    <row r="1077" spans="5:5" x14ac:dyDescent="0.25">
      <c r="E1077">
        <v>5760</v>
      </c>
    </row>
    <row r="1078" spans="5:5" x14ac:dyDescent="0.25">
      <c r="E1078">
        <v>10440</v>
      </c>
    </row>
    <row r="1079" spans="5:5" x14ac:dyDescent="0.25">
      <c r="E1079">
        <v>9396</v>
      </c>
    </row>
    <row r="1080" spans="5:5" x14ac:dyDescent="0.25">
      <c r="E1080">
        <v>13005</v>
      </c>
    </row>
    <row r="1081" spans="5:5" x14ac:dyDescent="0.25">
      <c r="E1081">
        <v>13300</v>
      </c>
    </row>
    <row r="1082" spans="5:5" x14ac:dyDescent="0.25">
      <c r="E1082">
        <v>2475</v>
      </c>
    </row>
    <row r="1083" spans="5:5" x14ac:dyDescent="0.25">
      <c r="E1083">
        <v>14100</v>
      </c>
    </row>
    <row r="1084" spans="5:5" x14ac:dyDescent="0.25">
      <c r="E1084">
        <v>10440</v>
      </c>
    </row>
    <row r="1085" spans="5:5" x14ac:dyDescent="0.25">
      <c r="E1085">
        <v>9108</v>
      </c>
    </row>
    <row r="1086" spans="5:5" x14ac:dyDescent="0.25">
      <c r="E1086">
        <v>11960</v>
      </c>
    </row>
    <row r="1087" spans="5:5" x14ac:dyDescent="0.25">
      <c r="E1087">
        <v>10422</v>
      </c>
    </row>
    <row r="1088" spans="5:5" x14ac:dyDescent="0.25">
      <c r="E1088">
        <v>2650</v>
      </c>
    </row>
    <row r="1089" spans="5:5" x14ac:dyDescent="0.25">
      <c r="E1089">
        <v>9660</v>
      </c>
    </row>
    <row r="1090" spans="5:5" x14ac:dyDescent="0.25">
      <c r="E1090">
        <v>9990</v>
      </c>
    </row>
    <row r="1091" spans="5:5" x14ac:dyDescent="0.25">
      <c r="E1091">
        <v>10980</v>
      </c>
    </row>
    <row r="1092" spans="5:5" x14ac:dyDescent="0.25">
      <c r="E1092">
        <v>10935</v>
      </c>
    </row>
    <row r="1093" spans="5:5" x14ac:dyDescent="0.25">
      <c r="E1093">
        <v>8127</v>
      </c>
    </row>
    <row r="1094" spans="5:5" x14ac:dyDescent="0.25">
      <c r="E1094">
        <v>4914</v>
      </c>
    </row>
    <row r="1095" spans="5:5" x14ac:dyDescent="0.25">
      <c r="E1095">
        <v>8910</v>
      </c>
    </row>
    <row r="1096" spans="5:5" x14ac:dyDescent="0.25">
      <c r="E1096">
        <v>10560</v>
      </c>
    </row>
    <row r="1097" spans="5:5" x14ac:dyDescent="0.25">
      <c r="E1097">
        <v>2280</v>
      </c>
    </row>
    <row r="1098" spans="5:5" x14ac:dyDescent="0.25">
      <c r="E1098">
        <v>2131.5</v>
      </c>
    </row>
    <row r="1099" spans="5:5" x14ac:dyDescent="0.25">
      <c r="E1099">
        <v>4046</v>
      </c>
    </row>
    <row r="1100" spans="5:5" x14ac:dyDescent="0.25">
      <c r="E1100">
        <v>7612.5</v>
      </c>
    </row>
    <row r="1101" spans="5:5" x14ac:dyDescent="0.25">
      <c r="E1101">
        <v>9080</v>
      </c>
    </row>
    <row r="1102" spans="5:5" x14ac:dyDescent="0.25">
      <c r="E1102">
        <v>1458</v>
      </c>
    </row>
    <row r="1103" spans="5:5" x14ac:dyDescent="0.25">
      <c r="E1103">
        <v>3129</v>
      </c>
    </row>
    <row r="1104" spans="5:5" x14ac:dyDescent="0.25">
      <c r="E1104">
        <v>1858.5</v>
      </c>
    </row>
    <row r="1105" spans="5:5" x14ac:dyDescent="0.25">
      <c r="E1105">
        <v>8370</v>
      </c>
    </row>
    <row r="1106" spans="5:5" x14ac:dyDescent="0.25">
      <c r="E1106">
        <v>10416</v>
      </c>
    </row>
    <row r="1107" spans="5:5" x14ac:dyDescent="0.25">
      <c r="E1107">
        <v>8064</v>
      </c>
    </row>
    <row r="1108" spans="5:5" x14ac:dyDescent="0.25">
      <c r="E1108">
        <v>2214</v>
      </c>
    </row>
    <row r="1109" spans="5:5" x14ac:dyDescent="0.25">
      <c r="E1109">
        <v>2900</v>
      </c>
    </row>
    <row r="1110" spans="5:5" x14ac:dyDescent="0.25">
      <c r="E1110">
        <v>2214</v>
      </c>
    </row>
    <row r="1111" spans="5:5" x14ac:dyDescent="0.25">
      <c r="E1111">
        <v>10044</v>
      </c>
    </row>
    <row r="1112" spans="5:5" x14ac:dyDescent="0.25">
      <c r="E1112">
        <v>5436</v>
      </c>
    </row>
    <row r="1113" spans="5:5" x14ac:dyDescent="0.25">
      <c r="E1113">
        <v>13850</v>
      </c>
    </row>
    <row r="1114" spans="5:5" x14ac:dyDescent="0.25">
      <c r="E1114">
        <v>5544</v>
      </c>
    </row>
    <row r="1115" spans="5:5" x14ac:dyDescent="0.25">
      <c r="E1115">
        <v>10584</v>
      </c>
    </row>
    <row r="1116" spans="5:5" x14ac:dyDescent="0.25">
      <c r="E1116">
        <v>4688</v>
      </c>
    </row>
    <row r="1117" spans="5:5" x14ac:dyDescent="0.25">
      <c r="E1117">
        <v>2376</v>
      </c>
    </row>
    <row r="1118" spans="5:5" x14ac:dyDescent="0.25">
      <c r="E1118">
        <v>9180</v>
      </c>
    </row>
    <row r="1119" spans="5:5" x14ac:dyDescent="0.25">
      <c r="E1119">
        <v>1566</v>
      </c>
    </row>
    <row r="1120" spans="5:5" x14ac:dyDescent="0.25">
      <c r="E1120">
        <v>3294</v>
      </c>
    </row>
    <row r="1121" spans="5:5" x14ac:dyDescent="0.25">
      <c r="E1121">
        <v>1944</v>
      </c>
    </row>
    <row r="1122" spans="5:5" x14ac:dyDescent="0.25">
      <c r="E1122">
        <v>7524</v>
      </c>
    </row>
    <row r="1123" spans="5:5" x14ac:dyDescent="0.25">
      <c r="E1123">
        <v>3510</v>
      </c>
    </row>
    <row r="1124" spans="5:5" x14ac:dyDescent="0.25">
      <c r="E1124">
        <v>4599</v>
      </c>
    </row>
    <row r="1125" spans="5:5" x14ac:dyDescent="0.25">
      <c r="E1125">
        <v>9712.5</v>
      </c>
    </row>
    <row r="1126" spans="5:5" x14ac:dyDescent="0.25">
      <c r="E1126">
        <v>6876</v>
      </c>
    </row>
    <row r="1127" spans="5:5" x14ac:dyDescent="0.25">
      <c r="E1127">
        <v>2009</v>
      </c>
    </row>
    <row r="1128" spans="5:5" x14ac:dyDescent="0.25">
      <c r="E1128">
        <v>8316</v>
      </c>
    </row>
    <row r="1129" spans="5:5" x14ac:dyDescent="0.25">
      <c r="E1129">
        <v>5550</v>
      </c>
    </row>
    <row r="1130" spans="5:5" x14ac:dyDescent="0.25">
      <c r="E1130">
        <v>11880</v>
      </c>
    </row>
    <row r="1131" spans="5:5" x14ac:dyDescent="0.25">
      <c r="E1131">
        <v>9954</v>
      </c>
    </row>
    <row r="1132" spans="5:5" x14ac:dyDescent="0.25">
      <c r="E1132">
        <v>2044</v>
      </c>
    </row>
    <row r="1133" spans="5:5" x14ac:dyDescent="0.25">
      <c r="E1133">
        <v>2625</v>
      </c>
    </row>
    <row r="1134" spans="5:5" x14ac:dyDescent="0.25">
      <c r="E1134">
        <v>14650</v>
      </c>
    </row>
    <row r="1135" spans="5:5" x14ac:dyDescent="0.25">
      <c r="E1135">
        <v>2997</v>
      </c>
    </row>
    <row r="1136" spans="5:5" x14ac:dyDescent="0.25">
      <c r="E1136">
        <v>11070</v>
      </c>
    </row>
    <row r="1137" spans="5:5" x14ac:dyDescent="0.25">
      <c r="E1137">
        <v>8370</v>
      </c>
    </row>
    <row r="1138" spans="5:5" x14ac:dyDescent="0.25">
      <c r="E1138">
        <v>10080</v>
      </c>
    </row>
    <row r="1139" spans="5:5" x14ac:dyDescent="0.25">
      <c r="E1139">
        <v>7560</v>
      </c>
    </row>
    <row r="1140" spans="5:5" x14ac:dyDescent="0.25">
      <c r="E1140">
        <v>7248</v>
      </c>
    </row>
    <row r="1141" spans="5:5" x14ac:dyDescent="0.25">
      <c r="E1141">
        <v>14025</v>
      </c>
    </row>
    <row r="1142" spans="5:5" x14ac:dyDescent="0.25">
      <c r="E1142">
        <v>2256</v>
      </c>
    </row>
    <row r="1143" spans="5:5" x14ac:dyDescent="0.25">
      <c r="E1143">
        <v>11002.5</v>
      </c>
    </row>
    <row r="1144" spans="5:5" x14ac:dyDescent="0.25">
      <c r="E1144">
        <v>10300</v>
      </c>
    </row>
    <row r="1145" spans="5:5" x14ac:dyDescent="0.25">
      <c r="E1145">
        <v>5832</v>
      </c>
    </row>
    <row r="1146" spans="5:5" x14ac:dyDescent="0.25">
      <c r="E1146">
        <v>2173.5</v>
      </c>
    </row>
    <row r="1147" spans="5:5" x14ac:dyDescent="0.25">
      <c r="E1147">
        <v>3546</v>
      </c>
    </row>
    <row r="1148" spans="5:5" x14ac:dyDescent="0.25">
      <c r="E1148">
        <v>6439.5</v>
      </c>
    </row>
    <row r="1149" spans="5:5" x14ac:dyDescent="0.25">
      <c r="E1149">
        <v>14300</v>
      </c>
    </row>
    <row r="1150" spans="5:5" x14ac:dyDescent="0.25">
      <c r="E1150">
        <v>12060</v>
      </c>
    </row>
    <row r="1151" spans="5:5" x14ac:dyDescent="0.25">
      <c r="E1151">
        <v>4104</v>
      </c>
    </row>
    <row r="1152" spans="5:5" x14ac:dyDescent="0.25">
      <c r="E1152">
        <v>10640</v>
      </c>
    </row>
    <row r="1153" spans="5:5" x14ac:dyDescent="0.25">
      <c r="E1153">
        <v>3654</v>
      </c>
    </row>
    <row r="1154" spans="5:5" x14ac:dyDescent="0.25">
      <c r="E1154">
        <v>7440</v>
      </c>
    </row>
    <row r="1155" spans="5:5" x14ac:dyDescent="0.25">
      <c r="E1155">
        <v>9840</v>
      </c>
    </row>
    <row r="1156" spans="5:5" x14ac:dyDescent="0.25">
      <c r="E1156">
        <v>7128</v>
      </c>
    </row>
    <row r="1157" spans="5:5" x14ac:dyDescent="0.25">
      <c r="E1157">
        <v>10440</v>
      </c>
    </row>
    <row r="1158" spans="5:5" x14ac:dyDescent="0.25">
      <c r="E1158">
        <v>2412</v>
      </c>
    </row>
    <row r="1159" spans="5:5" x14ac:dyDescent="0.25">
      <c r="E1159">
        <v>2794.5</v>
      </c>
    </row>
    <row r="1160" spans="5:5" x14ac:dyDescent="0.25">
      <c r="E1160">
        <v>2988</v>
      </c>
    </row>
    <row r="1161" spans="5:5" x14ac:dyDescent="0.25">
      <c r="E1161">
        <v>4830</v>
      </c>
    </row>
    <row r="1162" spans="5:5" x14ac:dyDescent="0.25">
      <c r="E1162">
        <v>8760</v>
      </c>
    </row>
    <row r="1163" spans="5:5" x14ac:dyDescent="0.25">
      <c r="E1163">
        <v>1377</v>
      </c>
    </row>
    <row r="1164" spans="5:5" x14ac:dyDescent="0.25">
      <c r="E1164">
        <v>10704</v>
      </c>
    </row>
    <row r="1165" spans="5:5" x14ac:dyDescent="0.25">
      <c r="E1165">
        <v>4830</v>
      </c>
    </row>
    <row r="1166" spans="5:5" x14ac:dyDescent="0.25">
      <c r="E1166">
        <v>2268</v>
      </c>
    </row>
    <row r="1167" spans="5:5" x14ac:dyDescent="0.25">
      <c r="E1167">
        <v>4656</v>
      </c>
    </row>
    <row r="1168" spans="5:5" x14ac:dyDescent="0.25">
      <c r="E1168">
        <v>3510</v>
      </c>
    </row>
    <row r="1169" spans="5:5" x14ac:dyDescent="0.25">
      <c r="E1169">
        <v>6060</v>
      </c>
    </row>
    <row r="1170" spans="5:5" x14ac:dyDescent="0.25">
      <c r="E1170">
        <v>2100</v>
      </c>
    </row>
    <row r="1171" spans="5:5" x14ac:dyDescent="0.25">
      <c r="E1171">
        <v>4302</v>
      </c>
    </row>
    <row r="1172" spans="5:5" x14ac:dyDescent="0.25">
      <c r="E1172">
        <v>4950</v>
      </c>
    </row>
    <row r="1173" spans="5:5" x14ac:dyDescent="0.25">
      <c r="E1173">
        <v>8586</v>
      </c>
    </row>
    <row r="1174" spans="5:5" x14ac:dyDescent="0.25">
      <c r="E1174">
        <v>4176</v>
      </c>
    </row>
    <row r="1175" spans="5:5" x14ac:dyDescent="0.25">
      <c r="E1175">
        <v>6615</v>
      </c>
    </row>
    <row r="1176" spans="5:5" x14ac:dyDescent="0.25">
      <c r="E1176">
        <v>7668</v>
      </c>
    </row>
    <row r="1177" spans="5:5" x14ac:dyDescent="0.25">
      <c r="E1177">
        <v>4887</v>
      </c>
    </row>
    <row r="1178" spans="5:5" x14ac:dyDescent="0.25">
      <c r="E1178">
        <v>3753</v>
      </c>
    </row>
    <row r="1179" spans="5:5" x14ac:dyDescent="0.25">
      <c r="E1179">
        <v>3861</v>
      </c>
    </row>
    <row r="1180" spans="5:5" x14ac:dyDescent="0.25">
      <c r="E1180">
        <v>9247.5</v>
      </c>
    </row>
    <row r="1181" spans="5:5" x14ac:dyDescent="0.25">
      <c r="E1181">
        <v>8424</v>
      </c>
    </row>
    <row r="1182" spans="5:5" x14ac:dyDescent="0.25">
      <c r="E1182">
        <v>4158</v>
      </c>
    </row>
    <row r="1183" spans="5:5" x14ac:dyDescent="0.25">
      <c r="E1183">
        <v>4212</v>
      </c>
    </row>
    <row r="1184" spans="5:5" x14ac:dyDescent="0.25">
      <c r="E1184">
        <v>8820</v>
      </c>
    </row>
    <row r="1185" spans="5:5" x14ac:dyDescent="0.25">
      <c r="E1185">
        <v>2040</v>
      </c>
    </row>
    <row r="1186" spans="5:5" x14ac:dyDescent="0.25">
      <c r="E1186">
        <v>7152</v>
      </c>
    </row>
    <row r="1187" spans="5:5" x14ac:dyDescent="0.25">
      <c r="E1187">
        <v>4734</v>
      </c>
    </row>
    <row r="1188" spans="5:5" x14ac:dyDescent="0.25">
      <c r="E1188">
        <v>11376</v>
      </c>
    </row>
    <row r="1189" spans="5:5" x14ac:dyDescent="0.25">
      <c r="E1189">
        <v>2173.5</v>
      </c>
    </row>
    <row r="1190" spans="5:5" x14ac:dyDescent="0.25">
      <c r="E1190">
        <v>8073</v>
      </c>
    </row>
    <row r="1191" spans="5:5" x14ac:dyDescent="0.25">
      <c r="E1191">
        <v>7020</v>
      </c>
    </row>
    <row r="1192" spans="5:5" x14ac:dyDescent="0.25">
      <c r="E1192">
        <v>5103</v>
      </c>
    </row>
    <row r="1193" spans="5:5" x14ac:dyDescent="0.25">
      <c r="E1193">
        <v>7800</v>
      </c>
    </row>
    <row r="1194" spans="5:5" x14ac:dyDescent="0.25">
      <c r="E1194">
        <v>7533</v>
      </c>
    </row>
    <row r="1195" spans="5:5" x14ac:dyDescent="0.25">
      <c r="E1195">
        <v>13020</v>
      </c>
    </row>
    <row r="1196" spans="5:5" x14ac:dyDescent="0.25">
      <c r="E1196">
        <v>11520</v>
      </c>
    </row>
    <row r="1197" spans="5:5" x14ac:dyDescent="0.25">
      <c r="E1197">
        <v>8400</v>
      </c>
    </row>
    <row r="1198" spans="5:5" x14ac:dyDescent="0.25">
      <c r="E1198">
        <v>3960</v>
      </c>
    </row>
    <row r="1199" spans="5:5" x14ac:dyDescent="0.25">
      <c r="E1199">
        <v>13300</v>
      </c>
    </row>
    <row r="1200" spans="5:5" x14ac:dyDescent="0.25">
      <c r="E1200">
        <v>8820</v>
      </c>
    </row>
    <row r="1201" spans="5:5" x14ac:dyDescent="0.25">
      <c r="E1201">
        <v>6624</v>
      </c>
    </row>
    <row r="1202" spans="5:5" x14ac:dyDescent="0.25">
      <c r="E1202">
        <v>12915</v>
      </c>
    </row>
    <row r="1203" spans="5:5" x14ac:dyDescent="0.25">
      <c r="E1203">
        <v>2358</v>
      </c>
    </row>
    <row r="1204" spans="5:5" x14ac:dyDescent="0.25">
      <c r="E1204">
        <v>2544</v>
      </c>
    </row>
    <row r="1205" spans="5:5" x14ac:dyDescent="0.25">
      <c r="E1205">
        <v>9585</v>
      </c>
    </row>
    <row r="1206" spans="5:5" x14ac:dyDescent="0.25">
      <c r="E1206">
        <v>1668</v>
      </c>
    </row>
    <row r="1207" spans="5:5" x14ac:dyDescent="0.25">
      <c r="E1207">
        <v>7398</v>
      </c>
    </row>
    <row r="1208" spans="5:5" x14ac:dyDescent="0.25">
      <c r="E1208">
        <v>7848</v>
      </c>
    </row>
    <row r="1209" spans="5:5" x14ac:dyDescent="0.25">
      <c r="E1209">
        <v>2063.25</v>
      </c>
    </row>
    <row r="1210" spans="5:5" x14ac:dyDescent="0.25">
      <c r="E1210">
        <v>8192</v>
      </c>
    </row>
    <row r="1211" spans="5:5" x14ac:dyDescent="0.25">
      <c r="E1211">
        <v>1764</v>
      </c>
    </row>
    <row r="1212" spans="5:5" x14ac:dyDescent="0.25">
      <c r="E1212">
        <v>4224</v>
      </c>
    </row>
    <row r="1213" spans="5:5" x14ac:dyDescent="0.25">
      <c r="E1213">
        <v>7776</v>
      </c>
    </row>
    <row r="1214" spans="5:5" x14ac:dyDescent="0.25">
      <c r="E1214">
        <v>7938</v>
      </c>
    </row>
    <row r="1215" spans="5:5" x14ac:dyDescent="0.25">
      <c r="E1215">
        <v>3696</v>
      </c>
    </row>
    <row r="1216" spans="5:5" x14ac:dyDescent="0.25">
      <c r="E1216">
        <v>7398</v>
      </c>
    </row>
    <row r="1217" spans="5:5" x14ac:dyDescent="0.25">
      <c r="E1217">
        <v>14377.5</v>
      </c>
    </row>
    <row r="1218" spans="5:5" x14ac:dyDescent="0.25">
      <c r="E1218">
        <v>4770</v>
      </c>
    </row>
    <row r="1219" spans="5:5" x14ac:dyDescent="0.25">
      <c r="E1219">
        <v>11400</v>
      </c>
    </row>
    <row r="1220" spans="5:5" x14ac:dyDescent="0.25">
      <c r="E1220">
        <v>10962</v>
      </c>
    </row>
    <row r="1221" spans="5:5" x14ac:dyDescent="0.25">
      <c r="E1221">
        <v>3870</v>
      </c>
    </row>
    <row r="1222" spans="5:5" x14ac:dyDescent="0.25">
      <c r="E1222">
        <v>2520</v>
      </c>
    </row>
    <row r="1223" spans="5:5" x14ac:dyDescent="0.25">
      <c r="E1223">
        <v>4248</v>
      </c>
    </row>
    <row r="1224" spans="5:5" x14ac:dyDescent="0.25">
      <c r="E1224">
        <v>8640</v>
      </c>
    </row>
    <row r="1225" spans="5:5" x14ac:dyDescent="0.25">
      <c r="E1225">
        <v>10240</v>
      </c>
    </row>
    <row r="1226" spans="5:5" x14ac:dyDescent="0.25">
      <c r="E1226">
        <v>8640</v>
      </c>
    </row>
    <row r="1227" spans="5:5" x14ac:dyDescent="0.25">
      <c r="E1227">
        <v>2340</v>
      </c>
    </row>
    <row r="1228" spans="5:5" x14ac:dyDescent="0.25">
      <c r="E1228">
        <v>11070</v>
      </c>
    </row>
    <row r="1229" spans="5:5" x14ac:dyDescent="0.25">
      <c r="E1229">
        <v>6768</v>
      </c>
    </row>
    <row r="1230" spans="5:5" x14ac:dyDescent="0.25">
      <c r="E1230">
        <v>7222.5</v>
      </c>
    </row>
    <row r="1231" spans="5:5" x14ac:dyDescent="0.25">
      <c r="E1231">
        <v>4240</v>
      </c>
    </row>
    <row r="1232" spans="5:5" x14ac:dyDescent="0.25">
      <c r="E1232">
        <v>12330</v>
      </c>
    </row>
    <row r="1233" spans="5:5" x14ac:dyDescent="0.25">
      <c r="E1233">
        <v>6960</v>
      </c>
    </row>
    <row r="1234" spans="5:5" x14ac:dyDescent="0.25">
      <c r="E1234">
        <v>2952</v>
      </c>
    </row>
    <row r="1235" spans="5:5" x14ac:dyDescent="0.25">
      <c r="E1235">
        <v>2236.5</v>
      </c>
    </row>
    <row r="1236" spans="5:5" x14ac:dyDescent="0.25">
      <c r="E1236">
        <v>2160</v>
      </c>
    </row>
    <row r="1237" spans="5:5" x14ac:dyDescent="0.25">
      <c r="E1237">
        <v>2034</v>
      </c>
    </row>
    <row r="1238" spans="5:5" x14ac:dyDescent="0.25">
      <c r="E1238">
        <v>8437.5</v>
      </c>
    </row>
    <row r="1239" spans="5:5" x14ac:dyDescent="0.25">
      <c r="E1239">
        <v>12510</v>
      </c>
    </row>
    <row r="1240" spans="5:5" x14ac:dyDescent="0.25">
      <c r="E1240">
        <v>7209</v>
      </c>
    </row>
    <row r="1241" spans="5:5" x14ac:dyDescent="0.25">
      <c r="E1241">
        <v>1791</v>
      </c>
    </row>
    <row r="1242" spans="5:5" x14ac:dyDescent="0.25">
      <c r="E1242">
        <v>6264</v>
      </c>
    </row>
    <row r="1243" spans="5:5" x14ac:dyDescent="0.25">
      <c r="E1243">
        <v>2280</v>
      </c>
    </row>
    <row r="1244" spans="5:5" x14ac:dyDescent="0.25">
      <c r="E1244">
        <v>1530</v>
      </c>
    </row>
    <row r="1245" spans="5:5" x14ac:dyDescent="0.25">
      <c r="E1245">
        <v>2016</v>
      </c>
    </row>
    <row r="1246" spans="5:5" x14ac:dyDescent="0.25">
      <c r="E1246">
        <v>4302</v>
      </c>
    </row>
    <row r="1247" spans="5:5" x14ac:dyDescent="0.25">
      <c r="E1247">
        <v>11220</v>
      </c>
    </row>
    <row r="1248" spans="5:5" x14ac:dyDescent="0.25">
      <c r="E1248">
        <v>5922</v>
      </c>
    </row>
    <row r="1249" spans="5:5" x14ac:dyDescent="0.25">
      <c r="E1249">
        <v>6277.5</v>
      </c>
    </row>
    <row r="1250" spans="5:5" x14ac:dyDescent="0.25">
      <c r="E1250">
        <v>4158</v>
      </c>
    </row>
    <row r="1251" spans="5:5" x14ac:dyDescent="0.25">
      <c r="E1251">
        <v>7506</v>
      </c>
    </row>
    <row r="1252" spans="5:5" x14ac:dyDescent="0.25">
      <c r="E1252">
        <v>4470</v>
      </c>
    </row>
    <row r="1253" spans="5:5" x14ac:dyDescent="0.25">
      <c r="E1253">
        <v>8496</v>
      </c>
    </row>
    <row r="1254" spans="5:5" x14ac:dyDescent="0.25">
      <c r="E1254">
        <v>5860</v>
      </c>
    </row>
    <row r="1255" spans="5:5" x14ac:dyDescent="0.25">
      <c r="E1255">
        <v>2821.5</v>
      </c>
    </row>
    <row r="1256" spans="5:5" x14ac:dyDescent="0.25">
      <c r="E1256">
        <v>2835</v>
      </c>
    </row>
    <row r="1257" spans="5:5" x14ac:dyDescent="0.25">
      <c r="E1257">
        <v>7533</v>
      </c>
    </row>
    <row r="1258" spans="5:5" x14ac:dyDescent="0.25">
      <c r="E1258">
        <v>6240</v>
      </c>
    </row>
    <row r="1259" spans="5:5" x14ac:dyDescent="0.25">
      <c r="E1259">
        <v>1974</v>
      </c>
    </row>
    <row r="1260" spans="5:5" x14ac:dyDescent="0.25">
      <c r="E1260">
        <v>4819.5</v>
      </c>
    </row>
    <row r="1261" spans="5:5" x14ac:dyDescent="0.25">
      <c r="E1261">
        <v>6912</v>
      </c>
    </row>
    <row r="1262" spans="5:5" x14ac:dyDescent="0.25">
      <c r="E1262">
        <v>1937.25</v>
      </c>
    </row>
    <row r="1263" spans="5:5" x14ac:dyDescent="0.25">
      <c r="E1263">
        <v>5701.5</v>
      </c>
    </row>
    <row r="1264" spans="5:5" x14ac:dyDescent="0.25">
      <c r="E1264">
        <v>5832</v>
      </c>
    </row>
    <row r="1265" spans="5:5" x14ac:dyDescent="0.25">
      <c r="E1265">
        <v>7200</v>
      </c>
    </row>
    <row r="1266" spans="5:5" x14ac:dyDescent="0.25">
      <c r="E1266">
        <v>4819.5</v>
      </c>
    </row>
    <row r="1267" spans="5:5" x14ac:dyDescent="0.25">
      <c r="E1267">
        <v>2133</v>
      </c>
    </row>
    <row r="1268" spans="5:5" x14ac:dyDescent="0.25">
      <c r="E1268">
        <v>4980</v>
      </c>
    </row>
    <row r="1269" spans="5:5" x14ac:dyDescent="0.25">
      <c r="E1269">
        <v>7164</v>
      </c>
    </row>
    <row r="1270" spans="5:5" x14ac:dyDescent="0.25">
      <c r="E1270">
        <v>12540</v>
      </c>
    </row>
    <row r="1271" spans="5:5" x14ac:dyDescent="0.25">
      <c r="E1271">
        <v>2445</v>
      </c>
    </row>
    <row r="1272" spans="5:5" x14ac:dyDescent="0.25">
      <c r="E1272">
        <v>4530</v>
      </c>
    </row>
    <row r="1273" spans="5:5" x14ac:dyDescent="0.25">
      <c r="E1273">
        <v>3906</v>
      </c>
    </row>
    <row r="1274" spans="5:5" x14ac:dyDescent="0.25">
      <c r="E1274">
        <v>4968</v>
      </c>
    </row>
    <row r="1275" spans="5:5" x14ac:dyDescent="0.25">
      <c r="E1275">
        <v>4104</v>
      </c>
    </row>
    <row r="1276" spans="5:5" x14ac:dyDescent="0.25">
      <c r="E1276">
        <v>12420</v>
      </c>
    </row>
    <row r="1277" spans="5:5" x14ac:dyDescent="0.25">
      <c r="E1277">
        <v>3240</v>
      </c>
    </row>
    <row r="1278" spans="5:5" x14ac:dyDescent="0.25">
      <c r="E1278">
        <v>6264</v>
      </c>
    </row>
    <row r="1279" spans="5:5" x14ac:dyDescent="0.25">
      <c r="E1279">
        <v>7398</v>
      </c>
    </row>
    <row r="1280" spans="5:5" x14ac:dyDescent="0.25">
      <c r="E1280">
        <v>7641</v>
      </c>
    </row>
    <row r="1281" spans="5:5" x14ac:dyDescent="0.25">
      <c r="E1281">
        <v>7272</v>
      </c>
    </row>
    <row r="1282" spans="5:5" x14ac:dyDescent="0.25">
      <c r="E1282">
        <v>2362.5</v>
      </c>
    </row>
    <row r="1283" spans="5:5" x14ac:dyDescent="0.25">
      <c r="E1283">
        <v>1539</v>
      </c>
    </row>
    <row r="1284" spans="5:5" x14ac:dyDescent="0.25">
      <c r="E1284">
        <v>2499</v>
      </c>
    </row>
    <row r="1285" spans="5:5" x14ac:dyDescent="0.25">
      <c r="E1285">
        <v>2205</v>
      </c>
    </row>
    <row r="1286" spans="5:5" x14ac:dyDescent="0.25">
      <c r="E1286">
        <v>7249.5</v>
      </c>
    </row>
    <row r="1287" spans="5:5" x14ac:dyDescent="0.25">
      <c r="E1287">
        <v>4905</v>
      </c>
    </row>
    <row r="1288" spans="5:5" x14ac:dyDescent="0.25">
      <c r="E1288">
        <v>7128</v>
      </c>
    </row>
    <row r="1289" spans="5:5" x14ac:dyDescent="0.25">
      <c r="E1289">
        <v>3270</v>
      </c>
    </row>
    <row r="1290" spans="5:5" x14ac:dyDescent="0.25">
      <c r="E1290">
        <v>7884</v>
      </c>
    </row>
    <row r="1291" spans="5:5" x14ac:dyDescent="0.25">
      <c r="E1291">
        <v>3874.5</v>
      </c>
    </row>
    <row r="1292" spans="5:5" x14ac:dyDescent="0.25">
      <c r="E1292">
        <v>2400</v>
      </c>
    </row>
    <row r="1293" spans="5:5" x14ac:dyDescent="0.25">
      <c r="E1293">
        <v>8316</v>
      </c>
    </row>
    <row r="1294" spans="5:5" x14ac:dyDescent="0.25">
      <c r="E1294">
        <v>6804</v>
      </c>
    </row>
    <row r="1295" spans="5:5" x14ac:dyDescent="0.25">
      <c r="E1295">
        <v>4440</v>
      </c>
    </row>
    <row r="1296" spans="5:5" x14ac:dyDescent="0.25">
      <c r="E1296">
        <v>7155</v>
      </c>
    </row>
    <row r="1297" spans="5:5" x14ac:dyDescent="0.25">
      <c r="E1297">
        <v>11925</v>
      </c>
    </row>
    <row r="1298" spans="5:5" x14ac:dyDescent="0.25">
      <c r="E1298">
        <v>6144</v>
      </c>
    </row>
    <row r="1299" spans="5:5" x14ac:dyDescent="0.25">
      <c r="E1299">
        <v>10640</v>
      </c>
    </row>
    <row r="1300" spans="5:5" x14ac:dyDescent="0.25">
      <c r="E1300">
        <v>7980</v>
      </c>
    </row>
    <row r="1301" spans="5:5" x14ac:dyDescent="0.25">
      <c r="E1301">
        <v>9900</v>
      </c>
    </row>
    <row r="1302" spans="5:5" x14ac:dyDescent="0.25">
      <c r="E1302">
        <v>10485</v>
      </c>
    </row>
    <row r="1303" spans="5:5" x14ac:dyDescent="0.25">
      <c r="E1303">
        <v>4194</v>
      </c>
    </row>
    <row r="1304" spans="5:5" x14ac:dyDescent="0.25">
      <c r="E1304">
        <v>4576.5</v>
      </c>
    </row>
    <row r="1305" spans="5:5" x14ac:dyDescent="0.25">
      <c r="E1305">
        <v>6090</v>
      </c>
    </row>
    <row r="1306" spans="5:5" x14ac:dyDescent="0.25">
      <c r="E1306">
        <v>6090</v>
      </c>
    </row>
    <row r="1307" spans="5:5" x14ac:dyDescent="0.25">
      <c r="E1307">
        <v>5292</v>
      </c>
    </row>
    <row r="1308" spans="5:5" x14ac:dyDescent="0.25">
      <c r="E1308">
        <v>4252.5</v>
      </c>
    </row>
    <row r="1309" spans="5:5" x14ac:dyDescent="0.25">
      <c r="E1309">
        <v>4252.5</v>
      </c>
    </row>
    <row r="1310" spans="5:5" x14ac:dyDescent="0.25">
      <c r="E1310">
        <v>4776</v>
      </c>
    </row>
    <row r="1311" spans="5:5" x14ac:dyDescent="0.25">
      <c r="E1311">
        <v>6777</v>
      </c>
    </row>
    <row r="1312" spans="5:5" x14ac:dyDescent="0.25">
      <c r="E1312">
        <v>5697</v>
      </c>
    </row>
    <row r="1313" spans="5:5" x14ac:dyDescent="0.25">
      <c r="E1313">
        <v>4000.5</v>
      </c>
    </row>
    <row r="1314" spans="5:5" x14ac:dyDescent="0.25">
      <c r="E1314">
        <v>5427</v>
      </c>
    </row>
    <row r="1315" spans="5:5" x14ac:dyDescent="0.25">
      <c r="E1315">
        <v>3192</v>
      </c>
    </row>
    <row r="1316" spans="5:5" x14ac:dyDescent="0.25">
      <c r="E1316">
        <v>5175</v>
      </c>
    </row>
    <row r="1317" spans="5:5" x14ac:dyDescent="0.25">
      <c r="E1317">
        <v>10200</v>
      </c>
    </row>
    <row r="1318" spans="5:5" x14ac:dyDescent="0.25">
      <c r="E1318">
        <v>5952</v>
      </c>
    </row>
    <row r="1319" spans="5:5" x14ac:dyDescent="0.25">
      <c r="E1319">
        <v>2308.5</v>
      </c>
    </row>
    <row r="1320" spans="5:5" x14ac:dyDescent="0.25">
      <c r="E1320">
        <v>6831</v>
      </c>
    </row>
    <row r="1321" spans="5:5" x14ac:dyDescent="0.25">
      <c r="E1321">
        <v>5872.5</v>
      </c>
    </row>
    <row r="1322" spans="5:5" x14ac:dyDescent="0.25">
      <c r="E1322">
        <v>10260</v>
      </c>
    </row>
    <row r="1323" spans="5:5" x14ac:dyDescent="0.25">
      <c r="E1323">
        <v>5751</v>
      </c>
    </row>
    <row r="1324" spans="5:5" x14ac:dyDescent="0.25">
      <c r="E1324">
        <v>8964</v>
      </c>
    </row>
    <row r="1325" spans="5:5" x14ac:dyDescent="0.25">
      <c r="E1325">
        <v>4536</v>
      </c>
    </row>
    <row r="1326" spans="5:5" x14ac:dyDescent="0.25">
      <c r="E1326">
        <v>1791</v>
      </c>
    </row>
    <row r="1327" spans="5:5" x14ac:dyDescent="0.25">
      <c r="E1327">
        <v>13020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activeCell="C1" sqref="C1"/>
    </sheetView>
  </sheetViews>
  <sheetFormatPr defaultRowHeight="15" x14ac:dyDescent="0.25"/>
  <cols>
    <col min="1" max="1" width="11.7109375" bestFit="1" customWidth="1"/>
    <col min="2" max="2" width="12.5703125" bestFit="1" customWidth="1"/>
    <col min="3" max="3" width="11.28515625" bestFit="1" customWidth="1"/>
    <col min="4" max="4" width="5.85546875" bestFit="1" customWidth="1"/>
    <col min="6" max="6" width="11.7109375" bestFit="1" customWidth="1"/>
    <col min="7" max="7" width="14.5703125" bestFit="1" customWidth="1"/>
    <col min="9" max="9" width="20.140625" customWidth="1"/>
    <col min="10" max="10" width="12.5703125" bestFit="1" customWidth="1"/>
    <col min="13" max="13" width="13.42578125" customWidth="1"/>
    <col min="14" max="14" width="11.7109375" bestFit="1" customWidth="1"/>
    <col min="15" max="15" width="14.5703125" bestFit="1" customWidth="1"/>
  </cols>
  <sheetData>
    <row r="1" spans="1:15" x14ac:dyDescent="0.35">
      <c r="A1" s="58" t="s">
        <v>103</v>
      </c>
      <c r="B1" s="58" t="s">
        <v>104</v>
      </c>
      <c r="C1" s="58" t="s">
        <v>105</v>
      </c>
      <c r="D1" s="58" t="s">
        <v>106</v>
      </c>
      <c r="I1" s="5" t="s">
        <v>16</v>
      </c>
    </row>
    <row r="2" spans="1:15" x14ac:dyDescent="0.35">
      <c r="A2" s="57" t="s">
        <v>107</v>
      </c>
      <c r="B2" s="85">
        <v>1001</v>
      </c>
      <c r="C2" s="57">
        <v>20</v>
      </c>
      <c r="D2" s="57">
        <v>2500</v>
      </c>
      <c r="F2" s="34" t="s">
        <v>156</v>
      </c>
      <c r="G2" s="34" t="s">
        <v>157</v>
      </c>
      <c r="H2" s="34" t="s">
        <v>161</v>
      </c>
      <c r="I2" t="s">
        <v>116</v>
      </c>
    </row>
    <row r="3" spans="1:15" x14ac:dyDescent="0.35">
      <c r="A3" s="57" t="s">
        <v>108</v>
      </c>
      <c r="B3" s="57">
        <v>1002</v>
      </c>
      <c r="C3" s="57">
        <v>40</v>
      </c>
      <c r="D3" s="57">
        <v>4000</v>
      </c>
      <c r="F3" s="8" t="s">
        <v>158</v>
      </c>
      <c r="G3" s="8" t="s">
        <v>159</v>
      </c>
      <c r="H3" s="8" t="s">
        <v>47</v>
      </c>
      <c r="I3" t="s">
        <v>115</v>
      </c>
    </row>
    <row r="4" spans="1:15" x14ac:dyDescent="0.35">
      <c r="A4" s="57" t="s">
        <v>109</v>
      </c>
      <c r="B4" s="86">
        <v>1003</v>
      </c>
      <c r="C4" s="57">
        <v>60</v>
      </c>
      <c r="D4" s="57">
        <v>3500</v>
      </c>
      <c r="F4" s="8" t="s">
        <v>160</v>
      </c>
      <c r="G4" s="8" t="s">
        <v>47</v>
      </c>
      <c r="H4" s="8" t="s">
        <v>159</v>
      </c>
      <c r="I4" t="s">
        <v>123</v>
      </c>
    </row>
    <row r="5" spans="1:15" x14ac:dyDescent="0.35">
      <c r="A5" s="57" t="s">
        <v>110</v>
      </c>
      <c r="B5" s="57">
        <v>1004</v>
      </c>
      <c r="C5" s="57">
        <v>75</v>
      </c>
      <c r="D5" s="57">
        <v>1000</v>
      </c>
    </row>
    <row r="6" spans="1:15" x14ac:dyDescent="0.35">
      <c r="A6" s="57" t="s">
        <v>111</v>
      </c>
      <c r="B6" s="57">
        <v>1005</v>
      </c>
      <c r="C6" s="57">
        <v>35</v>
      </c>
      <c r="D6" s="57">
        <v>6000</v>
      </c>
    </row>
    <row r="7" spans="1:15" x14ac:dyDescent="0.35">
      <c r="A7" s="57" t="s">
        <v>112</v>
      </c>
      <c r="B7" s="57">
        <v>1006</v>
      </c>
      <c r="C7" s="57">
        <v>25</v>
      </c>
      <c r="D7" s="57">
        <v>500</v>
      </c>
    </row>
    <row r="8" spans="1:15" x14ac:dyDescent="0.35">
      <c r="A8" s="57" t="s">
        <v>113</v>
      </c>
      <c r="B8" s="57">
        <v>1007</v>
      </c>
      <c r="C8" s="57">
        <v>90</v>
      </c>
      <c r="D8" s="57">
        <v>5500</v>
      </c>
    </row>
    <row r="9" spans="1:15" x14ac:dyDescent="0.35">
      <c r="A9" s="57" t="s">
        <v>114</v>
      </c>
      <c r="B9" s="57">
        <v>1008</v>
      </c>
      <c r="C9" s="57">
        <v>85</v>
      </c>
      <c r="D9" s="57">
        <v>10000</v>
      </c>
    </row>
    <row r="11" spans="1:15" x14ac:dyDescent="0.35">
      <c r="A11" s="59" t="s">
        <v>117</v>
      </c>
      <c r="E11" s="1" t="s">
        <v>119</v>
      </c>
      <c r="I11" s="1" t="s">
        <v>124</v>
      </c>
      <c r="M11" s="1" t="s">
        <v>138</v>
      </c>
    </row>
    <row r="13" spans="1:15" x14ac:dyDescent="0.35">
      <c r="A13" s="44" t="s">
        <v>103</v>
      </c>
      <c r="B13" s="44" t="s">
        <v>118</v>
      </c>
      <c r="E13" s="44" t="s">
        <v>120</v>
      </c>
      <c r="F13" s="44" t="s">
        <v>121</v>
      </c>
      <c r="G13" s="44" t="s">
        <v>122</v>
      </c>
      <c r="I13" s="44" t="s">
        <v>103</v>
      </c>
      <c r="J13" s="44" t="s">
        <v>118</v>
      </c>
      <c r="M13" s="44" t="s">
        <v>164</v>
      </c>
      <c r="N13" s="44" t="s">
        <v>121</v>
      </c>
      <c r="O13" s="44" t="s">
        <v>122</v>
      </c>
    </row>
    <row r="14" spans="1:15" x14ac:dyDescent="0.35">
      <c r="A14" s="44" t="str" cm="1">
        <f t="array" ref="A14">INDEX(A1:A9,B14)</f>
        <v>Watches</v>
      </c>
      <c r="B14" s="44">
        <v>3</v>
      </c>
      <c r="E14" s="44" cm="1">
        <f t="array" ref="E14">INDEX(A1:D9,F14,G14)</f>
        <v>4000</v>
      </c>
      <c r="F14" s="44">
        <v>3</v>
      </c>
      <c r="G14" s="44">
        <v>4</v>
      </c>
      <c r="I14" s="44" t="s">
        <v>107</v>
      </c>
      <c r="J14" s="44">
        <f>MATCH(I14,A1:A9,0)</f>
        <v>2</v>
      </c>
      <c r="M14" s="44">
        <f ca="1">OFFSET(C1,N14,O14)</f>
        <v>1003</v>
      </c>
      <c r="N14" s="44">
        <v>3</v>
      </c>
      <c r="O14" s="44">
        <v>-1</v>
      </c>
    </row>
    <row r="16" spans="1:15" x14ac:dyDescent="0.35">
      <c r="A16" t="str" cm="1">
        <f t="array" ref="A16">INDEX(A1:A9,B14)</f>
        <v>Watches</v>
      </c>
      <c r="E16" cm="1">
        <f t="array" ref="E16">INDEX(A2:D9,F14,G14)</f>
        <v>3500</v>
      </c>
      <c r="J16">
        <v>1</v>
      </c>
      <c r="M16" t="str">
        <f ca="1">OFFSET(B1,N14,O14)</f>
        <v>Laptops</v>
      </c>
    </row>
    <row r="21" spans="5:9" x14ac:dyDescent="0.35">
      <c r="E21" s="58" t="s">
        <v>162</v>
      </c>
      <c r="F21" s="58" t="s">
        <v>103</v>
      </c>
      <c r="G21" s="58" t="s">
        <v>104</v>
      </c>
      <c r="H21" s="58" t="s">
        <v>105</v>
      </c>
      <c r="I21" s="58" t="s">
        <v>106</v>
      </c>
    </row>
    <row r="22" spans="5:9" x14ac:dyDescent="0.35">
      <c r="E22">
        <v>1</v>
      </c>
      <c r="F22" s="57" t="s">
        <v>107</v>
      </c>
      <c r="G22" s="57">
        <v>1001</v>
      </c>
      <c r="H22" s="57">
        <v>20</v>
      </c>
      <c r="I22" s="57">
        <v>2500</v>
      </c>
    </row>
    <row r="23" spans="5:9" x14ac:dyDescent="0.35">
      <c r="E23">
        <v>2</v>
      </c>
      <c r="F23" s="57" t="s">
        <v>108</v>
      </c>
      <c r="G23" s="57">
        <v>1002</v>
      </c>
      <c r="H23" s="57">
        <v>40</v>
      </c>
      <c r="I23" s="57">
        <v>4000</v>
      </c>
    </row>
    <row r="24" spans="5:9" x14ac:dyDescent="0.35">
      <c r="E24">
        <v>3</v>
      </c>
      <c r="F24" s="57" t="s">
        <v>109</v>
      </c>
      <c r="G24" s="57">
        <v>1003</v>
      </c>
      <c r="H24" s="57">
        <v>60</v>
      </c>
      <c r="I24" s="57">
        <v>3500</v>
      </c>
    </row>
    <row r="25" spans="5:9" x14ac:dyDescent="0.35">
      <c r="E25">
        <v>4</v>
      </c>
      <c r="F25" s="57" t="s">
        <v>110</v>
      </c>
      <c r="G25" s="57">
        <v>1004</v>
      </c>
      <c r="H25" s="57">
        <v>75</v>
      </c>
      <c r="I25" s="57">
        <v>1000</v>
      </c>
    </row>
    <row r="26" spans="5:9" x14ac:dyDescent="0.35">
      <c r="E26">
        <v>5</v>
      </c>
      <c r="F26" s="57" t="s">
        <v>111</v>
      </c>
      <c r="G26" s="57">
        <v>1005</v>
      </c>
      <c r="H26" s="57">
        <v>35</v>
      </c>
      <c r="I26" s="57">
        <v>6000</v>
      </c>
    </row>
    <row r="27" spans="5:9" x14ac:dyDescent="0.35">
      <c r="E27">
        <v>6</v>
      </c>
      <c r="F27" s="57" t="s">
        <v>112</v>
      </c>
      <c r="G27" s="57">
        <v>1006</v>
      </c>
      <c r="H27" s="57">
        <v>25</v>
      </c>
      <c r="I27" s="57">
        <v>500</v>
      </c>
    </row>
    <row r="28" spans="5:9" x14ac:dyDescent="0.35">
      <c r="E28">
        <v>7</v>
      </c>
      <c r="F28" s="57" t="s">
        <v>113</v>
      </c>
      <c r="G28" s="57">
        <v>1007</v>
      </c>
      <c r="H28" s="57">
        <v>90</v>
      </c>
      <c r="I28" s="57">
        <v>5500</v>
      </c>
    </row>
    <row r="29" spans="5:9" x14ac:dyDescent="0.35">
      <c r="E29">
        <v>8</v>
      </c>
      <c r="F29" s="57" t="s">
        <v>114</v>
      </c>
      <c r="G29" s="57">
        <v>1008</v>
      </c>
      <c r="H29" s="57">
        <v>85</v>
      </c>
      <c r="I29" s="57">
        <v>10000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342"/>
  <sheetViews>
    <sheetView workbookViewId="0">
      <selection activeCell="C5" sqref="C5"/>
    </sheetView>
  </sheetViews>
  <sheetFormatPr defaultRowHeight="15" x14ac:dyDescent="0.25"/>
  <cols>
    <col min="1" max="1" width="2.5703125" customWidth="1"/>
    <col min="2" max="2" width="15.28515625" customWidth="1"/>
    <col min="3" max="3" width="16.5703125" customWidth="1"/>
    <col min="4" max="4" width="19.28515625" customWidth="1"/>
    <col min="5" max="6" width="18.140625" customWidth="1"/>
    <col min="7" max="7" width="17.28515625" customWidth="1"/>
    <col min="8" max="8" width="12.5703125" bestFit="1" customWidth="1"/>
    <col min="9" max="9" width="17" bestFit="1" customWidth="1"/>
    <col min="10" max="10" width="7" bestFit="1" customWidth="1"/>
    <col min="11" max="11" width="11.42578125" bestFit="1" customWidth="1"/>
    <col min="12" max="12" width="9.28515625" bestFit="1" customWidth="1"/>
    <col min="13" max="14" width="12.42578125" bestFit="1" customWidth="1"/>
    <col min="15" max="15" width="11.42578125" bestFit="1" customWidth="1"/>
    <col min="16" max="16" width="15.140625" bestFit="1" customWidth="1"/>
    <col min="17" max="17" width="12.85546875" bestFit="1" customWidth="1"/>
    <col min="18" max="18" width="16.42578125" bestFit="1" customWidth="1"/>
    <col min="19" max="19" width="15.7109375" bestFit="1" customWidth="1"/>
    <col min="20" max="20" width="18" bestFit="1" customWidth="1"/>
    <col min="21" max="21" width="6.42578125" bestFit="1" customWidth="1"/>
    <col min="22" max="22" width="10" bestFit="1" customWidth="1"/>
    <col min="23" max="23" width="13.7109375" bestFit="1" customWidth="1"/>
    <col min="24" max="24" width="9.7109375" bestFit="1" customWidth="1"/>
    <col min="25" max="25" width="13.7109375" bestFit="1" customWidth="1"/>
    <col min="26" max="26" width="12.85546875" bestFit="1" customWidth="1"/>
    <col min="27" max="27" width="10.5703125" bestFit="1" customWidth="1"/>
    <col min="28" max="28" width="13.7109375" bestFit="1" customWidth="1"/>
    <col min="29" max="29" width="7.85546875" bestFit="1" customWidth="1"/>
    <col min="30" max="30" width="17.5703125" bestFit="1" customWidth="1"/>
    <col min="31" max="31" width="12.85546875" bestFit="1" customWidth="1"/>
    <col min="32" max="32" width="13.7109375" bestFit="1" customWidth="1"/>
    <col min="33" max="33" width="19.85546875" bestFit="1" customWidth="1"/>
    <col min="34" max="34" width="12.85546875" bestFit="1" customWidth="1"/>
    <col min="35" max="35" width="9.5703125" bestFit="1" customWidth="1"/>
    <col min="36" max="36" width="8.85546875" bestFit="1" customWidth="1"/>
    <col min="37" max="37" width="13.42578125" bestFit="1" customWidth="1"/>
    <col min="38" max="38" width="13.7109375" bestFit="1" customWidth="1"/>
    <col min="39" max="39" width="9.42578125" bestFit="1" customWidth="1"/>
    <col min="40" max="40" width="12.7109375" bestFit="1" customWidth="1"/>
    <col min="41" max="41" width="16.42578125" bestFit="1" customWidth="1"/>
    <col min="42" max="42" width="15.7109375" bestFit="1" customWidth="1"/>
    <col min="43" max="43" width="10.42578125" bestFit="1" customWidth="1"/>
  </cols>
  <sheetData>
    <row r="1" spans="1:16381" s="46" customFormat="1" ht="12" customHeight="1" x14ac:dyDescent="0.3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row>
    <row r="2" spans="1:16381" ht="21" x14ac:dyDescent="0.5">
      <c r="B2" s="47" t="s">
        <v>98</v>
      </c>
    </row>
    <row r="3" spans="1:16381" ht="14.45" x14ac:dyDescent="0.35">
      <c r="B3" s="40"/>
      <c r="C3" s="184" t="s">
        <v>52</v>
      </c>
      <c r="D3" s="185"/>
      <c r="E3" s="48">
        <f>MATCH(C3,B17:I17,0)</f>
        <v>8</v>
      </c>
      <c r="F3" s="49"/>
      <c r="G3" s="40"/>
    </row>
    <row r="4" spans="1:16381" ht="14.45" x14ac:dyDescent="0.35">
      <c r="B4" s="50" t="s">
        <v>99</v>
      </c>
      <c r="C4" s="51" t="s">
        <v>100</v>
      </c>
      <c r="D4" s="51" t="s">
        <v>101</v>
      </c>
      <c r="E4" s="52" t="s">
        <v>102</v>
      </c>
    </row>
    <row r="5" spans="1:16381" ht="14.45" x14ac:dyDescent="0.35">
      <c r="B5" s="53">
        <v>40910</v>
      </c>
      <c r="C5" s="54" cm="1">
        <f t="array" ref="C5">INDEX($B$17:$I$1342,E5,$E$3)</f>
        <v>3376.6319999999996</v>
      </c>
      <c r="D5" s="54">
        <f ca="1">OFFSET($B$17,E5-1,$E$3-1)</f>
        <v>3376.6319999999996</v>
      </c>
      <c r="E5" s="55">
        <f>MATCH(B5,$B$17:$B$1342,0)</f>
        <v>3</v>
      </c>
    </row>
    <row r="6" spans="1:16381" ht="14.45" x14ac:dyDescent="0.35">
      <c r="B6" s="53">
        <v>41395</v>
      </c>
      <c r="C6" s="54" cm="1">
        <f t="array" ref="C6">INDEX($B$17:$I$1342,E6,$E$3)</f>
        <v>4207.5839999999998</v>
      </c>
      <c r="D6" s="54">
        <f t="shared" ref="D6:D14" ca="1" si="0">OFFSET($B$17,E6-1,$E$3-1)</f>
        <v>4207.5839999999998</v>
      </c>
      <c r="E6" s="55">
        <f t="shared" ref="E6:E14" si="1">MATCH(B6,$B$17:$B$1342,0)</f>
        <v>121</v>
      </c>
    </row>
    <row r="7" spans="1:16381" ht="14.45" x14ac:dyDescent="0.35">
      <c r="B7" s="53">
        <v>40930</v>
      </c>
      <c r="C7" s="54" cm="1">
        <f t="array" ref="C7">INDEX($B$17:$I$1342,E7,$E$3)</f>
        <v>2575.4111999999996</v>
      </c>
      <c r="D7" s="54">
        <f t="shared" ca="1" si="0"/>
        <v>2575.4111999999996</v>
      </c>
      <c r="E7" s="55">
        <f t="shared" si="1"/>
        <v>22</v>
      </c>
    </row>
    <row r="8" spans="1:16381" ht="14.45" x14ac:dyDescent="0.35">
      <c r="B8" s="53">
        <v>40965</v>
      </c>
      <c r="C8" s="54" cm="1">
        <f t="array" ref="C8">INDEX($B$17:$I$1342,E8,$E$3)</f>
        <v>4693.8899999999994</v>
      </c>
      <c r="D8" s="54">
        <f t="shared" ca="1" si="0"/>
        <v>4693.8899999999994</v>
      </c>
      <c r="E8" s="55">
        <f t="shared" si="1"/>
        <v>57</v>
      </c>
    </row>
    <row r="9" spans="1:16381" ht="14.45" x14ac:dyDescent="0.35">
      <c r="B9" s="53">
        <v>40966</v>
      </c>
      <c r="C9" s="54" cm="1">
        <f t="array" ref="C9">INDEX($B$17:$I$1342,E9,$E$3)</f>
        <v>909.80820000000006</v>
      </c>
      <c r="D9" s="54">
        <f t="shared" ca="1" si="0"/>
        <v>909.80820000000006</v>
      </c>
      <c r="E9" s="55">
        <f t="shared" si="1"/>
        <v>58</v>
      </c>
    </row>
    <row r="10" spans="1:16381" ht="14.45" x14ac:dyDescent="0.35">
      <c r="B10" s="53">
        <v>40967</v>
      </c>
      <c r="C10" s="54" cm="1">
        <f t="array" ref="C10">INDEX($B$17:$I$1342,E10,$E$3)</f>
        <v>3129.0336000000007</v>
      </c>
      <c r="D10" s="54">
        <f t="shared" ca="1" si="0"/>
        <v>3129.0336000000007</v>
      </c>
      <c r="E10" s="55">
        <f t="shared" si="1"/>
        <v>59</v>
      </c>
    </row>
    <row r="11" spans="1:16381" ht="14.45" x14ac:dyDescent="0.35">
      <c r="B11" s="53">
        <v>40969</v>
      </c>
      <c r="C11" s="54" cm="1">
        <f t="array" ref="C11">INDEX($B$17:$I$1342,E11,$E$3)</f>
        <v>2062.7837999999997</v>
      </c>
      <c r="D11" s="54">
        <f t="shared" ca="1" si="0"/>
        <v>2062.7837999999997</v>
      </c>
      <c r="E11" s="55">
        <f t="shared" si="1"/>
        <v>60</v>
      </c>
    </row>
    <row r="12" spans="1:16381" ht="14.45" x14ac:dyDescent="0.35">
      <c r="B12" s="53">
        <v>40935</v>
      </c>
      <c r="C12" s="54" cm="1">
        <f t="array" ref="C12">INDEX($B$17:$I$1342,E12,$E$3)</f>
        <v>3112.7084999999997</v>
      </c>
      <c r="D12" s="54">
        <f t="shared" ca="1" si="0"/>
        <v>3112.7084999999997</v>
      </c>
      <c r="E12" s="55">
        <f t="shared" si="1"/>
        <v>27</v>
      </c>
    </row>
    <row r="13" spans="1:16381" ht="14.45" x14ac:dyDescent="0.35">
      <c r="B13" s="53">
        <v>40933</v>
      </c>
      <c r="C13" s="54" cm="1">
        <f t="array" ref="C13">INDEX($B$17:$I$1342,E13,$E$3)</f>
        <v>1992.81</v>
      </c>
      <c r="D13" s="54">
        <f t="shared" ca="1" si="0"/>
        <v>1992.81</v>
      </c>
      <c r="E13" s="55">
        <f t="shared" si="1"/>
        <v>25</v>
      </c>
    </row>
    <row r="14" spans="1:16381" ht="14.45" x14ac:dyDescent="0.35">
      <c r="B14" s="53">
        <v>40934</v>
      </c>
      <c r="C14" s="54" cm="1">
        <f t="array" ref="C14">INDEX($B$17:$I$1342,E14,$E$3)</f>
        <v>3084.6347999999998</v>
      </c>
      <c r="D14" s="54">
        <f t="shared" ca="1" si="0"/>
        <v>3084.6347999999998</v>
      </c>
      <c r="E14" s="55">
        <f t="shared" si="1"/>
        <v>26</v>
      </c>
    </row>
    <row r="17" spans="2:9" ht="14.45" x14ac:dyDescent="0.35">
      <c r="B17" s="6" t="s">
        <v>45</v>
      </c>
      <c r="C17" s="6" t="s">
        <v>46</v>
      </c>
      <c r="D17" s="6" t="s">
        <v>47</v>
      </c>
      <c r="E17" s="6" t="s">
        <v>48</v>
      </c>
      <c r="F17" s="6" t="s">
        <v>49</v>
      </c>
      <c r="G17" s="6" t="s">
        <v>50</v>
      </c>
      <c r="H17" s="56" t="s">
        <v>51</v>
      </c>
      <c r="I17" s="6" t="s">
        <v>52</v>
      </c>
    </row>
    <row r="18" spans="2:9" ht="14.45" x14ac:dyDescent="0.35">
      <c r="B18" s="22">
        <v>40909</v>
      </c>
      <c r="C18" s="23">
        <v>1111</v>
      </c>
      <c r="D18" s="24" t="s">
        <v>53</v>
      </c>
      <c r="E18" s="24" t="s">
        <v>54</v>
      </c>
      <c r="F18" s="24" t="s">
        <v>55</v>
      </c>
      <c r="G18" s="24">
        <v>8</v>
      </c>
      <c r="H18" s="25">
        <v>7164</v>
      </c>
      <c r="I18" s="24">
        <v>844.1579999999999</v>
      </c>
    </row>
    <row r="19" spans="2:9" ht="14.45" x14ac:dyDescent="0.35">
      <c r="B19" s="29">
        <v>40910</v>
      </c>
      <c r="C19" s="30">
        <v>1112</v>
      </c>
      <c r="D19" s="31" t="s">
        <v>56</v>
      </c>
      <c r="E19" s="31" t="s">
        <v>54</v>
      </c>
      <c r="F19" s="31" t="s">
        <v>55</v>
      </c>
      <c r="G19" s="31">
        <v>8</v>
      </c>
      <c r="H19" s="32">
        <v>6528</v>
      </c>
      <c r="I19" s="31">
        <v>3376.6319999999996</v>
      </c>
    </row>
    <row r="20" spans="2:9" ht="14.45" x14ac:dyDescent="0.35">
      <c r="B20" s="29">
        <v>40911</v>
      </c>
      <c r="C20" s="30">
        <v>1113</v>
      </c>
      <c r="D20" s="31" t="s">
        <v>57</v>
      </c>
      <c r="E20" s="31" t="s">
        <v>54</v>
      </c>
      <c r="F20" s="31" t="s">
        <v>58</v>
      </c>
      <c r="G20" s="31">
        <v>8</v>
      </c>
      <c r="H20" s="32">
        <v>2520</v>
      </c>
      <c r="I20" s="31">
        <v>2280</v>
      </c>
    </row>
    <row r="21" spans="2:9" ht="14.45" x14ac:dyDescent="0.35">
      <c r="B21" s="29">
        <v>40913</v>
      </c>
      <c r="C21" s="30">
        <v>1115</v>
      </c>
      <c r="D21" s="31" t="s">
        <v>56</v>
      </c>
      <c r="E21" s="31" t="s">
        <v>54</v>
      </c>
      <c r="F21" s="31" t="s">
        <v>58</v>
      </c>
      <c r="G21" s="31">
        <v>10</v>
      </c>
      <c r="H21" s="32">
        <v>9660</v>
      </c>
      <c r="I21" s="31">
        <v>1737.3510000000001</v>
      </c>
    </row>
    <row r="22" spans="2:9" ht="14.45" x14ac:dyDescent="0.35">
      <c r="B22" s="29">
        <v>40914</v>
      </c>
      <c r="C22" s="30">
        <v>1116</v>
      </c>
      <c r="D22" s="31" t="s">
        <v>57</v>
      </c>
      <c r="E22" s="31" t="s">
        <v>54</v>
      </c>
      <c r="F22" s="31" t="s">
        <v>59</v>
      </c>
      <c r="G22" s="31">
        <v>10</v>
      </c>
      <c r="H22" s="32">
        <v>11550</v>
      </c>
      <c r="I22" s="31">
        <v>854.69999999999993</v>
      </c>
    </row>
    <row r="23" spans="2:9" ht="14.45" x14ac:dyDescent="0.35">
      <c r="B23" s="29">
        <v>40915</v>
      </c>
      <c r="C23" s="30">
        <v>1117</v>
      </c>
      <c r="D23" s="31" t="s">
        <v>53</v>
      </c>
      <c r="E23" s="31" t="s">
        <v>54</v>
      </c>
      <c r="F23" s="31" t="s">
        <v>59</v>
      </c>
      <c r="G23" s="31">
        <v>7</v>
      </c>
      <c r="H23" s="32">
        <v>7896</v>
      </c>
      <c r="I23" s="31">
        <v>2565.4104000000002</v>
      </c>
    </row>
    <row r="24" spans="2:9" ht="14.45" x14ac:dyDescent="0.35">
      <c r="B24" s="29">
        <v>40916</v>
      </c>
      <c r="C24" s="30">
        <v>1118</v>
      </c>
      <c r="D24" s="31" t="s">
        <v>56</v>
      </c>
      <c r="E24" s="31" t="s">
        <v>54</v>
      </c>
      <c r="F24" s="31" t="s">
        <v>59</v>
      </c>
      <c r="G24" s="31">
        <v>7</v>
      </c>
      <c r="H24" s="32">
        <v>8095.5</v>
      </c>
      <c r="I24" s="31">
        <v>1063.2090000000001</v>
      </c>
    </row>
    <row r="25" spans="2:9" ht="14.45" x14ac:dyDescent="0.35">
      <c r="B25" s="29">
        <v>40917</v>
      </c>
      <c r="C25" s="30">
        <v>1119</v>
      </c>
      <c r="D25" s="31" t="s">
        <v>57</v>
      </c>
      <c r="E25" s="31" t="s">
        <v>54</v>
      </c>
      <c r="F25" s="31" t="s">
        <v>55</v>
      </c>
      <c r="G25" s="31">
        <v>8</v>
      </c>
      <c r="H25" s="32">
        <v>12180</v>
      </c>
      <c r="I25" s="31">
        <v>1864.0272</v>
      </c>
    </row>
    <row r="26" spans="2:9" ht="14.45" x14ac:dyDescent="0.35">
      <c r="B26" s="29">
        <v>40918</v>
      </c>
      <c r="C26" s="30">
        <v>1120</v>
      </c>
      <c r="D26" s="31" t="s">
        <v>53</v>
      </c>
      <c r="E26" s="31" t="s">
        <v>54</v>
      </c>
      <c r="F26" s="31" t="s">
        <v>55</v>
      </c>
      <c r="G26" s="31">
        <v>6</v>
      </c>
      <c r="H26" s="32">
        <v>4900.5</v>
      </c>
      <c r="I26" s="31">
        <v>2653.62075</v>
      </c>
    </row>
    <row r="27" spans="2:9" ht="14.45" x14ac:dyDescent="0.35">
      <c r="B27" s="29">
        <v>40919</v>
      </c>
      <c r="C27" s="30">
        <v>1121</v>
      </c>
      <c r="D27" s="31" t="s">
        <v>56</v>
      </c>
      <c r="E27" s="31" t="s">
        <v>54</v>
      </c>
      <c r="F27" s="31" t="s">
        <v>55</v>
      </c>
      <c r="G27" s="31">
        <v>9</v>
      </c>
      <c r="H27" s="32">
        <v>2277</v>
      </c>
      <c r="I27" s="31">
        <v>1931.3513999999998</v>
      </c>
    </row>
    <row r="28" spans="2:9" ht="14.45" x14ac:dyDescent="0.35">
      <c r="B28" s="29">
        <v>40920</v>
      </c>
      <c r="C28" s="30">
        <v>1122</v>
      </c>
      <c r="D28" s="31" t="s">
        <v>57</v>
      </c>
      <c r="E28" s="31" t="s">
        <v>54</v>
      </c>
      <c r="F28" s="31" t="s">
        <v>58</v>
      </c>
      <c r="G28" s="31">
        <v>6</v>
      </c>
      <c r="H28" s="32">
        <v>8032.5</v>
      </c>
      <c r="I28" s="31">
        <v>994.4235000000001</v>
      </c>
    </row>
    <row r="29" spans="2:9" ht="14.45" x14ac:dyDescent="0.35">
      <c r="B29" s="29">
        <v>40921</v>
      </c>
      <c r="C29" s="30">
        <v>1123</v>
      </c>
      <c r="D29" s="31" t="s">
        <v>53</v>
      </c>
      <c r="E29" s="31" t="s">
        <v>54</v>
      </c>
      <c r="F29" s="31" t="s">
        <v>58</v>
      </c>
      <c r="G29" s="31">
        <v>9</v>
      </c>
      <c r="H29" s="32">
        <v>8046</v>
      </c>
      <c r="I29" s="31">
        <v>4092.732</v>
      </c>
    </row>
    <row r="30" spans="2:9" ht="14.45" x14ac:dyDescent="0.35">
      <c r="B30" s="29">
        <v>40922</v>
      </c>
      <c r="C30" s="30">
        <v>1124</v>
      </c>
      <c r="D30" s="31" t="s">
        <v>56</v>
      </c>
      <c r="E30" s="31" t="s">
        <v>54</v>
      </c>
      <c r="F30" s="31" t="s">
        <v>58</v>
      </c>
      <c r="G30" s="31">
        <v>6</v>
      </c>
      <c r="H30" s="32">
        <v>11250</v>
      </c>
      <c r="I30" s="31">
        <v>1900.8000000000002</v>
      </c>
    </row>
    <row r="31" spans="2:9" ht="14.45" x14ac:dyDescent="0.35">
      <c r="B31" s="29">
        <v>40923</v>
      </c>
      <c r="C31" s="30">
        <v>1125</v>
      </c>
      <c r="D31" s="31" t="s">
        <v>57</v>
      </c>
      <c r="E31" s="31" t="s">
        <v>54</v>
      </c>
      <c r="F31" s="31" t="s">
        <v>59</v>
      </c>
      <c r="G31" s="31">
        <v>7</v>
      </c>
      <c r="H31" s="32">
        <v>6189.75</v>
      </c>
      <c r="I31" s="31">
        <v>2722.8710250000004</v>
      </c>
    </row>
    <row r="32" spans="2:9" ht="14.45" x14ac:dyDescent="0.35">
      <c r="B32" s="29">
        <v>40924</v>
      </c>
      <c r="C32" s="30">
        <v>1126</v>
      </c>
      <c r="D32" s="31" t="s">
        <v>53</v>
      </c>
      <c r="E32" s="31" t="s">
        <v>54</v>
      </c>
      <c r="F32" s="31" t="s">
        <v>59</v>
      </c>
      <c r="G32" s="31">
        <v>7</v>
      </c>
      <c r="H32" s="32">
        <v>2908.5</v>
      </c>
      <c r="I32" s="31">
        <v>1140.7136999999998</v>
      </c>
    </row>
    <row r="33" spans="2:9" x14ac:dyDescent="0.25">
      <c r="B33" s="29">
        <v>40925</v>
      </c>
      <c r="C33" s="30">
        <v>1127</v>
      </c>
      <c r="D33" s="31" t="s">
        <v>56</v>
      </c>
      <c r="E33" s="31" t="s">
        <v>54</v>
      </c>
      <c r="F33" s="31" t="s">
        <v>59</v>
      </c>
      <c r="G33" s="31">
        <v>6</v>
      </c>
      <c r="H33" s="32">
        <v>2214</v>
      </c>
      <c r="I33" s="31">
        <v>2828.6063999999997</v>
      </c>
    </row>
    <row r="34" spans="2:9" x14ac:dyDescent="0.25">
      <c r="B34" s="29">
        <v>40926</v>
      </c>
      <c r="C34" s="30">
        <v>1128</v>
      </c>
      <c r="D34" s="31" t="s">
        <v>57</v>
      </c>
      <c r="E34" s="31" t="s">
        <v>54</v>
      </c>
      <c r="F34" s="31" t="s">
        <v>55</v>
      </c>
      <c r="G34" s="31">
        <v>9</v>
      </c>
      <c r="H34" s="32">
        <v>8829</v>
      </c>
      <c r="I34" s="31">
        <v>4189.3605000000007</v>
      </c>
    </row>
    <row r="35" spans="2:9" x14ac:dyDescent="0.25">
      <c r="B35" s="29">
        <v>40927</v>
      </c>
      <c r="C35" s="30">
        <v>1129</v>
      </c>
      <c r="D35" s="31" t="s">
        <v>53</v>
      </c>
      <c r="E35" s="31" t="s">
        <v>54</v>
      </c>
      <c r="F35" s="31" t="s">
        <v>55</v>
      </c>
      <c r="G35" s="31">
        <v>10</v>
      </c>
      <c r="H35" s="32">
        <v>9120</v>
      </c>
      <c r="I35" s="31">
        <v>3569.3399999999997</v>
      </c>
    </row>
    <row r="36" spans="2:9" x14ac:dyDescent="0.25">
      <c r="B36" s="29">
        <v>40928</v>
      </c>
      <c r="C36" s="30">
        <v>1130</v>
      </c>
      <c r="D36" s="31" t="s">
        <v>56</v>
      </c>
      <c r="E36" s="31" t="s">
        <v>54</v>
      </c>
      <c r="F36" s="31" t="s">
        <v>55</v>
      </c>
      <c r="G36" s="31">
        <v>6</v>
      </c>
      <c r="H36" s="32">
        <v>2173.5</v>
      </c>
      <c r="I36" s="31">
        <v>3709.0777500000004</v>
      </c>
    </row>
    <row r="37" spans="2:9" x14ac:dyDescent="0.25">
      <c r="B37" s="29">
        <v>40929</v>
      </c>
      <c r="C37" s="30">
        <v>1131</v>
      </c>
      <c r="D37" s="31" t="s">
        <v>57</v>
      </c>
      <c r="E37" s="31" t="s">
        <v>54</v>
      </c>
      <c r="F37" s="31" t="s">
        <v>58</v>
      </c>
      <c r="G37" s="31">
        <v>10</v>
      </c>
      <c r="H37" s="32">
        <v>5600</v>
      </c>
      <c r="I37" s="31">
        <v>4516.3999999999996</v>
      </c>
    </row>
    <row r="38" spans="2:9" x14ac:dyDescent="0.25">
      <c r="B38" s="29">
        <v>40930</v>
      </c>
      <c r="C38" s="30">
        <v>1132</v>
      </c>
      <c r="D38" s="31" t="s">
        <v>53</v>
      </c>
      <c r="E38" s="31" t="s">
        <v>54</v>
      </c>
      <c r="F38" s="31" t="s">
        <v>58</v>
      </c>
      <c r="G38" s="31">
        <v>6</v>
      </c>
      <c r="H38" s="32">
        <v>4608</v>
      </c>
      <c r="I38" s="31">
        <v>2575.4111999999996</v>
      </c>
    </row>
    <row r="39" spans="2:9" x14ac:dyDescent="0.25">
      <c r="B39" s="29">
        <v>40931</v>
      </c>
      <c r="C39" s="30">
        <v>1133</v>
      </c>
      <c r="D39" s="31" t="s">
        <v>56</v>
      </c>
      <c r="E39" s="31" t="s">
        <v>54</v>
      </c>
      <c r="F39" s="31" t="s">
        <v>58</v>
      </c>
      <c r="G39" s="31">
        <v>8</v>
      </c>
      <c r="H39" s="32">
        <v>5508</v>
      </c>
      <c r="I39" s="31">
        <v>1965.2544000000003</v>
      </c>
    </row>
    <row r="40" spans="2:9" x14ac:dyDescent="0.25">
      <c r="B40" s="29">
        <v>40932</v>
      </c>
      <c r="C40" s="30">
        <v>1134</v>
      </c>
      <c r="D40" s="31" t="s">
        <v>57</v>
      </c>
      <c r="E40" s="31" t="s">
        <v>54</v>
      </c>
      <c r="F40" s="31" t="s">
        <v>59</v>
      </c>
      <c r="G40" s="31">
        <v>9</v>
      </c>
      <c r="H40" s="32">
        <v>12735</v>
      </c>
      <c r="I40" s="31">
        <v>3907.0980000000004</v>
      </c>
    </row>
    <row r="41" spans="2:9" x14ac:dyDescent="0.25">
      <c r="B41" s="29">
        <v>40933</v>
      </c>
      <c r="C41" s="30">
        <v>1135</v>
      </c>
      <c r="D41" s="31" t="s">
        <v>53</v>
      </c>
      <c r="E41" s="31" t="s">
        <v>54</v>
      </c>
      <c r="F41" s="31" t="s">
        <v>59</v>
      </c>
      <c r="G41" s="31">
        <v>10</v>
      </c>
      <c r="H41" s="32">
        <v>13575</v>
      </c>
      <c r="I41" s="31">
        <v>1992.81</v>
      </c>
    </row>
    <row r="42" spans="2:9" x14ac:dyDescent="0.25">
      <c r="B42" s="29">
        <v>40934</v>
      </c>
      <c r="C42" s="30">
        <v>1136</v>
      </c>
      <c r="D42" s="31" t="s">
        <v>56</v>
      </c>
      <c r="E42" s="31" t="s">
        <v>54</v>
      </c>
      <c r="F42" s="31" t="s">
        <v>59</v>
      </c>
      <c r="G42" s="31">
        <v>9</v>
      </c>
      <c r="H42" s="32">
        <v>8892</v>
      </c>
      <c r="I42" s="31">
        <v>3084.6347999999998</v>
      </c>
    </row>
    <row r="43" spans="2:9" x14ac:dyDescent="0.25">
      <c r="B43" s="29">
        <v>40935</v>
      </c>
      <c r="C43" s="30">
        <v>1137</v>
      </c>
      <c r="D43" s="31" t="s">
        <v>57</v>
      </c>
      <c r="E43" s="31" t="s">
        <v>54</v>
      </c>
      <c r="F43" s="31" t="s">
        <v>55</v>
      </c>
      <c r="G43" s="31">
        <v>9</v>
      </c>
      <c r="H43" s="32">
        <v>6196.5</v>
      </c>
      <c r="I43" s="31">
        <v>3112.7084999999997</v>
      </c>
    </row>
    <row r="44" spans="2:9" x14ac:dyDescent="0.25">
      <c r="B44" s="29">
        <v>40936</v>
      </c>
      <c r="C44" s="30">
        <v>1138</v>
      </c>
      <c r="D44" s="31" t="s">
        <v>53</v>
      </c>
      <c r="E44" s="31" t="s">
        <v>54</v>
      </c>
      <c r="F44" s="31" t="s">
        <v>55</v>
      </c>
      <c r="G44" s="31">
        <v>7</v>
      </c>
      <c r="H44" s="32">
        <v>4063.5</v>
      </c>
      <c r="I44" s="31">
        <v>709.69027499999993</v>
      </c>
    </row>
    <row r="45" spans="2:9" x14ac:dyDescent="0.25">
      <c r="B45" s="29">
        <v>40937</v>
      </c>
      <c r="C45" s="30">
        <v>1139</v>
      </c>
      <c r="D45" s="31" t="s">
        <v>56</v>
      </c>
      <c r="E45" s="31" t="s">
        <v>54</v>
      </c>
      <c r="F45" s="31" t="s">
        <v>55</v>
      </c>
      <c r="G45" s="31">
        <v>9</v>
      </c>
      <c r="H45" s="32">
        <v>4464</v>
      </c>
      <c r="I45" s="31">
        <v>2483.5464000000002</v>
      </c>
    </row>
    <row r="46" spans="2:9" x14ac:dyDescent="0.25">
      <c r="B46" s="29">
        <v>40938</v>
      </c>
      <c r="C46" s="30">
        <v>1140</v>
      </c>
      <c r="D46" s="31" t="s">
        <v>57</v>
      </c>
      <c r="E46" s="31" t="s">
        <v>54</v>
      </c>
      <c r="F46" s="31" t="s">
        <v>58</v>
      </c>
      <c r="G46" s="31">
        <v>10</v>
      </c>
      <c r="H46" s="32">
        <v>10350</v>
      </c>
      <c r="I46" s="31">
        <v>4514.67</v>
      </c>
    </row>
    <row r="47" spans="2:9" x14ac:dyDescent="0.25">
      <c r="B47" s="29">
        <v>40939</v>
      </c>
      <c r="C47" s="30">
        <v>1141</v>
      </c>
      <c r="D47" s="31" t="s">
        <v>53</v>
      </c>
      <c r="E47" s="31" t="s">
        <v>54</v>
      </c>
      <c r="F47" s="31" t="s">
        <v>58</v>
      </c>
      <c r="G47" s="31">
        <v>10</v>
      </c>
      <c r="H47" s="32">
        <v>8680</v>
      </c>
      <c r="I47" s="31">
        <v>2494.6320000000001</v>
      </c>
    </row>
    <row r="48" spans="2:9" x14ac:dyDescent="0.25">
      <c r="B48" s="29">
        <v>40940</v>
      </c>
      <c r="C48" s="30">
        <v>1142</v>
      </c>
      <c r="D48" s="31" t="s">
        <v>56</v>
      </c>
      <c r="E48" s="31" t="s">
        <v>54</v>
      </c>
      <c r="F48" s="31" t="s">
        <v>58</v>
      </c>
      <c r="G48" s="31">
        <v>9</v>
      </c>
      <c r="H48" s="32">
        <v>13050</v>
      </c>
      <c r="I48" s="31">
        <v>2179.35</v>
      </c>
    </row>
    <row r="49" spans="2:9" x14ac:dyDescent="0.25">
      <c r="B49" s="29">
        <v>40941</v>
      </c>
      <c r="C49" s="30">
        <v>1143</v>
      </c>
      <c r="D49" s="31" t="s">
        <v>57</v>
      </c>
      <c r="E49" s="31" t="s">
        <v>54</v>
      </c>
      <c r="F49" s="31" t="s">
        <v>59</v>
      </c>
      <c r="G49" s="31">
        <v>8</v>
      </c>
      <c r="H49" s="32">
        <v>2312</v>
      </c>
      <c r="I49" s="31">
        <v>999.93999999999994</v>
      </c>
    </row>
    <row r="50" spans="2:9" x14ac:dyDescent="0.25">
      <c r="B50" s="29">
        <v>40942</v>
      </c>
      <c r="C50" s="30">
        <v>1144</v>
      </c>
      <c r="D50" s="31" t="s">
        <v>53</v>
      </c>
      <c r="E50" s="31" t="s">
        <v>54</v>
      </c>
      <c r="F50" s="31" t="s">
        <v>59</v>
      </c>
      <c r="G50" s="31">
        <v>6</v>
      </c>
      <c r="H50" s="32">
        <v>3060</v>
      </c>
      <c r="I50" s="31">
        <v>461.60100000000006</v>
      </c>
    </row>
    <row r="51" spans="2:9" x14ac:dyDescent="0.25">
      <c r="B51" s="29">
        <v>40943</v>
      </c>
      <c r="C51" s="30">
        <v>1145</v>
      </c>
      <c r="D51" s="31" t="s">
        <v>56</v>
      </c>
      <c r="E51" s="31" t="s">
        <v>54</v>
      </c>
      <c r="F51" s="31" t="s">
        <v>59</v>
      </c>
      <c r="G51" s="31">
        <v>8</v>
      </c>
      <c r="H51" s="32">
        <v>9810</v>
      </c>
      <c r="I51" s="31">
        <v>744.77520000000004</v>
      </c>
    </row>
    <row r="52" spans="2:9" x14ac:dyDescent="0.25">
      <c r="B52" s="29">
        <v>40944</v>
      </c>
      <c r="C52" s="30">
        <v>1146</v>
      </c>
      <c r="D52" s="31" t="s">
        <v>57</v>
      </c>
      <c r="E52" s="31" t="s">
        <v>54</v>
      </c>
      <c r="F52" s="31" t="s">
        <v>55</v>
      </c>
      <c r="G52" s="31">
        <v>10</v>
      </c>
      <c r="H52" s="32">
        <v>8120</v>
      </c>
      <c r="I52" s="31">
        <v>2571.8069999999998</v>
      </c>
    </row>
    <row r="53" spans="2:9" x14ac:dyDescent="0.25">
      <c r="B53" s="29">
        <v>40945</v>
      </c>
      <c r="C53" s="30">
        <v>1147</v>
      </c>
      <c r="D53" s="31" t="s">
        <v>53</v>
      </c>
      <c r="E53" s="31" t="s">
        <v>54</v>
      </c>
      <c r="F53" s="31" t="s">
        <v>55</v>
      </c>
      <c r="G53" s="31">
        <v>7</v>
      </c>
      <c r="H53" s="32">
        <v>6520.5</v>
      </c>
      <c r="I53" s="31">
        <v>1443.6387</v>
      </c>
    </row>
    <row r="54" spans="2:9" x14ac:dyDescent="0.25">
      <c r="B54" s="29">
        <v>40946</v>
      </c>
      <c r="C54" s="30">
        <v>1148</v>
      </c>
      <c r="D54" s="31" t="s">
        <v>56</v>
      </c>
      <c r="E54" s="31" t="s">
        <v>54</v>
      </c>
      <c r="F54" s="31" t="s">
        <v>55</v>
      </c>
      <c r="G54" s="31">
        <v>6</v>
      </c>
      <c r="H54" s="32">
        <v>12060</v>
      </c>
      <c r="I54" s="31">
        <v>4258.6271999999999</v>
      </c>
    </row>
    <row r="55" spans="2:9" x14ac:dyDescent="0.25">
      <c r="B55" s="29">
        <v>40947</v>
      </c>
      <c r="C55" s="30">
        <v>1149</v>
      </c>
      <c r="D55" s="31" t="s">
        <v>57</v>
      </c>
      <c r="E55" s="31" t="s">
        <v>54</v>
      </c>
      <c r="F55" s="31" t="s">
        <v>58</v>
      </c>
      <c r="G55" s="31">
        <v>8</v>
      </c>
      <c r="H55" s="32">
        <v>8544</v>
      </c>
      <c r="I55" s="31">
        <v>3347.1120000000001</v>
      </c>
    </row>
    <row r="56" spans="2:9" x14ac:dyDescent="0.25">
      <c r="B56" s="29">
        <v>40948</v>
      </c>
      <c r="C56" s="30">
        <v>1150</v>
      </c>
      <c r="D56" s="31" t="s">
        <v>53</v>
      </c>
      <c r="E56" s="31" t="s">
        <v>54</v>
      </c>
      <c r="F56" s="31" t="s">
        <v>58</v>
      </c>
      <c r="G56" s="31">
        <v>7</v>
      </c>
      <c r="H56" s="32">
        <v>7024.5</v>
      </c>
      <c r="I56" s="31">
        <v>2027.739</v>
      </c>
    </row>
    <row r="57" spans="2:9" x14ac:dyDescent="0.25">
      <c r="B57" s="29">
        <v>40949</v>
      </c>
      <c r="C57" s="30">
        <v>1151</v>
      </c>
      <c r="D57" s="31" t="s">
        <v>56</v>
      </c>
      <c r="E57" s="31" t="s">
        <v>54</v>
      </c>
      <c r="F57" s="31" t="s">
        <v>58</v>
      </c>
      <c r="G57" s="31">
        <v>7</v>
      </c>
      <c r="H57" s="32">
        <v>14017.5</v>
      </c>
      <c r="I57" s="31">
        <v>3352.4253000000003</v>
      </c>
    </row>
    <row r="58" spans="2:9" x14ac:dyDescent="0.25">
      <c r="B58" s="29">
        <v>40950</v>
      </c>
      <c r="C58" s="30">
        <v>1152</v>
      </c>
      <c r="D58" s="31" t="s">
        <v>57</v>
      </c>
      <c r="E58" s="31" t="s">
        <v>54</v>
      </c>
      <c r="F58" s="31" t="s">
        <v>59</v>
      </c>
      <c r="G58" s="31">
        <v>8</v>
      </c>
      <c r="H58" s="32">
        <v>4056</v>
      </c>
      <c r="I58" s="31">
        <v>1843.4520000000002</v>
      </c>
    </row>
    <row r="59" spans="2:9" x14ac:dyDescent="0.25">
      <c r="B59" s="29">
        <v>40951</v>
      </c>
      <c r="C59" s="30">
        <v>1153</v>
      </c>
      <c r="D59" s="31" t="s">
        <v>53</v>
      </c>
      <c r="E59" s="31" t="s">
        <v>54</v>
      </c>
      <c r="F59" s="31" t="s">
        <v>59</v>
      </c>
      <c r="G59" s="31">
        <v>7</v>
      </c>
      <c r="H59" s="32">
        <v>2730</v>
      </c>
      <c r="I59" s="31">
        <v>4393.116</v>
      </c>
    </row>
    <row r="60" spans="2:9" x14ac:dyDescent="0.25">
      <c r="B60" s="29">
        <v>40952</v>
      </c>
      <c r="C60" s="30">
        <v>1154</v>
      </c>
      <c r="D60" s="31" t="s">
        <v>56</v>
      </c>
      <c r="E60" s="31" t="s">
        <v>54</v>
      </c>
      <c r="F60" s="31" t="s">
        <v>59</v>
      </c>
      <c r="G60" s="31">
        <v>6</v>
      </c>
      <c r="H60" s="32">
        <v>6804</v>
      </c>
      <c r="I60" s="31">
        <v>3755.808</v>
      </c>
    </row>
    <row r="61" spans="2:9" x14ac:dyDescent="0.25">
      <c r="B61" s="29">
        <v>40953</v>
      </c>
      <c r="C61" s="30">
        <v>1155</v>
      </c>
      <c r="D61" s="31" t="s">
        <v>57</v>
      </c>
      <c r="E61" s="31" t="s">
        <v>54</v>
      </c>
      <c r="F61" s="31" t="s">
        <v>55</v>
      </c>
      <c r="G61" s="31">
        <v>7</v>
      </c>
      <c r="H61" s="32">
        <v>8778</v>
      </c>
      <c r="I61" s="31">
        <v>1690.6428000000001</v>
      </c>
    </row>
    <row r="62" spans="2:9" x14ac:dyDescent="0.25">
      <c r="B62" s="29">
        <v>40954</v>
      </c>
      <c r="C62" s="30">
        <v>1156</v>
      </c>
      <c r="D62" s="31" t="s">
        <v>53</v>
      </c>
      <c r="E62" s="31" t="s">
        <v>54</v>
      </c>
      <c r="F62" s="31" t="s">
        <v>55</v>
      </c>
      <c r="G62" s="31">
        <v>8</v>
      </c>
      <c r="H62" s="32">
        <v>2304</v>
      </c>
      <c r="I62" s="31">
        <v>1475.9423999999999</v>
      </c>
    </row>
    <row r="63" spans="2:9" x14ac:dyDescent="0.25">
      <c r="B63" s="29">
        <v>40955</v>
      </c>
      <c r="C63" s="30">
        <v>1157</v>
      </c>
      <c r="D63" s="31" t="s">
        <v>56</v>
      </c>
      <c r="E63" s="31" t="s">
        <v>54</v>
      </c>
      <c r="F63" s="31" t="s">
        <v>55</v>
      </c>
      <c r="G63" s="31">
        <v>10</v>
      </c>
      <c r="H63" s="32">
        <v>9150</v>
      </c>
      <c r="I63" s="31">
        <v>1103.124</v>
      </c>
    </row>
    <row r="64" spans="2:9" x14ac:dyDescent="0.25">
      <c r="B64" s="29">
        <v>40956</v>
      </c>
      <c r="C64" s="30">
        <v>1158</v>
      </c>
      <c r="D64" s="31" t="s">
        <v>57</v>
      </c>
      <c r="E64" s="31" t="s">
        <v>54</v>
      </c>
      <c r="F64" s="31" t="s">
        <v>58</v>
      </c>
      <c r="G64" s="31">
        <v>8</v>
      </c>
      <c r="H64" s="32">
        <v>7584</v>
      </c>
      <c r="I64" s="31">
        <v>1378.7711999999999</v>
      </c>
    </row>
    <row r="65" spans="2:9" x14ac:dyDescent="0.25">
      <c r="B65" s="29">
        <v>40957</v>
      </c>
      <c r="C65" s="30">
        <v>1159</v>
      </c>
      <c r="D65" s="31" t="s">
        <v>53</v>
      </c>
      <c r="E65" s="31" t="s">
        <v>54</v>
      </c>
      <c r="F65" s="31" t="s">
        <v>58</v>
      </c>
      <c r="G65" s="31">
        <v>10</v>
      </c>
      <c r="H65" s="32">
        <v>14900</v>
      </c>
      <c r="I65" s="31">
        <v>985.48599999999999</v>
      </c>
    </row>
    <row r="66" spans="2:9" x14ac:dyDescent="0.25">
      <c r="B66" s="29">
        <v>40958</v>
      </c>
      <c r="C66" s="30">
        <v>1160</v>
      </c>
      <c r="D66" s="31" t="s">
        <v>56</v>
      </c>
      <c r="E66" s="31" t="s">
        <v>54</v>
      </c>
      <c r="F66" s="31" t="s">
        <v>58</v>
      </c>
      <c r="G66" s="31">
        <v>6</v>
      </c>
      <c r="H66" s="32">
        <v>8964</v>
      </c>
      <c r="I66" s="31">
        <v>877.3515000000001</v>
      </c>
    </row>
    <row r="67" spans="2:9" x14ac:dyDescent="0.25">
      <c r="B67" s="29">
        <v>40959</v>
      </c>
      <c r="C67" s="30">
        <v>1161</v>
      </c>
      <c r="D67" s="31" t="s">
        <v>57</v>
      </c>
      <c r="E67" s="31" t="s">
        <v>54</v>
      </c>
      <c r="F67" s="31" t="s">
        <v>59</v>
      </c>
      <c r="G67" s="31">
        <v>9</v>
      </c>
      <c r="H67" s="32">
        <v>2079</v>
      </c>
      <c r="I67" s="31">
        <v>2799.1656000000003</v>
      </c>
    </row>
    <row r="68" spans="2:9" x14ac:dyDescent="0.25">
      <c r="B68" s="29">
        <v>40960</v>
      </c>
      <c r="C68" s="30">
        <v>1162</v>
      </c>
      <c r="D68" s="31" t="s">
        <v>53</v>
      </c>
      <c r="E68" s="31" t="s">
        <v>54</v>
      </c>
      <c r="F68" s="31" t="s">
        <v>59</v>
      </c>
      <c r="G68" s="31">
        <v>6</v>
      </c>
      <c r="H68" s="32">
        <v>2412</v>
      </c>
      <c r="I68" s="31">
        <v>2078.1792</v>
      </c>
    </row>
    <row r="69" spans="2:9" x14ac:dyDescent="0.25">
      <c r="B69" s="29">
        <v>40961</v>
      </c>
      <c r="C69" s="30">
        <v>1163</v>
      </c>
      <c r="D69" s="31" t="s">
        <v>56</v>
      </c>
      <c r="E69" s="31" t="s">
        <v>54</v>
      </c>
      <c r="F69" s="31" t="s">
        <v>59</v>
      </c>
      <c r="G69" s="31">
        <v>7</v>
      </c>
      <c r="H69" s="32">
        <v>4189.5</v>
      </c>
      <c r="I69" s="31">
        <v>2660.3325000000004</v>
      </c>
    </row>
    <row r="70" spans="2:9" x14ac:dyDescent="0.25">
      <c r="B70" s="29">
        <v>40962</v>
      </c>
      <c r="C70" s="30">
        <v>1164</v>
      </c>
      <c r="D70" s="31" t="s">
        <v>57</v>
      </c>
      <c r="E70" s="31" t="s">
        <v>54</v>
      </c>
      <c r="F70" s="31" t="s">
        <v>55</v>
      </c>
      <c r="G70" s="31">
        <v>8</v>
      </c>
      <c r="H70" s="32">
        <v>10080</v>
      </c>
      <c r="I70" s="31">
        <v>1541.4335999999998</v>
      </c>
    </row>
    <row r="71" spans="2:9" x14ac:dyDescent="0.25">
      <c r="B71" s="29">
        <v>40963</v>
      </c>
      <c r="C71" s="30">
        <v>1165</v>
      </c>
      <c r="D71" s="31" t="s">
        <v>53</v>
      </c>
      <c r="E71" s="31" t="s">
        <v>54</v>
      </c>
      <c r="F71" s="31" t="s">
        <v>55</v>
      </c>
      <c r="G71" s="31">
        <v>9</v>
      </c>
      <c r="H71" s="32">
        <v>5076</v>
      </c>
      <c r="I71" s="31">
        <v>1053.27</v>
      </c>
    </row>
    <row r="72" spans="2:9" x14ac:dyDescent="0.25">
      <c r="B72" s="29">
        <v>40964</v>
      </c>
      <c r="C72" s="30">
        <v>1166</v>
      </c>
      <c r="D72" s="31" t="s">
        <v>56</v>
      </c>
      <c r="E72" s="31" t="s">
        <v>54</v>
      </c>
      <c r="F72" s="31" t="s">
        <v>55</v>
      </c>
      <c r="G72" s="31">
        <v>6</v>
      </c>
      <c r="H72" s="32">
        <v>9315</v>
      </c>
      <c r="I72" s="31">
        <v>4057.6140000000005</v>
      </c>
    </row>
    <row r="73" spans="2:9" x14ac:dyDescent="0.25">
      <c r="B73" s="29">
        <v>40965</v>
      </c>
      <c r="C73" s="30">
        <v>1167</v>
      </c>
      <c r="D73" s="31" t="s">
        <v>57</v>
      </c>
      <c r="E73" s="31" t="s">
        <v>54</v>
      </c>
      <c r="F73" s="31" t="s">
        <v>58</v>
      </c>
      <c r="G73" s="31">
        <v>10</v>
      </c>
      <c r="H73" s="32">
        <v>11280</v>
      </c>
      <c r="I73" s="31">
        <v>4693.8899999999994</v>
      </c>
    </row>
    <row r="74" spans="2:9" x14ac:dyDescent="0.25">
      <c r="B74" s="29">
        <v>40966</v>
      </c>
      <c r="C74" s="30">
        <v>1168</v>
      </c>
      <c r="D74" s="31" t="s">
        <v>53</v>
      </c>
      <c r="E74" s="31" t="s">
        <v>54</v>
      </c>
      <c r="F74" s="31" t="s">
        <v>58</v>
      </c>
      <c r="G74" s="31">
        <v>7</v>
      </c>
      <c r="H74" s="32">
        <v>8946</v>
      </c>
      <c r="I74" s="31">
        <v>909.80820000000006</v>
      </c>
    </row>
    <row r="75" spans="2:9" x14ac:dyDescent="0.25">
      <c r="B75" s="29">
        <v>40967</v>
      </c>
      <c r="C75" s="30">
        <v>1169</v>
      </c>
      <c r="D75" s="31" t="s">
        <v>56</v>
      </c>
      <c r="E75" s="31" t="s">
        <v>54</v>
      </c>
      <c r="F75" s="31" t="s">
        <v>58</v>
      </c>
      <c r="G75" s="31">
        <v>8</v>
      </c>
      <c r="H75" s="32">
        <v>8568</v>
      </c>
      <c r="I75" s="31">
        <v>3129.0336000000007</v>
      </c>
    </row>
    <row r="76" spans="2:9" x14ac:dyDescent="0.25">
      <c r="B76" s="29">
        <v>40969</v>
      </c>
      <c r="C76" s="30">
        <v>1170</v>
      </c>
      <c r="D76" s="31" t="s">
        <v>57</v>
      </c>
      <c r="E76" s="31" t="s">
        <v>54</v>
      </c>
      <c r="F76" s="31" t="s">
        <v>59</v>
      </c>
      <c r="G76" s="31">
        <v>8</v>
      </c>
      <c r="H76" s="32">
        <v>2178</v>
      </c>
      <c r="I76" s="31">
        <v>2062.7837999999997</v>
      </c>
    </row>
    <row r="77" spans="2:9" x14ac:dyDescent="0.25">
      <c r="B77" s="29">
        <v>40970</v>
      </c>
      <c r="C77" s="30">
        <v>1171</v>
      </c>
      <c r="D77" s="31" t="s">
        <v>53</v>
      </c>
      <c r="E77" s="31" t="s">
        <v>54</v>
      </c>
      <c r="F77" s="31" t="s">
        <v>59</v>
      </c>
      <c r="G77" s="31">
        <v>9</v>
      </c>
      <c r="H77" s="32">
        <v>8100</v>
      </c>
      <c r="I77" s="31">
        <v>2295.864</v>
      </c>
    </row>
    <row r="78" spans="2:9" x14ac:dyDescent="0.25">
      <c r="B78" s="29">
        <v>40971</v>
      </c>
      <c r="C78" s="30">
        <v>1172</v>
      </c>
      <c r="D78" s="31" t="s">
        <v>56</v>
      </c>
      <c r="E78" s="31" t="s">
        <v>54</v>
      </c>
      <c r="F78" s="31" t="s">
        <v>59</v>
      </c>
      <c r="G78" s="31">
        <v>9</v>
      </c>
      <c r="H78" s="32">
        <v>2106</v>
      </c>
      <c r="I78" s="31">
        <v>4223.5829999999996</v>
      </c>
    </row>
    <row r="79" spans="2:9" x14ac:dyDescent="0.25">
      <c r="B79" s="29">
        <v>40972</v>
      </c>
      <c r="C79" s="30">
        <v>1173</v>
      </c>
      <c r="D79" s="31" t="s">
        <v>57</v>
      </c>
      <c r="E79" s="31" t="s">
        <v>54</v>
      </c>
      <c r="F79" s="31" t="s">
        <v>55</v>
      </c>
      <c r="G79" s="31">
        <v>10</v>
      </c>
      <c r="H79" s="32">
        <v>8480</v>
      </c>
      <c r="I79" s="31">
        <v>1349.1679999999999</v>
      </c>
    </row>
    <row r="80" spans="2:9" x14ac:dyDescent="0.25">
      <c r="B80" s="29">
        <v>40973</v>
      </c>
      <c r="C80" s="30">
        <v>1174</v>
      </c>
      <c r="D80" s="31" t="s">
        <v>53</v>
      </c>
      <c r="E80" s="31" t="s">
        <v>54</v>
      </c>
      <c r="F80" s="31" t="s">
        <v>55</v>
      </c>
      <c r="G80" s="31">
        <v>6</v>
      </c>
      <c r="H80" s="32">
        <v>5220</v>
      </c>
      <c r="I80" s="31">
        <v>1052.8739999999998</v>
      </c>
    </row>
    <row r="81" spans="2:9" x14ac:dyDescent="0.25">
      <c r="B81" s="29">
        <v>41339</v>
      </c>
      <c r="C81" s="30">
        <v>1175</v>
      </c>
      <c r="D81" s="31" t="s">
        <v>56</v>
      </c>
      <c r="E81" s="31" t="s">
        <v>54</v>
      </c>
      <c r="F81" s="31" t="s">
        <v>55</v>
      </c>
      <c r="G81" s="31">
        <v>6</v>
      </c>
      <c r="H81" s="32">
        <v>4410</v>
      </c>
      <c r="I81" s="31">
        <v>1489.2570000000001</v>
      </c>
    </row>
    <row r="82" spans="2:9" x14ac:dyDescent="0.25">
      <c r="B82" s="29">
        <v>41340</v>
      </c>
      <c r="C82" s="30">
        <v>1176</v>
      </c>
      <c r="D82" s="31" t="s">
        <v>57</v>
      </c>
      <c r="E82" s="31" t="s">
        <v>54</v>
      </c>
      <c r="F82" s="31" t="s">
        <v>58</v>
      </c>
      <c r="G82" s="31">
        <v>9</v>
      </c>
      <c r="H82" s="32">
        <v>2524.5</v>
      </c>
      <c r="I82" s="31">
        <v>2069.5850999999998</v>
      </c>
    </row>
    <row r="83" spans="2:9" x14ac:dyDescent="0.25">
      <c r="B83" s="29">
        <v>41341</v>
      </c>
      <c r="C83" s="30">
        <v>1177</v>
      </c>
      <c r="D83" s="31" t="s">
        <v>53</v>
      </c>
      <c r="E83" s="31" t="s">
        <v>54</v>
      </c>
      <c r="F83" s="31" t="s">
        <v>58</v>
      </c>
      <c r="G83" s="31">
        <v>9</v>
      </c>
      <c r="H83" s="32">
        <v>8505</v>
      </c>
      <c r="I83" s="31">
        <v>4672.08</v>
      </c>
    </row>
    <row r="84" spans="2:9" x14ac:dyDescent="0.25">
      <c r="B84" s="29">
        <v>41342</v>
      </c>
      <c r="C84" s="30">
        <v>1178</v>
      </c>
      <c r="D84" s="31" t="s">
        <v>56</v>
      </c>
      <c r="E84" s="31" t="s">
        <v>54</v>
      </c>
      <c r="F84" s="31" t="s">
        <v>58</v>
      </c>
      <c r="G84" s="31">
        <v>8</v>
      </c>
      <c r="H84" s="32">
        <v>10224</v>
      </c>
      <c r="I84" s="31">
        <v>941.88599999999997</v>
      </c>
    </row>
    <row r="85" spans="2:9" x14ac:dyDescent="0.25">
      <c r="B85" s="29">
        <v>41343</v>
      </c>
      <c r="C85" s="30">
        <v>1179</v>
      </c>
      <c r="D85" s="31" t="s">
        <v>57</v>
      </c>
      <c r="E85" s="31" t="s">
        <v>54</v>
      </c>
      <c r="F85" s="31" t="s">
        <v>59</v>
      </c>
      <c r="G85" s="31">
        <v>6</v>
      </c>
      <c r="H85" s="32">
        <v>12330</v>
      </c>
      <c r="I85" s="31">
        <v>1667.5092</v>
      </c>
    </row>
    <row r="86" spans="2:9" x14ac:dyDescent="0.25">
      <c r="B86" s="29">
        <v>41344</v>
      </c>
      <c r="C86" s="30">
        <v>1180</v>
      </c>
      <c r="D86" s="31" t="s">
        <v>53</v>
      </c>
      <c r="E86" s="31" t="s">
        <v>54</v>
      </c>
      <c r="F86" s="31" t="s">
        <v>59</v>
      </c>
      <c r="G86" s="31">
        <v>9</v>
      </c>
      <c r="H86" s="32">
        <v>4914</v>
      </c>
      <c r="I86" s="31">
        <v>4085.4996000000001</v>
      </c>
    </row>
    <row r="87" spans="2:9" x14ac:dyDescent="0.25">
      <c r="B87" s="29">
        <v>41345</v>
      </c>
      <c r="C87" s="30">
        <v>1181</v>
      </c>
      <c r="D87" s="31" t="s">
        <v>56</v>
      </c>
      <c r="E87" s="31" t="s">
        <v>54</v>
      </c>
      <c r="F87" s="31" t="s">
        <v>59</v>
      </c>
      <c r="G87" s="31">
        <v>7</v>
      </c>
      <c r="H87" s="32">
        <v>8032.5</v>
      </c>
      <c r="I87" s="31">
        <v>3396.1410000000001</v>
      </c>
    </row>
    <row r="88" spans="2:9" x14ac:dyDescent="0.25">
      <c r="B88" s="29">
        <v>41346</v>
      </c>
      <c r="C88" s="30">
        <v>1182</v>
      </c>
      <c r="D88" s="31" t="s">
        <v>57</v>
      </c>
      <c r="E88" s="31" t="s">
        <v>54</v>
      </c>
      <c r="F88" s="31" t="s">
        <v>55</v>
      </c>
      <c r="G88" s="31">
        <v>7</v>
      </c>
      <c r="H88" s="32">
        <v>8757</v>
      </c>
      <c r="I88" s="31">
        <v>1824.0831000000003</v>
      </c>
    </row>
    <row r="89" spans="2:9" x14ac:dyDescent="0.25">
      <c r="B89" s="29">
        <v>41347</v>
      </c>
      <c r="C89" s="30">
        <v>1183</v>
      </c>
      <c r="D89" s="31" t="s">
        <v>53</v>
      </c>
      <c r="E89" s="31" t="s">
        <v>54</v>
      </c>
      <c r="F89" s="31" t="s">
        <v>55</v>
      </c>
      <c r="G89" s="31">
        <v>6</v>
      </c>
      <c r="H89" s="32">
        <v>12330</v>
      </c>
      <c r="I89" s="31">
        <v>909.70740000000001</v>
      </c>
    </row>
    <row r="90" spans="2:9" x14ac:dyDescent="0.25">
      <c r="B90" s="29">
        <v>41348</v>
      </c>
      <c r="C90" s="30">
        <v>1184</v>
      </c>
      <c r="D90" s="31" t="s">
        <v>56</v>
      </c>
      <c r="E90" s="31" t="s">
        <v>54</v>
      </c>
      <c r="F90" s="31" t="s">
        <v>55</v>
      </c>
      <c r="G90" s="31">
        <v>10</v>
      </c>
      <c r="H90" s="32">
        <v>8440</v>
      </c>
      <c r="I90" s="31">
        <v>4225.2750000000005</v>
      </c>
    </row>
    <row r="91" spans="2:9" x14ac:dyDescent="0.25">
      <c r="B91" s="29">
        <v>41349</v>
      </c>
      <c r="C91" s="30">
        <v>1185</v>
      </c>
      <c r="D91" s="31" t="s">
        <v>57</v>
      </c>
      <c r="E91" s="31" t="s">
        <v>54</v>
      </c>
      <c r="F91" s="31" t="s">
        <v>58</v>
      </c>
      <c r="G91" s="31">
        <v>9</v>
      </c>
      <c r="H91" s="32">
        <v>7074</v>
      </c>
      <c r="I91" s="31">
        <v>2610.306</v>
      </c>
    </row>
    <row r="92" spans="2:9" x14ac:dyDescent="0.25">
      <c r="B92" s="29">
        <v>41350</v>
      </c>
      <c r="C92" s="30">
        <v>1186</v>
      </c>
      <c r="D92" s="31" t="s">
        <v>53</v>
      </c>
      <c r="E92" s="31" t="s">
        <v>54</v>
      </c>
      <c r="F92" s="31" t="s">
        <v>58</v>
      </c>
      <c r="G92" s="31">
        <v>10</v>
      </c>
      <c r="H92" s="32">
        <v>8040</v>
      </c>
      <c r="I92" s="31">
        <v>1930.806</v>
      </c>
    </row>
    <row r="93" spans="2:9" x14ac:dyDescent="0.25">
      <c r="B93" s="29">
        <v>41351</v>
      </c>
      <c r="C93" s="30">
        <v>1187</v>
      </c>
      <c r="D93" s="31" t="s">
        <v>56</v>
      </c>
      <c r="E93" s="31" t="s">
        <v>54</v>
      </c>
      <c r="F93" s="31" t="s">
        <v>58</v>
      </c>
      <c r="G93" s="31">
        <v>8</v>
      </c>
      <c r="H93" s="32">
        <v>11070</v>
      </c>
      <c r="I93" s="31">
        <v>3935.3850000000002</v>
      </c>
    </row>
    <row r="94" spans="2:9" x14ac:dyDescent="0.25">
      <c r="B94" s="29">
        <v>41352</v>
      </c>
      <c r="C94" s="30">
        <v>1188</v>
      </c>
      <c r="D94" s="31" t="s">
        <v>57</v>
      </c>
      <c r="E94" s="31" t="s">
        <v>54</v>
      </c>
      <c r="F94" s="31" t="s">
        <v>59</v>
      </c>
      <c r="G94" s="31">
        <v>9</v>
      </c>
      <c r="H94" s="32">
        <v>5913</v>
      </c>
      <c r="I94" s="31">
        <v>3893.1192000000001</v>
      </c>
    </row>
    <row r="95" spans="2:9" x14ac:dyDescent="0.25">
      <c r="B95" s="29">
        <v>41353</v>
      </c>
      <c r="C95" s="30">
        <v>1189</v>
      </c>
      <c r="D95" s="31" t="s">
        <v>53</v>
      </c>
      <c r="E95" s="31" t="s">
        <v>54</v>
      </c>
      <c r="F95" s="31" t="s">
        <v>59</v>
      </c>
      <c r="G95" s="31">
        <v>6</v>
      </c>
      <c r="H95" s="32">
        <v>10440</v>
      </c>
      <c r="I95" s="31">
        <v>2468.6424000000006</v>
      </c>
    </row>
    <row r="96" spans="2:9" x14ac:dyDescent="0.25">
      <c r="B96" s="29">
        <v>41354</v>
      </c>
      <c r="C96" s="30">
        <v>1190</v>
      </c>
      <c r="D96" s="31" t="s">
        <v>56</v>
      </c>
      <c r="E96" s="31" t="s">
        <v>54</v>
      </c>
      <c r="F96" s="31" t="s">
        <v>59</v>
      </c>
      <c r="G96" s="31">
        <v>7</v>
      </c>
      <c r="H96" s="32">
        <v>1648.5</v>
      </c>
      <c r="I96" s="31">
        <v>2758.2701999999999</v>
      </c>
    </row>
    <row r="97" spans="2:9" x14ac:dyDescent="0.25">
      <c r="B97" s="29">
        <v>41355</v>
      </c>
      <c r="C97" s="30">
        <v>1191</v>
      </c>
      <c r="D97" s="31" t="s">
        <v>57</v>
      </c>
      <c r="E97" s="31" t="s">
        <v>54</v>
      </c>
      <c r="F97" s="31" t="s">
        <v>55</v>
      </c>
      <c r="G97" s="31">
        <v>9</v>
      </c>
      <c r="H97" s="32">
        <v>13770</v>
      </c>
      <c r="I97" s="31">
        <v>1198.8162000000002</v>
      </c>
    </row>
    <row r="98" spans="2:9" x14ac:dyDescent="0.25">
      <c r="B98" s="29">
        <v>41356</v>
      </c>
      <c r="C98" s="30">
        <v>1192</v>
      </c>
      <c r="D98" s="31" t="s">
        <v>53</v>
      </c>
      <c r="E98" s="31" t="s">
        <v>54</v>
      </c>
      <c r="F98" s="31" t="s">
        <v>55</v>
      </c>
      <c r="G98" s="31">
        <v>6</v>
      </c>
      <c r="H98" s="32">
        <v>1647</v>
      </c>
      <c r="I98" s="31">
        <v>702.44549999999992</v>
      </c>
    </row>
    <row r="99" spans="2:9" x14ac:dyDescent="0.25">
      <c r="B99" s="29">
        <v>41357</v>
      </c>
      <c r="C99" s="30">
        <v>1193</v>
      </c>
      <c r="D99" s="31" t="s">
        <v>56</v>
      </c>
      <c r="E99" s="31" t="s">
        <v>54</v>
      </c>
      <c r="F99" s="31" t="s">
        <v>55</v>
      </c>
      <c r="G99" s="31">
        <v>9</v>
      </c>
      <c r="H99" s="32">
        <v>7911</v>
      </c>
      <c r="I99" s="31">
        <v>4921.9605000000001</v>
      </c>
    </row>
    <row r="100" spans="2:9" x14ac:dyDescent="0.25">
      <c r="B100" s="29">
        <v>41358</v>
      </c>
      <c r="C100" s="30">
        <v>1194</v>
      </c>
      <c r="D100" s="31" t="s">
        <v>57</v>
      </c>
      <c r="E100" s="31" t="s">
        <v>54</v>
      </c>
      <c r="F100" s="31" t="s">
        <v>58</v>
      </c>
      <c r="G100" s="31">
        <v>6</v>
      </c>
      <c r="H100" s="32">
        <v>6804</v>
      </c>
      <c r="I100" s="31">
        <v>2912.7923999999998</v>
      </c>
    </row>
    <row r="101" spans="2:9" x14ac:dyDescent="0.25">
      <c r="B101" s="29">
        <v>41359</v>
      </c>
      <c r="C101" s="30">
        <v>1195</v>
      </c>
      <c r="D101" s="31" t="s">
        <v>53</v>
      </c>
      <c r="E101" s="31" t="s">
        <v>54</v>
      </c>
      <c r="F101" s="31" t="s">
        <v>58</v>
      </c>
      <c r="G101" s="31">
        <v>9</v>
      </c>
      <c r="H101" s="32">
        <v>7965</v>
      </c>
      <c r="I101" s="31">
        <v>703.78740000000005</v>
      </c>
    </row>
    <row r="102" spans="2:9" x14ac:dyDescent="0.25">
      <c r="B102" s="29">
        <v>41360</v>
      </c>
      <c r="C102" s="30">
        <v>1196</v>
      </c>
      <c r="D102" s="31" t="s">
        <v>56</v>
      </c>
      <c r="E102" s="31" t="s">
        <v>54</v>
      </c>
      <c r="F102" s="31" t="s">
        <v>58</v>
      </c>
      <c r="G102" s="31">
        <v>10</v>
      </c>
      <c r="H102" s="32">
        <v>3960</v>
      </c>
      <c r="I102" s="31">
        <v>1772.8919999999998</v>
      </c>
    </row>
    <row r="103" spans="2:9" x14ac:dyDescent="0.25">
      <c r="B103" s="29">
        <v>41361</v>
      </c>
      <c r="C103" s="30">
        <v>1197</v>
      </c>
      <c r="D103" s="31" t="s">
        <v>57</v>
      </c>
      <c r="E103" s="31" t="s">
        <v>54</v>
      </c>
      <c r="F103" s="31" t="s">
        <v>59</v>
      </c>
      <c r="G103" s="31">
        <v>10</v>
      </c>
      <c r="H103" s="32">
        <v>5130</v>
      </c>
      <c r="I103" s="31">
        <v>2639.3849999999998</v>
      </c>
    </row>
    <row r="104" spans="2:9" x14ac:dyDescent="0.25">
      <c r="B104" s="29">
        <v>41362</v>
      </c>
      <c r="C104" s="30">
        <v>1198</v>
      </c>
      <c r="D104" s="31" t="s">
        <v>53</v>
      </c>
      <c r="E104" s="31" t="s">
        <v>54</v>
      </c>
      <c r="F104" s="31" t="s">
        <v>59</v>
      </c>
      <c r="G104" s="31">
        <v>9</v>
      </c>
      <c r="H104" s="32">
        <v>2205</v>
      </c>
      <c r="I104" s="31">
        <v>3743.2080000000001</v>
      </c>
    </row>
    <row r="105" spans="2:9" x14ac:dyDescent="0.25">
      <c r="B105" s="29">
        <v>41363</v>
      </c>
      <c r="C105" s="30">
        <v>1199</v>
      </c>
      <c r="D105" s="31" t="s">
        <v>56</v>
      </c>
      <c r="E105" s="31" t="s">
        <v>54</v>
      </c>
      <c r="F105" s="31" t="s">
        <v>59</v>
      </c>
      <c r="G105" s="31">
        <v>9</v>
      </c>
      <c r="H105" s="32">
        <v>7749</v>
      </c>
      <c r="I105" s="31">
        <v>4713.9749999999995</v>
      </c>
    </row>
    <row r="106" spans="2:9" x14ac:dyDescent="0.25">
      <c r="B106" s="29">
        <v>41364</v>
      </c>
      <c r="C106" s="30">
        <v>1200</v>
      </c>
      <c r="D106" s="31" t="s">
        <v>57</v>
      </c>
      <c r="E106" s="31" t="s">
        <v>54</v>
      </c>
      <c r="F106" s="31" t="s">
        <v>55</v>
      </c>
      <c r="G106" s="31">
        <v>7</v>
      </c>
      <c r="H106" s="32">
        <v>13702.5</v>
      </c>
      <c r="I106" s="31">
        <v>4461.5339999999997</v>
      </c>
    </row>
    <row r="107" spans="2:9" x14ac:dyDescent="0.25">
      <c r="B107" s="29">
        <v>41365</v>
      </c>
      <c r="C107" s="30">
        <v>1201</v>
      </c>
      <c r="D107" s="31" t="s">
        <v>53</v>
      </c>
      <c r="E107" s="31" t="s">
        <v>54</v>
      </c>
      <c r="F107" s="31" t="s">
        <v>55</v>
      </c>
      <c r="G107" s="31">
        <v>6</v>
      </c>
      <c r="H107" s="32">
        <v>2232</v>
      </c>
      <c r="I107" s="31">
        <v>2587.3343999999997</v>
      </c>
    </row>
    <row r="108" spans="2:9" x14ac:dyDescent="0.25">
      <c r="B108" s="29">
        <v>41366</v>
      </c>
      <c r="C108" s="30">
        <v>1202</v>
      </c>
      <c r="D108" s="31" t="s">
        <v>56</v>
      </c>
      <c r="E108" s="31" t="s">
        <v>54</v>
      </c>
      <c r="F108" s="31" t="s">
        <v>55</v>
      </c>
      <c r="G108" s="31">
        <v>6</v>
      </c>
      <c r="H108" s="32">
        <v>7560</v>
      </c>
      <c r="I108" s="31">
        <v>724.81500000000005</v>
      </c>
    </row>
    <row r="109" spans="2:9" x14ac:dyDescent="0.25">
      <c r="B109" s="29">
        <v>41367</v>
      </c>
      <c r="C109" s="30">
        <v>1203</v>
      </c>
      <c r="D109" s="31" t="s">
        <v>57</v>
      </c>
      <c r="E109" s="31" t="s">
        <v>54</v>
      </c>
      <c r="F109" s="31" t="s">
        <v>58</v>
      </c>
      <c r="G109" s="31">
        <v>7</v>
      </c>
      <c r="H109" s="32">
        <v>2094.75</v>
      </c>
      <c r="I109" s="31">
        <v>792.23444999999992</v>
      </c>
    </row>
    <row r="110" spans="2:9" x14ac:dyDescent="0.25">
      <c r="B110" s="29">
        <v>41368</v>
      </c>
      <c r="C110" s="30">
        <v>1204</v>
      </c>
      <c r="D110" s="31" t="s">
        <v>53</v>
      </c>
      <c r="E110" s="31" t="s">
        <v>54</v>
      </c>
      <c r="F110" s="31" t="s">
        <v>58</v>
      </c>
      <c r="G110" s="31">
        <v>7</v>
      </c>
      <c r="H110" s="32">
        <v>1669.5</v>
      </c>
      <c r="I110" s="31">
        <v>1459.143</v>
      </c>
    </row>
    <row r="111" spans="2:9" x14ac:dyDescent="0.25">
      <c r="B111" s="29">
        <v>41369</v>
      </c>
      <c r="C111" s="30">
        <v>1205</v>
      </c>
      <c r="D111" s="31" t="s">
        <v>56</v>
      </c>
      <c r="E111" s="31" t="s">
        <v>54</v>
      </c>
      <c r="F111" s="31" t="s">
        <v>58</v>
      </c>
      <c r="G111" s="31">
        <v>10</v>
      </c>
      <c r="H111" s="32">
        <v>3330</v>
      </c>
      <c r="I111" s="31">
        <v>1439.8920000000001</v>
      </c>
    </row>
    <row r="112" spans="2:9" x14ac:dyDescent="0.25">
      <c r="B112" s="29">
        <v>41370</v>
      </c>
      <c r="C112" s="30">
        <v>1206</v>
      </c>
      <c r="D112" s="31" t="s">
        <v>57</v>
      </c>
      <c r="E112" s="31" t="s">
        <v>54</v>
      </c>
      <c r="F112" s="31" t="s">
        <v>59</v>
      </c>
      <c r="G112" s="31">
        <v>9</v>
      </c>
      <c r="H112" s="32">
        <v>2970</v>
      </c>
      <c r="I112" s="31">
        <v>1062.3689999999999</v>
      </c>
    </row>
    <row r="113" spans="2:9" x14ac:dyDescent="0.25">
      <c r="B113" s="29">
        <v>41371</v>
      </c>
      <c r="C113" s="30">
        <v>1207</v>
      </c>
      <c r="D113" s="31" t="s">
        <v>53</v>
      </c>
      <c r="E113" s="31" t="s">
        <v>54</v>
      </c>
      <c r="F113" s="31" t="s">
        <v>59</v>
      </c>
      <c r="G113" s="31">
        <v>10</v>
      </c>
      <c r="H113" s="32">
        <v>2180</v>
      </c>
      <c r="I113" s="31">
        <v>978.82</v>
      </c>
    </row>
    <row r="114" spans="2:9" x14ac:dyDescent="0.25">
      <c r="B114" s="29">
        <v>41372</v>
      </c>
      <c r="C114" s="30">
        <v>1208</v>
      </c>
      <c r="D114" s="31" t="s">
        <v>56</v>
      </c>
      <c r="E114" s="31" t="s">
        <v>54</v>
      </c>
      <c r="F114" s="31" t="s">
        <v>59</v>
      </c>
      <c r="G114" s="31">
        <v>9</v>
      </c>
      <c r="H114" s="32">
        <v>7290</v>
      </c>
      <c r="I114" s="31">
        <v>2436.3180000000002</v>
      </c>
    </row>
    <row r="115" spans="2:9" x14ac:dyDescent="0.25">
      <c r="B115" s="29">
        <v>41373</v>
      </c>
      <c r="C115" s="30">
        <v>1209</v>
      </c>
      <c r="D115" s="31" t="s">
        <v>57</v>
      </c>
      <c r="E115" s="31" t="s">
        <v>54</v>
      </c>
      <c r="F115" s="31" t="s">
        <v>55</v>
      </c>
      <c r="G115" s="31">
        <v>8</v>
      </c>
      <c r="H115" s="32">
        <v>13740</v>
      </c>
      <c r="I115" s="31">
        <v>2186.8583999999996</v>
      </c>
    </row>
    <row r="116" spans="2:9" x14ac:dyDescent="0.25">
      <c r="B116" s="29">
        <v>41374</v>
      </c>
      <c r="C116" s="30">
        <v>1210</v>
      </c>
      <c r="D116" s="31" t="s">
        <v>53</v>
      </c>
      <c r="E116" s="31" t="s">
        <v>54</v>
      </c>
      <c r="F116" s="31" t="s">
        <v>55</v>
      </c>
      <c r="G116" s="31">
        <v>6</v>
      </c>
      <c r="H116" s="32">
        <v>8820</v>
      </c>
      <c r="I116" s="31">
        <v>2685.5136000000002</v>
      </c>
    </row>
    <row r="117" spans="2:9" x14ac:dyDescent="0.25">
      <c r="B117" s="29">
        <v>41375</v>
      </c>
      <c r="C117" s="30">
        <v>1211</v>
      </c>
      <c r="D117" s="31" t="s">
        <v>56</v>
      </c>
      <c r="E117" s="31" t="s">
        <v>54</v>
      </c>
      <c r="F117" s="31" t="s">
        <v>55</v>
      </c>
      <c r="G117" s="31">
        <v>6</v>
      </c>
      <c r="H117" s="32">
        <v>3132</v>
      </c>
      <c r="I117" s="31">
        <v>472.46220000000005</v>
      </c>
    </row>
    <row r="118" spans="2:9" x14ac:dyDescent="0.25">
      <c r="B118" s="29">
        <v>41376</v>
      </c>
      <c r="C118" s="30">
        <v>1212</v>
      </c>
      <c r="D118" s="31" t="s">
        <v>57</v>
      </c>
      <c r="E118" s="31" t="s">
        <v>54</v>
      </c>
      <c r="F118" s="31" t="s">
        <v>58</v>
      </c>
      <c r="G118" s="31">
        <v>9</v>
      </c>
      <c r="H118" s="32">
        <v>2207.25</v>
      </c>
      <c r="I118" s="31">
        <v>3782.122875</v>
      </c>
    </row>
    <row r="119" spans="2:9" x14ac:dyDescent="0.25">
      <c r="B119" s="29">
        <v>41377</v>
      </c>
      <c r="C119" s="30">
        <v>1213</v>
      </c>
      <c r="D119" s="31" t="s">
        <v>53</v>
      </c>
      <c r="E119" s="31" t="s">
        <v>54</v>
      </c>
      <c r="F119" s="31" t="s">
        <v>58</v>
      </c>
      <c r="G119" s="31">
        <v>10</v>
      </c>
      <c r="H119" s="32">
        <v>6075</v>
      </c>
      <c r="I119" s="31">
        <v>623.70000000000005</v>
      </c>
    </row>
    <row r="120" spans="2:9" x14ac:dyDescent="0.25">
      <c r="B120" s="29">
        <v>41378</v>
      </c>
      <c r="C120" s="30">
        <v>1214</v>
      </c>
      <c r="D120" s="31" t="s">
        <v>56</v>
      </c>
      <c r="E120" s="31" t="s">
        <v>54</v>
      </c>
      <c r="F120" s="31" t="s">
        <v>58</v>
      </c>
      <c r="G120" s="31">
        <v>9</v>
      </c>
      <c r="H120" s="32">
        <v>14445</v>
      </c>
      <c r="I120" s="31">
        <v>1257.5817000000002</v>
      </c>
    </row>
    <row r="121" spans="2:9" x14ac:dyDescent="0.25">
      <c r="B121" s="29">
        <v>41379</v>
      </c>
      <c r="C121" s="30">
        <v>1215</v>
      </c>
      <c r="D121" s="31" t="s">
        <v>57</v>
      </c>
      <c r="E121" s="31" t="s">
        <v>54</v>
      </c>
      <c r="F121" s="31" t="s">
        <v>59</v>
      </c>
      <c r="G121" s="31">
        <v>10</v>
      </c>
      <c r="H121" s="32">
        <v>5670</v>
      </c>
      <c r="I121" s="31">
        <v>1449.63</v>
      </c>
    </row>
    <row r="122" spans="2:9" x14ac:dyDescent="0.25">
      <c r="B122" s="29">
        <v>41380</v>
      </c>
      <c r="C122" s="30">
        <v>1216</v>
      </c>
      <c r="D122" s="31" t="s">
        <v>53</v>
      </c>
      <c r="E122" s="31" t="s">
        <v>54</v>
      </c>
      <c r="F122" s="31" t="s">
        <v>59</v>
      </c>
      <c r="G122" s="31">
        <v>8</v>
      </c>
      <c r="H122" s="32">
        <v>1998</v>
      </c>
      <c r="I122" s="31">
        <v>666.73260000000005</v>
      </c>
    </row>
    <row r="123" spans="2:9" x14ac:dyDescent="0.25">
      <c r="B123" s="29">
        <v>41381</v>
      </c>
      <c r="C123" s="30">
        <v>1217</v>
      </c>
      <c r="D123" s="31" t="s">
        <v>56</v>
      </c>
      <c r="E123" s="31" t="s">
        <v>54</v>
      </c>
      <c r="F123" s="31" t="s">
        <v>59</v>
      </c>
      <c r="G123" s="31">
        <v>10</v>
      </c>
      <c r="H123" s="32">
        <v>6540</v>
      </c>
      <c r="I123" s="31">
        <v>1144.5</v>
      </c>
    </row>
    <row r="124" spans="2:9" x14ac:dyDescent="0.25">
      <c r="B124" s="29">
        <v>41382</v>
      </c>
      <c r="C124" s="30">
        <v>1218</v>
      </c>
      <c r="D124" s="31" t="s">
        <v>57</v>
      </c>
      <c r="E124" s="31" t="s">
        <v>54</v>
      </c>
      <c r="F124" s="31" t="s">
        <v>55</v>
      </c>
      <c r="G124" s="31">
        <v>10</v>
      </c>
      <c r="H124" s="32">
        <v>2940</v>
      </c>
      <c r="I124" s="31">
        <v>1210.104</v>
      </c>
    </row>
    <row r="125" spans="2:9" x14ac:dyDescent="0.25">
      <c r="B125" s="29">
        <v>41383</v>
      </c>
      <c r="C125" s="30">
        <v>1219</v>
      </c>
      <c r="D125" s="31" t="s">
        <v>53</v>
      </c>
      <c r="E125" s="31" t="s">
        <v>54</v>
      </c>
      <c r="F125" s="31" t="s">
        <v>55</v>
      </c>
      <c r="G125" s="31">
        <v>8</v>
      </c>
      <c r="H125" s="32">
        <v>10020</v>
      </c>
      <c r="I125" s="31">
        <v>1214.0232000000001</v>
      </c>
    </row>
    <row r="126" spans="2:9" x14ac:dyDescent="0.25">
      <c r="B126" s="29">
        <v>41384</v>
      </c>
      <c r="C126" s="30">
        <v>1220</v>
      </c>
      <c r="D126" s="31" t="s">
        <v>56</v>
      </c>
      <c r="E126" s="31" t="s">
        <v>54</v>
      </c>
      <c r="F126" s="31" t="s">
        <v>55</v>
      </c>
      <c r="G126" s="31">
        <v>6</v>
      </c>
      <c r="H126" s="32">
        <v>2088</v>
      </c>
      <c r="I126" s="31">
        <v>1942.4663999999998</v>
      </c>
    </row>
    <row r="127" spans="2:9" x14ac:dyDescent="0.25">
      <c r="B127" s="29">
        <v>41385</v>
      </c>
      <c r="C127" s="30">
        <v>1221</v>
      </c>
      <c r="D127" s="31" t="s">
        <v>57</v>
      </c>
      <c r="E127" s="31" t="s">
        <v>54</v>
      </c>
      <c r="F127" s="31" t="s">
        <v>58</v>
      </c>
      <c r="G127" s="31">
        <v>10</v>
      </c>
      <c r="H127" s="32">
        <v>3270</v>
      </c>
      <c r="I127" s="31">
        <v>992.44499999999994</v>
      </c>
    </row>
    <row r="128" spans="2:9" x14ac:dyDescent="0.25">
      <c r="B128" s="29">
        <v>41386</v>
      </c>
      <c r="C128" s="30">
        <v>1222</v>
      </c>
      <c r="D128" s="31" t="s">
        <v>53</v>
      </c>
      <c r="E128" s="31" t="s">
        <v>54</v>
      </c>
      <c r="F128" s="31" t="s">
        <v>58</v>
      </c>
      <c r="G128" s="31">
        <v>6</v>
      </c>
      <c r="H128" s="32">
        <v>6075</v>
      </c>
      <c r="I128" s="31">
        <v>3073.9500000000003</v>
      </c>
    </row>
    <row r="129" spans="2:9" x14ac:dyDescent="0.25">
      <c r="B129" s="29">
        <v>41387</v>
      </c>
      <c r="C129" s="30">
        <v>1223</v>
      </c>
      <c r="D129" s="31" t="s">
        <v>56</v>
      </c>
      <c r="E129" s="31" t="s">
        <v>54</v>
      </c>
      <c r="F129" s="31" t="s">
        <v>58</v>
      </c>
      <c r="G129" s="31">
        <v>8</v>
      </c>
      <c r="H129" s="32">
        <v>2352</v>
      </c>
      <c r="I129" s="31">
        <v>1022.8848</v>
      </c>
    </row>
    <row r="130" spans="2:9" x14ac:dyDescent="0.25">
      <c r="B130" s="29">
        <v>41388</v>
      </c>
      <c r="C130" s="30">
        <v>1224</v>
      </c>
      <c r="D130" s="31" t="s">
        <v>57</v>
      </c>
      <c r="E130" s="31" t="s">
        <v>54</v>
      </c>
      <c r="F130" s="31" t="s">
        <v>59</v>
      </c>
      <c r="G130" s="31">
        <v>7</v>
      </c>
      <c r="H130" s="32">
        <v>5775</v>
      </c>
      <c r="I130" s="31">
        <v>6108.5062500000004</v>
      </c>
    </row>
    <row r="131" spans="2:9" x14ac:dyDescent="0.25">
      <c r="B131" s="29">
        <v>41389</v>
      </c>
      <c r="C131" s="30">
        <v>1225</v>
      </c>
      <c r="D131" s="31" t="s">
        <v>53</v>
      </c>
      <c r="E131" s="31" t="s">
        <v>54</v>
      </c>
      <c r="F131" s="31" t="s">
        <v>59</v>
      </c>
      <c r="G131" s="31">
        <v>7</v>
      </c>
      <c r="H131" s="32">
        <v>2037</v>
      </c>
      <c r="I131" s="31">
        <v>815.81850000000009</v>
      </c>
    </row>
    <row r="132" spans="2:9" x14ac:dyDescent="0.25">
      <c r="B132" s="29">
        <v>41390</v>
      </c>
      <c r="C132" s="30">
        <v>1226</v>
      </c>
      <c r="D132" s="31" t="s">
        <v>56</v>
      </c>
      <c r="E132" s="31" t="s">
        <v>54</v>
      </c>
      <c r="F132" s="31" t="s">
        <v>59</v>
      </c>
      <c r="G132" s="31">
        <v>6</v>
      </c>
      <c r="H132" s="32">
        <v>3996</v>
      </c>
      <c r="I132" s="31">
        <v>1616.7816000000003</v>
      </c>
    </row>
    <row r="133" spans="2:9" x14ac:dyDescent="0.25">
      <c r="B133" s="29">
        <v>41391</v>
      </c>
      <c r="C133" s="30">
        <v>1227</v>
      </c>
      <c r="D133" s="31" t="s">
        <v>57</v>
      </c>
      <c r="E133" s="31" t="s">
        <v>54</v>
      </c>
      <c r="F133" s="31" t="s">
        <v>55</v>
      </c>
      <c r="G133" s="31">
        <v>9</v>
      </c>
      <c r="H133" s="32">
        <v>13837.5</v>
      </c>
      <c r="I133" s="31">
        <v>4455.6750000000002</v>
      </c>
    </row>
    <row r="134" spans="2:9" x14ac:dyDescent="0.25">
      <c r="B134" s="29">
        <v>41392</v>
      </c>
      <c r="C134" s="30">
        <v>1228</v>
      </c>
      <c r="D134" s="31" t="s">
        <v>53</v>
      </c>
      <c r="E134" s="31" t="s">
        <v>54</v>
      </c>
      <c r="F134" s="31" t="s">
        <v>55</v>
      </c>
      <c r="G134" s="31">
        <v>7</v>
      </c>
      <c r="H134" s="32">
        <v>1848</v>
      </c>
      <c r="I134" s="31">
        <v>1815.66</v>
      </c>
    </row>
    <row r="135" spans="2:9" x14ac:dyDescent="0.25">
      <c r="B135" s="29">
        <v>41393</v>
      </c>
      <c r="C135" s="30">
        <v>1229</v>
      </c>
      <c r="D135" s="31" t="s">
        <v>56</v>
      </c>
      <c r="E135" s="31" t="s">
        <v>54</v>
      </c>
      <c r="F135" s="31" t="s">
        <v>55</v>
      </c>
      <c r="G135" s="31">
        <v>9</v>
      </c>
      <c r="H135" s="32">
        <v>4464</v>
      </c>
      <c r="I135" s="31">
        <v>2679.2927999999997</v>
      </c>
    </row>
    <row r="136" spans="2:9" x14ac:dyDescent="0.25">
      <c r="B136" s="29">
        <v>41394</v>
      </c>
      <c r="C136" s="30">
        <v>1230</v>
      </c>
      <c r="D136" s="31" t="s">
        <v>57</v>
      </c>
      <c r="E136" s="31" t="s">
        <v>54</v>
      </c>
      <c r="F136" s="31" t="s">
        <v>58</v>
      </c>
      <c r="G136" s="31">
        <v>7</v>
      </c>
      <c r="H136" s="32">
        <v>8316</v>
      </c>
      <c r="I136" s="31">
        <v>3597.7095000000004</v>
      </c>
    </row>
    <row r="137" spans="2:9" x14ac:dyDescent="0.25">
      <c r="B137" s="29">
        <v>41395</v>
      </c>
      <c r="C137" s="30">
        <v>1231</v>
      </c>
      <c r="D137" s="31" t="s">
        <v>53</v>
      </c>
      <c r="E137" s="31" t="s">
        <v>54</v>
      </c>
      <c r="F137" s="31" t="s">
        <v>58</v>
      </c>
      <c r="G137" s="31">
        <v>8</v>
      </c>
      <c r="H137" s="32">
        <v>4920</v>
      </c>
      <c r="I137" s="31">
        <v>4207.5839999999998</v>
      </c>
    </row>
    <row r="138" spans="2:9" x14ac:dyDescent="0.25">
      <c r="B138" s="29">
        <v>41396</v>
      </c>
      <c r="C138" s="30">
        <v>1232</v>
      </c>
      <c r="D138" s="31" t="s">
        <v>56</v>
      </c>
      <c r="E138" s="31" t="s">
        <v>54</v>
      </c>
      <c r="F138" s="31" t="s">
        <v>58</v>
      </c>
      <c r="G138" s="31">
        <v>10</v>
      </c>
      <c r="H138" s="32">
        <v>5780</v>
      </c>
      <c r="I138" s="31">
        <v>951.96600000000012</v>
      </c>
    </row>
    <row r="139" spans="2:9" x14ac:dyDescent="0.25">
      <c r="B139" s="29">
        <v>41397</v>
      </c>
      <c r="C139" s="30">
        <v>1233</v>
      </c>
      <c r="D139" s="31" t="s">
        <v>57</v>
      </c>
      <c r="E139" s="31" t="s">
        <v>54</v>
      </c>
      <c r="F139" s="31" t="s">
        <v>59</v>
      </c>
      <c r="G139" s="31">
        <v>8</v>
      </c>
      <c r="H139" s="32">
        <v>3600</v>
      </c>
      <c r="I139" s="31">
        <v>1298.8799999999999</v>
      </c>
    </row>
    <row r="140" spans="2:9" x14ac:dyDescent="0.25">
      <c r="B140" s="29">
        <v>41398</v>
      </c>
      <c r="C140" s="30">
        <v>1234</v>
      </c>
      <c r="D140" s="31" t="s">
        <v>53</v>
      </c>
      <c r="E140" s="31" t="s">
        <v>54</v>
      </c>
      <c r="F140" s="31" t="s">
        <v>59</v>
      </c>
      <c r="G140" s="31">
        <v>10</v>
      </c>
      <c r="H140" s="32">
        <v>4920</v>
      </c>
      <c r="I140" s="31">
        <v>2483.3700000000003</v>
      </c>
    </row>
    <row r="141" spans="2:9" x14ac:dyDescent="0.25">
      <c r="B141" s="29">
        <v>41399</v>
      </c>
      <c r="C141" s="30">
        <v>1235</v>
      </c>
      <c r="D141" s="31" t="s">
        <v>56</v>
      </c>
      <c r="E141" s="31" t="s">
        <v>54</v>
      </c>
      <c r="F141" s="31" t="s">
        <v>59</v>
      </c>
      <c r="G141" s="31">
        <v>8</v>
      </c>
      <c r="H141" s="32">
        <v>5616</v>
      </c>
      <c r="I141" s="31">
        <v>1053.5616</v>
      </c>
    </row>
    <row r="142" spans="2:9" x14ac:dyDescent="0.25">
      <c r="B142" s="29">
        <v>41400</v>
      </c>
      <c r="C142" s="30">
        <v>1236</v>
      </c>
      <c r="D142" s="31" t="s">
        <v>57</v>
      </c>
      <c r="E142" s="31" t="s">
        <v>54</v>
      </c>
      <c r="F142" s="31" t="s">
        <v>55</v>
      </c>
      <c r="G142" s="31">
        <v>7</v>
      </c>
      <c r="H142" s="32">
        <v>7497</v>
      </c>
      <c r="I142" s="31">
        <v>1202.5187999999998</v>
      </c>
    </row>
    <row r="143" spans="2:9" x14ac:dyDescent="0.25">
      <c r="B143" s="29">
        <v>41401</v>
      </c>
      <c r="C143" s="30">
        <v>1237</v>
      </c>
      <c r="D143" s="31" t="s">
        <v>53</v>
      </c>
      <c r="E143" s="31" t="s">
        <v>54</v>
      </c>
      <c r="F143" s="31" t="s">
        <v>55</v>
      </c>
      <c r="G143" s="31">
        <v>7</v>
      </c>
      <c r="H143" s="32">
        <v>8190</v>
      </c>
      <c r="I143" s="31">
        <v>1560.1950000000002</v>
      </c>
    </row>
    <row r="144" spans="2:9" x14ac:dyDescent="0.25">
      <c r="B144" s="29">
        <v>41767</v>
      </c>
      <c r="C144" s="30">
        <v>1238</v>
      </c>
      <c r="D144" s="31" t="s">
        <v>56</v>
      </c>
      <c r="E144" s="31" t="s">
        <v>54</v>
      </c>
      <c r="F144" s="31" t="s">
        <v>55</v>
      </c>
      <c r="G144" s="31">
        <v>7</v>
      </c>
      <c r="H144" s="32">
        <v>6300</v>
      </c>
      <c r="I144" s="31">
        <v>830.55000000000007</v>
      </c>
    </row>
    <row r="145" spans="2:9" x14ac:dyDescent="0.25">
      <c r="B145" s="29">
        <v>41768</v>
      </c>
      <c r="C145" s="30">
        <v>1239</v>
      </c>
      <c r="D145" s="31" t="s">
        <v>57</v>
      </c>
      <c r="E145" s="31" t="s">
        <v>54</v>
      </c>
      <c r="F145" s="31" t="s">
        <v>58</v>
      </c>
      <c r="G145" s="31">
        <v>9</v>
      </c>
      <c r="H145" s="32">
        <v>2367</v>
      </c>
      <c r="I145" s="31">
        <v>1017.81</v>
      </c>
    </row>
    <row r="146" spans="2:9" x14ac:dyDescent="0.25">
      <c r="B146" s="29">
        <v>41769</v>
      </c>
      <c r="C146" s="30">
        <v>1240</v>
      </c>
      <c r="D146" s="31" t="s">
        <v>53</v>
      </c>
      <c r="E146" s="31" t="s">
        <v>54</v>
      </c>
      <c r="F146" s="31" t="s">
        <v>58</v>
      </c>
      <c r="G146" s="31">
        <v>10</v>
      </c>
      <c r="H146" s="32">
        <v>4220</v>
      </c>
      <c r="I146" s="31">
        <v>3501.5450000000001</v>
      </c>
    </row>
    <row r="147" spans="2:9" x14ac:dyDescent="0.25">
      <c r="B147" s="29">
        <v>41770</v>
      </c>
      <c r="C147" s="30">
        <v>1241</v>
      </c>
      <c r="D147" s="31" t="s">
        <v>56</v>
      </c>
      <c r="E147" s="31" t="s">
        <v>54</v>
      </c>
      <c r="F147" s="31" t="s">
        <v>58</v>
      </c>
      <c r="G147" s="31">
        <v>8</v>
      </c>
      <c r="H147" s="32">
        <v>10360</v>
      </c>
      <c r="I147" s="31">
        <v>878.52800000000002</v>
      </c>
    </row>
    <row r="148" spans="2:9" x14ac:dyDescent="0.25">
      <c r="B148" s="29">
        <v>41771</v>
      </c>
      <c r="C148" s="30">
        <v>1242</v>
      </c>
      <c r="D148" s="31" t="s">
        <v>57</v>
      </c>
      <c r="E148" s="31" t="s">
        <v>54</v>
      </c>
      <c r="F148" s="31" t="s">
        <v>59</v>
      </c>
      <c r="G148" s="31">
        <v>8</v>
      </c>
      <c r="H148" s="32">
        <v>8172</v>
      </c>
      <c r="I148" s="31">
        <v>1119.2916</v>
      </c>
    </row>
    <row r="149" spans="2:9" x14ac:dyDescent="0.25">
      <c r="B149" s="29">
        <v>41772</v>
      </c>
      <c r="C149" s="30">
        <v>1243</v>
      </c>
      <c r="D149" s="31" t="s">
        <v>53</v>
      </c>
      <c r="E149" s="31" t="s">
        <v>54</v>
      </c>
      <c r="F149" s="31" t="s">
        <v>59</v>
      </c>
      <c r="G149" s="31">
        <v>8</v>
      </c>
      <c r="H149" s="32">
        <v>6456</v>
      </c>
      <c r="I149" s="31">
        <v>1560.2</v>
      </c>
    </row>
    <row r="150" spans="2:9" x14ac:dyDescent="0.25">
      <c r="B150" s="29">
        <v>41773</v>
      </c>
      <c r="C150" s="30">
        <v>1244</v>
      </c>
      <c r="D150" s="31" t="s">
        <v>56</v>
      </c>
      <c r="E150" s="31" t="s">
        <v>54</v>
      </c>
      <c r="F150" s="31" t="s">
        <v>59</v>
      </c>
      <c r="G150" s="31">
        <v>6</v>
      </c>
      <c r="H150" s="32">
        <v>4995</v>
      </c>
      <c r="I150" s="31">
        <v>3698.7974999999997</v>
      </c>
    </row>
    <row r="151" spans="2:9" x14ac:dyDescent="0.25">
      <c r="B151" s="29">
        <v>41774</v>
      </c>
      <c r="C151" s="30">
        <v>1245</v>
      </c>
      <c r="D151" s="31" t="s">
        <v>57</v>
      </c>
      <c r="E151" s="31" t="s">
        <v>54</v>
      </c>
      <c r="F151" s="31" t="s">
        <v>55</v>
      </c>
      <c r="G151" s="31">
        <v>7</v>
      </c>
      <c r="H151" s="32">
        <v>3192</v>
      </c>
      <c r="I151" s="31">
        <v>653.40239999999994</v>
      </c>
    </row>
    <row r="152" spans="2:9" x14ac:dyDescent="0.25">
      <c r="B152" s="29">
        <v>41775</v>
      </c>
      <c r="C152" s="30">
        <v>1246</v>
      </c>
      <c r="D152" s="31" t="s">
        <v>53</v>
      </c>
      <c r="E152" s="31" t="s">
        <v>54</v>
      </c>
      <c r="F152" s="31" t="s">
        <v>55</v>
      </c>
      <c r="G152" s="31">
        <v>7</v>
      </c>
      <c r="H152" s="32">
        <v>1811.25</v>
      </c>
      <c r="I152" s="31">
        <v>1176.2257500000001</v>
      </c>
    </row>
    <row r="153" spans="2:9" x14ac:dyDescent="0.25">
      <c r="B153" s="29">
        <v>41776</v>
      </c>
      <c r="C153" s="30">
        <v>1247</v>
      </c>
      <c r="D153" s="31" t="s">
        <v>56</v>
      </c>
      <c r="E153" s="31" t="s">
        <v>54</v>
      </c>
      <c r="F153" s="31" t="s">
        <v>55</v>
      </c>
      <c r="G153" s="31">
        <v>8</v>
      </c>
      <c r="H153" s="32">
        <v>8940</v>
      </c>
      <c r="I153" s="31">
        <v>1266.2616000000003</v>
      </c>
    </row>
    <row r="154" spans="2:9" x14ac:dyDescent="0.25">
      <c r="B154" s="29">
        <v>41777</v>
      </c>
      <c r="C154" s="30">
        <v>1248</v>
      </c>
      <c r="D154" s="31" t="s">
        <v>57</v>
      </c>
      <c r="E154" s="31" t="s">
        <v>54</v>
      </c>
      <c r="F154" s="31" t="s">
        <v>58</v>
      </c>
      <c r="G154" s="31">
        <v>7</v>
      </c>
      <c r="H154" s="32">
        <v>4882.5</v>
      </c>
      <c r="I154" s="31">
        <v>593.71199999999999</v>
      </c>
    </row>
    <row r="155" spans="2:9" x14ac:dyDescent="0.25">
      <c r="B155" s="29">
        <v>41778</v>
      </c>
      <c r="C155" s="30">
        <v>1249</v>
      </c>
      <c r="D155" s="31" t="s">
        <v>53</v>
      </c>
      <c r="E155" s="31" t="s">
        <v>54</v>
      </c>
      <c r="F155" s="31" t="s">
        <v>58</v>
      </c>
      <c r="G155" s="31">
        <v>10</v>
      </c>
      <c r="H155" s="32">
        <v>8370</v>
      </c>
      <c r="I155" s="31">
        <v>1056.2939999999999</v>
      </c>
    </row>
    <row r="156" spans="2:9" x14ac:dyDescent="0.25">
      <c r="B156" s="29">
        <v>41779</v>
      </c>
      <c r="C156" s="30">
        <v>1250</v>
      </c>
      <c r="D156" s="31" t="s">
        <v>56</v>
      </c>
      <c r="E156" s="31" t="s">
        <v>54</v>
      </c>
      <c r="F156" s="31" t="s">
        <v>58</v>
      </c>
      <c r="G156" s="31">
        <v>6</v>
      </c>
      <c r="H156" s="32">
        <v>3078</v>
      </c>
      <c r="I156" s="31">
        <v>1099.4616000000001</v>
      </c>
    </row>
    <row r="157" spans="2:9" x14ac:dyDescent="0.25">
      <c r="B157" s="29">
        <v>41780</v>
      </c>
      <c r="C157" s="30">
        <v>1251</v>
      </c>
      <c r="D157" s="31" t="s">
        <v>57</v>
      </c>
      <c r="E157" s="31" t="s">
        <v>54</v>
      </c>
      <c r="F157" s="31" t="s">
        <v>59</v>
      </c>
      <c r="G157" s="31">
        <v>8</v>
      </c>
      <c r="H157" s="32">
        <v>2256</v>
      </c>
      <c r="I157" s="31">
        <v>2038.5216</v>
      </c>
    </row>
    <row r="158" spans="2:9" x14ac:dyDescent="0.25">
      <c r="B158" s="29">
        <v>41781</v>
      </c>
      <c r="C158" s="30">
        <v>1252</v>
      </c>
      <c r="D158" s="31" t="s">
        <v>53</v>
      </c>
      <c r="E158" s="31" t="s">
        <v>54</v>
      </c>
      <c r="F158" s="31" t="s">
        <v>59</v>
      </c>
      <c r="G158" s="31">
        <v>10</v>
      </c>
      <c r="H158" s="32">
        <v>2385</v>
      </c>
      <c r="I158" s="31">
        <v>3506.9039999999995</v>
      </c>
    </row>
    <row r="159" spans="2:9" x14ac:dyDescent="0.25">
      <c r="B159" s="29">
        <v>41782</v>
      </c>
      <c r="C159" s="30">
        <v>1253</v>
      </c>
      <c r="D159" s="31" t="s">
        <v>56</v>
      </c>
      <c r="E159" s="31" t="s">
        <v>54</v>
      </c>
      <c r="F159" s="31" t="s">
        <v>59</v>
      </c>
      <c r="G159" s="31">
        <v>6</v>
      </c>
      <c r="H159" s="32">
        <v>13410</v>
      </c>
      <c r="I159" s="31">
        <v>1887.5915999999997</v>
      </c>
    </row>
    <row r="160" spans="2:9" x14ac:dyDescent="0.25">
      <c r="B160" s="29">
        <v>41783</v>
      </c>
      <c r="C160" s="30">
        <v>1254</v>
      </c>
      <c r="D160" s="31" t="s">
        <v>57</v>
      </c>
      <c r="E160" s="31" t="s">
        <v>54</v>
      </c>
      <c r="F160" s="31" t="s">
        <v>55</v>
      </c>
      <c r="G160" s="31">
        <v>10</v>
      </c>
      <c r="H160" s="32">
        <v>10000</v>
      </c>
      <c r="I160" s="31">
        <v>1642.0000000000002</v>
      </c>
    </row>
    <row r="161" spans="2:9" x14ac:dyDescent="0.25">
      <c r="B161" s="29">
        <v>41784</v>
      </c>
      <c r="C161" s="30">
        <v>1255</v>
      </c>
      <c r="D161" s="31" t="s">
        <v>53</v>
      </c>
      <c r="E161" s="31" t="s">
        <v>54</v>
      </c>
      <c r="F161" s="31" t="s">
        <v>55</v>
      </c>
      <c r="G161" s="31">
        <v>7</v>
      </c>
      <c r="H161" s="32">
        <v>6363</v>
      </c>
      <c r="I161" s="31">
        <v>663.02459999999996</v>
      </c>
    </row>
    <row r="162" spans="2:9" x14ac:dyDescent="0.25">
      <c r="B162" s="29">
        <v>41785</v>
      </c>
      <c r="C162" s="30">
        <v>1256</v>
      </c>
      <c r="D162" s="31" t="s">
        <v>56</v>
      </c>
      <c r="E162" s="31" t="s">
        <v>54</v>
      </c>
      <c r="F162" s="31" t="s">
        <v>55</v>
      </c>
      <c r="G162" s="31">
        <v>8</v>
      </c>
      <c r="H162" s="32">
        <v>2712</v>
      </c>
      <c r="I162" s="31">
        <v>1825.1760000000002</v>
      </c>
    </row>
    <row r="163" spans="2:9" x14ac:dyDescent="0.25">
      <c r="B163" s="29">
        <v>41786</v>
      </c>
      <c r="C163" s="30">
        <v>1257</v>
      </c>
      <c r="D163" s="31" t="s">
        <v>57</v>
      </c>
      <c r="E163" s="31" t="s">
        <v>54</v>
      </c>
      <c r="F163" s="31" t="s">
        <v>58</v>
      </c>
      <c r="G163" s="31">
        <v>9</v>
      </c>
      <c r="H163" s="32">
        <v>4644</v>
      </c>
      <c r="I163" s="31">
        <v>912.08159999999998</v>
      </c>
    </row>
    <row r="164" spans="2:9" x14ac:dyDescent="0.25">
      <c r="B164" s="29">
        <v>41787</v>
      </c>
      <c r="C164" s="30">
        <v>1258</v>
      </c>
      <c r="D164" s="31" t="s">
        <v>53</v>
      </c>
      <c r="E164" s="31" t="s">
        <v>54</v>
      </c>
      <c r="F164" s="31" t="s">
        <v>58</v>
      </c>
      <c r="G164" s="31">
        <v>9</v>
      </c>
      <c r="H164" s="32">
        <v>1795.5</v>
      </c>
      <c r="I164" s="31">
        <v>677.44215000000008</v>
      </c>
    </row>
    <row r="165" spans="2:9" x14ac:dyDescent="0.25">
      <c r="B165" s="29">
        <v>41788</v>
      </c>
      <c r="C165" s="30">
        <v>1259</v>
      </c>
      <c r="D165" s="31" t="s">
        <v>56</v>
      </c>
      <c r="E165" s="31" t="s">
        <v>54</v>
      </c>
      <c r="F165" s="31" t="s">
        <v>58</v>
      </c>
      <c r="G165" s="31">
        <v>9</v>
      </c>
      <c r="H165" s="32">
        <v>6318</v>
      </c>
      <c r="I165" s="31">
        <v>1817.4780000000001</v>
      </c>
    </row>
    <row r="166" spans="2:9" x14ac:dyDescent="0.25">
      <c r="B166" s="29">
        <v>41789</v>
      </c>
      <c r="C166" s="30">
        <v>1260</v>
      </c>
      <c r="D166" s="31" t="s">
        <v>57</v>
      </c>
      <c r="E166" s="31" t="s">
        <v>54</v>
      </c>
      <c r="F166" s="31" t="s">
        <v>59</v>
      </c>
      <c r="G166" s="31">
        <v>10</v>
      </c>
      <c r="H166" s="32">
        <v>13050</v>
      </c>
      <c r="I166" s="31">
        <v>2962.0889999999999</v>
      </c>
    </row>
    <row r="167" spans="2:9" x14ac:dyDescent="0.25">
      <c r="B167" s="29">
        <v>41790</v>
      </c>
      <c r="C167" s="30">
        <v>1261</v>
      </c>
      <c r="D167" s="31" t="s">
        <v>53</v>
      </c>
      <c r="E167" s="31" t="s">
        <v>54</v>
      </c>
      <c r="F167" s="31" t="s">
        <v>59</v>
      </c>
      <c r="G167" s="31">
        <v>7</v>
      </c>
      <c r="H167" s="32">
        <v>3717</v>
      </c>
      <c r="I167" s="31">
        <v>1329.1992</v>
      </c>
    </row>
    <row r="168" spans="2:9" x14ac:dyDescent="0.25">
      <c r="B168" s="29">
        <v>41791</v>
      </c>
      <c r="C168" s="30">
        <v>1262</v>
      </c>
      <c r="D168" s="31" t="s">
        <v>56</v>
      </c>
      <c r="E168" s="31" t="s">
        <v>54</v>
      </c>
      <c r="F168" s="31" t="s">
        <v>59</v>
      </c>
      <c r="G168" s="31">
        <v>9</v>
      </c>
      <c r="H168" s="32">
        <v>7722</v>
      </c>
      <c r="I168" s="31">
        <v>1851.2207999999998</v>
      </c>
    </row>
    <row r="169" spans="2:9" x14ac:dyDescent="0.25">
      <c r="B169" s="29">
        <v>41792</v>
      </c>
      <c r="C169" s="30">
        <v>1263</v>
      </c>
      <c r="D169" s="31" t="s">
        <v>57</v>
      </c>
      <c r="E169" s="31" t="s">
        <v>54</v>
      </c>
      <c r="F169" s="31" t="s">
        <v>55</v>
      </c>
      <c r="G169" s="31">
        <v>10</v>
      </c>
      <c r="H169" s="32">
        <v>9000</v>
      </c>
      <c r="I169" s="31">
        <v>3937.5</v>
      </c>
    </row>
    <row r="170" spans="2:9" x14ac:dyDescent="0.25">
      <c r="B170" s="29">
        <v>41793</v>
      </c>
      <c r="C170" s="30">
        <v>1264</v>
      </c>
      <c r="D170" s="31" t="s">
        <v>53</v>
      </c>
      <c r="E170" s="31" t="s">
        <v>54</v>
      </c>
      <c r="F170" s="31" t="s">
        <v>55</v>
      </c>
      <c r="G170" s="31">
        <v>8</v>
      </c>
      <c r="H170" s="32">
        <v>14580</v>
      </c>
      <c r="I170" s="31">
        <v>2174.7528000000002</v>
      </c>
    </row>
    <row r="171" spans="2:9" x14ac:dyDescent="0.25">
      <c r="B171" s="29">
        <v>41794</v>
      </c>
      <c r="C171" s="30">
        <v>1265</v>
      </c>
      <c r="D171" s="31" t="s">
        <v>56</v>
      </c>
      <c r="E171" s="31" t="s">
        <v>54</v>
      </c>
      <c r="F171" s="31" t="s">
        <v>55</v>
      </c>
      <c r="G171" s="31">
        <v>10</v>
      </c>
      <c r="H171" s="32">
        <v>5520</v>
      </c>
      <c r="I171" s="31">
        <v>864.4319999999999</v>
      </c>
    </row>
    <row r="172" spans="2:9" x14ac:dyDescent="0.25">
      <c r="B172" s="29">
        <v>41795</v>
      </c>
      <c r="C172" s="30">
        <v>1266</v>
      </c>
      <c r="D172" s="31" t="s">
        <v>57</v>
      </c>
      <c r="E172" s="31" t="s">
        <v>54</v>
      </c>
      <c r="F172" s="31" t="s">
        <v>58</v>
      </c>
      <c r="G172" s="31">
        <v>9</v>
      </c>
      <c r="H172" s="32">
        <v>13050</v>
      </c>
      <c r="I172" s="31">
        <v>2286.36</v>
      </c>
    </row>
    <row r="173" spans="2:9" x14ac:dyDescent="0.25">
      <c r="B173" s="29">
        <v>41796</v>
      </c>
      <c r="C173" s="30">
        <v>1267</v>
      </c>
      <c r="D173" s="31" t="s">
        <v>53</v>
      </c>
      <c r="E173" s="31" t="s">
        <v>54</v>
      </c>
      <c r="F173" s="31" t="s">
        <v>58</v>
      </c>
      <c r="G173" s="31">
        <v>10</v>
      </c>
      <c r="H173" s="32">
        <v>6750</v>
      </c>
      <c r="I173" s="31">
        <v>2286.8999999999996</v>
      </c>
    </row>
    <row r="174" spans="2:9" x14ac:dyDescent="0.25">
      <c r="B174" s="29">
        <v>41797</v>
      </c>
      <c r="C174" s="30">
        <v>1268</v>
      </c>
      <c r="D174" s="31" t="s">
        <v>56</v>
      </c>
      <c r="E174" s="31" t="s">
        <v>54</v>
      </c>
      <c r="F174" s="31" t="s">
        <v>58</v>
      </c>
      <c r="G174" s="31">
        <v>6</v>
      </c>
      <c r="H174" s="32">
        <v>5562</v>
      </c>
      <c r="I174" s="31">
        <v>2666.9790000000003</v>
      </c>
    </row>
    <row r="175" spans="2:9" x14ac:dyDescent="0.25">
      <c r="B175" s="29">
        <v>41798</v>
      </c>
      <c r="C175" s="30">
        <v>1269</v>
      </c>
      <c r="D175" s="31" t="s">
        <v>57</v>
      </c>
      <c r="E175" s="31" t="s">
        <v>54</v>
      </c>
      <c r="F175" s="31" t="s">
        <v>59</v>
      </c>
      <c r="G175" s="31">
        <v>7</v>
      </c>
      <c r="H175" s="32">
        <v>3129</v>
      </c>
      <c r="I175" s="31">
        <v>1555.4258999999997</v>
      </c>
    </row>
    <row r="176" spans="2:9" x14ac:dyDescent="0.25">
      <c r="B176" s="29">
        <v>41799</v>
      </c>
      <c r="C176" s="30">
        <v>1270</v>
      </c>
      <c r="D176" s="31" t="s">
        <v>53</v>
      </c>
      <c r="E176" s="31" t="s">
        <v>54</v>
      </c>
      <c r="F176" s="31" t="s">
        <v>59</v>
      </c>
      <c r="G176" s="31">
        <v>8</v>
      </c>
      <c r="H176" s="32">
        <v>5688</v>
      </c>
      <c r="I176" s="31">
        <v>5102.1360000000004</v>
      </c>
    </row>
    <row r="177" spans="2:9" x14ac:dyDescent="0.25">
      <c r="B177" s="29">
        <v>41800</v>
      </c>
      <c r="C177" s="30">
        <v>1271</v>
      </c>
      <c r="D177" s="31" t="s">
        <v>56</v>
      </c>
      <c r="E177" s="31" t="s">
        <v>54</v>
      </c>
      <c r="F177" s="31" t="s">
        <v>59</v>
      </c>
      <c r="G177" s="31">
        <v>10</v>
      </c>
      <c r="H177" s="32">
        <v>1545</v>
      </c>
      <c r="I177" s="31">
        <v>532.09799999999996</v>
      </c>
    </row>
    <row r="178" spans="2:9" x14ac:dyDescent="0.25">
      <c r="B178" s="29">
        <v>41801</v>
      </c>
      <c r="C178" s="30">
        <v>1272</v>
      </c>
      <c r="D178" s="31" t="s">
        <v>57</v>
      </c>
      <c r="E178" s="31" t="s">
        <v>54</v>
      </c>
      <c r="F178" s="31" t="s">
        <v>55</v>
      </c>
      <c r="G178" s="31">
        <v>7</v>
      </c>
      <c r="H178" s="32">
        <v>8599.5</v>
      </c>
      <c r="I178" s="31">
        <v>5433.45075</v>
      </c>
    </row>
    <row r="179" spans="2:9" x14ac:dyDescent="0.25">
      <c r="B179" s="29">
        <v>41802</v>
      </c>
      <c r="C179" s="30">
        <v>1273</v>
      </c>
      <c r="D179" s="31" t="s">
        <v>53</v>
      </c>
      <c r="E179" s="31" t="s">
        <v>54</v>
      </c>
      <c r="F179" s="31" t="s">
        <v>55</v>
      </c>
      <c r="G179" s="31">
        <v>9</v>
      </c>
      <c r="H179" s="32">
        <v>5094</v>
      </c>
      <c r="I179" s="31">
        <v>3623.8715999999999</v>
      </c>
    </row>
    <row r="180" spans="2:9" x14ac:dyDescent="0.25">
      <c r="B180" s="29">
        <v>41803</v>
      </c>
      <c r="C180" s="30">
        <v>1274</v>
      </c>
      <c r="D180" s="31" t="s">
        <v>56</v>
      </c>
      <c r="E180" s="31" t="s">
        <v>54</v>
      </c>
      <c r="F180" s="31" t="s">
        <v>55</v>
      </c>
      <c r="G180" s="31">
        <v>6</v>
      </c>
      <c r="H180" s="32">
        <v>8775</v>
      </c>
      <c r="I180" s="31">
        <v>1370.6550000000002</v>
      </c>
    </row>
    <row r="181" spans="2:9" x14ac:dyDescent="0.25">
      <c r="B181" s="29">
        <v>41804</v>
      </c>
      <c r="C181" s="30">
        <v>1275</v>
      </c>
      <c r="D181" s="31" t="s">
        <v>57</v>
      </c>
      <c r="E181" s="31" t="s">
        <v>54</v>
      </c>
      <c r="F181" s="31" t="s">
        <v>58</v>
      </c>
      <c r="G181" s="31">
        <v>9</v>
      </c>
      <c r="H181" s="32">
        <v>7830</v>
      </c>
      <c r="I181" s="31">
        <v>1201.1220000000001</v>
      </c>
    </row>
    <row r="182" spans="2:9" x14ac:dyDescent="0.25">
      <c r="B182" s="29">
        <v>41805</v>
      </c>
      <c r="C182" s="30">
        <v>1276</v>
      </c>
      <c r="D182" s="31" t="s">
        <v>53</v>
      </c>
      <c r="E182" s="31" t="s">
        <v>54</v>
      </c>
      <c r="F182" s="31" t="s">
        <v>58</v>
      </c>
      <c r="G182" s="31">
        <v>7</v>
      </c>
      <c r="H182" s="32">
        <v>10920</v>
      </c>
      <c r="I182" s="31">
        <v>4396.3919999999998</v>
      </c>
    </row>
    <row r="183" spans="2:9" x14ac:dyDescent="0.25">
      <c r="B183" s="29">
        <v>41806</v>
      </c>
      <c r="C183" s="30">
        <v>1277</v>
      </c>
      <c r="D183" s="31" t="s">
        <v>56</v>
      </c>
      <c r="E183" s="31" t="s">
        <v>54</v>
      </c>
      <c r="F183" s="31" t="s">
        <v>58</v>
      </c>
      <c r="G183" s="31">
        <v>8</v>
      </c>
      <c r="H183" s="32">
        <v>14280</v>
      </c>
      <c r="I183" s="31">
        <v>4829.4960000000001</v>
      </c>
    </row>
    <row r="184" spans="2:9" x14ac:dyDescent="0.25">
      <c r="B184" s="29">
        <v>41807</v>
      </c>
      <c r="C184" s="30">
        <v>1278</v>
      </c>
      <c r="D184" s="31" t="s">
        <v>57</v>
      </c>
      <c r="E184" s="31" t="s">
        <v>54</v>
      </c>
      <c r="F184" s="31" t="s">
        <v>59</v>
      </c>
      <c r="G184" s="31">
        <v>9</v>
      </c>
      <c r="H184" s="32">
        <v>6804</v>
      </c>
      <c r="I184" s="31">
        <v>1510.0344</v>
      </c>
    </row>
    <row r="185" spans="2:9" x14ac:dyDescent="0.25">
      <c r="B185" s="29">
        <v>41808</v>
      </c>
      <c r="C185" s="30">
        <v>1279</v>
      </c>
      <c r="D185" s="31" t="s">
        <v>53</v>
      </c>
      <c r="E185" s="31" t="s">
        <v>54</v>
      </c>
      <c r="F185" s="31" t="s">
        <v>59</v>
      </c>
      <c r="G185" s="31">
        <v>10</v>
      </c>
      <c r="H185" s="32">
        <v>4920</v>
      </c>
      <c r="I185" s="31">
        <v>1835.652</v>
      </c>
    </row>
    <row r="186" spans="2:9" x14ac:dyDescent="0.25">
      <c r="B186" s="29">
        <v>41809</v>
      </c>
      <c r="C186" s="30">
        <v>1280</v>
      </c>
      <c r="D186" s="31" t="s">
        <v>56</v>
      </c>
      <c r="E186" s="31" t="s">
        <v>54</v>
      </c>
      <c r="F186" s="31" t="s">
        <v>59</v>
      </c>
      <c r="G186" s="31">
        <v>7</v>
      </c>
      <c r="H186" s="32">
        <v>1716.75</v>
      </c>
      <c r="I186" s="31">
        <v>2249.6292000000003</v>
      </c>
    </row>
    <row r="187" spans="2:9" x14ac:dyDescent="0.25">
      <c r="B187" s="29">
        <v>41810</v>
      </c>
      <c r="C187" s="30">
        <v>1281</v>
      </c>
      <c r="D187" s="31" t="s">
        <v>57</v>
      </c>
      <c r="E187" s="31" t="s">
        <v>54</v>
      </c>
      <c r="F187" s="31" t="s">
        <v>55</v>
      </c>
      <c r="G187" s="31">
        <v>10</v>
      </c>
      <c r="H187" s="32">
        <v>1680</v>
      </c>
      <c r="I187" s="31">
        <v>1224.048</v>
      </c>
    </row>
    <row r="188" spans="2:9" x14ac:dyDescent="0.25">
      <c r="B188" s="29">
        <v>41811</v>
      </c>
      <c r="C188" s="30">
        <v>1282</v>
      </c>
      <c r="D188" s="31" t="s">
        <v>53</v>
      </c>
      <c r="E188" s="31" t="s">
        <v>54</v>
      </c>
      <c r="F188" s="31" t="s">
        <v>55</v>
      </c>
      <c r="G188" s="31">
        <v>6</v>
      </c>
      <c r="H188" s="32">
        <v>3168</v>
      </c>
      <c r="I188" s="31">
        <v>2715.768</v>
      </c>
    </row>
    <row r="189" spans="2:9" x14ac:dyDescent="0.25">
      <c r="B189" s="29">
        <v>41812</v>
      </c>
      <c r="C189" s="30">
        <v>1283</v>
      </c>
      <c r="D189" s="31" t="s">
        <v>56</v>
      </c>
      <c r="E189" s="31" t="s">
        <v>54</v>
      </c>
      <c r="F189" s="31" t="s">
        <v>55</v>
      </c>
      <c r="G189" s="31">
        <v>9</v>
      </c>
      <c r="H189" s="32">
        <v>5913</v>
      </c>
      <c r="I189" s="31">
        <v>2707.3656000000001</v>
      </c>
    </row>
    <row r="190" spans="2:9" x14ac:dyDescent="0.25">
      <c r="B190" s="29">
        <v>41813</v>
      </c>
      <c r="C190" s="30">
        <v>1284</v>
      </c>
      <c r="D190" s="31" t="s">
        <v>57</v>
      </c>
      <c r="E190" s="31" t="s">
        <v>54</v>
      </c>
      <c r="F190" s="31" t="s">
        <v>58</v>
      </c>
      <c r="G190" s="31">
        <v>10</v>
      </c>
      <c r="H190" s="32">
        <v>2410</v>
      </c>
      <c r="I190" s="31">
        <v>2333.8440000000001</v>
      </c>
    </row>
    <row r="191" spans="2:9" x14ac:dyDescent="0.25">
      <c r="B191" s="29">
        <v>41814</v>
      </c>
      <c r="C191" s="30">
        <v>1285</v>
      </c>
      <c r="D191" s="31" t="s">
        <v>53</v>
      </c>
      <c r="E191" s="31" t="s">
        <v>54</v>
      </c>
      <c r="F191" s="31" t="s">
        <v>58</v>
      </c>
      <c r="G191" s="31">
        <v>10</v>
      </c>
      <c r="H191" s="32">
        <v>11640</v>
      </c>
      <c r="I191" s="31">
        <v>3691.0439999999999</v>
      </c>
    </row>
    <row r="192" spans="2:9" x14ac:dyDescent="0.25">
      <c r="B192" s="29">
        <v>41815</v>
      </c>
      <c r="C192" s="30">
        <v>1286</v>
      </c>
      <c r="D192" s="31" t="s">
        <v>56</v>
      </c>
      <c r="E192" s="31" t="s">
        <v>54</v>
      </c>
      <c r="F192" s="31" t="s">
        <v>58</v>
      </c>
      <c r="G192" s="31">
        <v>9</v>
      </c>
      <c r="H192" s="32">
        <v>2268</v>
      </c>
      <c r="I192" s="31">
        <v>1944.5832</v>
      </c>
    </row>
    <row r="193" spans="2:9" x14ac:dyDescent="0.25">
      <c r="B193" s="29">
        <v>41816</v>
      </c>
      <c r="C193" s="30">
        <v>1287</v>
      </c>
      <c r="D193" s="31" t="s">
        <v>57</v>
      </c>
      <c r="E193" s="31" t="s">
        <v>54</v>
      </c>
      <c r="F193" s="31" t="s">
        <v>59</v>
      </c>
      <c r="G193" s="31">
        <v>7</v>
      </c>
      <c r="H193" s="32">
        <v>10158.75</v>
      </c>
      <c r="I193" s="31">
        <v>729.60142499999995</v>
      </c>
    </row>
    <row r="194" spans="2:9" x14ac:dyDescent="0.25">
      <c r="B194" s="29">
        <v>41817</v>
      </c>
      <c r="C194" s="30">
        <v>1288</v>
      </c>
      <c r="D194" s="31" t="s">
        <v>53</v>
      </c>
      <c r="E194" s="31" t="s">
        <v>54</v>
      </c>
      <c r="F194" s="31" t="s">
        <v>59</v>
      </c>
      <c r="G194" s="31">
        <v>6</v>
      </c>
      <c r="H194" s="32">
        <v>9576</v>
      </c>
      <c r="I194" s="31">
        <v>1473.7464</v>
      </c>
    </row>
    <row r="195" spans="2:9" x14ac:dyDescent="0.25">
      <c r="B195" s="29">
        <v>41818</v>
      </c>
      <c r="C195" s="30">
        <v>1289</v>
      </c>
      <c r="D195" s="31" t="s">
        <v>56</v>
      </c>
      <c r="E195" s="31" t="s">
        <v>54</v>
      </c>
      <c r="F195" s="31" t="s">
        <v>59</v>
      </c>
      <c r="G195" s="31">
        <v>10</v>
      </c>
      <c r="H195" s="32">
        <v>6720</v>
      </c>
      <c r="I195" s="31">
        <v>721.952</v>
      </c>
    </row>
    <row r="196" spans="2:9" x14ac:dyDescent="0.25">
      <c r="B196" s="29">
        <v>41819</v>
      </c>
      <c r="C196" s="30">
        <v>1290</v>
      </c>
      <c r="D196" s="31" t="s">
        <v>57</v>
      </c>
      <c r="E196" s="31" t="s">
        <v>54</v>
      </c>
      <c r="F196" s="31" t="s">
        <v>55</v>
      </c>
      <c r="G196" s="31">
        <v>7</v>
      </c>
      <c r="H196" s="32">
        <v>1701</v>
      </c>
      <c r="I196" s="31">
        <v>2878.7723999999998</v>
      </c>
    </row>
    <row r="197" spans="2:9" x14ac:dyDescent="0.25">
      <c r="B197" s="29">
        <v>41820</v>
      </c>
      <c r="C197" s="30">
        <v>1291</v>
      </c>
      <c r="D197" s="31" t="s">
        <v>53</v>
      </c>
      <c r="E197" s="31" t="s">
        <v>54</v>
      </c>
      <c r="F197" s="31" t="s">
        <v>55</v>
      </c>
      <c r="G197" s="31">
        <v>10</v>
      </c>
      <c r="H197" s="32">
        <v>4800</v>
      </c>
      <c r="I197" s="31">
        <v>3392.6399999999994</v>
      </c>
    </row>
    <row r="198" spans="2:9" x14ac:dyDescent="0.25">
      <c r="B198" s="29">
        <v>41821</v>
      </c>
      <c r="C198" s="30">
        <v>1292</v>
      </c>
      <c r="D198" s="31" t="s">
        <v>56</v>
      </c>
      <c r="E198" s="31" t="s">
        <v>54</v>
      </c>
      <c r="F198" s="31" t="s">
        <v>55</v>
      </c>
      <c r="G198" s="31">
        <v>9</v>
      </c>
      <c r="H198" s="32">
        <v>7938</v>
      </c>
      <c r="I198" s="31">
        <v>5806.6470000000008</v>
      </c>
    </row>
    <row r="199" spans="2:9" x14ac:dyDescent="0.25">
      <c r="B199" s="29">
        <v>41822</v>
      </c>
      <c r="C199" s="30">
        <v>1293</v>
      </c>
      <c r="D199" s="31" t="s">
        <v>57</v>
      </c>
      <c r="E199" s="31" t="s">
        <v>54</v>
      </c>
      <c r="F199" s="31" t="s">
        <v>58</v>
      </c>
      <c r="G199" s="31">
        <v>7</v>
      </c>
      <c r="H199" s="32">
        <v>11025</v>
      </c>
      <c r="I199" s="31">
        <v>3356.01</v>
      </c>
    </row>
    <row r="200" spans="2:9" x14ac:dyDescent="0.25">
      <c r="B200" s="29">
        <v>41823</v>
      </c>
      <c r="C200" s="30">
        <v>1294</v>
      </c>
      <c r="D200" s="31" t="s">
        <v>53</v>
      </c>
      <c r="E200" s="31" t="s">
        <v>54</v>
      </c>
      <c r="F200" s="31" t="s">
        <v>58</v>
      </c>
      <c r="G200" s="31">
        <v>10</v>
      </c>
      <c r="H200" s="32">
        <v>11840</v>
      </c>
      <c r="I200" s="31">
        <v>4792.8320000000003</v>
      </c>
    </row>
    <row r="201" spans="2:9" x14ac:dyDescent="0.25">
      <c r="B201" s="29">
        <v>41824</v>
      </c>
      <c r="C201" s="30">
        <v>1295</v>
      </c>
      <c r="D201" s="31" t="s">
        <v>56</v>
      </c>
      <c r="E201" s="31" t="s">
        <v>54</v>
      </c>
      <c r="F201" s="31" t="s">
        <v>58</v>
      </c>
      <c r="G201" s="31">
        <v>8</v>
      </c>
      <c r="H201" s="32">
        <v>4536</v>
      </c>
      <c r="I201" s="31">
        <v>3642.4079999999999</v>
      </c>
    </row>
    <row r="202" spans="2:9" x14ac:dyDescent="0.25">
      <c r="B202" s="29">
        <v>41825</v>
      </c>
      <c r="C202" s="30">
        <v>1296</v>
      </c>
      <c r="D202" s="31" t="s">
        <v>57</v>
      </c>
      <c r="E202" s="31" t="s">
        <v>54</v>
      </c>
      <c r="F202" s="31" t="s">
        <v>59</v>
      </c>
      <c r="G202" s="31">
        <v>10</v>
      </c>
      <c r="H202" s="32">
        <v>5040</v>
      </c>
      <c r="I202" s="31">
        <v>3469.5360000000001</v>
      </c>
    </row>
    <row r="203" spans="2:9" x14ac:dyDescent="0.25">
      <c r="B203" s="29">
        <v>41826</v>
      </c>
      <c r="C203" s="30">
        <v>1297</v>
      </c>
      <c r="D203" s="31" t="s">
        <v>53</v>
      </c>
      <c r="E203" s="31" t="s">
        <v>54</v>
      </c>
      <c r="F203" s="31" t="s">
        <v>59</v>
      </c>
      <c r="G203" s="31">
        <v>9</v>
      </c>
      <c r="H203" s="32">
        <v>6156</v>
      </c>
      <c r="I203" s="31">
        <v>1305.6876000000002</v>
      </c>
    </row>
    <row r="204" spans="2:9" x14ac:dyDescent="0.25">
      <c r="B204" s="29">
        <v>41827</v>
      </c>
      <c r="C204" s="30">
        <v>1298</v>
      </c>
      <c r="D204" s="31" t="s">
        <v>56</v>
      </c>
      <c r="E204" s="31" t="s">
        <v>54</v>
      </c>
      <c r="F204" s="31" t="s">
        <v>59</v>
      </c>
      <c r="G204" s="31">
        <v>8</v>
      </c>
      <c r="H204" s="32">
        <v>3960</v>
      </c>
      <c r="I204" s="31">
        <v>647.26200000000006</v>
      </c>
    </row>
    <row r="205" spans="2:9" x14ac:dyDescent="0.25">
      <c r="B205" s="29">
        <v>41828</v>
      </c>
      <c r="C205" s="30">
        <v>1299</v>
      </c>
      <c r="D205" s="31" t="s">
        <v>57</v>
      </c>
      <c r="E205" s="31" t="s">
        <v>54</v>
      </c>
      <c r="F205" s="31" t="s">
        <v>55</v>
      </c>
      <c r="G205" s="31">
        <v>10</v>
      </c>
      <c r="H205" s="32">
        <v>5680</v>
      </c>
      <c r="I205" s="31">
        <v>2225.9920000000002</v>
      </c>
    </row>
    <row r="206" spans="2:9" x14ac:dyDescent="0.25">
      <c r="B206" s="29">
        <v>41829</v>
      </c>
      <c r="C206" s="30">
        <v>1300</v>
      </c>
      <c r="D206" s="31" t="s">
        <v>53</v>
      </c>
      <c r="E206" s="31" t="s">
        <v>54</v>
      </c>
      <c r="F206" s="31" t="s">
        <v>55</v>
      </c>
      <c r="G206" s="31">
        <v>8</v>
      </c>
      <c r="H206" s="32">
        <v>7680</v>
      </c>
      <c r="I206" s="31">
        <v>1638.5280000000002</v>
      </c>
    </row>
    <row r="207" spans="2:9" x14ac:dyDescent="0.25">
      <c r="B207" s="29">
        <v>40909</v>
      </c>
      <c r="C207" s="30">
        <v>1301</v>
      </c>
      <c r="D207" s="31" t="s">
        <v>56</v>
      </c>
      <c r="E207" s="31" t="s">
        <v>60</v>
      </c>
      <c r="F207" s="31" t="s">
        <v>55</v>
      </c>
      <c r="G207" s="31">
        <v>7</v>
      </c>
      <c r="H207" s="32">
        <v>4998</v>
      </c>
      <c r="I207" s="31">
        <v>2362.3046999999997</v>
      </c>
    </row>
    <row r="208" spans="2:9" x14ac:dyDescent="0.25">
      <c r="B208" s="29">
        <v>40910</v>
      </c>
      <c r="C208" s="30">
        <v>1302</v>
      </c>
      <c r="D208" s="31" t="s">
        <v>57</v>
      </c>
      <c r="E208" s="31" t="s">
        <v>60</v>
      </c>
      <c r="F208" s="31" t="s">
        <v>58</v>
      </c>
      <c r="G208" s="31">
        <v>7</v>
      </c>
      <c r="H208" s="32">
        <v>2152.5</v>
      </c>
      <c r="I208" s="31">
        <v>1987.6185000000003</v>
      </c>
    </row>
    <row r="209" spans="2:9" x14ac:dyDescent="0.25">
      <c r="B209" s="29">
        <v>40911</v>
      </c>
      <c r="C209" s="30">
        <v>1303</v>
      </c>
      <c r="D209" s="31" t="s">
        <v>53</v>
      </c>
      <c r="E209" s="31" t="s">
        <v>60</v>
      </c>
      <c r="F209" s="31" t="s">
        <v>58</v>
      </c>
      <c r="G209" s="31">
        <v>6</v>
      </c>
      <c r="H209" s="32">
        <v>6358.5</v>
      </c>
      <c r="I209" s="31">
        <v>2738.6059500000001</v>
      </c>
    </row>
    <row r="210" spans="2:9" x14ac:dyDescent="0.25">
      <c r="B210" s="29">
        <v>40913</v>
      </c>
      <c r="C210" s="30">
        <v>1304</v>
      </c>
      <c r="D210" s="31" t="s">
        <v>56</v>
      </c>
      <c r="E210" s="31" t="s">
        <v>60</v>
      </c>
      <c r="F210" s="31" t="s">
        <v>58</v>
      </c>
      <c r="G210" s="31">
        <v>9</v>
      </c>
      <c r="H210" s="32">
        <v>5292</v>
      </c>
      <c r="I210" s="31">
        <v>2858.4737999999998</v>
      </c>
    </row>
    <row r="211" spans="2:9" x14ac:dyDescent="0.25">
      <c r="B211" s="29">
        <v>40914</v>
      </c>
      <c r="C211" s="30">
        <v>1305</v>
      </c>
      <c r="D211" s="31" t="s">
        <v>57</v>
      </c>
      <c r="E211" s="31" t="s">
        <v>60</v>
      </c>
      <c r="F211" s="31" t="s">
        <v>59</v>
      </c>
      <c r="G211" s="31">
        <v>10</v>
      </c>
      <c r="H211" s="32">
        <v>11000</v>
      </c>
      <c r="I211" s="31">
        <v>5031.125</v>
      </c>
    </row>
    <row r="212" spans="2:9" x14ac:dyDescent="0.25">
      <c r="B212" s="29">
        <v>40915</v>
      </c>
      <c r="C212" s="30">
        <v>1306</v>
      </c>
      <c r="D212" s="31" t="s">
        <v>53</v>
      </c>
      <c r="E212" s="31" t="s">
        <v>60</v>
      </c>
      <c r="F212" s="31" t="s">
        <v>59</v>
      </c>
      <c r="G212" s="31">
        <v>8</v>
      </c>
      <c r="H212" s="32">
        <v>11640</v>
      </c>
      <c r="I212" s="31">
        <v>2975.8824</v>
      </c>
    </row>
    <row r="213" spans="2:9" x14ac:dyDescent="0.25">
      <c r="B213" s="29">
        <v>40916</v>
      </c>
      <c r="C213" s="30">
        <v>1307</v>
      </c>
      <c r="D213" s="31" t="s">
        <v>56</v>
      </c>
      <c r="E213" s="31" t="s">
        <v>60</v>
      </c>
      <c r="F213" s="31" t="s">
        <v>59</v>
      </c>
      <c r="G213" s="31">
        <v>10</v>
      </c>
      <c r="H213" s="32">
        <v>13050</v>
      </c>
      <c r="I213" s="31">
        <v>1787.328</v>
      </c>
    </row>
    <row r="214" spans="2:9" x14ac:dyDescent="0.25">
      <c r="B214" s="29">
        <v>40917</v>
      </c>
      <c r="C214" s="30">
        <v>1308</v>
      </c>
      <c r="D214" s="31" t="s">
        <v>57</v>
      </c>
      <c r="E214" s="31" t="s">
        <v>60</v>
      </c>
      <c r="F214" s="31" t="s">
        <v>55</v>
      </c>
      <c r="G214" s="31">
        <v>7</v>
      </c>
      <c r="H214" s="32">
        <v>7812</v>
      </c>
      <c r="I214" s="31">
        <v>1340.5392000000002</v>
      </c>
    </row>
    <row r="215" spans="2:9" x14ac:dyDescent="0.25">
      <c r="B215" s="29">
        <v>40918</v>
      </c>
      <c r="C215" s="30">
        <v>1309</v>
      </c>
      <c r="D215" s="31" t="s">
        <v>53</v>
      </c>
      <c r="E215" s="31" t="s">
        <v>60</v>
      </c>
      <c r="F215" s="31" t="s">
        <v>55</v>
      </c>
      <c r="G215" s="31">
        <v>10</v>
      </c>
      <c r="H215" s="32">
        <v>14800</v>
      </c>
      <c r="I215" s="31">
        <v>5459.7199999999993</v>
      </c>
    </row>
    <row r="216" spans="2:9" x14ac:dyDescent="0.25">
      <c r="B216" s="29">
        <v>40919</v>
      </c>
      <c r="C216" s="30">
        <v>1310</v>
      </c>
      <c r="D216" s="31" t="s">
        <v>56</v>
      </c>
      <c r="E216" s="31" t="s">
        <v>60</v>
      </c>
      <c r="F216" s="31" t="s">
        <v>55</v>
      </c>
      <c r="G216" s="31">
        <v>8</v>
      </c>
      <c r="H216" s="32">
        <v>13020</v>
      </c>
      <c r="I216" s="31">
        <v>4004.9519999999998</v>
      </c>
    </row>
    <row r="217" spans="2:9" x14ac:dyDescent="0.25">
      <c r="B217" s="29">
        <v>40920</v>
      </c>
      <c r="C217" s="30">
        <v>1311</v>
      </c>
      <c r="D217" s="31" t="s">
        <v>57</v>
      </c>
      <c r="E217" s="31" t="s">
        <v>60</v>
      </c>
      <c r="F217" s="31" t="s">
        <v>58</v>
      </c>
      <c r="G217" s="31">
        <v>8</v>
      </c>
      <c r="H217" s="32">
        <v>9000</v>
      </c>
      <c r="I217" s="31">
        <v>688.86</v>
      </c>
    </row>
    <row r="218" spans="2:9" x14ac:dyDescent="0.25">
      <c r="B218" s="29">
        <v>40921</v>
      </c>
      <c r="C218" s="30">
        <v>1312</v>
      </c>
      <c r="D218" s="31" t="s">
        <v>53</v>
      </c>
      <c r="E218" s="31" t="s">
        <v>60</v>
      </c>
      <c r="F218" s="31" t="s">
        <v>58</v>
      </c>
      <c r="G218" s="31">
        <v>10</v>
      </c>
      <c r="H218" s="32">
        <v>7155</v>
      </c>
      <c r="I218" s="31">
        <v>4222.6424999999999</v>
      </c>
    </row>
    <row r="219" spans="2:9" x14ac:dyDescent="0.25">
      <c r="B219" s="29">
        <v>40922</v>
      </c>
      <c r="C219" s="30">
        <v>1313</v>
      </c>
      <c r="D219" s="31" t="s">
        <v>56</v>
      </c>
      <c r="E219" s="31" t="s">
        <v>60</v>
      </c>
      <c r="F219" s="31" t="s">
        <v>58</v>
      </c>
      <c r="G219" s="31">
        <v>9</v>
      </c>
      <c r="H219" s="32">
        <v>2227.5</v>
      </c>
      <c r="I219" s="31">
        <v>962.28</v>
      </c>
    </row>
    <row r="220" spans="2:9" x14ac:dyDescent="0.25">
      <c r="B220" s="29">
        <v>40923</v>
      </c>
      <c r="C220" s="30">
        <v>1314</v>
      </c>
      <c r="D220" s="31" t="s">
        <v>57</v>
      </c>
      <c r="E220" s="31" t="s">
        <v>60</v>
      </c>
      <c r="F220" s="31" t="s">
        <v>59</v>
      </c>
      <c r="G220" s="31">
        <v>8</v>
      </c>
      <c r="H220" s="32">
        <v>6240</v>
      </c>
      <c r="I220" s="31">
        <v>3458</v>
      </c>
    </row>
    <row r="221" spans="2:9" x14ac:dyDescent="0.25">
      <c r="B221" s="29">
        <v>40924</v>
      </c>
      <c r="C221" s="30">
        <v>1315</v>
      </c>
      <c r="D221" s="31" t="s">
        <v>53</v>
      </c>
      <c r="E221" s="31" t="s">
        <v>60</v>
      </c>
      <c r="F221" s="31" t="s">
        <v>59</v>
      </c>
      <c r="G221" s="31">
        <v>10</v>
      </c>
      <c r="H221" s="32">
        <v>10840</v>
      </c>
      <c r="I221" s="31">
        <v>3327.6089999999999</v>
      </c>
    </row>
    <row r="222" spans="2:9" x14ac:dyDescent="0.25">
      <c r="B222" s="29">
        <v>40925</v>
      </c>
      <c r="C222" s="30">
        <v>1316</v>
      </c>
      <c r="D222" s="31" t="s">
        <v>56</v>
      </c>
      <c r="E222" s="31" t="s">
        <v>60</v>
      </c>
      <c r="F222" s="31" t="s">
        <v>59</v>
      </c>
      <c r="G222" s="31">
        <v>8</v>
      </c>
      <c r="H222" s="32">
        <v>6288</v>
      </c>
      <c r="I222" s="31">
        <v>3818.9120000000003</v>
      </c>
    </row>
    <row r="223" spans="2:9" x14ac:dyDescent="0.25">
      <c r="B223" s="29">
        <v>40926</v>
      </c>
      <c r="C223" s="30">
        <v>1317</v>
      </c>
      <c r="D223" s="31" t="s">
        <v>57</v>
      </c>
      <c r="E223" s="31" t="s">
        <v>60</v>
      </c>
      <c r="F223" s="31" t="s">
        <v>55</v>
      </c>
      <c r="G223" s="31">
        <v>10</v>
      </c>
      <c r="H223" s="32">
        <v>4815</v>
      </c>
      <c r="I223" s="31">
        <v>2963.6324999999997</v>
      </c>
    </row>
    <row r="224" spans="2:9" x14ac:dyDescent="0.25">
      <c r="B224" s="29">
        <v>40927</v>
      </c>
      <c r="C224" s="30">
        <v>1318</v>
      </c>
      <c r="D224" s="31" t="s">
        <v>53</v>
      </c>
      <c r="E224" s="31" t="s">
        <v>60</v>
      </c>
      <c r="F224" s="31" t="s">
        <v>55</v>
      </c>
      <c r="G224" s="31">
        <v>9</v>
      </c>
      <c r="H224" s="32">
        <v>4014</v>
      </c>
      <c r="I224" s="31">
        <v>3576.4740000000002</v>
      </c>
    </row>
    <row r="225" spans="2:9" x14ac:dyDescent="0.25">
      <c r="B225" s="29">
        <v>40928</v>
      </c>
      <c r="C225" s="30">
        <v>1319</v>
      </c>
      <c r="D225" s="31" t="s">
        <v>56</v>
      </c>
      <c r="E225" s="31" t="s">
        <v>60</v>
      </c>
      <c r="F225" s="31" t="s">
        <v>55</v>
      </c>
      <c r="G225" s="31">
        <v>10</v>
      </c>
      <c r="H225" s="32">
        <v>8520</v>
      </c>
      <c r="I225" s="31">
        <v>1722.7439999999997</v>
      </c>
    </row>
    <row r="226" spans="2:9" x14ac:dyDescent="0.25">
      <c r="B226" s="29">
        <v>40929</v>
      </c>
      <c r="C226" s="30">
        <v>1320</v>
      </c>
      <c r="D226" s="31" t="s">
        <v>57</v>
      </c>
      <c r="E226" s="31" t="s">
        <v>60</v>
      </c>
      <c r="F226" s="31" t="s">
        <v>58</v>
      </c>
      <c r="G226" s="31">
        <v>6</v>
      </c>
      <c r="H226" s="32">
        <v>3321</v>
      </c>
      <c r="I226" s="31">
        <v>1405.7792999999999</v>
      </c>
    </row>
    <row r="227" spans="2:9" x14ac:dyDescent="0.25">
      <c r="B227" s="29">
        <v>40930</v>
      </c>
      <c r="C227" s="30">
        <v>1321</v>
      </c>
      <c r="D227" s="31" t="s">
        <v>53</v>
      </c>
      <c r="E227" s="31" t="s">
        <v>60</v>
      </c>
      <c r="F227" s="31" t="s">
        <v>58</v>
      </c>
      <c r="G227" s="31">
        <v>9</v>
      </c>
      <c r="H227" s="32">
        <v>6021</v>
      </c>
      <c r="I227" s="31">
        <v>669.33450000000005</v>
      </c>
    </row>
    <row r="228" spans="2:9" x14ac:dyDescent="0.25">
      <c r="B228" s="29">
        <v>40931</v>
      </c>
      <c r="C228" s="30">
        <v>1322</v>
      </c>
      <c r="D228" s="31" t="s">
        <v>56</v>
      </c>
      <c r="E228" s="31" t="s">
        <v>60</v>
      </c>
      <c r="F228" s="31" t="s">
        <v>58</v>
      </c>
      <c r="G228" s="31">
        <v>8</v>
      </c>
      <c r="H228" s="32">
        <v>3912</v>
      </c>
      <c r="I228" s="31">
        <v>3793.6620000000003</v>
      </c>
    </row>
    <row r="229" spans="2:9" x14ac:dyDescent="0.25">
      <c r="B229" s="29">
        <v>40932</v>
      </c>
      <c r="C229" s="30">
        <v>1323</v>
      </c>
      <c r="D229" s="31" t="s">
        <v>57</v>
      </c>
      <c r="E229" s="31" t="s">
        <v>60</v>
      </c>
      <c r="F229" s="31" t="s">
        <v>59</v>
      </c>
      <c r="G229" s="31">
        <v>8</v>
      </c>
      <c r="H229" s="32">
        <v>5640</v>
      </c>
      <c r="I229" s="31">
        <v>4190.5199999999995</v>
      </c>
    </row>
    <row r="230" spans="2:9" x14ac:dyDescent="0.25">
      <c r="B230" s="29">
        <v>40933</v>
      </c>
      <c r="C230" s="30">
        <v>1324</v>
      </c>
      <c r="D230" s="31" t="s">
        <v>53</v>
      </c>
      <c r="E230" s="31" t="s">
        <v>60</v>
      </c>
      <c r="F230" s="31" t="s">
        <v>59</v>
      </c>
      <c r="G230" s="31">
        <v>8</v>
      </c>
      <c r="H230" s="32">
        <v>2214</v>
      </c>
      <c r="I230" s="31">
        <v>3838.1904</v>
      </c>
    </row>
    <row r="231" spans="2:9" x14ac:dyDescent="0.25">
      <c r="B231" s="29">
        <v>40934</v>
      </c>
      <c r="C231" s="30">
        <v>1325</v>
      </c>
      <c r="D231" s="31" t="s">
        <v>56</v>
      </c>
      <c r="E231" s="31" t="s">
        <v>60</v>
      </c>
      <c r="F231" s="31" t="s">
        <v>59</v>
      </c>
      <c r="G231" s="31">
        <v>7</v>
      </c>
      <c r="H231" s="32">
        <v>4130</v>
      </c>
      <c r="I231" s="31">
        <v>3244.5279999999998</v>
      </c>
    </row>
    <row r="232" spans="2:9" x14ac:dyDescent="0.25">
      <c r="B232" s="29">
        <v>40935</v>
      </c>
      <c r="C232" s="30">
        <v>1326</v>
      </c>
      <c r="D232" s="31" t="s">
        <v>57</v>
      </c>
      <c r="E232" s="31" t="s">
        <v>60</v>
      </c>
      <c r="F232" s="31" t="s">
        <v>55</v>
      </c>
      <c r="G232" s="31">
        <v>10</v>
      </c>
      <c r="H232" s="32">
        <v>4995</v>
      </c>
      <c r="I232" s="31">
        <v>534.798</v>
      </c>
    </row>
    <row r="233" spans="2:9" x14ac:dyDescent="0.25">
      <c r="B233" s="29">
        <v>40936</v>
      </c>
      <c r="C233" s="30">
        <v>1327</v>
      </c>
      <c r="D233" s="31" t="s">
        <v>53</v>
      </c>
      <c r="E233" s="31" t="s">
        <v>60</v>
      </c>
      <c r="F233" s="31" t="s">
        <v>55</v>
      </c>
      <c r="G233" s="31">
        <v>9</v>
      </c>
      <c r="H233" s="32">
        <v>8343</v>
      </c>
      <c r="I233" s="31">
        <v>1025.9109000000001</v>
      </c>
    </row>
    <row r="234" spans="2:9" x14ac:dyDescent="0.25">
      <c r="B234" s="29">
        <v>40937</v>
      </c>
      <c r="C234" s="30">
        <v>1328</v>
      </c>
      <c r="D234" s="31" t="s">
        <v>56</v>
      </c>
      <c r="E234" s="31" t="s">
        <v>60</v>
      </c>
      <c r="F234" s="31" t="s">
        <v>55</v>
      </c>
      <c r="G234" s="31">
        <v>10</v>
      </c>
      <c r="H234" s="32">
        <v>5610</v>
      </c>
      <c r="I234" s="31">
        <v>6250.9425000000001</v>
      </c>
    </row>
    <row r="235" spans="2:9" x14ac:dyDescent="0.25">
      <c r="B235" s="29">
        <v>40938</v>
      </c>
      <c r="C235" s="30">
        <v>1329</v>
      </c>
      <c r="D235" s="31" t="s">
        <v>57</v>
      </c>
      <c r="E235" s="31" t="s">
        <v>60</v>
      </c>
      <c r="F235" s="31" t="s">
        <v>58</v>
      </c>
      <c r="G235" s="31">
        <v>9</v>
      </c>
      <c r="H235" s="32">
        <v>5022</v>
      </c>
      <c r="I235" s="31">
        <v>3887.0280000000002</v>
      </c>
    </row>
    <row r="236" spans="2:9" x14ac:dyDescent="0.25">
      <c r="B236" s="29">
        <v>40939</v>
      </c>
      <c r="C236" s="30">
        <v>1330</v>
      </c>
      <c r="D236" s="31" t="s">
        <v>53</v>
      </c>
      <c r="E236" s="31" t="s">
        <v>60</v>
      </c>
      <c r="F236" s="31" t="s">
        <v>58</v>
      </c>
      <c r="G236" s="31">
        <v>6</v>
      </c>
      <c r="H236" s="32">
        <v>6426</v>
      </c>
      <c r="I236" s="31">
        <v>1378.6982999999998</v>
      </c>
    </row>
    <row r="237" spans="2:9" x14ac:dyDescent="0.25">
      <c r="B237" s="29">
        <v>40940</v>
      </c>
      <c r="C237" s="30">
        <v>1331</v>
      </c>
      <c r="D237" s="31" t="s">
        <v>56</v>
      </c>
      <c r="E237" s="31" t="s">
        <v>60</v>
      </c>
      <c r="F237" s="31" t="s">
        <v>58</v>
      </c>
      <c r="G237" s="31">
        <v>9</v>
      </c>
      <c r="H237" s="32">
        <v>6682.5</v>
      </c>
      <c r="I237" s="31">
        <v>1449.6570000000002</v>
      </c>
    </row>
    <row r="238" spans="2:9" x14ac:dyDescent="0.25">
      <c r="B238" s="29">
        <v>40941</v>
      </c>
      <c r="C238" s="30">
        <v>1332</v>
      </c>
      <c r="D238" s="31" t="s">
        <v>57</v>
      </c>
      <c r="E238" s="31" t="s">
        <v>60</v>
      </c>
      <c r="F238" s="31" t="s">
        <v>59</v>
      </c>
      <c r="G238" s="31">
        <v>6</v>
      </c>
      <c r="H238" s="32">
        <v>3969</v>
      </c>
      <c r="I238" s="31">
        <v>2043.2412000000002</v>
      </c>
    </row>
    <row r="239" spans="2:9" x14ac:dyDescent="0.25">
      <c r="B239" s="29">
        <v>40942</v>
      </c>
      <c r="C239" s="30">
        <v>1333</v>
      </c>
      <c r="D239" s="31" t="s">
        <v>53</v>
      </c>
      <c r="E239" s="31" t="s">
        <v>60</v>
      </c>
      <c r="F239" s="31" t="s">
        <v>59</v>
      </c>
      <c r="G239" s="31">
        <v>7</v>
      </c>
      <c r="H239" s="32">
        <v>11760</v>
      </c>
      <c r="I239" s="31">
        <v>2367.288</v>
      </c>
    </row>
    <row r="240" spans="2:9" x14ac:dyDescent="0.25">
      <c r="B240" s="29">
        <v>40943</v>
      </c>
      <c r="C240" s="30">
        <v>1334</v>
      </c>
      <c r="D240" s="31" t="s">
        <v>56</v>
      </c>
      <c r="E240" s="31" t="s">
        <v>60</v>
      </c>
      <c r="F240" s="31" t="s">
        <v>59</v>
      </c>
      <c r="G240" s="31">
        <v>7</v>
      </c>
      <c r="H240" s="32">
        <v>2740.5</v>
      </c>
      <c r="I240" s="31">
        <v>4873.9792500000003</v>
      </c>
    </row>
    <row r="241" spans="2:9" x14ac:dyDescent="0.25">
      <c r="B241" s="29">
        <v>40944</v>
      </c>
      <c r="C241" s="30">
        <v>1335</v>
      </c>
      <c r="D241" s="31" t="s">
        <v>57</v>
      </c>
      <c r="E241" s="31" t="s">
        <v>60</v>
      </c>
      <c r="F241" s="31" t="s">
        <v>55</v>
      </c>
      <c r="G241" s="31">
        <v>9</v>
      </c>
      <c r="H241" s="32">
        <v>5292</v>
      </c>
      <c r="I241" s="31">
        <v>2046.4163999999998</v>
      </c>
    </row>
    <row r="242" spans="2:9" x14ac:dyDescent="0.25">
      <c r="B242" s="29">
        <v>40945</v>
      </c>
      <c r="C242" s="30">
        <v>1336</v>
      </c>
      <c r="D242" s="31" t="s">
        <v>53</v>
      </c>
      <c r="E242" s="31" t="s">
        <v>60</v>
      </c>
      <c r="F242" s="31" t="s">
        <v>55</v>
      </c>
      <c r="G242" s="31">
        <v>8</v>
      </c>
      <c r="H242" s="32">
        <v>6264</v>
      </c>
      <c r="I242" s="31">
        <v>628.07040000000006</v>
      </c>
    </row>
    <row r="243" spans="2:9" x14ac:dyDescent="0.25">
      <c r="B243" s="29">
        <v>40946</v>
      </c>
      <c r="C243" s="30">
        <v>1337</v>
      </c>
      <c r="D243" s="31" t="s">
        <v>56</v>
      </c>
      <c r="E243" s="31" t="s">
        <v>60</v>
      </c>
      <c r="F243" s="31" t="s">
        <v>55</v>
      </c>
      <c r="G243" s="31">
        <v>8</v>
      </c>
      <c r="H243" s="32">
        <v>9408</v>
      </c>
      <c r="I243" s="31">
        <v>4139.5200000000004</v>
      </c>
    </row>
    <row r="244" spans="2:9" x14ac:dyDescent="0.25">
      <c r="B244" s="29">
        <v>40947</v>
      </c>
      <c r="C244" s="30">
        <v>1338</v>
      </c>
      <c r="D244" s="31" t="s">
        <v>57</v>
      </c>
      <c r="E244" s="31" t="s">
        <v>60</v>
      </c>
      <c r="F244" s="31" t="s">
        <v>58</v>
      </c>
      <c r="G244" s="31">
        <v>6</v>
      </c>
      <c r="H244" s="32">
        <v>12465</v>
      </c>
      <c r="I244" s="31">
        <v>2678.9778000000001</v>
      </c>
    </row>
    <row r="245" spans="2:9" x14ac:dyDescent="0.25">
      <c r="B245" s="29">
        <v>40948</v>
      </c>
      <c r="C245" s="30">
        <v>1339</v>
      </c>
      <c r="D245" s="31" t="s">
        <v>53</v>
      </c>
      <c r="E245" s="31" t="s">
        <v>60</v>
      </c>
      <c r="F245" s="31" t="s">
        <v>58</v>
      </c>
      <c r="G245" s="31">
        <v>6</v>
      </c>
      <c r="H245" s="32">
        <v>6075</v>
      </c>
      <c r="I245" s="31">
        <v>1844.37</v>
      </c>
    </row>
    <row r="246" spans="2:9" x14ac:dyDescent="0.25">
      <c r="B246" s="29">
        <v>40949</v>
      </c>
      <c r="C246" s="30">
        <v>1340</v>
      </c>
      <c r="D246" s="31" t="s">
        <v>56</v>
      </c>
      <c r="E246" s="31" t="s">
        <v>60</v>
      </c>
      <c r="F246" s="31" t="s">
        <v>58</v>
      </c>
      <c r="G246" s="31">
        <v>7</v>
      </c>
      <c r="H246" s="32">
        <v>5922</v>
      </c>
      <c r="I246" s="31">
        <v>2894.6735999999996</v>
      </c>
    </row>
    <row r="247" spans="2:9" x14ac:dyDescent="0.25">
      <c r="B247" s="29">
        <v>40950</v>
      </c>
      <c r="C247" s="30">
        <v>1341</v>
      </c>
      <c r="D247" s="31" t="s">
        <v>57</v>
      </c>
      <c r="E247" s="31" t="s">
        <v>60</v>
      </c>
      <c r="F247" s="31" t="s">
        <v>59</v>
      </c>
      <c r="G247" s="31">
        <v>6</v>
      </c>
      <c r="H247" s="32">
        <v>8325</v>
      </c>
      <c r="I247" s="31">
        <v>614.8845</v>
      </c>
    </row>
    <row r="248" spans="2:9" x14ac:dyDescent="0.25">
      <c r="B248" s="29">
        <v>40951</v>
      </c>
      <c r="C248" s="30">
        <v>1342</v>
      </c>
      <c r="D248" s="31" t="s">
        <v>53</v>
      </c>
      <c r="E248" s="31" t="s">
        <v>60</v>
      </c>
      <c r="F248" s="31" t="s">
        <v>59</v>
      </c>
      <c r="G248" s="31">
        <v>10</v>
      </c>
      <c r="H248" s="32">
        <v>2020</v>
      </c>
      <c r="I248" s="31">
        <v>1382.8920000000001</v>
      </c>
    </row>
    <row r="249" spans="2:9" x14ac:dyDescent="0.25">
      <c r="B249" s="29">
        <v>40952</v>
      </c>
      <c r="C249" s="30">
        <v>1343</v>
      </c>
      <c r="D249" s="31" t="s">
        <v>56</v>
      </c>
      <c r="E249" s="31" t="s">
        <v>60</v>
      </c>
      <c r="F249" s="31" t="s">
        <v>59</v>
      </c>
      <c r="G249" s="31">
        <v>7</v>
      </c>
      <c r="H249" s="32">
        <v>3801</v>
      </c>
      <c r="I249" s="31">
        <v>2510.9405999999999</v>
      </c>
    </row>
    <row r="250" spans="2:9" x14ac:dyDescent="0.25">
      <c r="B250" s="29">
        <v>40953</v>
      </c>
      <c r="C250" s="30">
        <v>1344</v>
      </c>
      <c r="D250" s="31" t="s">
        <v>57</v>
      </c>
      <c r="E250" s="31" t="s">
        <v>60</v>
      </c>
      <c r="F250" s="31" t="s">
        <v>55</v>
      </c>
      <c r="G250" s="31">
        <v>8</v>
      </c>
      <c r="H250" s="32">
        <v>5568</v>
      </c>
      <c r="I250" s="31">
        <v>1955.4816000000001</v>
      </c>
    </row>
    <row r="251" spans="2:9" x14ac:dyDescent="0.25">
      <c r="B251" s="29">
        <v>40954</v>
      </c>
      <c r="C251" s="30">
        <v>1345</v>
      </c>
      <c r="D251" s="31" t="s">
        <v>53</v>
      </c>
      <c r="E251" s="31" t="s">
        <v>60</v>
      </c>
      <c r="F251" s="31" t="s">
        <v>55</v>
      </c>
      <c r="G251" s="31">
        <v>8</v>
      </c>
      <c r="H251" s="32">
        <v>5292</v>
      </c>
      <c r="I251" s="31">
        <v>3085.2359999999999</v>
      </c>
    </row>
    <row r="252" spans="2:9" x14ac:dyDescent="0.25">
      <c r="B252" s="29">
        <v>40955</v>
      </c>
      <c r="C252" s="30">
        <v>1346</v>
      </c>
      <c r="D252" s="31" t="s">
        <v>56</v>
      </c>
      <c r="E252" s="31" t="s">
        <v>60</v>
      </c>
      <c r="F252" s="31" t="s">
        <v>55</v>
      </c>
      <c r="G252" s="31">
        <v>10</v>
      </c>
      <c r="H252" s="32">
        <v>6540</v>
      </c>
      <c r="I252" s="31">
        <v>1282.1669999999999</v>
      </c>
    </row>
    <row r="253" spans="2:9" x14ac:dyDescent="0.25">
      <c r="B253" s="29">
        <v>40956</v>
      </c>
      <c r="C253" s="30">
        <v>1347</v>
      </c>
      <c r="D253" s="31" t="s">
        <v>57</v>
      </c>
      <c r="E253" s="31" t="s">
        <v>60</v>
      </c>
      <c r="F253" s="31" t="s">
        <v>58</v>
      </c>
      <c r="G253" s="31">
        <v>10</v>
      </c>
      <c r="H253" s="32">
        <v>7920</v>
      </c>
      <c r="I253" s="31">
        <v>3198.8879999999999</v>
      </c>
    </row>
    <row r="254" spans="2:9" x14ac:dyDescent="0.25">
      <c r="B254" s="29">
        <v>40957</v>
      </c>
      <c r="C254" s="30">
        <v>1348</v>
      </c>
      <c r="D254" s="31" t="s">
        <v>53</v>
      </c>
      <c r="E254" s="31" t="s">
        <v>60</v>
      </c>
      <c r="F254" s="31" t="s">
        <v>58</v>
      </c>
      <c r="G254" s="31">
        <v>10</v>
      </c>
      <c r="H254" s="32">
        <v>2280</v>
      </c>
      <c r="I254" s="31">
        <v>2978.136</v>
      </c>
    </row>
    <row r="255" spans="2:9" x14ac:dyDescent="0.25">
      <c r="B255" s="29">
        <v>40958</v>
      </c>
      <c r="C255" s="30">
        <v>1349</v>
      </c>
      <c r="D255" s="31" t="s">
        <v>56</v>
      </c>
      <c r="E255" s="31" t="s">
        <v>60</v>
      </c>
      <c r="F255" s="31" t="s">
        <v>58</v>
      </c>
      <c r="G255" s="31">
        <v>7</v>
      </c>
      <c r="H255" s="32">
        <v>8741.25</v>
      </c>
      <c r="I255" s="31">
        <v>1502.7957000000001</v>
      </c>
    </row>
    <row r="256" spans="2:9" x14ac:dyDescent="0.25">
      <c r="B256" s="29">
        <v>40959</v>
      </c>
      <c r="C256" s="30">
        <v>1350</v>
      </c>
      <c r="D256" s="31" t="s">
        <v>57</v>
      </c>
      <c r="E256" s="31" t="s">
        <v>60</v>
      </c>
      <c r="F256" s="31" t="s">
        <v>59</v>
      </c>
      <c r="G256" s="31">
        <v>6</v>
      </c>
      <c r="H256" s="32">
        <v>3168</v>
      </c>
      <c r="I256" s="31">
        <v>2526.7968000000001</v>
      </c>
    </row>
    <row r="257" spans="2:9" x14ac:dyDescent="0.25">
      <c r="B257" s="29">
        <v>40960</v>
      </c>
      <c r="C257" s="30">
        <v>1351</v>
      </c>
      <c r="D257" s="31" t="s">
        <v>53</v>
      </c>
      <c r="E257" s="31" t="s">
        <v>60</v>
      </c>
      <c r="F257" s="31" t="s">
        <v>59</v>
      </c>
      <c r="G257" s="31">
        <v>6</v>
      </c>
      <c r="H257" s="32">
        <v>11475</v>
      </c>
      <c r="I257" s="31">
        <v>4240.0125000000007</v>
      </c>
    </row>
    <row r="258" spans="2:9" x14ac:dyDescent="0.25">
      <c r="B258" s="29">
        <v>40961</v>
      </c>
      <c r="C258" s="30">
        <v>1352</v>
      </c>
      <c r="D258" s="31" t="s">
        <v>56</v>
      </c>
      <c r="E258" s="31" t="s">
        <v>60</v>
      </c>
      <c r="F258" s="31" t="s">
        <v>59</v>
      </c>
      <c r="G258" s="31">
        <v>9</v>
      </c>
      <c r="H258" s="32">
        <v>4333.5</v>
      </c>
      <c r="I258" s="31">
        <v>1783.23525</v>
      </c>
    </row>
    <row r="259" spans="2:9" x14ac:dyDescent="0.25">
      <c r="B259" s="29">
        <v>40962</v>
      </c>
      <c r="C259" s="30">
        <v>1353</v>
      </c>
      <c r="D259" s="31" t="s">
        <v>57</v>
      </c>
      <c r="E259" s="31" t="s">
        <v>60</v>
      </c>
      <c r="F259" s="31" t="s">
        <v>55</v>
      </c>
      <c r="G259" s="31">
        <v>9</v>
      </c>
      <c r="H259" s="32">
        <v>5778</v>
      </c>
      <c r="I259" s="31">
        <v>1758.8232</v>
      </c>
    </row>
    <row r="260" spans="2:9" x14ac:dyDescent="0.25">
      <c r="B260" s="29">
        <v>40963</v>
      </c>
      <c r="C260" s="30">
        <v>1354</v>
      </c>
      <c r="D260" s="31" t="s">
        <v>53</v>
      </c>
      <c r="E260" s="31" t="s">
        <v>60</v>
      </c>
      <c r="F260" s="31" t="s">
        <v>55</v>
      </c>
      <c r="G260" s="31">
        <v>9</v>
      </c>
      <c r="H260" s="32">
        <v>12285</v>
      </c>
      <c r="I260" s="31">
        <v>1560.6864</v>
      </c>
    </row>
    <row r="261" spans="2:9" x14ac:dyDescent="0.25">
      <c r="B261" s="29">
        <v>40964</v>
      </c>
      <c r="C261" s="30">
        <v>1355</v>
      </c>
      <c r="D261" s="31" t="s">
        <v>56</v>
      </c>
      <c r="E261" s="31" t="s">
        <v>60</v>
      </c>
      <c r="F261" s="31" t="s">
        <v>55</v>
      </c>
      <c r="G261" s="31">
        <v>6</v>
      </c>
      <c r="H261" s="32">
        <v>1782</v>
      </c>
      <c r="I261" s="31">
        <v>3026.7269999999999</v>
      </c>
    </row>
    <row r="262" spans="2:9" x14ac:dyDescent="0.25">
      <c r="B262" s="29">
        <v>40965</v>
      </c>
      <c r="C262" s="30">
        <v>1356</v>
      </c>
      <c r="D262" s="31" t="s">
        <v>57</v>
      </c>
      <c r="E262" s="31" t="s">
        <v>60</v>
      </c>
      <c r="F262" s="31" t="s">
        <v>58</v>
      </c>
      <c r="G262" s="31">
        <v>9</v>
      </c>
      <c r="H262" s="32">
        <v>14310</v>
      </c>
      <c r="I262" s="31">
        <v>4742.9063999999998</v>
      </c>
    </row>
    <row r="263" spans="2:9" x14ac:dyDescent="0.25">
      <c r="B263" s="29">
        <v>40966</v>
      </c>
      <c r="C263" s="30">
        <v>1357</v>
      </c>
      <c r="D263" s="31" t="s">
        <v>53</v>
      </c>
      <c r="E263" s="31" t="s">
        <v>60</v>
      </c>
      <c r="F263" s="31" t="s">
        <v>58</v>
      </c>
      <c r="G263" s="31">
        <v>6</v>
      </c>
      <c r="H263" s="32">
        <v>1962</v>
      </c>
      <c r="I263" s="31">
        <v>2316.7296000000001</v>
      </c>
    </row>
    <row r="264" spans="2:9" x14ac:dyDescent="0.25">
      <c r="B264" s="29">
        <v>40967</v>
      </c>
      <c r="C264" s="30">
        <v>1358</v>
      </c>
      <c r="D264" s="31" t="s">
        <v>56</v>
      </c>
      <c r="E264" s="31" t="s">
        <v>60</v>
      </c>
      <c r="F264" s="31" t="s">
        <v>58</v>
      </c>
      <c r="G264" s="31">
        <v>9</v>
      </c>
      <c r="H264" s="32">
        <v>12465</v>
      </c>
      <c r="I264" s="31">
        <v>4464.4643999999998</v>
      </c>
    </row>
    <row r="265" spans="2:9" x14ac:dyDescent="0.25">
      <c r="B265" s="29">
        <v>40969</v>
      </c>
      <c r="C265" s="30">
        <v>1359</v>
      </c>
      <c r="D265" s="31" t="s">
        <v>57</v>
      </c>
      <c r="E265" s="31" t="s">
        <v>60</v>
      </c>
      <c r="F265" s="31" t="s">
        <v>59</v>
      </c>
      <c r="G265" s="31">
        <v>7</v>
      </c>
      <c r="H265" s="32">
        <v>7182</v>
      </c>
      <c r="I265" s="31">
        <v>3926.1600000000003</v>
      </c>
    </row>
    <row r="266" spans="2:9" x14ac:dyDescent="0.25">
      <c r="B266" s="29">
        <v>40970</v>
      </c>
      <c r="C266" s="30">
        <v>1360</v>
      </c>
      <c r="D266" s="31" t="s">
        <v>53</v>
      </c>
      <c r="E266" s="31" t="s">
        <v>60</v>
      </c>
      <c r="F266" s="31" t="s">
        <v>59</v>
      </c>
      <c r="G266" s="31">
        <v>8</v>
      </c>
      <c r="H266" s="32">
        <v>1548</v>
      </c>
      <c r="I266" s="31">
        <v>683.75159999999994</v>
      </c>
    </row>
    <row r="267" spans="2:9" x14ac:dyDescent="0.25">
      <c r="B267" s="29">
        <v>40971</v>
      </c>
      <c r="C267" s="30">
        <v>1361</v>
      </c>
      <c r="D267" s="31" t="s">
        <v>56</v>
      </c>
      <c r="E267" s="31" t="s">
        <v>60</v>
      </c>
      <c r="F267" s="31" t="s">
        <v>59</v>
      </c>
      <c r="G267" s="31">
        <v>6</v>
      </c>
      <c r="H267" s="32">
        <v>3906</v>
      </c>
      <c r="I267" s="31">
        <v>1462.4063999999998</v>
      </c>
    </row>
    <row r="268" spans="2:9" x14ac:dyDescent="0.25">
      <c r="B268" s="29">
        <v>40972</v>
      </c>
      <c r="C268" s="30">
        <v>1362</v>
      </c>
      <c r="D268" s="31" t="s">
        <v>57</v>
      </c>
      <c r="E268" s="31" t="s">
        <v>60</v>
      </c>
      <c r="F268" s="31" t="s">
        <v>55</v>
      </c>
      <c r="G268" s="31">
        <v>7</v>
      </c>
      <c r="H268" s="32">
        <v>1753.5</v>
      </c>
      <c r="I268" s="31">
        <v>2914.317</v>
      </c>
    </row>
    <row r="269" spans="2:9" x14ac:dyDescent="0.25">
      <c r="B269" s="29">
        <v>40973</v>
      </c>
      <c r="C269" s="30">
        <v>1363</v>
      </c>
      <c r="D269" s="31" t="s">
        <v>53</v>
      </c>
      <c r="E269" s="31" t="s">
        <v>60</v>
      </c>
      <c r="F269" s="31" t="s">
        <v>55</v>
      </c>
      <c r="G269" s="31">
        <v>9</v>
      </c>
      <c r="H269" s="32">
        <v>5994</v>
      </c>
      <c r="I269" s="31">
        <v>2626.5707999999995</v>
      </c>
    </row>
    <row r="270" spans="2:9" x14ac:dyDescent="0.25">
      <c r="B270" s="29">
        <v>41339</v>
      </c>
      <c r="C270" s="30">
        <v>1364</v>
      </c>
      <c r="D270" s="31" t="s">
        <v>56</v>
      </c>
      <c r="E270" s="31" t="s">
        <v>60</v>
      </c>
      <c r="F270" s="31" t="s">
        <v>55</v>
      </c>
      <c r="G270" s="31">
        <v>9</v>
      </c>
      <c r="H270" s="32">
        <v>6480</v>
      </c>
      <c r="I270" s="31">
        <v>4390.2</v>
      </c>
    </row>
    <row r="271" spans="2:9" x14ac:dyDescent="0.25">
      <c r="B271" s="29">
        <v>41340</v>
      </c>
      <c r="C271" s="30">
        <v>1365</v>
      </c>
      <c r="D271" s="31" t="s">
        <v>57</v>
      </c>
      <c r="E271" s="31" t="s">
        <v>60</v>
      </c>
      <c r="F271" s="31" t="s">
        <v>58</v>
      </c>
      <c r="G271" s="31">
        <v>6</v>
      </c>
      <c r="H271" s="32">
        <v>3078</v>
      </c>
      <c r="I271" s="31">
        <v>2534.7330000000002</v>
      </c>
    </row>
    <row r="272" spans="2:9" x14ac:dyDescent="0.25">
      <c r="B272" s="29">
        <v>41341</v>
      </c>
      <c r="C272" s="30">
        <v>1366</v>
      </c>
      <c r="D272" s="31" t="s">
        <v>53</v>
      </c>
      <c r="E272" s="31" t="s">
        <v>60</v>
      </c>
      <c r="F272" s="31" t="s">
        <v>58</v>
      </c>
      <c r="G272" s="31">
        <v>9</v>
      </c>
      <c r="H272" s="32">
        <v>6858</v>
      </c>
      <c r="I272" s="31">
        <v>1755.1908000000001</v>
      </c>
    </row>
    <row r="273" spans="2:9" x14ac:dyDescent="0.25">
      <c r="B273" s="29">
        <v>41342</v>
      </c>
      <c r="C273" s="30">
        <v>1367</v>
      </c>
      <c r="D273" s="31" t="s">
        <v>56</v>
      </c>
      <c r="E273" s="31" t="s">
        <v>60</v>
      </c>
      <c r="F273" s="31" t="s">
        <v>58</v>
      </c>
      <c r="G273" s="31">
        <v>10</v>
      </c>
      <c r="H273" s="32">
        <v>10080</v>
      </c>
      <c r="I273" s="31">
        <v>3171.1680000000001</v>
      </c>
    </row>
    <row r="274" spans="2:9" x14ac:dyDescent="0.25">
      <c r="B274" s="29">
        <v>41343</v>
      </c>
      <c r="C274" s="30">
        <v>1368</v>
      </c>
      <c r="D274" s="31" t="s">
        <v>57</v>
      </c>
      <c r="E274" s="31" t="s">
        <v>60</v>
      </c>
      <c r="F274" s="31" t="s">
        <v>59</v>
      </c>
      <c r="G274" s="31">
        <v>10</v>
      </c>
      <c r="H274" s="32">
        <v>5520</v>
      </c>
      <c r="I274" s="31">
        <v>2378.0160000000001</v>
      </c>
    </row>
    <row r="275" spans="2:9" x14ac:dyDescent="0.25">
      <c r="B275" s="29">
        <v>41344</v>
      </c>
      <c r="C275" s="30">
        <v>1369</v>
      </c>
      <c r="D275" s="31" t="s">
        <v>53</v>
      </c>
      <c r="E275" s="31" t="s">
        <v>60</v>
      </c>
      <c r="F275" s="31" t="s">
        <v>59</v>
      </c>
      <c r="G275" s="31">
        <v>9</v>
      </c>
      <c r="H275" s="32">
        <v>11016</v>
      </c>
      <c r="I275" s="31">
        <v>892.84679999999992</v>
      </c>
    </row>
    <row r="276" spans="2:9" x14ac:dyDescent="0.25">
      <c r="B276" s="29">
        <v>41345</v>
      </c>
      <c r="C276" s="30">
        <v>1370</v>
      </c>
      <c r="D276" s="31" t="s">
        <v>56</v>
      </c>
      <c r="E276" s="31" t="s">
        <v>60</v>
      </c>
      <c r="F276" s="31" t="s">
        <v>59</v>
      </c>
      <c r="G276" s="31">
        <v>8</v>
      </c>
      <c r="H276" s="32">
        <v>2232</v>
      </c>
      <c r="I276" s="31">
        <v>969.13439999999991</v>
      </c>
    </row>
    <row r="277" spans="2:9" x14ac:dyDescent="0.25">
      <c r="B277" s="29">
        <v>41346</v>
      </c>
      <c r="C277" s="30">
        <v>1371</v>
      </c>
      <c r="D277" s="31" t="s">
        <v>57</v>
      </c>
      <c r="E277" s="31" t="s">
        <v>60</v>
      </c>
      <c r="F277" s="31" t="s">
        <v>55</v>
      </c>
      <c r="G277" s="31">
        <v>8</v>
      </c>
      <c r="H277" s="32">
        <v>6792</v>
      </c>
      <c r="I277" s="31">
        <v>907.1848</v>
      </c>
    </row>
    <row r="278" spans="2:9" x14ac:dyDescent="0.25">
      <c r="B278" s="29">
        <v>41347</v>
      </c>
      <c r="C278" s="30">
        <v>1372</v>
      </c>
      <c r="D278" s="31" t="s">
        <v>53</v>
      </c>
      <c r="E278" s="31" t="s">
        <v>60</v>
      </c>
      <c r="F278" s="31" t="s">
        <v>55</v>
      </c>
      <c r="G278" s="31">
        <v>6</v>
      </c>
      <c r="H278" s="32">
        <v>8707.5</v>
      </c>
      <c r="I278" s="31">
        <v>1918.95885</v>
      </c>
    </row>
    <row r="279" spans="2:9" x14ac:dyDescent="0.25">
      <c r="B279" s="29">
        <v>41348</v>
      </c>
      <c r="C279" s="30">
        <v>1373</v>
      </c>
      <c r="D279" s="31" t="s">
        <v>56</v>
      </c>
      <c r="E279" s="31" t="s">
        <v>60</v>
      </c>
      <c r="F279" s="31" t="s">
        <v>55</v>
      </c>
      <c r="G279" s="31">
        <v>7</v>
      </c>
      <c r="H279" s="32">
        <v>5796</v>
      </c>
      <c r="I279" s="31">
        <v>3440.5056</v>
      </c>
    </row>
    <row r="280" spans="2:9" x14ac:dyDescent="0.25">
      <c r="B280" s="29">
        <v>41349</v>
      </c>
      <c r="C280" s="30">
        <v>1374</v>
      </c>
      <c r="D280" s="31" t="s">
        <v>57</v>
      </c>
      <c r="E280" s="31" t="s">
        <v>60</v>
      </c>
      <c r="F280" s="31" t="s">
        <v>58</v>
      </c>
      <c r="G280" s="31">
        <v>10</v>
      </c>
      <c r="H280" s="32">
        <v>9000</v>
      </c>
      <c r="I280" s="31">
        <v>2616.2999999999997</v>
      </c>
    </row>
    <row r="281" spans="2:9" x14ac:dyDescent="0.25">
      <c r="B281" s="29">
        <v>41350</v>
      </c>
      <c r="C281" s="30">
        <v>1375</v>
      </c>
      <c r="D281" s="31" t="s">
        <v>53</v>
      </c>
      <c r="E281" s="31" t="s">
        <v>60</v>
      </c>
      <c r="F281" s="31" t="s">
        <v>58</v>
      </c>
      <c r="G281" s="31">
        <v>6</v>
      </c>
      <c r="H281" s="32">
        <v>10192.5</v>
      </c>
      <c r="I281" s="31">
        <v>1763.7101999999998</v>
      </c>
    </row>
    <row r="282" spans="2:9" x14ac:dyDescent="0.25">
      <c r="B282" s="29">
        <v>41351</v>
      </c>
      <c r="C282" s="30">
        <v>1376</v>
      </c>
      <c r="D282" s="31" t="s">
        <v>56</v>
      </c>
      <c r="E282" s="31" t="s">
        <v>60</v>
      </c>
      <c r="F282" s="31" t="s">
        <v>58</v>
      </c>
      <c r="G282" s="31">
        <v>6</v>
      </c>
      <c r="H282" s="32">
        <v>7074</v>
      </c>
      <c r="I282" s="31">
        <v>594.03915000000006</v>
      </c>
    </row>
    <row r="283" spans="2:9" x14ac:dyDescent="0.25">
      <c r="B283" s="29">
        <v>41352</v>
      </c>
      <c r="C283" s="30">
        <v>1377</v>
      </c>
      <c r="D283" s="31" t="s">
        <v>57</v>
      </c>
      <c r="E283" s="31" t="s">
        <v>60</v>
      </c>
      <c r="F283" s="31" t="s">
        <v>59</v>
      </c>
      <c r="G283" s="31">
        <v>10</v>
      </c>
      <c r="H283" s="32">
        <v>2260</v>
      </c>
      <c r="I283" s="31">
        <v>3598.8240000000001</v>
      </c>
    </row>
    <row r="284" spans="2:9" x14ac:dyDescent="0.25">
      <c r="B284" s="29">
        <v>41353</v>
      </c>
      <c r="C284" s="30">
        <v>1378</v>
      </c>
      <c r="D284" s="31" t="s">
        <v>53</v>
      </c>
      <c r="E284" s="31" t="s">
        <v>60</v>
      </c>
      <c r="F284" s="31" t="s">
        <v>59</v>
      </c>
      <c r="G284" s="31">
        <v>7</v>
      </c>
      <c r="H284" s="32">
        <v>8568</v>
      </c>
      <c r="I284" s="31">
        <v>980.17920000000004</v>
      </c>
    </row>
    <row r="285" spans="2:9" x14ac:dyDescent="0.25">
      <c r="B285" s="29">
        <v>41354</v>
      </c>
      <c r="C285" s="30">
        <v>1379</v>
      </c>
      <c r="D285" s="31" t="s">
        <v>56</v>
      </c>
      <c r="E285" s="31" t="s">
        <v>60</v>
      </c>
      <c r="F285" s="31" t="s">
        <v>59</v>
      </c>
      <c r="G285" s="31">
        <v>8</v>
      </c>
      <c r="H285" s="32">
        <v>8856</v>
      </c>
      <c r="I285" s="31">
        <v>5951.232</v>
      </c>
    </row>
    <row r="286" spans="2:9" x14ac:dyDescent="0.25">
      <c r="B286" s="29">
        <v>41355</v>
      </c>
      <c r="C286" s="30">
        <v>1380</v>
      </c>
      <c r="D286" s="31" t="s">
        <v>57</v>
      </c>
      <c r="E286" s="31" t="s">
        <v>60</v>
      </c>
      <c r="F286" s="31" t="s">
        <v>55</v>
      </c>
      <c r="G286" s="31">
        <v>6</v>
      </c>
      <c r="H286" s="32">
        <v>1692</v>
      </c>
      <c r="I286" s="31">
        <v>2789.7696000000001</v>
      </c>
    </row>
    <row r="287" spans="2:9" x14ac:dyDescent="0.25">
      <c r="B287" s="29">
        <v>41356</v>
      </c>
      <c r="C287" s="30">
        <v>1381</v>
      </c>
      <c r="D287" s="31" t="s">
        <v>53</v>
      </c>
      <c r="E287" s="31" t="s">
        <v>60</v>
      </c>
      <c r="F287" s="31" t="s">
        <v>55</v>
      </c>
      <c r="G287" s="31">
        <v>6</v>
      </c>
      <c r="H287" s="32">
        <v>5022</v>
      </c>
      <c r="I287" s="31">
        <v>3700.3769999999995</v>
      </c>
    </row>
    <row r="288" spans="2:9" x14ac:dyDescent="0.25">
      <c r="B288" s="29">
        <v>41357</v>
      </c>
      <c r="C288" s="30">
        <v>1382</v>
      </c>
      <c r="D288" s="31" t="s">
        <v>56</v>
      </c>
      <c r="E288" s="31" t="s">
        <v>60</v>
      </c>
      <c r="F288" s="31" t="s">
        <v>55</v>
      </c>
      <c r="G288" s="31">
        <v>10</v>
      </c>
      <c r="H288" s="32">
        <v>8160</v>
      </c>
      <c r="I288" s="31">
        <v>3942.9119999999998</v>
      </c>
    </row>
    <row r="289" spans="2:9" x14ac:dyDescent="0.25">
      <c r="B289" s="29">
        <v>41358</v>
      </c>
      <c r="C289" s="30">
        <v>1383</v>
      </c>
      <c r="D289" s="31" t="s">
        <v>57</v>
      </c>
      <c r="E289" s="31" t="s">
        <v>60</v>
      </c>
      <c r="F289" s="31" t="s">
        <v>58</v>
      </c>
      <c r="G289" s="31">
        <v>7</v>
      </c>
      <c r="H289" s="32">
        <v>2509.5</v>
      </c>
      <c r="I289" s="31">
        <v>858.7509</v>
      </c>
    </row>
    <row r="290" spans="2:9" x14ac:dyDescent="0.25">
      <c r="B290" s="29">
        <v>41359</v>
      </c>
      <c r="C290" s="30">
        <v>1384</v>
      </c>
      <c r="D290" s="31" t="s">
        <v>53</v>
      </c>
      <c r="E290" s="31" t="s">
        <v>60</v>
      </c>
      <c r="F290" s="31" t="s">
        <v>58</v>
      </c>
      <c r="G290" s="31">
        <v>7</v>
      </c>
      <c r="H290" s="32">
        <v>1732.5</v>
      </c>
      <c r="I290" s="31">
        <v>1503.81</v>
      </c>
    </row>
    <row r="291" spans="2:9" x14ac:dyDescent="0.25">
      <c r="B291" s="29">
        <v>41360</v>
      </c>
      <c r="C291" s="30">
        <v>1385</v>
      </c>
      <c r="D291" s="31" t="s">
        <v>56</v>
      </c>
      <c r="E291" s="31" t="s">
        <v>60</v>
      </c>
      <c r="F291" s="31" t="s">
        <v>58</v>
      </c>
      <c r="G291" s="31">
        <v>9</v>
      </c>
      <c r="H291" s="32">
        <v>2340</v>
      </c>
      <c r="I291" s="31">
        <v>2488.59</v>
      </c>
    </row>
    <row r="292" spans="2:9" x14ac:dyDescent="0.25">
      <c r="B292" s="29">
        <v>41361</v>
      </c>
      <c r="C292" s="30">
        <v>1386</v>
      </c>
      <c r="D292" s="31" t="s">
        <v>57</v>
      </c>
      <c r="E292" s="31" t="s">
        <v>60</v>
      </c>
      <c r="F292" s="31" t="s">
        <v>59</v>
      </c>
      <c r="G292" s="31">
        <v>10</v>
      </c>
      <c r="H292" s="32">
        <v>10960</v>
      </c>
      <c r="I292" s="31">
        <v>3741.7439999999997</v>
      </c>
    </row>
    <row r="293" spans="2:9" x14ac:dyDescent="0.25">
      <c r="B293" s="29">
        <v>41362</v>
      </c>
      <c r="C293" s="30">
        <v>1387</v>
      </c>
      <c r="D293" s="31" t="s">
        <v>53</v>
      </c>
      <c r="E293" s="31" t="s">
        <v>60</v>
      </c>
      <c r="F293" s="31" t="s">
        <v>59</v>
      </c>
      <c r="G293" s="31">
        <v>7</v>
      </c>
      <c r="H293" s="32">
        <v>8111.25</v>
      </c>
      <c r="I293" s="31">
        <v>597.799125</v>
      </c>
    </row>
    <row r="294" spans="2:9" x14ac:dyDescent="0.25">
      <c r="B294" s="29">
        <v>41363</v>
      </c>
      <c r="C294" s="30">
        <v>1388</v>
      </c>
      <c r="D294" s="31" t="s">
        <v>56</v>
      </c>
      <c r="E294" s="31" t="s">
        <v>60</v>
      </c>
      <c r="F294" s="31" t="s">
        <v>59</v>
      </c>
      <c r="G294" s="31">
        <v>6</v>
      </c>
      <c r="H294" s="32">
        <v>4878</v>
      </c>
      <c r="I294" s="31">
        <v>4765.8060000000005</v>
      </c>
    </row>
    <row r="295" spans="2:9" x14ac:dyDescent="0.25">
      <c r="B295" s="29">
        <v>41364</v>
      </c>
      <c r="C295" s="30">
        <v>1389</v>
      </c>
      <c r="D295" s="31" t="s">
        <v>57</v>
      </c>
      <c r="E295" s="31" t="s">
        <v>60</v>
      </c>
      <c r="F295" s="31" t="s">
        <v>55</v>
      </c>
      <c r="G295" s="31">
        <v>8</v>
      </c>
      <c r="H295" s="32">
        <v>14940</v>
      </c>
      <c r="I295" s="31">
        <v>5294.7359999999999</v>
      </c>
    </row>
    <row r="296" spans="2:9" x14ac:dyDescent="0.25">
      <c r="B296" s="29">
        <v>41365</v>
      </c>
      <c r="C296" s="30">
        <v>1390</v>
      </c>
      <c r="D296" s="31" t="s">
        <v>53</v>
      </c>
      <c r="E296" s="31" t="s">
        <v>60</v>
      </c>
      <c r="F296" s="31" t="s">
        <v>55</v>
      </c>
      <c r="G296" s="31">
        <v>8</v>
      </c>
      <c r="H296" s="32">
        <v>8280</v>
      </c>
      <c r="I296" s="31">
        <v>4222.7999999999993</v>
      </c>
    </row>
    <row r="297" spans="2:9" x14ac:dyDescent="0.25">
      <c r="B297" s="29">
        <v>41366</v>
      </c>
      <c r="C297" s="30">
        <v>1391</v>
      </c>
      <c r="D297" s="31" t="s">
        <v>56</v>
      </c>
      <c r="E297" s="31" t="s">
        <v>60</v>
      </c>
      <c r="F297" s="31" t="s">
        <v>55</v>
      </c>
      <c r="G297" s="31">
        <v>6</v>
      </c>
      <c r="H297" s="32">
        <v>2065.5</v>
      </c>
      <c r="I297" s="31">
        <v>2443.2799500000001</v>
      </c>
    </row>
    <row r="298" spans="2:9" x14ac:dyDescent="0.25">
      <c r="B298" s="29">
        <v>41367</v>
      </c>
      <c r="C298" s="30">
        <v>1392</v>
      </c>
      <c r="D298" s="31" t="s">
        <v>57</v>
      </c>
      <c r="E298" s="31" t="s">
        <v>60</v>
      </c>
      <c r="F298" s="31" t="s">
        <v>58</v>
      </c>
      <c r="G298" s="31">
        <v>8</v>
      </c>
      <c r="H298" s="32">
        <v>8028</v>
      </c>
      <c r="I298" s="31">
        <v>4016.6760000000004</v>
      </c>
    </row>
    <row r="299" spans="2:9" x14ac:dyDescent="0.25">
      <c r="B299" s="29">
        <v>41368</v>
      </c>
      <c r="C299" s="30">
        <v>1393</v>
      </c>
      <c r="D299" s="31" t="s">
        <v>53</v>
      </c>
      <c r="E299" s="31" t="s">
        <v>60</v>
      </c>
      <c r="F299" s="31" t="s">
        <v>58</v>
      </c>
      <c r="G299" s="31">
        <v>9</v>
      </c>
      <c r="H299" s="32">
        <v>8280</v>
      </c>
      <c r="I299" s="31">
        <v>3315.1049999999996</v>
      </c>
    </row>
    <row r="300" spans="2:9" x14ac:dyDescent="0.25">
      <c r="B300" s="29">
        <v>41369</v>
      </c>
      <c r="C300" s="30">
        <v>1394</v>
      </c>
      <c r="D300" s="31" t="s">
        <v>56</v>
      </c>
      <c r="E300" s="31" t="s">
        <v>60</v>
      </c>
      <c r="F300" s="31" t="s">
        <v>58</v>
      </c>
      <c r="G300" s="31">
        <v>7</v>
      </c>
      <c r="H300" s="32">
        <v>2215.5</v>
      </c>
      <c r="I300" s="31">
        <v>2865.9708000000005</v>
      </c>
    </row>
    <row r="301" spans="2:9" x14ac:dyDescent="0.25">
      <c r="B301" s="29">
        <v>41370</v>
      </c>
      <c r="C301" s="30">
        <v>1395</v>
      </c>
      <c r="D301" s="31" t="s">
        <v>57</v>
      </c>
      <c r="E301" s="31" t="s">
        <v>60</v>
      </c>
      <c r="F301" s="31" t="s">
        <v>59</v>
      </c>
      <c r="G301" s="31">
        <v>7</v>
      </c>
      <c r="H301" s="32">
        <v>12022.5</v>
      </c>
      <c r="I301" s="31">
        <v>2547.0868500000006</v>
      </c>
    </row>
    <row r="302" spans="2:9" x14ac:dyDescent="0.25">
      <c r="B302" s="29">
        <v>41371</v>
      </c>
      <c r="C302" s="30">
        <v>1396</v>
      </c>
      <c r="D302" s="31" t="s">
        <v>53</v>
      </c>
      <c r="E302" s="31" t="s">
        <v>60</v>
      </c>
      <c r="F302" s="31" t="s">
        <v>59</v>
      </c>
      <c r="G302" s="31">
        <v>10</v>
      </c>
      <c r="H302" s="32">
        <v>3600</v>
      </c>
      <c r="I302" s="31">
        <v>3808.8</v>
      </c>
    </row>
    <row r="303" spans="2:9" x14ac:dyDescent="0.25">
      <c r="B303" s="29">
        <v>41372</v>
      </c>
      <c r="C303" s="30">
        <v>1397</v>
      </c>
      <c r="D303" s="31" t="s">
        <v>56</v>
      </c>
      <c r="E303" s="31" t="s">
        <v>60</v>
      </c>
      <c r="F303" s="31" t="s">
        <v>59</v>
      </c>
      <c r="G303" s="31">
        <v>8</v>
      </c>
      <c r="H303" s="32">
        <v>5136</v>
      </c>
      <c r="I303" s="31">
        <v>2781.9143999999997</v>
      </c>
    </row>
    <row r="304" spans="2:9" x14ac:dyDescent="0.25">
      <c r="B304" s="29">
        <v>41373</v>
      </c>
      <c r="C304" s="30">
        <v>1398</v>
      </c>
      <c r="D304" s="31" t="s">
        <v>57</v>
      </c>
      <c r="E304" s="31" t="s">
        <v>60</v>
      </c>
      <c r="F304" s="31" t="s">
        <v>55</v>
      </c>
      <c r="G304" s="31">
        <v>9</v>
      </c>
      <c r="H304" s="32">
        <v>2430</v>
      </c>
      <c r="I304" s="31">
        <v>5209.920000000001</v>
      </c>
    </row>
    <row r="305" spans="2:9" x14ac:dyDescent="0.25">
      <c r="B305" s="29">
        <v>41374</v>
      </c>
      <c r="C305" s="30">
        <v>1399</v>
      </c>
      <c r="D305" s="31" t="s">
        <v>53</v>
      </c>
      <c r="E305" s="31" t="s">
        <v>60</v>
      </c>
      <c r="F305" s="31" t="s">
        <v>55</v>
      </c>
      <c r="G305" s="31">
        <v>10</v>
      </c>
      <c r="H305" s="32">
        <v>10160</v>
      </c>
      <c r="I305" s="31">
        <v>3020.5679999999998</v>
      </c>
    </row>
    <row r="306" spans="2:9" x14ac:dyDescent="0.25">
      <c r="B306" s="29">
        <v>41375</v>
      </c>
      <c r="C306" s="30">
        <v>1400</v>
      </c>
      <c r="D306" s="31" t="s">
        <v>56</v>
      </c>
      <c r="E306" s="31" t="s">
        <v>60</v>
      </c>
      <c r="F306" s="31" t="s">
        <v>55</v>
      </c>
      <c r="G306" s="31">
        <v>7</v>
      </c>
      <c r="H306" s="32">
        <v>8379</v>
      </c>
      <c r="I306" s="31">
        <v>4688.0505000000003</v>
      </c>
    </row>
    <row r="307" spans="2:9" x14ac:dyDescent="0.25">
      <c r="B307" s="29">
        <v>41376</v>
      </c>
      <c r="C307" s="30">
        <v>1401</v>
      </c>
      <c r="D307" s="31" t="s">
        <v>57</v>
      </c>
      <c r="E307" s="31" t="s">
        <v>60</v>
      </c>
      <c r="F307" s="31" t="s">
        <v>58</v>
      </c>
      <c r="G307" s="31">
        <v>10</v>
      </c>
      <c r="H307" s="32">
        <v>3420</v>
      </c>
      <c r="I307" s="31">
        <v>1141.596</v>
      </c>
    </row>
    <row r="308" spans="2:9" x14ac:dyDescent="0.25">
      <c r="B308" s="29">
        <v>41377</v>
      </c>
      <c r="C308" s="30">
        <v>1402</v>
      </c>
      <c r="D308" s="31" t="s">
        <v>53</v>
      </c>
      <c r="E308" s="31" t="s">
        <v>60</v>
      </c>
      <c r="F308" s="31" t="s">
        <v>58</v>
      </c>
      <c r="G308" s="31">
        <v>7</v>
      </c>
      <c r="H308" s="32">
        <v>2572.5</v>
      </c>
      <c r="I308" s="31">
        <v>1882.5554999999999</v>
      </c>
    </row>
    <row r="309" spans="2:9" x14ac:dyDescent="0.25">
      <c r="B309" s="29">
        <v>41378</v>
      </c>
      <c r="C309" s="30">
        <v>1403</v>
      </c>
      <c r="D309" s="31" t="s">
        <v>56</v>
      </c>
      <c r="E309" s="31" t="s">
        <v>60</v>
      </c>
      <c r="F309" s="31" t="s">
        <v>58</v>
      </c>
      <c r="G309" s="31">
        <v>7</v>
      </c>
      <c r="H309" s="32">
        <v>12652.5</v>
      </c>
      <c r="I309" s="31">
        <v>807.73559999999998</v>
      </c>
    </row>
    <row r="310" spans="2:9" x14ac:dyDescent="0.25">
      <c r="B310" s="29">
        <v>41379</v>
      </c>
      <c r="C310" s="30">
        <v>1404</v>
      </c>
      <c r="D310" s="31" t="s">
        <v>57</v>
      </c>
      <c r="E310" s="31" t="s">
        <v>60</v>
      </c>
      <c r="F310" s="31" t="s">
        <v>59</v>
      </c>
      <c r="G310" s="31">
        <v>6</v>
      </c>
      <c r="H310" s="32">
        <v>8856</v>
      </c>
      <c r="I310" s="31">
        <v>4363.7939999999999</v>
      </c>
    </row>
    <row r="311" spans="2:9" x14ac:dyDescent="0.25">
      <c r="B311" s="29">
        <v>41380</v>
      </c>
      <c r="C311" s="30">
        <v>1405</v>
      </c>
      <c r="D311" s="31" t="s">
        <v>53</v>
      </c>
      <c r="E311" s="31" t="s">
        <v>60</v>
      </c>
      <c r="F311" s="31" t="s">
        <v>59</v>
      </c>
      <c r="G311" s="31">
        <v>7</v>
      </c>
      <c r="H311" s="32">
        <v>8820</v>
      </c>
      <c r="I311" s="31">
        <v>2115.6239999999998</v>
      </c>
    </row>
    <row r="312" spans="2:9" x14ac:dyDescent="0.25">
      <c r="B312" s="29">
        <v>41381</v>
      </c>
      <c r="C312" s="30">
        <v>1406</v>
      </c>
      <c r="D312" s="31" t="s">
        <v>56</v>
      </c>
      <c r="E312" s="31" t="s">
        <v>60</v>
      </c>
      <c r="F312" s="31" t="s">
        <v>59</v>
      </c>
      <c r="G312" s="31">
        <v>9</v>
      </c>
      <c r="H312" s="32">
        <v>13230</v>
      </c>
      <c r="I312" s="31">
        <v>2436.9659999999999</v>
      </c>
    </row>
    <row r="313" spans="2:9" x14ac:dyDescent="0.25">
      <c r="B313" s="29">
        <v>41382</v>
      </c>
      <c r="C313" s="30">
        <v>1407</v>
      </c>
      <c r="D313" s="31" t="s">
        <v>57</v>
      </c>
      <c r="E313" s="31" t="s">
        <v>60</v>
      </c>
      <c r="F313" s="31" t="s">
        <v>55</v>
      </c>
      <c r="G313" s="31">
        <v>6</v>
      </c>
      <c r="H313" s="32">
        <v>6358.5</v>
      </c>
      <c r="I313" s="31">
        <v>2668.0265999999992</v>
      </c>
    </row>
    <row r="314" spans="2:9" x14ac:dyDescent="0.25">
      <c r="B314" s="29">
        <v>41383</v>
      </c>
      <c r="C314" s="30">
        <v>1408</v>
      </c>
      <c r="D314" s="31" t="s">
        <v>53</v>
      </c>
      <c r="E314" s="31" t="s">
        <v>60</v>
      </c>
      <c r="F314" s="31" t="s">
        <v>55</v>
      </c>
      <c r="G314" s="31">
        <v>9</v>
      </c>
      <c r="H314" s="32">
        <v>13095</v>
      </c>
      <c r="I314" s="31">
        <v>1701.3023999999998</v>
      </c>
    </row>
    <row r="315" spans="2:9" x14ac:dyDescent="0.25">
      <c r="B315" s="29">
        <v>41384</v>
      </c>
      <c r="C315" s="30">
        <v>1409</v>
      </c>
      <c r="D315" s="31" t="s">
        <v>56</v>
      </c>
      <c r="E315" s="31" t="s">
        <v>60</v>
      </c>
      <c r="F315" s="31" t="s">
        <v>55</v>
      </c>
      <c r="G315" s="31">
        <v>7</v>
      </c>
      <c r="H315" s="32">
        <v>3822</v>
      </c>
      <c r="I315" s="31">
        <v>3359.538</v>
      </c>
    </row>
    <row r="316" spans="2:9" x14ac:dyDescent="0.25">
      <c r="B316" s="29">
        <v>41385</v>
      </c>
      <c r="C316" s="30">
        <v>1410</v>
      </c>
      <c r="D316" s="31" t="s">
        <v>57</v>
      </c>
      <c r="E316" s="31" t="s">
        <v>60</v>
      </c>
      <c r="F316" s="31" t="s">
        <v>58</v>
      </c>
      <c r="G316" s="31">
        <v>10</v>
      </c>
      <c r="H316" s="32">
        <v>13600</v>
      </c>
      <c r="I316" s="31">
        <v>5811.2800000000007</v>
      </c>
    </row>
    <row r="317" spans="2:9" x14ac:dyDescent="0.25">
      <c r="B317" s="29">
        <v>41386</v>
      </c>
      <c r="C317" s="30">
        <v>1411</v>
      </c>
      <c r="D317" s="31" t="s">
        <v>53</v>
      </c>
      <c r="E317" s="31" t="s">
        <v>60</v>
      </c>
      <c r="F317" s="31" t="s">
        <v>58</v>
      </c>
      <c r="G317" s="31">
        <v>8</v>
      </c>
      <c r="H317" s="32">
        <v>8640</v>
      </c>
      <c r="I317" s="31">
        <v>4520.880000000001</v>
      </c>
    </row>
    <row r="318" spans="2:9" x14ac:dyDescent="0.25">
      <c r="B318" s="29">
        <v>41387</v>
      </c>
      <c r="C318" s="30">
        <v>1412</v>
      </c>
      <c r="D318" s="31" t="s">
        <v>56</v>
      </c>
      <c r="E318" s="31" t="s">
        <v>60</v>
      </c>
      <c r="F318" s="31" t="s">
        <v>58</v>
      </c>
      <c r="G318" s="31">
        <v>9</v>
      </c>
      <c r="H318" s="32">
        <v>2421</v>
      </c>
      <c r="I318" s="31">
        <v>3976.4924999999998</v>
      </c>
    </row>
    <row r="319" spans="2:9" x14ac:dyDescent="0.25">
      <c r="B319" s="29">
        <v>41388</v>
      </c>
      <c r="C319" s="30">
        <v>1413</v>
      </c>
      <c r="D319" s="31" t="s">
        <v>57</v>
      </c>
      <c r="E319" s="31" t="s">
        <v>60</v>
      </c>
      <c r="F319" s="31" t="s">
        <v>59</v>
      </c>
      <c r="G319" s="31">
        <v>6</v>
      </c>
      <c r="H319" s="32">
        <v>7290</v>
      </c>
      <c r="I319" s="31">
        <v>3423.5662499999999</v>
      </c>
    </row>
    <row r="320" spans="2:9" x14ac:dyDescent="0.25">
      <c r="B320" s="29">
        <v>41389</v>
      </c>
      <c r="C320" s="30">
        <v>1414</v>
      </c>
      <c r="D320" s="31" t="s">
        <v>53</v>
      </c>
      <c r="E320" s="31" t="s">
        <v>60</v>
      </c>
      <c r="F320" s="31" t="s">
        <v>59</v>
      </c>
      <c r="G320" s="31">
        <v>8</v>
      </c>
      <c r="H320" s="32">
        <v>6192</v>
      </c>
      <c r="I320" s="31">
        <v>2479.8959999999997</v>
      </c>
    </row>
    <row r="321" spans="2:9" x14ac:dyDescent="0.25">
      <c r="B321" s="29">
        <v>41390</v>
      </c>
      <c r="C321" s="30">
        <v>1415</v>
      </c>
      <c r="D321" s="31" t="s">
        <v>56</v>
      </c>
      <c r="E321" s="31" t="s">
        <v>60</v>
      </c>
      <c r="F321" s="31" t="s">
        <v>59</v>
      </c>
      <c r="G321" s="31">
        <v>6</v>
      </c>
      <c r="H321" s="32">
        <v>2146.5</v>
      </c>
      <c r="I321" s="31">
        <v>2718.7569000000003</v>
      </c>
    </row>
    <row r="322" spans="2:9" x14ac:dyDescent="0.25">
      <c r="B322" s="29">
        <v>41391</v>
      </c>
      <c r="C322" s="30">
        <v>1416</v>
      </c>
      <c r="D322" s="31" t="s">
        <v>57</v>
      </c>
      <c r="E322" s="31" t="s">
        <v>60</v>
      </c>
      <c r="F322" s="31" t="s">
        <v>55</v>
      </c>
      <c r="G322" s="31">
        <v>7</v>
      </c>
      <c r="H322" s="32">
        <v>7528.5</v>
      </c>
      <c r="I322" s="31">
        <v>769.66364999999985</v>
      </c>
    </row>
    <row r="323" spans="2:9" x14ac:dyDescent="0.25">
      <c r="B323" s="29">
        <v>41392</v>
      </c>
      <c r="C323" s="30">
        <v>1417</v>
      </c>
      <c r="D323" s="31" t="s">
        <v>53</v>
      </c>
      <c r="E323" s="31" t="s">
        <v>60</v>
      </c>
      <c r="F323" s="31" t="s">
        <v>55</v>
      </c>
      <c r="G323" s="31">
        <v>6</v>
      </c>
      <c r="H323" s="32">
        <v>2106</v>
      </c>
      <c r="I323" s="31">
        <v>1447.6644000000001</v>
      </c>
    </row>
    <row r="324" spans="2:9" x14ac:dyDescent="0.25">
      <c r="B324" s="29">
        <v>41393</v>
      </c>
      <c r="C324" s="30">
        <v>1418</v>
      </c>
      <c r="D324" s="31" t="s">
        <v>56</v>
      </c>
      <c r="E324" s="31" t="s">
        <v>60</v>
      </c>
      <c r="F324" s="31" t="s">
        <v>55</v>
      </c>
      <c r="G324" s="31">
        <v>10</v>
      </c>
      <c r="H324" s="32">
        <v>8480</v>
      </c>
      <c r="I324" s="31">
        <v>2146.5</v>
      </c>
    </row>
    <row r="325" spans="2:9" x14ac:dyDescent="0.25">
      <c r="B325" s="29">
        <v>41394</v>
      </c>
      <c r="C325" s="30">
        <v>1419</v>
      </c>
      <c r="D325" s="31" t="s">
        <v>57</v>
      </c>
      <c r="E325" s="31" t="s">
        <v>60</v>
      </c>
      <c r="F325" s="31" t="s">
        <v>58</v>
      </c>
      <c r="G325" s="31">
        <v>6</v>
      </c>
      <c r="H325" s="32">
        <v>4266</v>
      </c>
      <c r="I325" s="31">
        <v>665.92259999999999</v>
      </c>
    </row>
    <row r="326" spans="2:9" x14ac:dyDescent="0.25">
      <c r="B326" s="29">
        <v>41395</v>
      </c>
      <c r="C326" s="30">
        <v>1420</v>
      </c>
      <c r="D326" s="31" t="s">
        <v>53</v>
      </c>
      <c r="E326" s="31" t="s">
        <v>60</v>
      </c>
      <c r="F326" s="31" t="s">
        <v>58</v>
      </c>
      <c r="G326" s="31">
        <v>10</v>
      </c>
      <c r="H326" s="32">
        <v>7245</v>
      </c>
      <c r="I326" s="31">
        <v>3210.2594999999997</v>
      </c>
    </row>
    <row r="327" spans="2:9" x14ac:dyDescent="0.25">
      <c r="B327" s="29">
        <v>41396</v>
      </c>
      <c r="C327" s="30">
        <v>1421</v>
      </c>
      <c r="D327" s="31" t="s">
        <v>56</v>
      </c>
      <c r="E327" s="31" t="s">
        <v>60</v>
      </c>
      <c r="F327" s="31" t="s">
        <v>58</v>
      </c>
      <c r="G327" s="31">
        <v>9</v>
      </c>
      <c r="H327" s="32">
        <v>1552.5</v>
      </c>
      <c r="I327" s="31">
        <v>2023.8390000000002</v>
      </c>
    </row>
    <row r="328" spans="2:9" x14ac:dyDescent="0.25">
      <c r="B328" s="29">
        <v>41397</v>
      </c>
      <c r="C328" s="30">
        <v>1422</v>
      </c>
      <c r="D328" s="31" t="s">
        <v>57</v>
      </c>
      <c r="E328" s="31" t="s">
        <v>60</v>
      </c>
      <c r="F328" s="31" t="s">
        <v>59</v>
      </c>
      <c r="G328" s="31">
        <v>6</v>
      </c>
      <c r="H328" s="32">
        <v>2151</v>
      </c>
      <c r="I328" s="31">
        <v>3784.8995999999997</v>
      </c>
    </row>
    <row r="329" spans="2:9" x14ac:dyDescent="0.25">
      <c r="B329" s="29">
        <v>41398</v>
      </c>
      <c r="C329" s="30">
        <v>1423</v>
      </c>
      <c r="D329" s="31" t="s">
        <v>53</v>
      </c>
      <c r="E329" s="31" t="s">
        <v>60</v>
      </c>
      <c r="F329" s="31" t="s">
        <v>59</v>
      </c>
      <c r="G329" s="31">
        <v>6</v>
      </c>
      <c r="H329" s="32">
        <v>7222.5</v>
      </c>
      <c r="I329" s="31">
        <v>1295.7165</v>
      </c>
    </row>
    <row r="330" spans="2:9" x14ac:dyDescent="0.25">
      <c r="B330" s="29">
        <v>41399</v>
      </c>
      <c r="C330" s="30">
        <v>1424</v>
      </c>
      <c r="D330" s="31" t="s">
        <v>56</v>
      </c>
      <c r="E330" s="31" t="s">
        <v>60</v>
      </c>
      <c r="F330" s="31" t="s">
        <v>59</v>
      </c>
      <c r="G330" s="31">
        <v>6</v>
      </c>
      <c r="H330" s="32">
        <v>7632</v>
      </c>
      <c r="I330" s="31">
        <v>2415.5280000000002</v>
      </c>
    </row>
    <row r="331" spans="2:9" x14ac:dyDescent="0.25">
      <c r="B331" s="29">
        <v>41400</v>
      </c>
      <c r="C331" s="30">
        <v>1425</v>
      </c>
      <c r="D331" s="31" t="s">
        <v>57</v>
      </c>
      <c r="E331" s="31" t="s">
        <v>60</v>
      </c>
      <c r="F331" s="31" t="s">
        <v>55</v>
      </c>
      <c r="G331" s="31">
        <v>9</v>
      </c>
      <c r="H331" s="32">
        <v>10476</v>
      </c>
      <c r="I331" s="31">
        <v>4955.1480000000001</v>
      </c>
    </row>
    <row r="332" spans="2:9" x14ac:dyDescent="0.25">
      <c r="B332" s="29">
        <v>41401</v>
      </c>
      <c r="C332" s="30">
        <v>1426</v>
      </c>
      <c r="D332" s="31" t="s">
        <v>53</v>
      </c>
      <c r="E332" s="31" t="s">
        <v>60</v>
      </c>
      <c r="F332" s="31" t="s">
        <v>55</v>
      </c>
      <c r="G332" s="31">
        <v>7</v>
      </c>
      <c r="H332" s="32">
        <v>6930</v>
      </c>
      <c r="I332" s="31">
        <v>703.74149999999997</v>
      </c>
    </row>
    <row r="333" spans="2:9" x14ac:dyDescent="0.25">
      <c r="B333" s="29">
        <v>41767</v>
      </c>
      <c r="C333" s="30">
        <v>1427</v>
      </c>
      <c r="D333" s="31" t="s">
        <v>56</v>
      </c>
      <c r="E333" s="31" t="s">
        <v>60</v>
      </c>
      <c r="F333" s="31" t="s">
        <v>55</v>
      </c>
      <c r="G333" s="31">
        <v>8</v>
      </c>
      <c r="H333" s="32">
        <v>10380</v>
      </c>
      <c r="I333" s="31">
        <v>2044.6523999999999</v>
      </c>
    </row>
    <row r="334" spans="2:9" x14ac:dyDescent="0.25">
      <c r="B334" s="29">
        <v>41768</v>
      </c>
      <c r="C334" s="30">
        <v>1428</v>
      </c>
      <c r="D334" s="31" t="s">
        <v>57</v>
      </c>
      <c r="E334" s="31" t="s">
        <v>60</v>
      </c>
      <c r="F334" s="31" t="s">
        <v>58</v>
      </c>
      <c r="G334" s="31">
        <v>7</v>
      </c>
      <c r="H334" s="32">
        <v>11088</v>
      </c>
      <c r="I334" s="31">
        <v>3463.8912</v>
      </c>
    </row>
    <row r="335" spans="2:9" x14ac:dyDescent="0.25">
      <c r="B335" s="29">
        <v>41769</v>
      </c>
      <c r="C335" s="30">
        <v>1429</v>
      </c>
      <c r="D335" s="31" t="s">
        <v>53</v>
      </c>
      <c r="E335" s="31" t="s">
        <v>60</v>
      </c>
      <c r="F335" s="31" t="s">
        <v>58</v>
      </c>
      <c r="G335" s="31">
        <v>6</v>
      </c>
      <c r="H335" s="32">
        <v>5535</v>
      </c>
      <c r="I335" s="31">
        <v>3875.4224999999997</v>
      </c>
    </row>
    <row r="336" spans="2:9" x14ac:dyDescent="0.25">
      <c r="B336" s="29">
        <v>41770</v>
      </c>
      <c r="C336" s="30">
        <v>1430</v>
      </c>
      <c r="D336" s="31" t="s">
        <v>56</v>
      </c>
      <c r="E336" s="31" t="s">
        <v>60</v>
      </c>
      <c r="F336" s="31" t="s">
        <v>58</v>
      </c>
      <c r="G336" s="31">
        <v>9</v>
      </c>
      <c r="H336" s="32">
        <v>5058</v>
      </c>
      <c r="I336" s="31">
        <v>1083.9294</v>
      </c>
    </row>
    <row r="337" spans="2:9" x14ac:dyDescent="0.25">
      <c r="B337" s="29">
        <v>41771</v>
      </c>
      <c r="C337" s="30">
        <v>1431</v>
      </c>
      <c r="D337" s="31" t="s">
        <v>57</v>
      </c>
      <c r="E337" s="31" t="s">
        <v>60</v>
      </c>
      <c r="F337" s="31" t="s">
        <v>59</v>
      </c>
      <c r="G337" s="31">
        <v>8</v>
      </c>
      <c r="H337" s="32">
        <v>11680</v>
      </c>
      <c r="I337" s="31">
        <v>1725.8368</v>
      </c>
    </row>
    <row r="338" spans="2:9" x14ac:dyDescent="0.25">
      <c r="B338" s="29">
        <v>41772</v>
      </c>
      <c r="C338" s="30">
        <v>1432</v>
      </c>
      <c r="D338" s="31" t="s">
        <v>53</v>
      </c>
      <c r="E338" s="31" t="s">
        <v>60</v>
      </c>
      <c r="F338" s="31" t="s">
        <v>59</v>
      </c>
      <c r="G338" s="31">
        <v>6</v>
      </c>
      <c r="H338" s="32">
        <v>9684</v>
      </c>
      <c r="I338" s="31">
        <v>833.55029999999999</v>
      </c>
    </row>
    <row r="339" spans="2:9" x14ac:dyDescent="0.25">
      <c r="B339" s="29">
        <v>41773</v>
      </c>
      <c r="C339" s="30">
        <v>1433</v>
      </c>
      <c r="D339" s="31" t="s">
        <v>56</v>
      </c>
      <c r="E339" s="31" t="s">
        <v>60</v>
      </c>
      <c r="F339" s="31" t="s">
        <v>59</v>
      </c>
      <c r="G339" s="31">
        <v>8</v>
      </c>
      <c r="H339" s="32">
        <v>4176</v>
      </c>
      <c r="I339" s="31">
        <v>1383.9264000000001</v>
      </c>
    </row>
    <row r="340" spans="2:9" x14ac:dyDescent="0.25">
      <c r="B340" s="29">
        <v>41774</v>
      </c>
      <c r="C340" s="30">
        <v>1434</v>
      </c>
      <c r="D340" s="31" t="s">
        <v>57</v>
      </c>
      <c r="E340" s="31" t="s">
        <v>60</v>
      </c>
      <c r="F340" s="31" t="s">
        <v>55</v>
      </c>
      <c r="G340" s="31">
        <v>10</v>
      </c>
      <c r="H340" s="32">
        <v>6345</v>
      </c>
      <c r="I340" s="31">
        <v>724.81050000000005</v>
      </c>
    </row>
    <row r="341" spans="2:9" x14ac:dyDescent="0.25">
      <c r="B341" s="29">
        <v>41775</v>
      </c>
      <c r="C341" s="30">
        <v>1435</v>
      </c>
      <c r="D341" s="31" t="s">
        <v>53</v>
      </c>
      <c r="E341" s="31" t="s">
        <v>60</v>
      </c>
      <c r="F341" s="31" t="s">
        <v>55</v>
      </c>
      <c r="G341" s="31">
        <v>9</v>
      </c>
      <c r="H341" s="32">
        <v>9126</v>
      </c>
      <c r="I341" s="31">
        <v>1822.4621999999999</v>
      </c>
    </row>
    <row r="342" spans="2:9" x14ac:dyDescent="0.25">
      <c r="B342" s="29">
        <v>41776</v>
      </c>
      <c r="C342" s="30">
        <v>1436</v>
      </c>
      <c r="D342" s="31" t="s">
        <v>56</v>
      </c>
      <c r="E342" s="31" t="s">
        <v>60</v>
      </c>
      <c r="F342" s="31" t="s">
        <v>55</v>
      </c>
      <c r="G342" s="31">
        <v>9</v>
      </c>
      <c r="H342" s="32">
        <v>11205</v>
      </c>
      <c r="I342" s="31">
        <v>4979.5020000000004</v>
      </c>
    </row>
    <row r="343" spans="2:9" x14ac:dyDescent="0.25">
      <c r="B343" s="29">
        <v>41777</v>
      </c>
      <c r="C343" s="30">
        <v>1437</v>
      </c>
      <c r="D343" s="31" t="s">
        <v>57</v>
      </c>
      <c r="E343" s="31" t="s">
        <v>60</v>
      </c>
      <c r="F343" s="31" t="s">
        <v>58</v>
      </c>
      <c r="G343" s="31">
        <v>10</v>
      </c>
      <c r="H343" s="32">
        <v>6150</v>
      </c>
      <c r="I343" s="31">
        <v>1254.5999999999999</v>
      </c>
    </row>
    <row r="344" spans="2:9" x14ac:dyDescent="0.25">
      <c r="B344" s="29">
        <v>41778</v>
      </c>
      <c r="C344" s="30">
        <v>1438</v>
      </c>
      <c r="D344" s="31" t="s">
        <v>53</v>
      </c>
      <c r="E344" s="31" t="s">
        <v>60</v>
      </c>
      <c r="F344" s="31" t="s">
        <v>58</v>
      </c>
      <c r="G344" s="31">
        <v>8</v>
      </c>
      <c r="H344" s="32">
        <v>10860</v>
      </c>
      <c r="I344" s="31">
        <v>3724.9800000000005</v>
      </c>
    </row>
    <row r="345" spans="2:9" x14ac:dyDescent="0.25">
      <c r="B345" s="29">
        <v>41779</v>
      </c>
      <c r="C345" s="30">
        <v>1439</v>
      </c>
      <c r="D345" s="31" t="s">
        <v>56</v>
      </c>
      <c r="E345" s="31" t="s">
        <v>60</v>
      </c>
      <c r="F345" s="31" t="s">
        <v>58</v>
      </c>
      <c r="G345" s="31">
        <v>10</v>
      </c>
      <c r="H345" s="32">
        <v>8775</v>
      </c>
      <c r="I345" s="31">
        <v>3239.7299999999996</v>
      </c>
    </row>
    <row r="346" spans="2:9" x14ac:dyDescent="0.25">
      <c r="B346" s="29">
        <v>41780</v>
      </c>
      <c r="C346" s="30">
        <v>1440</v>
      </c>
      <c r="D346" s="31" t="s">
        <v>57</v>
      </c>
      <c r="E346" s="31" t="s">
        <v>60</v>
      </c>
      <c r="F346" s="31" t="s">
        <v>59</v>
      </c>
      <c r="G346" s="31">
        <v>6</v>
      </c>
      <c r="H346" s="32">
        <v>7317</v>
      </c>
      <c r="I346" s="31">
        <v>3698.4996000000001</v>
      </c>
    </row>
    <row r="347" spans="2:9" x14ac:dyDescent="0.25">
      <c r="B347" s="29">
        <v>41781</v>
      </c>
      <c r="C347" s="30">
        <v>1441</v>
      </c>
      <c r="D347" s="31" t="s">
        <v>53</v>
      </c>
      <c r="E347" s="31" t="s">
        <v>60</v>
      </c>
      <c r="F347" s="31" t="s">
        <v>59</v>
      </c>
      <c r="G347" s="31">
        <v>9</v>
      </c>
      <c r="H347" s="32">
        <v>6885</v>
      </c>
      <c r="I347" s="31">
        <v>2968.1235000000001</v>
      </c>
    </row>
    <row r="348" spans="2:9" x14ac:dyDescent="0.25">
      <c r="B348" s="29">
        <v>41782</v>
      </c>
      <c r="C348" s="30">
        <v>1442</v>
      </c>
      <c r="D348" s="31" t="s">
        <v>56</v>
      </c>
      <c r="E348" s="31" t="s">
        <v>60</v>
      </c>
      <c r="F348" s="31" t="s">
        <v>59</v>
      </c>
      <c r="G348" s="31">
        <v>8</v>
      </c>
      <c r="H348" s="32">
        <v>4608</v>
      </c>
      <c r="I348" s="31">
        <v>2087.424</v>
      </c>
    </row>
    <row r="349" spans="2:9" x14ac:dyDescent="0.25">
      <c r="B349" s="29">
        <v>41783</v>
      </c>
      <c r="C349" s="30">
        <v>1443</v>
      </c>
      <c r="D349" s="31" t="s">
        <v>57</v>
      </c>
      <c r="E349" s="31" t="s">
        <v>60</v>
      </c>
      <c r="F349" s="31" t="s">
        <v>55</v>
      </c>
      <c r="G349" s="31">
        <v>8</v>
      </c>
      <c r="H349" s="32">
        <v>6960</v>
      </c>
      <c r="I349" s="31">
        <v>1524.9359999999999</v>
      </c>
    </row>
    <row r="350" spans="2:9" x14ac:dyDescent="0.25">
      <c r="B350" s="29">
        <v>41784</v>
      </c>
      <c r="C350" s="30">
        <v>1444</v>
      </c>
      <c r="D350" s="31" t="s">
        <v>53</v>
      </c>
      <c r="E350" s="31" t="s">
        <v>60</v>
      </c>
      <c r="F350" s="31" t="s">
        <v>55</v>
      </c>
      <c r="G350" s="31">
        <v>10</v>
      </c>
      <c r="H350" s="32">
        <v>4940</v>
      </c>
      <c r="I350" s="31">
        <v>3269.2920000000004</v>
      </c>
    </row>
    <row r="351" spans="2:9" x14ac:dyDescent="0.25">
      <c r="B351" s="29">
        <v>41785</v>
      </c>
      <c r="C351" s="30">
        <v>1445</v>
      </c>
      <c r="D351" s="31" t="s">
        <v>56</v>
      </c>
      <c r="E351" s="31" t="s">
        <v>60</v>
      </c>
      <c r="F351" s="31" t="s">
        <v>55</v>
      </c>
      <c r="G351" s="31">
        <v>9</v>
      </c>
      <c r="H351" s="32">
        <v>4644</v>
      </c>
      <c r="I351" s="31">
        <v>840.7962</v>
      </c>
    </row>
    <row r="352" spans="2:9" x14ac:dyDescent="0.25">
      <c r="B352" s="29">
        <v>41786</v>
      </c>
      <c r="C352" s="30">
        <v>1446</v>
      </c>
      <c r="D352" s="31" t="s">
        <v>57</v>
      </c>
      <c r="E352" s="31" t="s">
        <v>60</v>
      </c>
      <c r="F352" s="31" t="s">
        <v>58</v>
      </c>
      <c r="G352" s="31">
        <v>9</v>
      </c>
      <c r="H352" s="32">
        <v>5040</v>
      </c>
      <c r="I352" s="31">
        <v>3241.7280000000001</v>
      </c>
    </row>
    <row r="353" spans="2:9" x14ac:dyDescent="0.25">
      <c r="B353" s="29">
        <v>41787</v>
      </c>
      <c r="C353" s="30">
        <v>1447</v>
      </c>
      <c r="D353" s="31" t="s">
        <v>53</v>
      </c>
      <c r="E353" s="31" t="s">
        <v>60</v>
      </c>
      <c r="F353" s="31" t="s">
        <v>58</v>
      </c>
      <c r="G353" s="31">
        <v>10</v>
      </c>
      <c r="H353" s="32">
        <v>3390</v>
      </c>
      <c r="I353" s="31">
        <v>601.72499999999991</v>
      </c>
    </row>
    <row r="354" spans="2:9" x14ac:dyDescent="0.25">
      <c r="B354" s="29">
        <v>41788</v>
      </c>
      <c r="C354" s="30">
        <v>1448</v>
      </c>
      <c r="D354" s="31" t="s">
        <v>56</v>
      </c>
      <c r="E354" s="31" t="s">
        <v>60</v>
      </c>
      <c r="F354" s="31" t="s">
        <v>58</v>
      </c>
      <c r="G354" s="31">
        <v>7</v>
      </c>
      <c r="H354" s="32">
        <v>2740.5</v>
      </c>
      <c r="I354" s="31">
        <v>1859.1551999999999</v>
      </c>
    </row>
    <row r="355" spans="2:9" x14ac:dyDescent="0.25">
      <c r="B355" s="29">
        <v>41789</v>
      </c>
      <c r="C355" s="30">
        <v>1449</v>
      </c>
      <c r="D355" s="31" t="s">
        <v>57</v>
      </c>
      <c r="E355" s="31" t="s">
        <v>60</v>
      </c>
      <c r="F355" s="31" t="s">
        <v>59</v>
      </c>
      <c r="G355" s="31">
        <v>9</v>
      </c>
      <c r="H355" s="32">
        <v>5454</v>
      </c>
      <c r="I355" s="31">
        <v>3256.8561</v>
      </c>
    </row>
    <row r="356" spans="2:9" x14ac:dyDescent="0.25">
      <c r="B356" s="29">
        <v>41790</v>
      </c>
      <c r="C356" s="30">
        <v>1450</v>
      </c>
      <c r="D356" s="31" t="s">
        <v>53</v>
      </c>
      <c r="E356" s="31" t="s">
        <v>60</v>
      </c>
      <c r="F356" s="31" t="s">
        <v>59</v>
      </c>
      <c r="G356" s="31">
        <v>7</v>
      </c>
      <c r="H356" s="32">
        <v>12337.5</v>
      </c>
      <c r="I356" s="31">
        <v>3086.8424999999993</v>
      </c>
    </row>
    <row r="357" spans="2:9" x14ac:dyDescent="0.25">
      <c r="B357" s="29">
        <v>41791</v>
      </c>
      <c r="C357" s="30">
        <v>1451</v>
      </c>
      <c r="D357" s="31" t="s">
        <v>56</v>
      </c>
      <c r="E357" s="31" t="s">
        <v>60</v>
      </c>
      <c r="F357" s="31" t="s">
        <v>59</v>
      </c>
      <c r="G357" s="31">
        <v>6</v>
      </c>
      <c r="H357" s="32">
        <v>9756</v>
      </c>
      <c r="I357" s="31">
        <v>1684.8612000000001</v>
      </c>
    </row>
    <row r="358" spans="2:9" x14ac:dyDescent="0.25">
      <c r="B358" s="29">
        <v>41792</v>
      </c>
      <c r="C358" s="30">
        <v>1452</v>
      </c>
      <c r="D358" s="31" t="s">
        <v>57</v>
      </c>
      <c r="E358" s="31" t="s">
        <v>60</v>
      </c>
      <c r="F358" s="31" t="s">
        <v>55</v>
      </c>
      <c r="G358" s="31">
        <v>7</v>
      </c>
      <c r="H358" s="32">
        <v>4851</v>
      </c>
      <c r="I358" s="31">
        <v>4334.8536000000004</v>
      </c>
    </row>
    <row r="359" spans="2:9" x14ac:dyDescent="0.25">
      <c r="B359" s="29">
        <v>41793</v>
      </c>
      <c r="C359" s="30">
        <v>1453</v>
      </c>
      <c r="D359" s="31" t="s">
        <v>53</v>
      </c>
      <c r="E359" s="31" t="s">
        <v>60</v>
      </c>
      <c r="F359" s="31" t="s">
        <v>55</v>
      </c>
      <c r="G359" s="31">
        <v>6</v>
      </c>
      <c r="H359" s="32">
        <v>2016</v>
      </c>
      <c r="I359" s="31">
        <v>3302.2080000000001</v>
      </c>
    </row>
    <row r="360" spans="2:9" x14ac:dyDescent="0.25">
      <c r="B360" s="29">
        <v>41794</v>
      </c>
      <c r="C360" s="30">
        <v>1454</v>
      </c>
      <c r="D360" s="31" t="s">
        <v>56</v>
      </c>
      <c r="E360" s="31" t="s">
        <v>60</v>
      </c>
      <c r="F360" s="31" t="s">
        <v>55</v>
      </c>
      <c r="G360" s="31">
        <v>9</v>
      </c>
      <c r="H360" s="32">
        <v>4806</v>
      </c>
      <c r="I360" s="31">
        <v>1068.6141</v>
      </c>
    </row>
    <row r="361" spans="2:9" x14ac:dyDescent="0.25">
      <c r="B361" s="29">
        <v>41795</v>
      </c>
      <c r="C361" s="30">
        <v>1455</v>
      </c>
      <c r="D361" s="31" t="s">
        <v>57</v>
      </c>
      <c r="E361" s="31" t="s">
        <v>60</v>
      </c>
      <c r="F361" s="31" t="s">
        <v>58</v>
      </c>
      <c r="G361" s="31">
        <v>9</v>
      </c>
      <c r="H361" s="32">
        <v>4716</v>
      </c>
      <c r="I361" s="31">
        <v>3319.1207999999997</v>
      </c>
    </row>
    <row r="362" spans="2:9" x14ac:dyDescent="0.25">
      <c r="B362" s="29">
        <v>41796</v>
      </c>
      <c r="C362" s="30">
        <v>1456</v>
      </c>
      <c r="D362" s="31" t="s">
        <v>53</v>
      </c>
      <c r="E362" s="31" t="s">
        <v>60</v>
      </c>
      <c r="F362" s="31" t="s">
        <v>58</v>
      </c>
      <c r="G362" s="31">
        <v>9</v>
      </c>
      <c r="H362" s="32">
        <v>11115</v>
      </c>
      <c r="I362" s="31">
        <v>2680.2710999999999</v>
      </c>
    </row>
    <row r="363" spans="2:9" x14ac:dyDescent="0.25">
      <c r="B363" s="29">
        <v>41797</v>
      </c>
      <c r="C363" s="30">
        <v>1457</v>
      </c>
      <c r="D363" s="31" t="s">
        <v>56</v>
      </c>
      <c r="E363" s="31" t="s">
        <v>60</v>
      </c>
      <c r="F363" s="31" t="s">
        <v>58</v>
      </c>
      <c r="G363" s="31">
        <v>6</v>
      </c>
      <c r="H363" s="32">
        <v>5224.5</v>
      </c>
      <c r="I363" s="31">
        <v>2312.712</v>
      </c>
    </row>
    <row r="364" spans="2:9" x14ac:dyDescent="0.25">
      <c r="B364" s="29">
        <v>41798</v>
      </c>
      <c r="C364" s="30">
        <v>1458</v>
      </c>
      <c r="D364" s="31" t="s">
        <v>57</v>
      </c>
      <c r="E364" s="31" t="s">
        <v>60</v>
      </c>
      <c r="F364" s="31" t="s">
        <v>59</v>
      </c>
      <c r="G364" s="31">
        <v>6</v>
      </c>
      <c r="H364" s="32">
        <v>4131</v>
      </c>
      <c r="I364" s="31">
        <v>2968.5365999999999</v>
      </c>
    </row>
    <row r="365" spans="2:9" x14ac:dyDescent="0.25">
      <c r="B365" s="29">
        <v>41799</v>
      </c>
      <c r="C365" s="30">
        <v>1459</v>
      </c>
      <c r="D365" s="31" t="s">
        <v>53</v>
      </c>
      <c r="E365" s="31" t="s">
        <v>60</v>
      </c>
      <c r="F365" s="31" t="s">
        <v>59</v>
      </c>
      <c r="G365" s="31">
        <v>6</v>
      </c>
      <c r="H365" s="32">
        <v>2808</v>
      </c>
      <c r="I365" s="31">
        <v>2322.2159999999994</v>
      </c>
    </row>
    <row r="366" spans="2:9" x14ac:dyDescent="0.25">
      <c r="B366" s="29">
        <v>41800</v>
      </c>
      <c r="C366" s="30">
        <v>1460</v>
      </c>
      <c r="D366" s="31" t="s">
        <v>56</v>
      </c>
      <c r="E366" s="31" t="s">
        <v>60</v>
      </c>
      <c r="F366" s="31" t="s">
        <v>59</v>
      </c>
      <c r="G366" s="31">
        <v>7</v>
      </c>
      <c r="H366" s="32">
        <v>1564.5</v>
      </c>
      <c r="I366" s="31">
        <v>2080.7849999999999</v>
      </c>
    </row>
    <row r="367" spans="2:9" x14ac:dyDescent="0.25">
      <c r="B367" s="29">
        <v>41801</v>
      </c>
      <c r="C367" s="30">
        <v>1461</v>
      </c>
      <c r="D367" s="31" t="s">
        <v>57</v>
      </c>
      <c r="E367" s="31" t="s">
        <v>60</v>
      </c>
      <c r="F367" s="31" t="s">
        <v>55</v>
      </c>
      <c r="G367" s="31">
        <v>8</v>
      </c>
      <c r="H367" s="32">
        <v>11088</v>
      </c>
      <c r="I367" s="31">
        <v>3958.4160000000002</v>
      </c>
    </row>
    <row r="368" spans="2:9" x14ac:dyDescent="0.25">
      <c r="B368" s="29">
        <v>41802</v>
      </c>
      <c r="C368" s="30">
        <v>1462</v>
      </c>
      <c r="D368" s="31" t="s">
        <v>53</v>
      </c>
      <c r="E368" s="31" t="s">
        <v>60</v>
      </c>
      <c r="F368" s="31" t="s">
        <v>55</v>
      </c>
      <c r="G368" s="31">
        <v>10</v>
      </c>
      <c r="H368" s="32">
        <v>11640</v>
      </c>
      <c r="I368" s="31">
        <v>2337.3119999999999</v>
      </c>
    </row>
    <row r="369" spans="2:9" x14ac:dyDescent="0.25">
      <c r="B369" s="29">
        <v>41803</v>
      </c>
      <c r="C369" s="30">
        <v>1463</v>
      </c>
      <c r="D369" s="31" t="s">
        <v>56</v>
      </c>
      <c r="E369" s="31" t="s">
        <v>60</v>
      </c>
      <c r="F369" s="31" t="s">
        <v>55</v>
      </c>
      <c r="G369" s="31">
        <v>6</v>
      </c>
      <c r="H369" s="32">
        <v>6804</v>
      </c>
      <c r="I369" s="31">
        <v>2270.3247000000001</v>
      </c>
    </row>
    <row r="370" spans="2:9" x14ac:dyDescent="0.25">
      <c r="B370" s="29">
        <v>41804</v>
      </c>
      <c r="C370" s="30">
        <v>1464</v>
      </c>
      <c r="D370" s="31" t="s">
        <v>57</v>
      </c>
      <c r="E370" s="31" t="s">
        <v>60</v>
      </c>
      <c r="F370" s="31" t="s">
        <v>58</v>
      </c>
      <c r="G370" s="31">
        <v>10</v>
      </c>
      <c r="H370" s="32">
        <v>7860</v>
      </c>
      <c r="I370" s="31">
        <v>1799.94</v>
      </c>
    </row>
    <row r="371" spans="2:9" x14ac:dyDescent="0.25">
      <c r="B371" s="29">
        <v>41805</v>
      </c>
      <c r="C371" s="30">
        <v>1465</v>
      </c>
      <c r="D371" s="31" t="s">
        <v>53</v>
      </c>
      <c r="E371" s="31" t="s">
        <v>60</v>
      </c>
      <c r="F371" s="31" t="s">
        <v>58</v>
      </c>
      <c r="G371" s="31">
        <v>8</v>
      </c>
      <c r="H371" s="32">
        <v>7296</v>
      </c>
      <c r="I371" s="31">
        <v>696.03840000000002</v>
      </c>
    </row>
    <row r="372" spans="2:9" x14ac:dyDescent="0.25">
      <c r="B372" s="29">
        <v>41806</v>
      </c>
      <c r="C372" s="30">
        <v>1466</v>
      </c>
      <c r="D372" s="31" t="s">
        <v>56</v>
      </c>
      <c r="E372" s="31" t="s">
        <v>60</v>
      </c>
      <c r="F372" s="31" t="s">
        <v>58</v>
      </c>
      <c r="G372" s="31">
        <v>9</v>
      </c>
      <c r="H372" s="32">
        <v>9585</v>
      </c>
      <c r="I372" s="31">
        <v>1396.3428000000001</v>
      </c>
    </row>
    <row r="373" spans="2:9" x14ac:dyDescent="0.25">
      <c r="B373" s="29">
        <v>41807</v>
      </c>
      <c r="C373" s="30">
        <v>1467</v>
      </c>
      <c r="D373" s="31" t="s">
        <v>57</v>
      </c>
      <c r="E373" s="31" t="s">
        <v>60</v>
      </c>
      <c r="F373" s="31" t="s">
        <v>59</v>
      </c>
      <c r="G373" s="31">
        <v>6</v>
      </c>
      <c r="H373" s="32">
        <v>4860</v>
      </c>
      <c r="I373" s="31">
        <v>584.17200000000003</v>
      </c>
    </row>
    <row r="374" spans="2:9" x14ac:dyDescent="0.25">
      <c r="B374" s="29">
        <v>41808</v>
      </c>
      <c r="C374" s="30">
        <v>1468</v>
      </c>
      <c r="D374" s="31" t="s">
        <v>53</v>
      </c>
      <c r="E374" s="31" t="s">
        <v>60</v>
      </c>
      <c r="F374" s="31" t="s">
        <v>59</v>
      </c>
      <c r="G374" s="31">
        <v>9</v>
      </c>
      <c r="H374" s="32">
        <v>3267</v>
      </c>
      <c r="I374" s="31">
        <v>1181.0205000000001</v>
      </c>
    </row>
    <row r="375" spans="2:9" x14ac:dyDescent="0.25">
      <c r="B375" s="29">
        <v>41809</v>
      </c>
      <c r="C375" s="30">
        <v>1469</v>
      </c>
      <c r="D375" s="31" t="s">
        <v>56</v>
      </c>
      <c r="E375" s="31" t="s">
        <v>60</v>
      </c>
      <c r="F375" s="31" t="s">
        <v>59</v>
      </c>
      <c r="G375" s="31">
        <v>8</v>
      </c>
      <c r="H375" s="32">
        <v>6984</v>
      </c>
      <c r="I375" s="31">
        <v>1797.2159999999999</v>
      </c>
    </row>
    <row r="376" spans="2:9" x14ac:dyDescent="0.25">
      <c r="B376" s="29">
        <v>41810</v>
      </c>
      <c r="C376" s="30">
        <v>1470</v>
      </c>
      <c r="D376" s="31" t="s">
        <v>57</v>
      </c>
      <c r="E376" s="31" t="s">
        <v>60</v>
      </c>
      <c r="F376" s="31" t="s">
        <v>55</v>
      </c>
      <c r="G376" s="31">
        <v>9</v>
      </c>
      <c r="H376" s="32">
        <v>1539</v>
      </c>
      <c r="I376" s="31">
        <v>3237.2865000000002</v>
      </c>
    </row>
    <row r="377" spans="2:9" x14ac:dyDescent="0.25">
      <c r="B377" s="29">
        <v>41811</v>
      </c>
      <c r="C377" s="30">
        <v>1471</v>
      </c>
      <c r="D377" s="31" t="s">
        <v>53</v>
      </c>
      <c r="E377" s="31" t="s">
        <v>60</v>
      </c>
      <c r="F377" s="31" t="s">
        <v>55</v>
      </c>
      <c r="G377" s="31">
        <v>7</v>
      </c>
      <c r="H377" s="32">
        <v>3465</v>
      </c>
      <c r="I377" s="31">
        <v>1443.1725000000001</v>
      </c>
    </row>
    <row r="378" spans="2:9" x14ac:dyDescent="0.25">
      <c r="B378" s="29">
        <v>41812</v>
      </c>
      <c r="C378" s="30">
        <v>1472</v>
      </c>
      <c r="D378" s="31" t="s">
        <v>56</v>
      </c>
      <c r="E378" s="31" t="s">
        <v>60</v>
      </c>
      <c r="F378" s="31" t="s">
        <v>55</v>
      </c>
      <c r="G378" s="31">
        <v>9</v>
      </c>
      <c r="H378" s="32">
        <v>14512.5</v>
      </c>
      <c r="I378" s="31">
        <v>2066.58</v>
      </c>
    </row>
    <row r="379" spans="2:9" x14ac:dyDescent="0.25">
      <c r="B379" s="29">
        <v>41813</v>
      </c>
      <c r="C379" s="30">
        <v>1473</v>
      </c>
      <c r="D379" s="31" t="s">
        <v>57</v>
      </c>
      <c r="E379" s="31" t="s">
        <v>60</v>
      </c>
      <c r="F379" s="31" t="s">
        <v>58</v>
      </c>
      <c r="G379" s="31">
        <v>7</v>
      </c>
      <c r="H379" s="32">
        <v>5733</v>
      </c>
      <c r="I379" s="31">
        <v>4751.2237500000001</v>
      </c>
    </row>
    <row r="380" spans="2:9" x14ac:dyDescent="0.25">
      <c r="B380" s="29">
        <v>41814</v>
      </c>
      <c r="C380" s="30">
        <v>1474</v>
      </c>
      <c r="D380" s="31" t="s">
        <v>53</v>
      </c>
      <c r="E380" s="31" t="s">
        <v>60</v>
      </c>
      <c r="F380" s="31" t="s">
        <v>58</v>
      </c>
      <c r="G380" s="31">
        <v>6</v>
      </c>
      <c r="H380" s="32">
        <v>8316</v>
      </c>
      <c r="I380" s="31">
        <v>1538.8757999999998</v>
      </c>
    </row>
    <row r="381" spans="2:9" x14ac:dyDescent="0.25">
      <c r="B381" s="29">
        <v>41815</v>
      </c>
      <c r="C381" s="30">
        <v>1475</v>
      </c>
      <c r="D381" s="31" t="s">
        <v>56</v>
      </c>
      <c r="E381" s="31" t="s">
        <v>60</v>
      </c>
      <c r="F381" s="31" t="s">
        <v>58</v>
      </c>
      <c r="G381" s="31">
        <v>9</v>
      </c>
      <c r="H381" s="32">
        <v>7938</v>
      </c>
      <c r="I381" s="31">
        <v>4969.1880000000001</v>
      </c>
    </row>
    <row r="382" spans="2:9" x14ac:dyDescent="0.25">
      <c r="B382" s="29">
        <v>41816</v>
      </c>
      <c r="C382" s="30">
        <v>1476</v>
      </c>
      <c r="D382" s="31" t="s">
        <v>57</v>
      </c>
      <c r="E382" s="31" t="s">
        <v>60</v>
      </c>
      <c r="F382" s="31" t="s">
        <v>59</v>
      </c>
      <c r="G382" s="31">
        <v>6</v>
      </c>
      <c r="H382" s="32">
        <v>6129</v>
      </c>
      <c r="I382" s="31">
        <v>2691.0396000000001</v>
      </c>
    </row>
    <row r="383" spans="2:9" x14ac:dyDescent="0.25">
      <c r="B383" s="29">
        <v>41817</v>
      </c>
      <c r="C383" s="30">
        <v>1842</v>
      </c>
      <c r="D383" s="31" t="s">
        <v>57</v>
      </c>
      <c r="E383" s="31" t="s">
        <v>60</v>
      </c>
      <c r="F383" s="31" t="s">
        <v>58</v>
      </c>
      <c r="G383" s="31">
        <v>6</v>
      </c>
      <c r="H383" s="32">
        <v>1755</v>
      </c>
      <c r="I383" s="31">
        <v>1776.9375</v>
      </c>
    </row>
    <row r="384" spans="2:9" x14ac:dyDescent="0.25">
      <c r="B384" s="29">
        <v>41818</v>
      </c>
      <c r="C384" s="30">
        <v>1477</v>
      </c>
      <c r="D384" s="31" t="s">
        <v>53</v>
      </c>
      <c r="E384" s="31" t="s">
        <v>60</v>
      </c>
      <c r="F384" s="31" t="s">
        <v>59</v>
      </c>
      <c r="G384" s="31">
        <v>6</v>
      </c>
      <c r="H384" s="32">
        <v>7956</v>
      </c>
      <c r="I384" s="31">
        <v>2942.1288</v>
      </c>
    </row>
    <row r="385" spans="2:9" x14ac:dyDescent="0.25">
      <c r="B385" s="29">
        <v>41819</v>
      </c>
      <c r="C385" s="30">
        <v>1843</v>
      </c>
      <c r="D385" s="31" t="s">
        <v>53</v>
      </c>
      <c r="E385" s="31" t="s">
        <v>60</v>
      </c>
      <c r="F385" s="31" t="s">
        <v>58</v>
      </c>
      <c r="G385" s="31">
        <v>8</v>
      </c>
      <c r="H385" s="32">
        <v>5940</v>
      </c>
      <c r="I385" s="31">
        <v>1407.78</v>
      </c>
    </row>
    <row r="386" spans="2:9" x14ac:dyDescent="0.25">
      <c r="B386" s="29">
        <v>41820</v>
      </c>
      <c r="C386" s="30">
        <v>1478</v>
      </c>
      <c r="D386" s="31" t="s">
        <v>56</v>
      </c>
      <c r="E386" s="31" t="s">
        <v>60</v>
      </c>
      <c r="F386" s="31" t="s">
        <v>59</v>
      </c>
      <c r="G386" s="31">
        <v>9</v>
      </c>
      <c r="H386" s="32">
        <v>13972.5</v>
      </c>
      <c r="I386" s="31">
        <v>4783.0661999999993</v>
      </c>
    </row>
    <row r="387" spans="2:9" x14ac:dyDescent="0.25">
      <c r="B387" s="29">
        <v>41821</v>
      </c>
      <c r="C387" s="30">
        <v>1844</v>
      </c>
      <c r="D387" s="31" t="s">
        <v>56</v>
      </c>
      <c r="E387" s="31" t="s">
        <v>60</v>
      </c>
      <c r="F387" s="31" t="s">
        <v>58</v>
      </c>
      <c r="G387" s="31">
        <v>6</v>
      </c>
      <c r="H387" s="32">
        <v>6300</v>
      </c>
      <c r="I387" s="31">
        <v>1132.425</v>
      </c>
    </row>
    <row r="388" spans="2:9" x14ac:dyDescent="0.25">
      <c r="B388" s="29">
        <v>41822</v>
      </c>
      <c r="C388" s="30">
        <v>1479</v>
      </c>
      <c r="D388" s="31" t="s">
        <v>57</v>
      </c>
      <c r="E388" s="31" t="s">
        <v>60</v>
      </c>
      <c r="F388" s="31" t="s">
        <v>55</v>
      </c>
      <c r="G388" s="31">
        <v>8</v>
      </c>
      <c r="H388" s="32">
        <v>6096</v>
      </c>
      <c r="I388" s="31">
        <v>722.98559999999998</v>
      </c>
    </row>
    <row r="389" spans="2:9" x14ac:dyDescent="0.25">
      <c r="B389" s="29">
        <v>41823</v>
      </c>
      <c r="C389" s="30">
        <v>1845</v>
      </c>
      <c r="D389" s="31" t="s">
        <v>57</v>
      </c>
      <c r="E389" s="31" t="s">
        <v>60</v>
      </c>
      <c r="F389" s="31" t="s">
        <v>59</v>
      </c>
      <c r="G389" s="31">
        <v>9</v>
      </c>
      <c r="H389" s="32">
        <v>2045.25</v>
      </c>
      <c r="I389" s="31">
        <v>1783.8670499999998</v>
      </c>
    </row>
    <row r="390" spans="2:9" x14ac:dyDescent="0.25">
      <c r="B390" s="29">
        <v>41824</v>
      </c>
      <c r="C390" s="30">
        <v>1480</v>
      </c>
      <c r="D390" s="31" t="s">
        <v>53</v>
      </c>
      <c r="E390" s="31" t="s">
        <v>60</v>
      </c>
      <c r="F390" s="31" t="s">
        <v>55</v>
      </c>
      <c r="G390" s="31">
        <v>8</v>
      </c>
      <c r="H390" s="32">
        <v>5436</v>
      </c>
      <c r="I390" s="31">
        <v>733.13519999999994</v>
      </c>
    </row>
    <row r="391" spans="2:9" x14ac:dyDescent="0.25">
      <c r="B391" s="29">
        <v>41825</v>
      </c>
      <c r="C391" s="30">
        <v>1848</v>
      </c>
      <c r="D391" s="31" t="s">
        <v>57</v>
      </c>
      <c r="E391" s="31" t="s">
        <v>60</v>
      </c>
      <c r="F391" s="31" t="s">
        <v>55</v>
      </c>
      <c r="G391" s="31">
        <v>10</v>
      </c>
      <c r="H391" s="32">
        <v>8880</v>
      </c>
      <c r="I391" s="31">
        <v>1985.124</v>
      </c>
    </row>
    <row r="392" spans="2:9" x14ac:dyDescent="0.25">
      <c r="B392" s="29">
        <v>41826</v>
      </c>
      <c r="C392" s="30">
        <v>1849</v>
      </c>
      <c r="D392" s="31" t="s">
        <v>53</v>
      </c>
      <c r="E392" s="31" t="s">
        <v>60</v>
      </c>
      <c r="F392" s="31" t="s">
        <v>55</v>
      </c>
      <c r="G392" s="31">
        <v>6</v>
      </c>
      <c r="H392" s="32">
        <v>5328</v>
      </c>
      <c r="I392" s="31">
        <v>2967.4295999999999</v>
      </c>
    </row>
    <row r="393" spans="2:9" x14ac:dyDescent="0.25">
      <c r="B393" s="29">
        <v>41827</v>
      </c>
      <c r="C393" s="30">
        <v>1850</v>
      </c>
      <c r="D393" s="31" t="s">
        <v>56</v>
      </c>
      <c r="E393" s="31" t="s">
        <v>60</v>
      </c>
      <c r="F393" s="31" t="s">
        <v>55</v>
      </c>
      <c r="G393" s="31">
        <v>7</v>
      </c>
      <c r="H393" s="32">
        <v>9345</v>
      </c>
      <c r="I393" s="31">
        <v>1182.7031999999999</v>
      </c>
    </row>
    <row r="394" spans="2:9" x14ac:dyDescent="0.25">
      <c r="B394" s="29">
        <v>41828</v>
      </c>
      <c r="C394" s="30">
        <v>1851</v>
      </c>
      <c r="D394" s="31" t="s">
        <v>57</v>
      </c>
      <c r="E394" s="31" t="s">
        <v>60</v>
      </c>
      <c r="F394" s="31" t="s">
        <v>58</v>
      </c>
      <c r="G394" s="31">
        <v>10</v>
      </c>
      <c r="H394" s="32">
        <v>11925</v>
      </c>
      <c r="I394" s="31">
        <v>2509.9740000000002</v>
      </c>
    </row>
    <row r="395" spans="2:9" x14ac:dyDescent="0.25">
      <c r="B395" s="29">
        <v>41829</v>
      </c>
      <c r="C395" s="30">
        <v>1852</v>
      </c>
      <c r="D395" s="31" t="s">
        <v>53</v>
      </c>
      <c r="E395" s="31" t="s">
        <v>60</v>
      </c>
      <c r="F395" s="31" t="s">
        <v>58</v>
      </c>
      <c r="G395" s="31">
        <v>9</v>
      </c>
      <c r="H395" s="32">
        <v>8505</v>
      </c>
      <c r="I395" s="31">
        <v>1404.1754999999998</v>
      </c>
    </row>
    <row r="396" spans="2:9" x14ac:dyDescent="0.25">
      <c r="B396" s="29">
        <v>40909</v>
      </c>
      <c r="C396" s="30">
        <v>1853</v>
      </c>
      <c r="D396" s="31" t="s">
        <v>56</v>
      </c>
      <c r="E396" s="31" t="s">
        <v>61</v>
      </c>
      <c r="F396" s="31" t="s">
        <v>58</v>
      </c>
      <c r="G396" s="31">
        <v>6</v>
      </c>
      <c r="H396" s="32">
        <v>2200.5</v>
      </c>
      <c r="I396" s="31">
        <v>1727.8326000000002</v>
      </c>
    </row>
    <row r="397" spans="2:9" x14ac:dyDescent="0.25">
      <c r="B397" s="29">
        <v>40910</v>
      </c>
      <c r="C397" s="30">
        <v>1488</v>
      </c>
      <c r="D397" s="31" t="s">
        <v>57</v>
      </c>
      <c r="E397" s="31" t="s">
        <v>61</v>
      </c>
      <c r="F397" s="31" t="s">
        <v>55</v>
      </c>
      <c r="G397" s="31">
        <v>6</v>
      </c>
      <c r="H397" s="32">
        <v>3888</v>
      </c>
      <c r="I397" s="31">
        <v>850.88879999999995</v>
      </c>
    </row>
    <row r="398" spans="2:9" x14ac:dyDescent="0.25">
      <c r="B398" s="29">
        <v>40911</v>
      </c>
      <c r="C398" s="30">
        <v>1854</v>
      </c>
      <c r="D398" s="31" t="s">
        <v>57</v>
      </c>
      <c r="E398" s="31" t="s">
        <v>61</v>
      </c>
      <c r="F398" s="31" t="s">
        <v>59</v>
      </c>
      <c r="G398" s="31">
        <v>7</v>
      </c>
      <c r="H398" s="32">
        <v>5985</v>
      </c>
      <c r="I398" s="31">
        <v>3432.3975</v>
      </c>
    </row>
    <row r="399" spans="2:9" x14ac:dyDescent="0.25">
      <c r="B399" s="29">
        <v>40913</v>
      </c>
      <c r="C399" s="30">
        <v>1489</v>
      </c>
      <c r="D399" s="31" t="s">
        <v>53</v>
      </c>
      <c r="E399" s="31" t="s">
        <v>61</v>
      </c>
      <c r="F399" s="31" t="s">
        <v>55</v>
      </c>
      <c r="G399" s="31">
        <v>9</v>
      </c>
      <c r="H399" s="32">
        <v>7047</v>
      </c>
      <c r="I399" s="31">
        <v>984.46589999999992</v>
      </c>
    </row>
    <row r="400" spans="2:9" x14ac:dyDescent="0.25">
      <c r="B400" s="29">
        <v>40914</v>
      </c>
      <c r="C400" s="30">
        <v>1855</v>
      </c>
      <c r="D400" s="31" t="s">
        <v>53</v>
      </c>
      <c r="E400" s="31" t="s">
        <v>61</v>
      </c>
      <c r="F400" s="31" t="s">
        <v>59</v>
      </c>
      <c r="G400" s="31">
        <v>7</v>
      </c>
      <c r="H400" s="32">
        <v>5575.5</v>
      </c>
      <c r="I400" s="31">
        <v>737.63864999999987</v>
      </c>
    </row>
    <row r="401" spans="2:9" x14ac:dyDescent="0.25">
      <c r="B401" s="29">
        <v>40915</v>
      </c>
      <c r="C401" s="30">
        <v>1490</v>
      </c>
      <c r="D401" s="31" t="s">
        <v>56</v>
      </c>
      <c r="E401" s="31" t="s">
        <v>61</v>
      </c>
      <c r="F401" s="31" t="s">
        <v>55</v>
      </c>
      <c r="G401" s="31">
        <v>9</v>
      </c>
      <c r="H401" s="32">
        <v>8221.5</v>
      </c>
      <c r="I401" s="31">
        <v>2759.9575500000001</v>
      </c>
    </row>
    <row r="402" spans="2:9" x14ac:dyDescent="0.25">
      <c r="B402" s="29">
        <v>40916</v>
      </c>
      <c r="C402" s="30">
        <v>1856</v>
      </c>
      <c r="D402" s="31" t="s">
        <v>56</v>
      </c>
      <c r="E402" s="31" t="s">
        <v>61</v>
      </c>
      <c r="F402" s="31" t="s">
        <v>59</v>
      </c>
      <c r="G402" s="31">
        <v>7</v>
      </c>
      <c r="H402" s="32">
        <v>5071.5</v>
      </c>
      <c r="I402" s="31">
        <v>3292.2487499999997</v>
      </c>
    </row>
    <row r="403" spans="2:9" x14ac:dyDescent="0.25">
      <c r="B403" s="29">
        <v>40917</v>
      </c>
      <c r="C403" s="30">
        <v>1491</v>
      </c>
      <c r="D403" s="31" t="s">
        <v>57</v>
      </c>
      <c r="E403" s="31" t="s">
        <v>61</v>
      </c>
      <c r="F403" s="31" t="s">
        <v>58</v>
      </c>
      <c r="G403" s="31">
        <v>10</v>
      </c>
      <c r="H403" s="32">
        <v>7200</v>
      </c>
      <c r="I403" s="31">
        <v>702.90000000000009</v>
      </c>
    </row>
    <row r="404" spans="2:9" x14ac:dyDescent="0.25">
      <c r="B404" s="29">
        <v>40918</v>
      </c>
      <c r="C404" s="30">
        <v>1857</v>
      </c>
      <c r="D404" s="31" t="s">
        <v>57</v>
      </c>
      <c r="E404" s="31" t="s">
        <v>61</v>
      </c>
      <c r="F404" s="31" t="s">
        <v>55</v>
      </c>
      <c r="G404" s="31">
        <v>6</v>
      </c>
      <c r="H404" s="32">
        <v>7074</v>
      </c>
      <c r="I404" s="31">
        <v>1647.7703999999999</v>
      </c>
    </row>
    <row r="405" spans="2:9" x14ac:dyDescent="0.25">
      <c r="B405" s="29">
        <v>40919</v>
      </c>
      <c r="C405" s="30">
        <v>1492</v>
      </c>
      <c r="D405" s="31" t="s">
        <v>53</v>
      </c>
      <c r="E405" s="31" t="s">
        <v>61</v>
      </c>
      <c r="F405" s="31" t="s">
        <v>58</v>
      </c>
      <c r="G405" s="31">
        <v>9</v>
      </c>
      <c r="H405" s="32">
        <v>5220</v>
      </c>
      <c r="I405" s="31">
        <v>1927.2239999999999</v>
      </c>
    </row>
    <row r="406" spans="2:9" x14ac:dyDescent="0.25">
      <c r="B406" s="29">
        <v>40920</v>
      </c>
      <c r="C406" s="30">
        <v>1858</v>
      </c>
      <c r="D406" s="31" t="s">
        <v>53</v>
      </c>
      <c r="E406" s="31" t="s">
        <v>61</v>
      </c>
      <c r="F406" s="31" t="s">
        <v>55</v>
      </c>
      <c r="G406" s="31">
        <v>9</v>
      </c>
      <c r="H406" s="32">
        <v>13050</v>
      </c>
      <c r="I406" s="31">
        <v>5495.3549999999996</v>
      </c>
    </row>
    <row r="407" spans="2:9" x14ac:dyDescent="0.25">
      <c r="B407" s="29">
        <v>40921</v>
      </c>
      <c r="C407" s="30">
        <v>1493</v>
      </c>
      <c r="D407" s="31" t="s">
        <v>56</v>
      </c>
      <c r="E407" s="31" t="s">
        <v>61</v>
      </c>
      <c r="F407" s="31" t="s">
        <v>58</v>
      </c>
      <c r="G407" s="31">
        <v>8</v>
      </c>
      <c r="H407" s="32">
        <v>8388</v>
      </c>
      <c r="I407" s="31">
        <v>1038.4344000000001</v>
      </c>
    </row>
    <row r="408" spans="2:9" x14ac:dyDescent="0.25">
      <c r="B408" s="29">
        <v>40922</v>
      </c>
      <c r="C408" s="30">
        <v>1859</v>
      </c>
      <c r="D408" s="31" t="s">
        <v>56</v>
      </c>
      <c r="E408" s="31" t="s">
        <v>61</v>
      </c>
      <c r="F408" s="31" t="s">
        <v>55</v>
      </c>
      <c r="G408" s="31">
        <v>7</v>
      </c>
      <c r="H408" s="32">
        <v>9240</v>
      </c>
      <c r="I408" s="31">
        <v>987.2940000000001</v>
      </c>
    </row>
    <row r="409" spans="2:9" x14ac:dyDescent="0.25">
      <c r="B409" s="29">
        <v>40923</v>
      </c>
      <c r="C409" s="30">
        <v>1494</v>
      </c>
      <c r="D409" s="31" t="s">
        <v>57</v>
      </c>
      <c r="E409" s="31" t="s">
        <v>61</v>
      </c>
      <c r="F409" s="31" t="s">
        <v>59</v>
      </c>
      <c r="G409" s="31">
        <v>6</v>
      </c>
      <c r="H409" s="32">
        <v>1989</v>
      </c>
      <c r="I409" s="31">
        <v>1436.8536000000001</v>
      </c>
    </row>
    <row r="410" spans="2:9" x14ac:dyDescent="0.25">
      <c r="B410" s="29">
        <v>40924</v>
      </c>
      <c r="C410" s="30">
        <v>1860</v>
      </c>
      <c r="D410" s="31" t="s">
        <v>57</v>
      </c>
      <c r="E410" s="31" t="s">
        <v>61</v>
      </c>
      <c r="F410" s="31" t="s">
        <v>58</v>
      </c>
      <c r="G410" s="31">
        <v>8</v>
      </c>
      <c r="H410" s="32">
        <v>2436</v>
      </c>
      <c r="I410" s="31">
        <v>3756.3119999999999</v>
      </c>
    </row>
    <row r="411" spans="2:9" x14ac:dyDescent="0.25">
      <c r="B411" s="29">
        <v>40925</v>
      </c>
      <c r="C411" s="30">
        <v>1495</v>
      </c>
      <c r="D411" s="31" t="s">
        <v>53</v>
      </c>
      <c r="E411" s="31" t="s">
        <v>61</v>
      </c>
      <c r="F411" s="31" t="s">
        <v>59</v>
      </c>
      <c r="G411" s="31">
        <v>9</v>
      </c>
      <c r="H411" s="32">
        <v>8221.5</v>
      </c>
      <c r="I411" s="31">
        <v>2519.8897500000003</v>
      </c>
    </row>
    <row r="412" spans="2:9" x14ac:dyDescent="0.25">
      <c r="B412" s="29">
        <v>40926</v>
      </c>
      <c r="C412" s="30">
        <v>1861</v>
      </c>
      <c r="D412" s="31" t="s">
        <v>53</v>
      </c>
      <c r="E412" s="31" t="s">
        <v>61</v>
      </c>
      <c r="F412" s="31" t="s">
        <v>58</v>
      </c>
      <c r="G412" s="31">
        <v>8</v>
      </c>
      <c r="H412" s="32">
        <v>6048</v>
      </c>
      <c r="I412" s="31">
        <v>2732.1839999999997</v>
      </c>
    </row>
    <row r="413" spans="2:9" x14ac:dyDescent="0.25">
      <c r="B413" s="29">
        <v>40927</v>
      </c>
      <c r="C413" s="30">
        <v>1496</v>
      </c>
      <c r="D413" s="31" t="s">
        <v>56</v>
      </c>
      <c r="E413" s="31" t="s">
        <v>61</v>
      </c>
      <c r="F413" s="31" t="s">
        <v>59</v>
      </c>
      <c r="G413" s="31">
        <v>7</v>
      </c>
      <c r="H413" s="32">
        <v>2037</v>
      </c>
      <c r="I413" s="31">
        <v>1801.1154000000001</v>
      </c>
    </row>
    <row r="414" spans="2:9" x14ac:dyDescent="0.25">
      <c r="B414" s="29">
        <v>40928</v>
      </c>
      <c r="C414" s="30">
        <v>1862</v>
      </c>
      <c r="D414" s="31" t="s">
        <v>56</v>
      </c>
      <c r="E414" s="31" t="s">
        <v>61</v>
      </c>
      <c r="F414" s="31" t="s">
        <v>58</v>
      </c>
      <c r="G414" s="31">
        <v>7</v>
      </c>
      <c r="H414" s="32">
        <v>2394</v>
      </c>
      <c r="I414" s="31">
        <v>3850.7489999999998</v>
      </c>
    </row>
    <row r="415" spans="2:9" x14ac:dyDescent="0.25">
      <c r="B415" s="29">
        <v>40929</v>
      </c>
      <c r="C415" s="30">
        <v>1497</v>
      </c>
      <c r="D415" s="31" t="s">
        <v>57</v>
      </c>
      <c r="E415" s="31" t="s">
        <v>61</v>
      </c>
      <c r="F415" s="31" t="s">
        <v>55</v>
      </c>
      <c r="G415" s="31">
        <v>9</v>
      </c>
      <c r="H415" s="32">
        <v>10044</v>
      </c>
      <c r="I415" s="31">
        <v>2253.3714</v>
      </c>
    </row>
    <row r="416" spans="2:9" x14ac:dyDescent="0.25">
      <c r="B416" s="29">
        <v>40930</v>
      </c>
      <c r="C416" s="30">
        <v>1863</v>
      </c>
      <c r="D416" s="31" t="s">
        <v>57</v>
      </c>
      <c r="E416" s="31" t="s">
        <v>61</v>
      </c>
      <c r="F416" s="31" t="s">
        <v>59</v>
      </c>
      <c r="G416" s="31">
        <v>7</v>
      </c>
      <c r="H416" s="32">
        <v>2614.5</v>
      </c>
      <c r="I416" s="31">
        <v>1091.8152</v>
      </c>
    </row>
    <row r="417" spans="2:9" x14ac:dyDescent="0.25">
      <c r="B417" s="29">
        <v>40931</v>
      </c>
      <c r="C417" s="30">
        <v>1498</v>
      </c>
      <c r="D417" s="31" t="s">
        <v>53</v>
      </c>
      <c r="E417" s="31" t="s">
        <v>61</v>
      </c>
      <c r="F417" s="31" t="s">
        <v>55</v>
      </c>
      <c r="G417" s="31">
        <v>6</v>
      </c>
      <c r="H417" s="32">
        <v>5062.5</v>
      </c>
      <c r="I417" s="31">
        <v>1708.5937500000005</v>
      </c>
    </row>
    <row r="418" spans="2:9" x14ac:dyDescent="0.25">
      <c r="B418" s="29">
        <v>40932</v>
      </c>
      <c r="C418" s="30">
        <v>1864</v>
      </c>
      <c r="D418" s="31" t="s">
        <v>53</v>
      </c>
      <c r="E418" s="31" t="s">
        <v>61</v>
      </c>
      <c r="F418" s="31" t="s">
        <v>59</v>
      </c>
      <c r="G418" s="31">
        <v>8</v>
      </c>
      <c r="H418" s="32">
        <v>2052</v>
      </c>
      <c r="I418" s="31">
        <v>2596.1904000000004</v>
      </c>
    </row>
    <row r="419" spans="2:9" x14ac:dyDescent="0.25">
      <c r="B419" s="29">
        <v>40933</v>
      </c>
      <c r="C419" s="30">
        <v>1499</v>
      </c>
      <c r="D419" s="31" t="s">
        <v>56</v>
      </c>
      <c r="E419" s="31" t="s">
        <v>61</v>
      </c>
      <c r="F419" s="31" t="s">
        <v>55</v>
      </c>
      <c r="G419" s="31">
        <v>10</v>
      </c>
      <c r="H419" s="32">
        <v>1755</v>
      </c>
      <c r="I419" s="31">
        <v>2730.7799999999997</v>
      </c>
    </row>
    <row r="420" spans="2:9" x14ac:dyDescent="0.25">
      <c r="B420" s="29">
        <v>40934</v>
      </c>
      <c r="C420" s="30">
        <v>1865</v>
      </c>
      <c r="D420" s="31" t="s">
        <v>56</v>
      </c>
      <c r="E420" s="31" t="s">
        <v>61</v>
      </c>
      <c r="F420" s="31" t="s">
        <v>59</v>
      </c>
      <c r="G420" s="31">
        <v>8</v>
      </c>
      <c r="H420" s="32">
        <v>4496</v>
      </c>
      <c r="I420" s="31">
        <v>4094.732</v>
      </c>
    </row>
    <row r="421" spans="2:9" x14ac:dyDescent="0.25">
      <c r="B421" s="29">
        <v>40935</v>
      </c>
      <c r="C421" s="30">
        <v>1500</v>
      </c>
      <c r="D421" s="31" t="s">
        <v>57</v>
      </c>
      <c r="E421" s="31" t="s">
        <v>61</v>
      </c>
      <c r="F421" s="31" t="s">
        <v>58</v>
      </c>
      <c r="G421" s="31">
        <v>9</v>
      </c>
      <c r="H421" s="32">
        <v>2929.5</v>
      </c>
      <c r="I421" s="31">
        <v>1156.2736500000001</v>
      </c>
    </row>
    <row r="422" spans="2:9" x14ac:dyDescent="0.25">
      <c r="B422" s="29">
        <v>40936</v>
      </c>
      <c r="C422" s="30">
        <v>1866</v>
      </c>
      <c r="D422" s="31" t="s">
        <v>57</v>
      </c>
      <c r="E422" s="31" t="s">
        <v>61</v>
      </c>
      <c r="F422" s="31" t="s">
        <v>55</v>
      </c>
      <c r="G422" s="31">
        <v>10</v>
      </c>
      <c r="H422" s="32">
        <v>14550</v>
      </c>
      <c r="I422" s="31">
        <v>3127.9589999999998</v>
      </c>
    </row>
    <row r="423" spans="2:9" x14ac:dyDescent="0.25">
      <c r="B423" s="29">
        <v>40937</v>
      </c>
      <c r="C423" s="30">
        <v>1501</v>
      </c>
      <c r="D423" s="31" t="s">
        <v>53</v>
      </c>
      <c r="E423" s="31" t="s">
        <v>61</v>
      </c>
      <c r="F423" s="31" t="s">
        <v>58</v>
      </c>
      <c r="G423" s="31">
        <v>7</v>
      </c>
      <c r="H423" s="32">
        <v>4158</v>
      </c>
      <c r="I423" s="31">
        <v>2585.8602000000001</v>
      </c>
    </row>
    <row r="424" spans="2:9" x14ac:dyDescent="0.25">
      <c r="B424" s="29">
        <v>40938</v>
      </c>
      <c r="C424" s="30">
        <v>1867</v>
      </c>
      <c r="D424" s="31" t="s">
        <v>53</v>
      </c>
      <c r="E424" s="31" t="s">
        <v>61</v>
      </c>
      <c r="F424" s="31" t="s">
        <v>55</v>
      </c>
      <c r="G424" s="31">
        <v>8</v>
      </c>
      <c r="H424" s="32">
        <v>10440</v>
      </c>
      <c r="I424" s="31">
        <v>3660.2640000000001</v>
      </c>
    </row>
    <row r="425" spans="2:9" x14ac:dyDescent="0.25">
      <c r="B425" s="29">
        <v>40939</v>
      </c>
      <c r="C425" s="30">
        <v>1502</v>
      </c>
      <c r="D425" s="31" t="s">
        <v>56</v>
      </c>
      <c r="E425" s="31" t="s">
        <v>61</v>
      </c>
      <c r="F425" s="31" t="s">
        <v>58</v>
      </c>
      <c r="G425" s="31">
        <v>6</v>
      </c>
      <c r="H425" s="32">
        <v>6561</v>
      </c>
      <c r="I425" s="31">
        <v>3494.8260000000005</v>
      </c>
    </row>
    <row r="426" spans="2:9" x14ac:dyDescent="0.25">
      <c r="B426" s="29">
        <v>40940</v>
      </c>
      <c r="C426" s="30">
        <v>1868</v>
      </c>
      <c r="D426" s="31" t="s">
        <v>56</v>
      </c>
      <c r="E426" s="31" t="s">
        <v>61</v>
      </c>
      <c r="F426" s="31" t="s">
        <v>55</v>
      </c>
      <c r="G426" s="31">
        <v>8</v>
      </c>
      <c r="H426" s="32">
        <v>8496</v>
      </c>
      <c r="I426" s="31">
        <v>4378.6259999999993</v>
      </c>
    </row>
    <row r="427" spans="2:9" x14ac:dyDescent="0.25">
      <c r="B427" s="29">
        <v>40941</v>
      </c>
      <c r="C427" s="30">
        <v>1503</v>
      </c>
      <c r="D427" s="31" t="s">
        <v>57</v>
      </c>
      <c r="E427" s="31" t="s">
        <v>61</v>
      </c>
      <c r="F427" s="31" t="s">
        <v>59</v>
      </c>
      <c r="G427" s="31">
        <v>7</v>
      </c>
      <c r="H427" s="32">
        <v>4515</v>
      </c>
      <c r="I427" s="31">
        <v>786.06150000000002</v>
      </c>
    </row>
    <row r="428" spans="2:9" x14ac:dyDescent="0.25">
      <c r="B428" s="29">
        <v>40942</v>
      </c>
      <c r="C428" s="30">
        <v>1869</v>
      </c>
      <c r="D428" s="31" t="s">
        <v>57</v>
      </c>
      <c r="E428" s="31" t="s">
        <v>61</v>
      </c>
      <c r="F428" s="31" t="s">
        <v>58</v>
      </c>
      <c r="G428" s="31">
        <v>9</v>
      </c>
      <c r="H428" s="32">
        <v>5143.5</v>
      </c>
      <c r="I428" s="31">
        <v>733.80600000000004</v>
      </c>
    </row>
    <row r="429" spans="2:9" x14ac:dyDescent="0.25">
      <c r="B429" s="29">
        <v>40943</v>
      </c>
      <c r="C429" s="30">
        <v>1504</v>
      </c>
      <c r="D429" s="31" t="s">
        <v>53</v>
      </c>
      <c r="E429" s="31" t="s">
        <v>61</v>
      </c>
      <c r="F429" s="31" t="s">
        <v>59</v>
      </c>
      <c r="G429" s="31">
        <v>9</v>
      </c>
      <c r="H429" s="32">
        <v>12195</v>
      </c>
      <c r="I429" s="31">
        <v>3248.0163000000002</v>
      </c>
    </row>
    <row r="430" spans="2:9" x14ac:dyDescent="0.25">
      <c r="B430" s="29">
        <v>40944</v>
      </c>
      <c r="C430" s="30">
        <v>1870</v>
      </c>
      <c r="D430" s="31" t="s">
        <v>53</v>
      </c>
      <c r="E430" s="31" t="s">
        <v>61</v>
      </c>
      <c r="F430" s="31" t="s">
        <v>58</v>
      </c>
      <c r="G430" s="31">
        <v>10</v>
      </c>
      <c r="H430" s="32">
        <v>10560</v>
      </c>
      <c r="I430" s="31">
        <v>5089.92</v>
      </c>
    </row>
    <row r="431" spans="2:9" x14ac:dyDescent="0.25">
      <c r="B431" s="29">
        <v>40945</v>
      </c>
      <c r="C431" s="30">
        <v>1505</v>
      </c>
      <c r="D431" s="31" t="s">
        <v>56</v>
      </c>
      <c r="E431" s="31" t="s">
        <v>61</v>
      </c>
      <c r="F431" s="31" t="s">
        <v>59</v>
      </c>
      <c r="G431" s="31">
        <v>9</v>
      </c>
      <c r="H431" s="32">
        <v>11475</v>
      </c>
      <c r="I431" s="31">
        <v>1964.0609999999999</v>
      </c>
    </row>
    <row r="432" spans="2:9" x14ac:dyDescent="0.25">
      <c r="B432" s="29">
        <v>40946</v>
      </c>
      <c r="C432" s="30">
        <v>1871</v>
      </c>
      <c r="D432" s="31" t="s">
        <v>56</v>
      </c>
      <c r="E432" s="31" t="s">
        <v>61</v>
      </c>
      <c r="F432" s="31" t="s">
        <v>58</v>
      </c>
      <c r="G432" s="31">
        <v>9</v>
      </c>
      <c r="H432" s="32">
        <v>2146.5</v>
      </c>
      <c r="I432" s="31">
        <v>4819.9657500000003</v>
      </c>
    </row>
    <row r="433" spans="2:9" x14ac:dyDescent="0.25">
      <c r="B433" s="29">
        <v>40947</v>
      </c>
      <c r="C433" s="30">
        <v>1506</v>
      </c>
      <c r="D433" s="31" t="s">
        <v>57</v>
      </c>
      <c r="E433" s="31" t="s">
        <v>61</v>
      </c>
      <c r="F433" s="31" t="s">
        <v>55</v>
      </c>
      <c r="G433" s="31">
        <v>7</v>
      </c>
      <c r="H433" s="32">
        <v>7014</v>
      </c>
      <c r="I433" s="31">
        <v>2304.8004000000001</v>
      </c>
    </row>
    <row r="434" spans="2:9" x14ac:dyDescent="0.25">
      <c r="B434" s="29">
        <v>40948</v>
      </c>
      <c r="C434" s="30">
        <v>1872</v>
      </c>
      <c r="D434" s="31" t="s">
        <v>57</v>
      </c>
      <c r="E434" s="31" t="s">
        <v>61</v>
      </c>
      <c r="F434" s="31" t="s">
        <v>59</v>
      </c>
      <c r="G434" s="31">
        <v>7</v>
      </c>
      <c r="H434" s="32">
        <v>5386.5</v>
      </c>
      <c r="I434" s="31">
        <v>3228.3090000000002</v>
      </c>
    </row>
    <row r="435" spans="2:9" x14ac:dyDescent="0.25">
      <c r="B435" s="29">
        <v>40949</v>
      </c>
      <c r="C435" s="30">
        <v>1507</v>
      </c>
      <c r="D435" s="31" t="s">
        <v>53</v>
      </c>
      <c r="E435" s="31" t="s">
        <v>61</v>
      </c>
      <c r="F435" s="31" t="s">
        <v>55</v>
      </c>
      <c r="G435" s="31">
        <v>9</v>
      </c>
      <c r="H435" s="32">
        <v>1809</v>
      </c>
      <c r="I435" s="31">
        <v>672.22439999999995</v>
      </c>
    </row>
    <row r="436" spans="2:9" x14ac:dyDescent="0.25">
      <c r="B436" s="29">
        <v>40950</v>
      </c>
      <c r="C436" s="30">
        <v>1873</v>
      </c>
      <c r="D436" s="31" t="s">
        <v>53</v>
      </c>
      <c r="E436" s="31" t="s">
        <v>61</v>
      </c>
      <c r="F436" s="31" t="s">
        <v>59</v>
      </c>
      <c r="G436" s="31">
        <v>6</v>
      </c>
      <c r="H436" s="32">
        <v>7344</v>
      </c>
      <c r="I436" s="31">
        <v>1633.7952</v>
      </c>
    </row>
    <row r="437" spans="2:9" x14ac:dyDescent="0.25">
      <c r="B437" s="29">
        <v>40951</v>
      </c>
      <c r="C437" s="30">
        <v>1508</v>
      </c>
      <c r="D437" s="31" t="s">
        <v>56</v>
      </c>
      <c r="E437" s="31" t="s">
        <v>61</v>
      </c>
      <c r="F437" s="31" t="s">
        <v>55</v>
      </c>
      <c r="G437" s="31">
        <v>7</v>
      </c>
      <c r="H437" s="32">
        <v>8426.25</v>
      </c>
      <c r="I437" s="31">
        <v>1156.0815000000002</v>
      </c>
    </row>
    <row r="438" spans="2:9" x14ac:dyDescent="0.25">
      <c r="B438" s="29">
        <v>40952</v>
      </c>
      <c r="C438" s="30">
        <v>1874</v>
      </c>
      <c r="D438" s="31" t="s">
        <v>56</v>
      </c>
      <c r="E438" s="31" t="s">
        <v>61</v>
      </c>
      <c r="F438" s="31" t="s">
        <v>59</v>
      </c>
      <c r="G438" s="31">
        <v>6</v>
      </c>
      <c r="H438" s="32">
        <v>7533</v>
      </c>
      <c r="I438" s="31">
        <v>4375.4174999999996</v>
      </c>
    </row>
    <row r="439" spans="2:9" x14ac:dyDescent="0.25">
      <c r="B439" s="29">
        <v>40953</v>
      </c>
      <c r="C439" s="30">
        <v>1509</v>
      </c>
      <c r="D439" s="31" t="s">
        <v>57</v>
      </c>
      <c r="E439" s="31" t="s">
        <v>61</v>
      </c>
      <c r="F439" s="31" t="s">
        <v>58</v>
      </c>
      <c r="G439" s="31">
        <v>9</v>
      </c>
      <c r="H439" s="32">
        <v>7695</v>
      </c>
      <c r="I439" s="31">
        <v>1579.0140000000001</v>
      </c>
    </row>
    <row r="440" spans="2:9" x14ac:dyDescent="0.25">
      <c r="B440" s="29">
        <v>40954</v>
      </c>
      <c r="C440" s="30">
        <v>1510</v>
      </c>
      <c r="D440" s="31" t="s">
        <v>53</v>
      </c>
      <c r="E440" s="31" t="s">
        <v>61</v>
      </c>
      <c r="F440" s="31" t="s">
        <v>58</v>
      </c>
      <c r="G440" s="31">
        <v>9</v>
      </c>
      <c r="H440" s="32">
        <v>5886</v>
      </c>
      <c r="I440" s="31">
        <v>2674.3041000000003</v>
      </c>
    </row>
    <row r="441" spans="2:9" x14ac:dyDescent="0.25">
      <c r="B441" s="29">
        <v>40955</v>
      </c>
      <c r="C441" s="30">
        <v>1511</v>
      </c>
      <c r="D441" s="31" t="s">
        <v>56</v>
      </c>
      <c r="E441" s="31" t="s">
        <v>61</v>
      </c>
      <c r="F441" s="31" t="s">
        <v>58</v>
      </c>
      <c r="G441" s="31">
        <v>7</v>
      </c>
      <c r="H441" s="32">
        <v>9345</v>
      </c>
      <c r="I441" s="31">
        <v>3895.9304999999999</v>
      </c>
    </row>
    <row r="442" spans="2:9" x14ac:dyDescent="0.25">
      <c r="B442" s="29">
        <v>40956</v>
      </c>
      <c r="C442" s="30">
        <v>1512</v>
      </c>
      <c r="D442" s="31" t="s">
        <v>57</v>
      </c>
      <c r="E442" s="31" t="s">
        <v>61</v>
      </c>
      <c r="F442" s="31" t="s">
        <v>59</v>
      </c>
      <c r="G442" s="31">
        <v>8</v>
      </c>
      <c r="H442" s="32">
        <v>8256</v>
      </c>
      <c r="I442" s="31">
        <v>3389.0880000000006</v>
      </c>
    </row>
    <row r="443" spans="2:9" x14ac:dyDescent="0.25">
      <c r="B443" s="29">
        <v>40957</v>
      </c>
      <c r="C443" s="30">
        <v>1513</v>
      </c>
      <c r="D443" s="31" t="s">
        <v>53</v>
      </c>
      <c r="E443" s="31" t="s">
        <v>61</v>
      </c>
      <c r="F443" s="31" t="s">
        <v>59</v>
      </c>
      <c r="G443" s="31">
        <v>8</v>
      </c>
      <c r="H443" s="32">
        <v>4356</v>
      </c>
      <c r="I443" s="31">
        <v>3644.8829999999998</v>
      </c>
    </row>
    <row r="444" spans="2:9" x14ac:dyDescent="0.25">
      <c r="B444" s="29">
        <v>40958</v>
      </c>
      <c r="C444" s="30">
        <v>1514</v>
      </c>
      <c r="D444" s="31" t="s">
        <v>56</v>
      </c>
      <c r="E444" s="31" t="s">
        <v>61</v>
      </c>
      <c r="F444" s="31" t="s">
        <v>59</v>
      </c>
      <c r="G444" s="31">
        <v>8</v>
      </c>
      <c r="H444" s="32">
        <v>14880</v>
      </c>
      <c r="I444" s="31">
        <v>5200.5599999999995</v>
      </c>
    </row>
    <row r="445" spans="2:9" x14ac:dyDescent="0.25">
      <c r="B445" s="29">
        <v>40959</v>
      </c>
      <c r="C445" s="30">
        <v>1884</v>
      </c>
      <c r="D445" s="31" t="s">
        <v>57</v>
      </c>
      <c r="E445" s="31" t="s">
        <v>61</v>
      </c>
      <c r="F445" s="31" t="s">
        <v>55</v>
      </c>
      <c r="G445" s="31">
        <v>6</v>
      </c>
      <c r="H445" s="32">
        <v>1674</v>
      </c>
      <c r="I445" s="31">
        <v>576.86040000000003</v>
      </c>
    </row>
    <row r="446" spans="2:9" x14ac:dyDescent="0.25">
      <c r="B446" s="29">
        <v>40960</v>
      </c>
      <c r="C446" s="30">
        <v>1885</v>
      </c>
      <c r="D446" s="31" t="s">
        <v>53</v>
      </c>
      <c r="E446" s="31" t="s">
        <v>61</v>
      </c>
      <c r="F446" s="31" t="s">
        <v>55</v>
      </c>
      <c r="G446" s="31">
        <v>10</v>
      </c>
      <c r="H446" s="32">
        <v>13050</v>
      </c>
      <c r="I446" s="31">
        <v>877.221</v>
      </c>
    </row>
    <row r="447" spans="2:9" x14ac:dyDescent="0.25">
      <c r="B447" s="29">
        <v>40961</v>
      </c>
      <c r="C447" s="30">
        <v>1886</v>
      </c>
      <c r="D447" s="31" t="s">
        <v>56</v>
      </c>
      <c r="E447" s="31" t="s">
        <v>61</v>
      </c>
      <c r="F447" s="31" t="s">
        <v>55</v>
      </c>
      <c r="G447" s="31">
        <v>7</v>
      </c>
      <c r="H447" s="32">
        <v>11214</v>
      </c>
      <c r="I447" s="31">
        <v>3310.3728000000006</v>
      </c>
    </row>
    <row r="448" spans="2:9" x14ac:dyDescent="0.25">
      <c r="B448" s="29">
        <v>40962</v>
      </c>
      <c r="C448" s="30">
        <v>1887</v>
      </c>
      <c r="D448" s="31" t="s">
        <v>57</v>
      </c>
      <c r="E448" s="31" t="s">
        <v>61</v>
      </c>
      <c r="F448" s="31" t="s">
        <v>58</v>
      </c>
      <c r="G448" s="31">
        <v>8</v>
      </c>
      <c r="H448" s="32">
        <v>3168</v>
      </c>
      <c r="I448" s="31">
        <v>2676.3263999999999</v>
      </c>
    </row>
    <row r="449" spans="2:9" x14ac:dyDescent="0.25">
      <c r="B449" s="29">
        <v>40963</v>
      </c>
      <c r="C449" s="30">
        <v>1888</v>
      </c>
      <c r="D449" s="31" t="s">
        <v>53</v>
      </c>
      <c r="E449" s="31" t="s">
        <v>61</v>
      </c>
      <c r="F449" s="31" t="s">
        <v>58</v>
      </c>
      <c r="G449" s="31">
        <v>7</v>
      </c>
      <c r="H449" s="32">
        <v>13860</v>
      </c>
      <c r="I449" s="31">
        <v>1744.6968000000002</v>
      </c>
    </row>
    <row r="450" spans="2:9" x14ac:dyDescent="0.25">
      <c r="B450" s="29">
        <v>40964</v>
      </c>
      <c r="C450" s="30">
        <v>1889</v>
      </c>
      <c r="D450" s="31" t="s">
        <v>56</v>
      </c>
      <c r="E450" s="31" t="s">
        <v>61</v>
      </c>
      <c r="F450" s="31" t="s">
        <v>58</v>
      </c>
      <c r="G450" s="31">
        <v>6</v>
      </c>
      <c r="H450" s="32">
        <v>1728</v>
      </c>
      <c r="I450" s="31">
        <v>2136.8447999999999</v>
      </c>
    </row>
    <row r="451" spans="2:9" x14ac:dyDescent="0.25">
      <c r="B451" s="29">
        <v>40965</v>
      </c>
      <c r="C451" s="30">
        <v>1524</v>
      </c>
      <c r="D451" s="31" t="s">
        <v>57</v>
      </c>
      <c r="E451" s="31" t="s">
        <v>61</v>
      </c>
      <c r="F451" s="31" t="s">
        <v>55</v>
      </c>
      <c r="G451" s="31">
        <v>6</v>
      </c>
      <c r="H451" s="32">
        <v>6507</v>
      </c>
      <c r="I451" s="31">
        <v>2487.6260999999995</v>
      </c>
    </row>
    <row r="452" spans="2:9" x14ac:dyDescent="0.25">
      <c r="B452" s="29">
        <v>40966</v>
      </c>
      <c r="C452" s="30">
        <v>1890</v>
      </c>
      <c r="D452" s="31" t="s">
        <v>57</v>
      </c>
      <c r="E452" s="31" t="s">
        <v>61</v>
      </c>
      <c r="F452" s="31" t="s">
        <v>59</v>
      </c>
      <c r="G452" s="31">
        <v>10</v>
      </c>
      <c r="H452" s="32">
        <v>2505</v>
      </c>
      <c r="I452" s="31">
        <v>919.58550000000002</v>
      </c>
    </row>
    <row r="453" spans="2:9" x14ac:dyDescent="0.25">
      <c r="B453" s="29">
        <v>40967</v>
      </c>
      <c r="C453" s="30">
        <v>1525</v>
      </c>
      <c r="D453" s="31" t="s">
        <v>53</v>
      </c>
      <c r="E453" s="31" t="s">
        <v>61</v>
      </c>
      <c r="F453" s="31" t="s">
        <v>55</v>
      </c>
      <c r="G453" s="31">
        <v>10</v>
      </c>
      <c r="H453" s="32">
        <v>11700</v>
      </c>
      <c r="I453" s="31">
        <v>898.09199999999998</v>
      </c>
    </row>
    <row r="454" spans="2:9" x14ac:dyDescent="0.25">
      <c r="B454" s="29">
        <v>40969</v>
      </c>
      <c r="C454" s="30">
        <v>1891</v>
      </c>
      <c r="D454" s="31" t="s">
        <v>53</v>
      </c>
      <c r="E454" s="31" t="s">
        <v>61</v>
      </c>
      <c r="F454" s="31" t="s">
        <v>59</v>
      </c>
      <c r="G454" s="31">
        <v>6</v>
      </c>
      <c r="H454" s="32">
        <v>10710</v>
      </c>
      <c r="I454" s="31">
        <v>3991.6170000000002</v>
      </c>
    </row>
    <row r="455" spans="2:9" x14ac:dyDescent="0.25">
      <c r="B455" s="29">
        <v>40970</v>
      </c>
      <c r="C455" s="30">
        <v>1526</v>
      </c>
      <c r="D455" s="31" t="s">
        <v>56</v>
      </c>
      <c r="E455" s="31" t="s">
        <v>61</v>
      </c>
      <c r="F455" s="31" t="s">
        <v>55</v>
      </c>
      <c r="G455" s="31">
        <v>6</v>
      </c>
      <c r="H455" s="32">
        <v>7290</v>
      </c>
      <c r="I455" s="31">
        <v>3225.0960000000005</v>
      </c>
    </row>
    <row r="456" spans="2:9" x14ac:dyDescent="0.25">
      <c r="B456" s="29">
        <v>40971</v>
      </c>
      <c r="C456" s="30">
        <v>1892</v>
      </c>
      <c r="D456" s="31" t="s">
        <v>56</v>
      </c>
      <c r="E456" s="31" t="s">
        <v>61</v>
      </c>
      <c r="F456" s="31" t="s">
        <v>59</v>
      </c>
      <c r="G456" s="31">
        <v>9</v>
      </c>
      <c r="H456" s="32">
        <v>2085.75</v>
      </c>
      <c r="I456" s="31">
        <v>839.30579999999998</v>
      </c>
    </row>
    <row r="457" spans="2:9" x14ac:dyDescent="0.25">
      <c r="B457" s="29">
        <v>40972</v>
      </c>
      <c r="C457" s="30">
        <v>1527</v>
      </c>
      <c r="D457" s="31" t="s">
        <v>57</v>
      </c>
      <c r="E457" s="31" t="s">
        <v>61</v>
      </c>
      <c r="F457" s="31" t="s">
        <v>58</v>
      </c>
      <c r="G457" s="31">
        <v>9</v>
      </c>
      <c r="H457" s="32">
        <v>2358</v>
      </c>
      <c r="I457" s="31">
        <v>970.08119999999997</v>
      </c>
    </row>
    <row r="458" spans="2:9" x14ac:dyDescent="0.25">
      <c r="B458" s="29">
        <v>40973</v>
      </c>
      <c r="C458" s="30">
        <v>1893</v>
      </c>
      <c r="D458" s="31" t="s">
        <v>57</v>
      </c>
      <c r="E458" s="31" t="s">
        <v>61</v>
      </c>
      <c r="F458" s="31" t="s">
        <v>55</v>
      </c>
      <c r="G458" s="31">
        <v>9</v>
      </c>
      <c r="H458" s="32">
        <v>8829</v>
      </c>
      <c r="I458" s="31">
        <v>833.8990500000001</v>
      </c>
    </row>
    <row r="459" spans="2:9" x14ac:dyDescent="0.25">
      <c r="B459" s="29">
        <v>41339</v>
      </c>
      <c r="C459" s="30">
        <v>1528</v>
      </c>
      <c r="D459" s="31" t="s">
        <v>53</v>
      </c>
      <c r="E459" s="31" t="s">
        <v>61</v>
      </c>
      <c r="F459" s="31" t="s">
        <v>58</v>
      </c>
      <c r="G459" s="31">
        <v>8</v>
      </c>
      <c r="H459" s="32">
        <v>4288</v>
      </c>
      <c r="I459" s="31">
        <v>4340.5280000000002</v>
      </c>
    </row>
    <row r="460" spans="2:9" x14ac:dyDescent="0.25">
      <c r="B460" s="29">
        <v>41340</v>
      </c>
      <c r="C460" s="30">
        <v>1902</v>
      </c>
      <c r="D460" s="31" t="s">
        <v>57</v>
      </c>
      <c r="E460" s="31" t="s">
        <v>61</v>
      </c>
      <c r="F460" s="31" t="s">
        <v>55</v>
      </c>
      <c r="G460" s="31">
        <v>9</v>
      </c>
      <c r="H460" s="32">
        <v>8977.5</v>
      </c>
      <c r="I460" s="31">
        <v>1609.1271000000002</v>
      </c>
    </row>
    <row r="461" spans="2:9" x14ac:dyDescent="0.25">
      <c r="B461" s="29">
        <v>41341</v>
      </c>
      <c r="C461" s="30">
        <v>1903</v>
      </c>
      <c r="D461" s="31" t="s">
        <v>53</v>
      </c>
      <c r="E461" s="31" t="s">
        <v>61</v>
      </c>
      <c r="F461" s="31" t="s">
        <v>55</v>
      </c>
      <c r="G461" s="31">
        <v>6</v>
      </c>
      <c r="H461" s="32">
        <v>2232</v>
      </c>
      <c r="I461" s="31">
        <v>2974.8096</v>
      </c>
    </row>
    <row r="462" spans="2:9" x14ac:dyDescent="0.25">
      <c r="B462" s="29">
        <v>41342</v>
      </c>
      <c r="C462" s="30">
        <v>1904</v>
      </c>
      <c r="D462" s="31" t="s">
        <v>56</v>
      </c>
      <c r="E462" s="31" t="s">
        <v>61</v>
      </c>
      <c r="F462" s="31" t="s">
        <v>55</v>
      </c>
      <c r="G462" s="31">
        <v>9</v>
      </c>
      <c r="H462" s="32">
        <v>13365</v>
      </c>
      <c r="I462" s="31">
        <v>5565.1859999999997</v>
      </c>
    </row>
    <row r="463" spans="2:9" x14ac:dyDescent="0.25">
      <c r="B463" s="29">
        <v>41343</v>
      </c>
      <c r="C463" s="30">
        <v>1905</v>
      </c>
      <c r="D463" s="31" t="s">
        <v>57</v>
      </c>
      <c r="E463" s="31" t="s">
        <v>61</v>
      </c>
      <c r="F463" s="31" t="s">
        <v>58</v>
      </c>
      <c r="G463" s="31">
        <v>7</v>
      </c>
      <c r="H463" s="32">
        <v>2220.75</v>
      </c>
      <c r="I463" s="31">
        <v>982.68187499999999</v>
      </c>
    </row>
    <row r="464" spans="2:9" x14ac:dyDescent="0.25">
      <c r="B464" s="29">
        <v>41344</v>
      </c>
      <c r="C464" s="30">
        <v>1906</v>
      </c>
      <c r="D464" s="31" t="s">
        <v>53</v>
      </c>
      <c r="E464" s="31" t="s">
        <v>61</v>
      </c>
      <c r="F464" s="31" t="s">
        <v>58</v>
      </c>
      <c r="G464" s="31">
        <v>6</v>
      </c>
      <c r="H464" s="32">
        <v>5616</v>
      </c>
      <c r="I464" s="31">
        <v>4112.7840000000006</v>
      </c>
    </row>
    <row r="465" spans="2:9" x14ac:dyDescent="0.25">
      <c r="B465" s="29">
        <v>41345</v>
      </c>
      <c r="C465" s="30">
        <v>1542</v>
      </c>
      <c r="D465" s="31" t="s">
        <v>57</v>
      </c>
      <c r="E465" s="31" t="s">
        <v>61</v>
      </c>
      <c r="F465" s="31" t="s">
        <v>55</v>
      </c>
      <c r="G465" s="31">
        <v>9</v>
      </c>
      <c r="H465" s="32">
        <v>1984.5</v>
      </c>
      <c r="I465" s="31">
        <v>4042.4264999999996</v>
      </c>
    </row>
    <row r="466" spans="2:9" x14ac:dyDescent="0.25">
      <c r="B466" s="29">
        <v>41346</v>
      </c>
      <c r="C466" s="30">
        <v>1907</v>
      </c>
      <c r="D466" s="31" t="s">
        <v>56</v>
      </c>
      <c r="E466" s="31" t="s">
        <v>61</v>
      </c>
      <c r="F466" s="31" t="s">
        <v>58</v>
      </c>
      <c r="G466" s="31">
        <v>6</v>
      </c>
      <c r="H466" s="32">
        <v>7344</v>
      </c>
      <c r="I466" s="31">
        <v>3077.8703999999998</v>
      </c>
    </row>
    <row r="467" spans="2:9" x14ac:dyDescent="0.25">
      <c r="B467" s="29">
        <v>41347</v>
      </c>
      <c r="C467" s="30">
        <v>1543</v>
      </c>
      <c r="D467" s="31" t="s">
        <v>53</v>
      </c>
      <c r="E467" s="31" t="s">
        <v>61</v>
      </c>
      <c r="F467" s="31" t="s">
        <v>55</v>
      </c>
      <c r="G467" s="31">
        <v>9</v>
      </c>
      <c r="H467" s="32">
        <v>7587</v>
      </c>
      <c r="I467" s="31">
        <v>4445.982</v>
      </c>
    </row>
    <row r="468" spans="2:9" x14ac:dyDescent="0.25">
      <c r="B468" s="29">
        <v>41348</v>
      </c>
      <c r="C468" s="30">
        <v>1908</v>
      </c>
      <c r="D468" s="31" t="s">
        <v>57</v>
      </c>
      <c r="E468" s="31" t="s">
        <v>61</v>
      </c>
      <c r="F468" s="31" t="s">
        <v>59</v>
      </c>
      <c r="G468" s="31">
        <v>6</v>
      </c>
      <c r="H468" s="32">
        <v>3834</v>
      </c>
      <c r="I468" s="31">
        <v>3564.6615000000002</v>
      </c>
    </row>
    <row r="469" spans="2:9" x14ac:dyDescent="0.25">
      <c r="B469" s="29">
        <v>41349</v>
      </c>
      <c r="C469" s="30">
        <v>1544</v>
      </c>
      <c r="D469" s="31" t="s">
        <v>56</v>
      </c>
      <c r="E469" s="31" t="s">
        <v>61</v>
      </c>
      <c r="F469" s="31" t="s">
        <v>55</v>
      </c>
      <c r="G469" s="31">
        <v>8</v>
      </c>
      <c r="H469" s="32">
        <v>14940</v>
      </c>
      <c r="I469" s="31">
        <v>1164.7223999999999</v>
      </c>
    </row>
    <row r="470" spans="2:9" x14ac:dyDescent="0.25">
      <c r="B470" s="29">
        <v>41350</v>
      </c>
      <c r="C470" s="30">
        <v>1909</v>
      </c>
      <c r="D470" s="31" t="s">
        <v>53</v>
      </c>
      <c r="E470" s="31" t="s">
        <v>61</v>
      </c>
      <c r="F470" s="31" t="s">
        <v>59</v>
      </c>
      <c r="G470" s="31">
        <v>8</v>
      </c>
      <c r="H470" s="32">
        <v>2280</v>
      </c>
      <c r="I470" s="31">
        <v>737.58</v>
      </c>
    </row>
    <row r="471" spans="2:9" x14ac:dyDescent="0.25">
      <c r="B471" s="29">
        <v>41351</v>
      </c>
      <c r="C471" s="30">
        <v>1545</v>
      </c>
      <c r="D471" s="31" t="s">
        <v>57</v>
      </c>
      <c r="E471" s="31" t="s">
        <v>61</v>
      </c>
      <c r="F471" s="31" t="s">
        <v>58</v>
      </c>
      <c r="G471" s="31">
        <v>10</v>
      </c>
      <c r="H471" s="32">
        <v>13800</v>
      </c>
      <c r="I471" s="31">
        <v>1811.6640000000002</v>
      </c>
    </row>
    <row r="472" spans="2:9" x14ac:dyDescent="0.25">
      <c r="B472" s="29">
        <v>41352</v>
      </c>
      <c r="C472" s="30">
        <v>1910</v>
      </c>
      <c r="D472" s="31" t="s">
        <v>56</v>
      </c>
      <c r="E472" s="31" t="s">
        <v>61</v>
      </c>
      <c r="F472" s="31" t="s">
        <v>59</v>
      </c>
      <c r="G472" s="31">
        <v>8</v>
      </c>
      <c r="H472" s="32">
        <v>4048</v>
      </c>
      <c r="I472" s="31">
        <v>3422.1792</v>
      </c>
    </row>
    <row r="473" spans="2:9" x14ac:dyDescent="0.25">
      <c r="B473" s="29">
        <v>41353</v>
      </c>
      <c r="C473" s="30">
        <v>1546</v>
      </c>
      <c r="D473" s="31" t="s">
        <v>53</v>
      </c>
      <c r="E473" s="31" t="s">
        <v>61</v>
      </c>
      <c r="F473" s="31" t="s">
        <v>58</v>
      </c>
      <c r="G473" s="31">
        <v>8</v>
      </c>
      <c r="H473" s="32">
        <v>2106</v>
      </c>
      <c r="I473" s="31">
        <v>2156.9651999999996</v>
      </c>
    </row>
    <row r="474" spans="2:9" x14ac:dyDescent="0.25">
      <c r="B474" s="29">
        <v>41354</v>
      </c>
      <c r="C474" s="30">
        <v>1547</v>
      </c>
      <c r="D474" s="31" t="s">
        <v>56</v>
      </c>
      <c r="E474" s="31" t="s">
        <v>61</v>
      </c>
      <c r="F474" s="31" t="s">
        <v>58</v>
      </c>
      <c r="G474" s="31">
        <v>8</v>
      </c>
      <c r="H474" s="32">
        <v>7920</v>
      </c>
      <c r="I474" s="31">
        <v>2503.5120000000002</v>
      </c>
    </row>
    <row r="475" spans="2:9" x14ac:dyDescent="0.25">
      <c r="B475" s="29">
        <v>41355</v>
      </c>
      <c r="C475" s="30">
        <v>1548</v>
      </c>
      <c r="D475" s="31" t="s">
        <v>57</v>
      </c>
      <c r="E475" s="31" t="s">
        <v>61</v>
      </c>
      <c r="F475" s="31" t="s">
        <v>59</v>
      </c>
      <c r="G475" s="31">
        <v>9</v>
      </c>
      <c r="H475" s="32">
        <v>10044</v>
      </c>
      <c r="I475" s="31">
        <v>984.81420000000003</v>
      </c>
    </row>
    <row r="476" spans="2:9" x14ac:dyDescent="0.25">
      <c r="B476" s="29">
        <v>41356</v>
      </c>
      <c r="C476" s="30">
        <v>1549</v>
      </c>
      <c r="D476" s="31" t="s">
        <v>53</v>
      </c>
      <c r="E476" s="31" t="s">
        <v>61</v>
      </c>
      <c r="F476" s="31" t="s">
        <v>59</v>
      </c>
      <c r="G476" s="31">
        <v>8</v>
      </c>
      <c r="H476" s="32">
        <v>3144</v>
      </c>
      <c r="I476" s="31">
        <v>3420.6719999999996</v>
      </c>
    </row>
    <row r="477" spans="2:9" x14ac:dyDescent="0.25">
      <c r="B477" s="29">
        <v>41357</v>
      </c>
      <c r="C477" s="30">
        <v>1550</v>
      </c>
      <c r="D477" s="31" t="s">
        <v>56</v>
      </c>
      <c r="E477" s="31" t="s">
        <v>61</v>
      </c>
      <c r="F477" s="31" t="s">
        <v>59</v>
      </c>
      <c r="G477" s="31">
        <v>10</v>
      </c>
      <c r="H477" s="32">
        <v>10020</v>
      </c>
      <c r="I477" s="31">
        <v>3834.6539999999995</v>
      </c>
    </row>
    <row r="478" spans="2:9" x14ac:dyDescent="0.25">
      <c r="B478" s="29">
        <v>41358</v>
      </c>
      <c r="C478" s="30">
        <v>1938</v>
      </c>
      <c r="D478" s="31" t="s">
        <v>57</v>
      </c>
      <c r="E478" s="31" t="s">
        <v>61</v>
      </c>
      <c r="F478" s="31" t="s">
        <v>55</v>
      </c>
      <c r="G478" s="31">
        <v>7</v>
      </c>
      <c r="H478" s="32">
        <v>2016</v>
      </c>
      <c r="I478" s="31">
        <v>1776.096</v>
      </c>
    </row>
    <row r="479" spans="2:9" x14ac:dyDescent="0.25">
      <c r="B479" s="29">
        <v>41359</v>
      </c>
      <c r="C479" s="30">
        <v>1939</v>
      </c>
      <c r="D479" s="31" t="s">
        <v>53</v>
      </c>
      <c r="E479" s="31" t="s">
        <v>61</v>
      </c>
      <c r="F479" s="31" t="s">
        <v>55</v>
      </c>
      <c r="G479" s="31">
        <v>10</v>
      </c>
      <c r="H479" s="32">
        <v>7335</v>
      </c>
      <c r="I479" s="31">
        <v>3707.598</v>
      </c>
    </row>
    <row r="480" spans="2:9" x14ac:dyDescent="0.25">
      <c r="B480" s="29">
        <v>41360</v>
      </c>
      <c r="C480" s="30">
        <v>1940</v>
      </c>
      <c r="D480" s="31" t="s">
        <v>56</v>
      </c>
      <c r="E480" s="31" t="s">
        <v>61</v>
      </c>
      <c r="F480" s="31" t="s">
        <v>55</v>
      </c>
      <c r="G480" s="31">
        <v>10</v>
      </c>
      <c r="H480" s="32">
        <v>5310</v>
      </c>
      <c r="I480" s="31">
        <v>2214.6240000000003</v>
      </c>
    </row>
    <row r="481" spans="2:9" x14ac:dyDescent="0.25">
      <c r="B481" s="29">
        <v>41361</v>
      </c>
      <c r="C481" s="30">
        <v>1941</v>
      </c>
      <c r="D481" s="31" t="s">
        <v>57</v>
      </c>
      <c r="E481" s="31" t="s">
        <v>61</v>
      </c>
      <c r="F481" s="31" t="s">
        <v>58</v>
      </c>
      <c r="G481" s="31">
        <v>6</v>
      </c>
      <c r="H481" s="32">
        <v>7812</v>
      </c>
      <c r="I481" s="31">
        <v>666.16830000000004</v>
      </c>
    </row>
    <row r="482" spans="2:9" x14ac:dyDescent="0.25">
      <c r="B482" s="29">
        <v>41362</v>
      </c>
      <c r="C482" s="30">
        <v>1942</v>
      </c>
      <c r="D482" s="31" t="s">
        <v>53</v>
      </c>
      <c r="E482" s="31" t="s">
        <v>61</v>
      </c>
      <c r="F482" s="31" t="s">
        <v>58</v>
      </c>
      <c r="G482" s="31">
        <v>10</v>
      </c>
      <c r="H482" s="32">
        <v>7785</v>
      </c>
      <c r="I482" s="31">
        <v>4436.4120000000003</v>
      </c>
    </row>
    <row r="483" spans="2:9" x14ac:dyDescent="0.25">
      <c r="B483" s="29">
        <v>41363</v>
      </c>
      <c r="C483" s="30">
        <v>1578</v>
      </c>
      <c r="D483" s="31" t="s">
        <v>57</v>
      </c>
      <c r="E483" s="31" t="s">
        <v>61</v>
      </c>
      <c r="F483" s="31" t="s">
        <v>55</v>
      </c>
      <c r="G483" s="31">
        <v>8</v>
      </c>
      <c r="H483" s="32">
        <v>6876</v>
      </c>
      <c r="I483" s="31">
        <v>1720.8336000000002</v>
      </c>
    </row>
    <row r="484" spans="2:9" x14ac:dyDescent="0.25">
      <c r="B484" s="29">
        <v>41364</v>
      </c>
      <c r="C484" s="30">
        <v>1943</v>
      </c>
      <c r="D484" s="31" t="s">
        <v>56</v>
      </c>
      <c r="E484" s="31" t="s">
        <v>61</v>
      </c>
      <c r="F484" s="31" t="s">
        <v>58</v>
      </c>
      <c r="G484" s="31">
        <v>9</v>
      </c>
      <c r="H484" s="32">
        <v>2646</v>
      </c>
      <c r="I484" s="31">
        <v>1056.8124</v>
      </c>
    </row>
    <row r="485" spans="2:9" x14ac:dyDescent="0.25">
      <c r="B485" s="29">
        <v>41365</v>
      </c>
      <c r="C485" s="30">
        <v>1579</v>
      </c>
      <c r="D485" s="31" t="s">
        <v>53</v>
      </c>
      <c r="E485" s="31" t="s">
        <v>61</v>
      </c>
      <c r="F485" s="31" t="s">
        <v>55</v>
      </c>
      <c r="G485" s="31">
        <v>7</v>
      </c>
      <c r="H485" s="32">
        <v>1533</v>
      </c>
      <c r="I485" s="31">
        <v>2004.2442000000001</v>
      </c>
    </row>
    <row r="486" spans="2:9" x14ac:dyDescent="0.25">
      <c r="B486" s="29">
        <v>41366</v>
      </c>
      <c r="C486" s="30">
        <v>1944</v>
      </c>
      <c r="D486" s="31" t="s">
        <v>57</v>
      </c>
      <c r="E486" s="31" t="s">
        <v>61</v>
      </c>
      <c r="F486" s="31" t="s">
        <v>59</v>
      </c>
      <c r="G486" s="31">
        <v>7</v>
      </c>
      <c r="H486" s="32">
        <v>7140</v>
      </c>
      <c r="I486" s="31">
        <v>1653.0884999999996</v>
      </c>
    </row>
    <row r="487" spans="2:9" x14ac:dyDescent="0.25">
      <c r="B487" s="29">
        <v>41367</v>
      </c>
      <c r="C487" s="30">
        <v>1580</v>
      </c>
      <c r="D487" s="31" t="s">
        <v>56</v>
      </c>
      <c r="E487" s="31" t="s">
        <v>61</v>
      </c>
      <c r="F487" s="31" t="s">
        <v>55</v>
      </c>
      <c r="G487" s="31">
        <v>7</v>
      </c>
      <c r="H487" s="32">
        <v>2030</v>
      </c>
      <c r="I487" s="31">
        <v>771.4</v>
      </c>
    </row>
    <row r="488" spans="2:9" x14ac:dyDescent="0.25">
      <c r="B488" s="29">
        <v>41368</v>
      </c>
      <c r="C488" s="30">
        <v>1945</v>
      </c>
      <c r="D488" s="31" t="s">
        <v>53</v>
      </c>
      <c r="E488" s="31" t="s">
        <v>61</v>
      </c>
      <c r="F488" s="31" t="s">
        <v>59</v>
      </c>
      <c r="G488" s="31">
        <v>10</v>
      </c>
      <c r="H488" s="32">
        <v>2310</v>
      </c>
      <c r="I488" s="31">
        <v>944.09699999999998</v>
      </c>
    </row>
    <row r="489" spans="2:9" x14ac:dyDescent="0.25">
      <c r="B489" s="29">
        <v>41369</v>
      </c>
      <c r="C489" s="30">
        <v>1581</v>
      </c>
      <c r="D489" s="31" t="s">
        <v>57</v>
      </c>
      <c r="E489" s="31" t="s">
        <v>61</v>
      </c>
      <c r="F489" s="31" t="s">
        <v>58</v>
      </c>
      <c r="G489" s="31">
        <v>7</v>
      </c>
      <c r="H489" s="32">
        <v>5386.5</v>
      </c>
      <c r="I489" s="31">
        <v>1577.8854000000001</v>
      </c>
    </row>
    <row r="490" spans="2:9" x14ac:dyDescent="0.25">
      <c r="B490" s="29">
        <v>41370</v>
      </c>
      <c r="C490" s="30">
        <v>1946</v>
      </c>
      <c r="D490" s="31" t="s">
        <v>56</v>
      </c>
      <c r="E490" s="31" t="s">
        <v>61</v>
      </c>
      <c r="F490" s="31" t="s">
        <v>59</v>
      </c>
      <c r="G490" s="31">
        <v>6</v>
      </c>
      <c r="H490" s="32">
        <v>7938</v>
      </c>
      <c r="I490" s="31">
        <v>1496.3130000000001</v>
      </c>
    </row>
    <row r="491" spans="2:9" x14ac:dyDescent="0.25">
      <c r="B491" s="29">
        <v>41371</v>
      </c>
      <c r="C491" s="30">
        <v>1582</v>
      </c>
      <c r="D491" s="31" t="s">
        <v>53</v>
      </c>
      <c r="E491" s="31" t="s">
        <v>61</v>
      </c>
      <c r="F491" s="31" t="s">
        <v>58</v>
      </c>
      <c r="G491" s="31">
        <v>10</v>
      </c>
      <c r="H491" s="32">
        <v>10400</v>
      </c>
      <c r="I491" s="31">
        <v>2102.88</v>
      </c>
    </row>
    <row r="492" spans="2:9" x14ac:dyDescent="0.25">
      <c r="B492" s="29">
        <v>41372</v>
      </c>
      <c r="C492" s="30">
        <v>1583</v>
      </c>
      <c r="D492" s="31" t="s">
        <v>56</v>
      </c>
      <c r="E492" s="31" t="s">
        <v>61</v>
      </c>
      <c r="F492" s="31" t="s">
        <v>58</v>
      </c>
      <c r="G492" s="31">
        <v>10</v>
      </c>
      <c r="H492" s="32">
        <v>2295</v>
      </c>
      <c r="I492" s="31">
        <v>937.9665</v>
      </c>
    </row>
    <row r="493" spans="2:9" x14ac:dyDescent="0.25">
      <c r="B493" s="29">
        <v>41373</v>
      </c>
      <c r="C493" s="30">
        <v>1584</v>
      </c>
      <c r="D493" s="31" t="s">
        <v>57</v>
      </c>
      <c r="E493" s="31" t="s">
        <v>61</v>
      </c>
      <c r="F493" s="31" t="s">
        <v>59</v>
      </c>
      <c r="G493" s="31">
        <v>10</v>
      </c>
      <c r="H493" s="32">
        <v>6120</v>
      </c>
      <c r="I493" s="31">
        <v>1800.9119999999998</v>
      </c>
    </row>
    <row r="494" spans="2:9" x14ac:dyDescent="0.25">
      <c r="B494" s="29">
        <v>41374</v>
      </c>
      <c r="C494" s="30">
        <v>1585</v>
      </c>
      <c r="D494" s="31" t="s">
        <v>53</v>
      </c>
      <c r="E494" s="31" t="s">
        <v>61</v>
      </c>
      <c r="F494" s="31" t="s">
        <v>59</v>
      </c>
      <c r="G494" s="31">
        <v>6</v>
      </c>
      <c r="H494" s="32">
        <v>10395</v>
      </c>
      <c r="I494" s="31">
        <v>1761.7446</v>
      </c>
    </row>
    <row r="495" spans="2:9" x14ac:dyDescent="0.25">
      <c r="B495" s="29">
        <v>41375</v>
      </c>
      <c r="C495" s="30">
        <v>1586</v>
      </c>
      <c r="D495" s="31" t="s">
        <v>56</v>
      </c>
      <c r="E495" s="31" t="s">
        <v>61</v>
      </c>
      <c r="F495" s="31" t="s">
        <v>59</v>
      </c>
      <c r="G495" s="31">
        <v>6</v>
      </c>
      <c r="H495" s="32">
        <v>13365</v>
      </c>
      <c r="I495" s="31">
        <v>3555.09</v>
      </c>
    </row>
    <row r="496" spans="2:9" x14ac:dyDescent="0.25">
      <c r="B496" s="29">
        <v>41376</v>
      </c>
      <c r="C496" s="30">
        <v>1973</v>
      </c>
      <c r="D496" s="31" t="s">
        <v>56</v>
      </c>
      <c r="E496" s="31" t="s">
        <v>61</v>
      </c>
      <c r="F496" s="31" t="s">
        <v>59</v>
      </c>
      <c r="G496" s="31">
        <v>9</v>
      </c>
      <c r="H496" s="32">
        <v>14647.5</v>
      </c>
      <c r="I496" s="31">
        <v>1078.3489499999998</v>
      </c>
    </row>
    <row r="497" spans="2:9" x14ac:dyDescent="0.25">
      <c r="B497" s="29">
        <v>41377</v>
      </c>
      <c r="C497" s="30">
        <v>1609</v>
      </c>
      <c r="D497" s="31" t="s">
        <v>53</v>
      </c>
      <c r="E497" s="31" t="s">
        <v>61</v>
      </c>
      <c r="F497" s="31" t="s">
        <v>58</v>
      </c>
      <c r="G497" s="31">
        <v>6</v>
      </c>
      <c r="H497" s="32">
        <v>8820</v>
      </c>
      <c r="I497" s="31">
        <v>2244.5136000000002</v>
      </c>
    </row>
    <row r="498" spans="2:9" x14ac:dyDescent="0.25">
      <c r="B498" s="29">
        <v>41378</v>
      </c>
      <c r="C498" s="30">
        <v>1974</v>
      </c>
      <c r="D498" s="31" t="s">
        <v>57</v>
      </c>
      <c r="E498" s="31" t="s">
        <v>61</v>
      </c>
      <c r="F498" s="31" t="s">
        <v>55</v>
      </c>
      <c r="G498" s="31">
        <v>10</v>
      </c>
      <c r="H498" s="32">
        <v>7020</v>
      </c>
      <c r="I498" s="31">
        <v>1829.4120000000003</v>
      </c>
    </row>
    <row r="499" spans="2:9" x14ac:dyDescent="0.25">
      <c r="B499" s="29">
        <v>41379</v>
      </c>
      <c r="C499" s="30">
        <v>1610</v>
      </c>
      <c r="D499" s="31" t="s">
        <v>56</v>
      </c>
      <c r="E499" s="31" t="s">
        <v>61</v>
      </c>
      <c r="F499" s="31" t="s">
        <v>58</v>
      </c>
      <c r="G499" s="31">
        <v>6</v>
      </c>
      <c r="H499" s="32">
        <v>3645</v>
      </c>
      <c r="I499" s="31">
        <v>747.58950000000004</v>
      </c>
    </row>
    <row r="500" spans="2:9" x14ac:dyDescent="0.25">
      <c r="B500" s="29">
        <v>41380</v>
      </c>
      <c r="C500" s="30">
        <v>1975</v>
      </c>
      <c r="D500" s="31" t="s">
        <v>53</v>
      </c>
      <c r="E500" s="31" t="s">
        <v>61</v>
      </c>
      <c r="F500" s="31" t="s">
        <v>55</v>
      </c>
      <c r="G500" s="31">
        <v>9</v>
      </c>
      <c r="H500" s="32">
        <v>2439</v>
      </c>
      <c r="I500" s="31">
        <v>2932.6535999999996</v>
      </c>
    </row>
    <row r="501" spans="2:9" x14ac:dyDescent="0.25">
      <c r="B501" s="29">
        <v>41381</v>
      </c>
      <c r="C501" s="30">
        <v>1611</v>
      </c>
      <c r="D501" s="31" t="s">
        <v>57</v>
      </c>
      <c r="E501" s="31" t="s">
        <v>61</v>
      </c>
      <c r="F501" s="31" t="s">
        <v>59</v>
      </c>
      <c r="G501" s="31">
        <v>6</v>
      </c>
      <c r="H501" s="32">
        <v>7560</v>
      </c>
      <c r="I501" s="31">
        <v>2169.7200000000003</v>
      </c>
    </row>
    <row r="502" spans="2:9" x14ac:dyDescent="0.25">
      <c r="B502" s="29">
        <v>41382</v>
      </c>
      <c r="C502" s="30">
        <v>1976</v>
      </c>
      <c r="D502" s="31" t="s">
        <v>56</v>
      </c>
      <c r="E502" s="31" t="s">
        <v>61</v>
      </c>
      <c r="F502" s="31" t="s">
        <v>55</v>
      </c>
      <c r="G502" s="31">
        <v>7</v>
      </c>
      <c r="H502" s="32">
        <v>7308</v>
      </c>
      <c r="I502" s="31">
        <v>1176.2226000000001</v>
      </c>
    </row>
    <row r="503" spans="2:9" x14ac:dyDescent="0.25">
      <c r="B503" s="29">
        <v>41383</v>
      </c>
      <c r="C503" s="30">
        <v>1612</v>
      </c>
      <c r="D503" s="31" t="s">
        <v>53</v>
      </c>
      <c r="E503" s="31" t="s">
        <v>61</v>
      </c>
      <c r="F503" s="31" t="s">
        <v>59</v>
      </c>
      <c r="G503" s="31">
        <v>6</v>
      </c>
      <c r="H503" s="32">
        <v>1741.5</v>
      </c>
      <c r="I503" s="31">
        <v>1614.3705</v>
      </c>
    </row>
    <row r="504" spans="2:9" x14ac:dyDescent="0.25">
      <c r="B504" s="29">
        <v>41384</v>
      </c>
      <c r="C504" s="30">
        <v>1977</v>
      </c>
      <c r="D504" s="31" t="s">
        <v>57</v>
      </c>
      <c r="E504" s="31" t="s">
        <v>61</v>
      </c>
      <c r="F504" s="31" t="s">
        <v>58</v>
      </c>
      <c r="G504" s="31">
        <v>6</v>
      </c>
      <c r="H504" s="32">
        <v>3492</v>
      </c>
      <c r="I504" s="31">
        <v>2941.1369999999997</v>
      </c>
    </row>
    <row r="505" spans="2:9" x14ac:dyDescent="0.25">
      <c r="B505" s="29">
        <v>41385</v>
      </c>
      <c r="C505" s="30">
        <v>1613</v>
      </c>
      <c r="D505" s="31" t="s">
        <v>56</v>
      </c>
      <c r="E505" s="31" t="s">
        <v>61</v>
      </c>
      <c r="F505" s="31" t="s">
        <v>59</v>
      </c>
      <c r="G505" s="31">
        <v>10</v>
      </c>
      <c r="H505" s="32">
        <v>2850</v>
      </c>
      <c r="I505" s="31">
        <v>3530.2949999999996</v>
      </c>
    </row>
    <row r="506" spans="2:9" x14ac:dyDescent="0.25">
      <c r="B506" s="29">
        <v>41386</v>
      </c>
      <c r="C506" s="30">
        <v>1978</v>
      </c>
      <c r="D506" s="31" t="s">
        <v>53</v>
      </c>
      <c r="E506" s="31" t="s">
        <v>61</v>
      </c>
      <c r="F506" s="31" t="s">
        <v>58</v>
      </c>
      <c r="G506" s="31">
        <v>8</v>
      </c>
      <c r="H506" s="32">
        <v>2520</v>
      </c>
      <c r="I506" s="31">
        <v>3844.2599999999998</v>
      </c>
    </row>
    <row r="507" spans="2:9" x14ac:dyDescent="0.25">
      <c r="B507" s="29">
        <v>41387</v>
      </c>
      <c r="C507" s="30">
        <v>1614</v>
      </c>
      <c r="D507" s="31" t="s">
        <v>57</v>
      </c>
      <c r="E507" s="31" t="s">
        <v>61</v>
      </c>
      <c r="F507" s="31" t="s">
        <v>55</v>
      </c>
      <c r="G507" s="31">
        <v>8</v>
      </c>
      <c r="H507" s="32">
        <v>3408</v>
      </c>
      <c r="I507" s="31">
        <v>1704.3407999999997</v>
      </c>
    </row>
    <row r="508" spans="2:9" x14ac:dyDescent="0.25">
      <c r="B508" s="29">
        <v>41388</v>
      </c>
      <c r="C508" s="30">
        <v>1979</v>
      </c>
      <c r="D508" s="31" t="s">
        <v>56</v>
      </c>
      <c r="E508" s="31" t="s">
        <v>61</v>
      </c>
      <c r="F508" s="31" t="s">
        <v>58</v>
      </c>
      <c r="G508" s="31">
        <v>7</v>
      </c>
      <c r="H508" s="32">
        <v>7812</v>
      </c>
      <c r="I508" s="31">
        <v>2902.9391999999998</v>
      </c>
    </row>
    <row r="509" spans="2:9" x14ac:dyDescent="0.25">
      <c r="B509" s="29">
        <v>41389</v>
      </c>
      <c r="C509" s="30">
        <v>1615</v>
      </c>
      <c r="D509" s="31" t="s">
        <v>53</v>
      </c>
      <c r="E509" s="31" t="s">
        <v>61</v>
      </c>
      <c r="F509" s="31" t="s">
        <v>55</v>
      </c>
      <c r="G509" s="31">
        <v>10</v>
      </c>
      <c r="H509" s="32">
        <v>9600</v>
      </c>
      <c r="I509" s="31">
        <v>1070.1600000000001</v>
      </c>
    </row>
    <row r="510" spans="2:9" x14ac:dyDescent="0.25">
      <c r="B510" s="29">
        <v>41390</v>
      </c>
      <c r="C510" s="30">
        <v>1980</v>
      </c>
      <c r="D510" s="31" t="s">
        <v>57</v>
      </c>
      <c r="E510" s="31" t="s">
        <v>61</v>
      </c>
      <c r="F510" s="31" t="s">
        <v>59</v>
      </c>
      <c r="G510" s="31">
        <v>6</v>
      </c>
      <c r="H510" s="32">
        <v>4950</v>
      </c>
      <c r="I510" s="31">
        <v>4145.13</v>
      </c>
    </row>
    <row r="511" spans="2:9" x14ac:dyDescent="0.25">
      <c r="B511" s="29">
        <v>41391</v>
      </c>
      <c r="C511" s="30">
        <v>1616</v>
      </c>
      <c r="D511" s="31" t="s">
        <v>56</v>
      </c>
      <c r="E511" s="31" t="s">
        <v>61</v>
      </c>
      <c r="F511" s="31" t="s">
        <v>55</v>
      </c>
      <c r="G511" s="31">
        <v>9</v>
      </c>
      <c r="H511" s="32">
        <v>6075</v>
      </c>
      <c r="I511" s="31">
        <v>850.09500000000003</v>
      </c>
    </row>
    <row r="512" spans="2:9" x14ac:dyDescent="0.25">
      <c r="B512" s="29">
        <v>41392</v>
      </c>
      <c r="C512" s="30">
        <v>1981</v>
      </c>
      <c r="D512" s="31" t="s">
        <v>53</v>
      </c>
      <c r="E512" s="31" t="s">
        <v>61</v>
      </c>
      <c r="F512" s="31" t="s">
        <v>59</v>
      </c>
      <c r="G512" s="31">
        <v>10</v>
      </c>
      <c r="H512" s="32">
        <v>11880</v>
      </c>
      <c r="I512" s="31">
        <v>3659.04</v>
      </c>
    </row>
    <row r="513" spans="2:9" x14ac:dyDescent="0.25">
      <c r="B513" s="29">
        <v>41393</v>
      </c>
      <c r="C513" s="30">
        <v>1617</v>
      </c>
      <c r="D513" s="31" t="s">
        <v>57</v>
      </c>
      <c r="E513" s="31" t="s">
        <v>61</v>
      </c>
      <c r="F513" s="31" t="s">
        <v>58</v>
      </c>
      <c r="G513" s="31">
        <v>8</v>
      </c>
      <c r="H513" s="32">
        <v>2964</v>
      </c>
      <c r="I513" s="31">
        <v>889.49639999999988</v>
      </c>
    </row>
    <row r="514" spans="2:9" x14ac:dyDescent="0.25">
      <c r="B514" s="29">
        <v>41394</v>
      </c>
      <c r="C514" s="30">
        <v>1982</v>
      </c>
      <c r="D514" s="31" t="s">
        <v>56</v>
      </c>
      <c r="E514" s="31" t="s">
        <v>61</v>
      </c>
      <c r="F514" s="31" t="s">
        <v>59</v>
      </c>
      <c r="G514" s="31">
        <v>10</v>
      </c>
      <c r="H514" s="32">
        <v>13275</v>
      </c>
      <c r="I514" s="31">
        <v>1865.9339999999997</v>
      </c>
    </row>
    <row r="515" spans="2:9" x14ac:dyDescent="0.25">
      <c r="B515" s="29">
        <v>41395</v>
      </c>
      <c r="C515" s="30">
        <v>1618</v>
      </c>
      <c r="D515" s="31" t="s">
        <v>53</v>
      </c>
      <c r="E515" s="31" t="s">
        <v>61</v>
      </c>
      <c r="F515" s="31" t="s">
        <v>58</v>
      </c>
      <c r="G515" s="31">
        <v>10</v>
      </c>
      <c r="H515" s="32">
        <v>11760</v>
      </c>
      <c r="I515" s="31">
        <v>3227.2380000000003</v>
      </c>
    </row>
    <row r="516" spans="2:9" x14ac:dyDescent="0.25">
      <c r="B516" s="29">
        <v>41396</v>
      </c>
      <c r="C516" s="30">
        <v>1619</v>
      </c>
      <c r="D516" s="31" t="s">
        <v>56</v>
      </c>
      <c r="E516" s="31" t="s">
        <v>61</v>
      </c>
      <c r="F516" s="31" t="s">
        <v>58</v>
      </c>
      <c r="G516" s="31">
        <v>8</v>
      </c>
      <c r="H516" s="32">
        <v>9216</v>
      </c>
      <c r="I516" s="31">
        <v>806.39999999999986</v>
      </c>
    </row>
    <row r="517" spans="2:9" x14ac:dyDescent="0.25">
      <c r="B517" s="29">
        <v>41397</v>
      </c>
      <c r="C517" s="30">
        <v>1620</v>
      </c>
      <c r="D517" s="31" t="s">
        <v>57</v>
      </c>
      <c r="E517" s="31" t="s">
        <v>61</v>
      </c>
      <c r="F517" s="31" t="s">
        <v>59</v>
      </c>
      <c r="G517" s="31">
        <v>6</v>
      </c>
      <c r="H517" s="32">
        <v>3888</v>
      </c>
      <c r="I517" s="31">
        <v>1395.0144</v>
      </c>
    </row>
    <row r="518" spans="2:9" x14ac:dyDescent="0.25">
      <c r="B518" s="29">
        <v>41398</v>
      </c>
      <c r="C518" s="30">
        <v>1621</v>
      </c>
      <c r="D518" s="31" t="s">
        <v>53</v>
      </c>
      <c r="E518" s="31" t="s">
        <v>61</v>
      </c>
      <c r="F518" s="31" t="s">
        <v>59</v>
      </c>
      <c r="G518" s="31">
        <v>10</v>
      </c>
      <c r="H518" s="32">
        <v>5000</v>
      </c>
      <c r="I518" s="31">
        <v>4843.75</v>
      </c>
    </row>
    <row r="519" spans="2:9" x14ac:dyDescent="0.25">
      <c r="B519" s="29">
        <v>41399</v>
      </c>
      <c r="C519" s="30">
        <v>1622</v>
      </c>
      <c r="D519" s="31" t="s">
        <v>56</v>
      </c>
      <c r="E519" s="31" t="s">
        <v>61</v>
      </c>
      <c r="F519" s="31" t="s">
        <v>59</v>
      </c>
      <c r="G519" s="31">
        <v>6</v>
      </c>
      <c r="H519" s="32">
        <v>7128</v>
      </c>
      <c r="I519" s="31">
        <v>783.54539999999986</v>
      </c>
    </row>
    <row r="520" spans="2:9" x14ac:dyDescent="0.25">
      <c r="B520" s="29">
        <v>41400</v>
      </c>
      <c r="C520" s="30">
        <v>1992</v>
      </c>
      <c r="D520" s="31" t="s">
        <v>57</v>
      </c>
      <c r="E520" s="31" t="s">
        <v>61</v>
      </c>
      <c r="F520" s="31" t="s">
        <v>55</v>
      </c>
      <c r="G520" s="31">
        <v>6</v>
      </c>
      <c r="H520" s="32">
        <v>3726</v>
      </c>
      <c r="I520" s="31">
        <v>745.01369999999997</v>
      </c>
    </row>
    <row r="521" spans="2:9" x14ac:dyDescent="0.25">
      <c r="B521" s="29">
        <v>41401</v>
      </c>
      <c r="C521" s="30">
        <v>1993</v>
      </c>
      <c r="D521" s="31" t="s">
        <v>53</v>
      </c>
      <c r="E521" s="31" t="s">
        <v>61</v>
      </c>
      <c r="F521" s="31" t="s">
        <v>55</v>
      </c>
      <c r="G521" s="31">
        <v>8</v>
      </c>
      <c r="H521" s="32">
        <v>6144</v>
      </c>
      <c r="I521" s="31">
        <v>1320.6528000000001</v>
      </c>
    </row>
    <row r="522" spans="2:9" x14ac:dyDescent="0.25">
      <c r="B522" s="29">
        <v>41767</v>
      </c>
      <c r="C522" s="30">
        <v>1994</v>
      </c>
      <c r="D522" s="31" t="s">
        <v>56</v>
      </c>
      <c r="E522" s="31" t="s">
        <v>61</v>
      </c>
      <c r="F522" s="31" t="s">
        <v>55</v>
      </c>
      <c r="G522" s="31">
        <v>8</v>
      </c>
      <c r="H522" s="32">
        <v>2232</v>
      </c>
      <c r="I522" s="31">
        <v>869.14080000000001</v>
      </c>
    </row>
    <row r="523" spans="2:9" x14ac:dyDescent="0.25">
      <c r="B523" s="29">
        <v>41768</v>
      </c>
      <c r="C523" s="30">
        <v>1995</v>
      </c>
      <c r="D523" s="31" t="s">
        <v>57</v>
      </c>
      <c r="E523" s="31" t="s">
        <v>61</v>
      </c>
      <c r="F523" s="31" t="s">
        <v>58</v>
      </c>
      <c r="G523" s="31">
        <v>8</v>
      </c>
      <c r="H523" s="32">
        <v>7860</v>
      </c>
      <c r="I523" s="31">
        <v>1054.1831999999999</v>
      </c>
    </row>
    <row r="524" spans="2:9" x14ac:dyDescent="0.25">
      <c r="B524" s="29">
        <v>41769</v>
      </c>
      <c r="C524" s="30">
        <v>1996</v>
      </c>
      <c r="D524" s="31" t="s">
        <v>53</v>
      </c>
      <c r="E524" s="31" t="s">
        <v>61</v>
      </c>
      <c r="F524" s="31" t="s">
        <v>58</v>
      </c>
      <c r="G524" s="31">
        <v>10</v>
      </c>
      <c r="H524" s="32">
        <v>3330</v>
      </c>
      <c r="I524" s="31">
        <v>1313.3519999999999</v>
      </c>
    </row>
    <row r="525" spans="2:9" x14ac:dyDescent="0.25">
      <c r="B525" s="29">
        <v>41770</v>
      </c>
      <c r="C525" s="30">
        <v>1632</v>
      </c>
      <c r="D525" s="31" t="s">
        <v>57</v>
      </c>
      <c r="E525" s="31" t="s">
        <v>61</v>
      </c>
      <c r="F525" s="31" t="s">
        <v>55</v>
      </c>
      <c r="G525" s="31">
        <v>6</v>
      </c>
      <c r="H525" s="32">
        <v>4725</v>
      </c>
      <c r="I525" s="31">
        <v>651.73500000000001</v>
      </c>
    </row>
    <row r="526" spans="2:9" x14ac:dyDescent="0.25">
      <c r="B526" s="29">
        <v>41771</v>
      </c>
      <c r="C526" s="30">
        <v>1997</v>
      </c>
      <c r="D526" s="31" t="s">
        <v>56</v>
      </c>
      <c r="E526" s="31" t="s">
        <v>61</v>
      </c>
      <c r="F526" s="31" t="s">
        <v>58</v>
      </c>
      <c r="G526" s="31">
        <v>8</v>
      </c>
      <c r="H526" s="32">
        <v>3408</v>
      </c>
      <c r="I526" s="31">
        <v>2123.8656000000001</v>
      </c>
    </row>
    <row r="527" spans="2:9" x14ac:dyDescent="0.25">
      <c r="B527" s="29">
        <v>41772</v>
      </c>
      <c r="C527" s="30">
        <v>1633</v>
      </c>
      <c r="D527" s="31" t="s">
        <v>53</v>
      </c>
      <c r="E527" s="31" t="s">
        <v>61</v>
      </c>
      <c r="F527" s="31" t="s">
        <v>55</v>
      </c>
      <c r="G527" s="31">
        <v>10</v>
      </c>
      <c r="H527" s="32">
        <v>11560</v>
      </c>
      <c r="I527" s="31">
        <v>4369.68</v>
      </c>
    </row>
    <row r="528" spans="2:9" x14ac:dyDescent="0.25">
      <c r="B528" s="29">
        <v>41773</v>
      </c>
      <c r="C528" s="30">
        <v>1998</v>
      </c>
      <c r="D528" s="31" t="s">
        <v>57</v>
      </c>
      <c r="E528" s="31" t="s">
        <v>61</v>
      </c>
      <c r="F528" s="31" t="s">
        <v>59</v>
      </c>
      <c r="G528" s="31">
        <v>10</v>
      </c>
      <c r="H528" s="32">
        <v>7320</v>
      </c>
      <c r="I528" s="31">
        <v>798.61199999999997</v>
      </c>
    </row>
    <row r="529" spans="2:9" x14ac:dyDescent="0.25">
      <c r="B529" s="29">
        <v>41774</v>
      </c>
      <c r="C529" s="30">
        <v>1634</v>
      </c>
      <c r="D529" s="31" t="s">
        <v>56</v>
      </c>
      <c r="E529" s="31" t="s">
        <v>61</v>
      </c>
      <c r="F529" s="31" t="s">
        <v>55</v>
      </c>
      <c r="G529" s="31">
        <v>10</v>
      </c>
      <c r="H529" s="32">
        <v>5130</v>
      </c>
      <c r="I529" s="31">
        <v>1311.57</v>
      </c>
    </row>
    <row r="530" spans="2:9" x14ac:dyDescent="0.25">
      <c r="B530" s="29">
        <v>41775</v>
      </c>
      <c r="C530" s="30">
        <v>1999</v>
      </c>
      <c r="D530" s="31" t="s">
        <v>53</v>
      </c>
      <c r="E530" s="31" t="s">
        <v>61</v>
      </c>
      <c r="F530" s="31" t="s">
        <v>59</v>
      </c>
      <c r="G530" s="31">
        <v>8</v>
      </c>
      <c r="H530" s="32">
        <v>8864</v>
      </c>
      <c r="I530" s="31">
        <v>723.30240000000003</v>
      </c>
    </row>
    <row r="531" spans="2:9" x14ac:dyDescent="0.25">
      <c r="B531" s="29">
        <v>41776</v>
      </c>
      <c r="C531" s="30">
        <v>1635</v>
      </c>
      <c r="D531" s="31" t="s">
        <v>57</v>
      </c>
      <c r="E531" s="31" t="s">
        <v>61</v>
      </c>
      <c r="F531" s="31" t="s">
        <v>58</v>
      </c>
      <c r="G531" s="31">
        <v>8</v>
      </c>
      <c r="H531" s="32">
        <v>2064</v>
      </c>
      <c r="I531" s="31">
        <v>817.55039999999997</v>
      </c>
    </row>
    <row r="532" spans="2:9" x14ac:dyDescent="0.25">
      <c r="B532" s="29">
        <v>41777</v>
      </c>
      <c r="C532" s="30">
        <v>2000</v>
      </c>
      <c r="D532" s="31" t="s">
        <v>56</v>
      </c>
      <c r="E532" s="31" t="s">
        <v>61</v>
      </c>
      <c r="F532" s="31" t="s">
        <v>59</v>
      </c>
      <c r="G532" s="31">
        <v>7</v>
      </c>
      <c r="H532" s="32">
        <v>2226</v>
      </c>
      <c r="I532" s="31">
        <v>2221.7705999999998</v>
      </c>
    </row>
    <row r="533" spans="2:9" x14ac:dyDescent="0.25">
      <c r="B533" s="29">
        <v>41778</v>
      </c>
      <c r="C533" s="30">
        <v>1636</v>
      </c>
      <c r="D533" s="31" t="s">
        <v>53</v>
      </c>
      <c r="E533" s="31" t="s">
        <v>61</v>
      </c>
      <c r="F533" s="31" t="s">
        <v>58</v>
      </c>
      <c r="G533" s="31">
        <v>6</v>
      </c>
      <c r="H533" s="32">
        <v>5319</v>
      </c>
      <c r="I533" s="31">
        <v>586.33109999999999</v>
      </c>
    </row>
    <row r="534" spans="2:9" x14ac:dyDescent="0.25">
      <c r="B534" s="29">
        <v>41779</v>
      </c>
      <c r="C534" s="30">
        <v>2001</v>
      </c>
      <c r="D534" s="31" t="s">
        <v>57</v>
      </c>
      <c r="E534" s="31" t="s">
        <v>61</v>
      </c>
      <c r="F534" s="31" t="s">
        <v>55</v>
      </c>
      <c r="G534" s="31">
        <v>6</v>
      </c>
      <c r="H534" s="32">
        <v>3096</v>
      </c>
      <c r="I534" s="31">
        <v>655.42319999999995</v>
      </c>
    </row>
    <row r="535" spans="2:9" x14ac:dyDescent="0.25">
      <c r="B535" s="29">
        <v>41780</v>
      </c>
      <c r="C535" s="30">
        <v>1637</v>
      </c>
      <c r="D535" s="31" t="s">
        <v>56</v>
      </c>
      <c r="E535" s="31" t="s">
        <v>61</v>
      </c>
      <c r="F535" s="31" t="s">
        <v>58</v>
      </c>
      <c r="G535" s="31">
        <v>7</v>
      </c>
      <c r="H535" s="32">
        <v>5481</v>
      </c>
      <c r="I535" s="31">
        <v>2782.5209999999997</v>
      </c>
    </row>
    <row r="536" spans="2:9" x14ac:dyDescent="0.25">
      <c r="B536" s="29">
        <v>41781</v>
      </c>
      <c r="C536" s="30">
        <v>2002</v>
      </c>
      <c r="D536" s="31" t="s">
        <v>53</v>
      </c>
      <c r="E536" s="31" t="s">
        <v>61</v>
      </c>
      <c r="F536" s="31" t="s">
        <v>55</v>
      </c>
      <c r="G536" s="31">
        <v>7</v>
      </c>
      <c r="H536" s="32">
        <v>5460</v>
      </c>
      <c r="I536" s="31">
        <v>894.62099999999998</v>
      </c>
    </row>
    <row r="537" spans="2:9" x14ac:dyDescent="0.25">
      <c r="B537" s="29">
        <v>41782</v>
      </c>
      <c r="C537" s="30">
        <v>1638</v>
      </c>
      <c r="D537" s="31" t="s">
        <v>57</v>
      </c>
      <c r="E537" s="31" t="s">
        <v>61</v>
      </c>
      <c r="F537" s="31" t="s">
        <v>59</v>
      </c>
      <c r="G537" s="31">
        <v>9</v>
      </c>
      <c r="H537" s="32">
        <v>4657.5</v>
      </c>
      <c r="I537" s="31">
        <v>2321.9190000000003</v>
      </c>
    </row>
    <row r="538" spans="2:9" x14ac:dyDescent="0.25">
      <c r="B538" s="29">
        <v>41783</v>
      </c>
      <c r="C538" s="30">
        <v>2003</v>
      </c>
      <c r="D538" s="31" t="s">
        <v>56</v>
      </c>
      <c r="E538" s="31" t="s">
        <v>61</v>
      </c>
      <c r="F538" s="31" t="s">
        <v>55</v>
      </c>
      <c r="G538" s="31">
        <v>6</v>
      </c>
      <c r="H538" s="32">
        <v>7020</v>
      </c>
      <c r="I538" s="31">
        <v>3597.0479999999998</v>
      </c>
    </row>
    <row r="539" spans="2:9" x14ac:dyDescent="0.25">
      <c r="B539" s="29">
        <v>41784</v>
      </c>
      <c r="C539" s="30">
        <v>1639</v>
      </c>
      <c r="D539" s="31" t="s">
        <v>53</v>
      </c>
      <c r="E539" s="31" t="s">
        <v>61</v>
      </c>
      <c r="F539" s="31" t="s">
        <v>59</v>
      </c>
      <c r="G539" s="31">
        <v>7</v>
      </c>
      <c r="H539" s="32">
        <v>2635.5</v>
      </c>
      <c r="I539" s="31">
        <v>3538.1587500000001</v>
      </c>
    </row>
    <row r="540" spans="2:9" x14ac:dyDescent="0.25">
      <c r="B540" s="29">
        <v>41785</v>
      </c>
      <c r="C540" s="30">
        <v>2004</v>
      </c>
      <c r="D540" s="31" t="s">
        <v>57</v>
      </c>
      <c r="E540" s="31" t="s">
        <v>61</v>
      </c>
      <c r="F540" s="31" t="s">
        <v>58</v>
      </c>
      <c r="G540" s="31">
        <v>8</v>
      </c>
      <c r="H540" s="32">
        <v>4080</v>
      </c>
      <c r="I540" s="31">
        <v>2063.0519999999997</v>
      </c>
    </row>
    <row r="541" spans="2:9" x14ac:dyDescent="0.25">
      <c r="B541" s="29">
        <v>41786</v>
      </c>
      <c r="C541" s="30">
        <v>1640</v>
      </c>
      <c r="D541" s="31" t="s">
        <v>56</v>
      </c>
      <c r="E541" s="31" t="s">
        <v>61</v>
      </c>
      <c r="F541" s="31" t="s">
        <v>59</v>
      </c>
      <c r="G541" s="31">
        <v>9</v>
      </c>
      <c r="H541" s="32">
        <v>4900.5</v>
      </c>
      <c r="I541" s="31">
        <v>992.51460000000009</v>
      </c>
    </row>
    <row r="542" spans="2:9" x14ac:dyDescent="0.25">
      <c r="B542" s="29">
        <v>41787</v>
      </c>
      <c r="C542" s="30">
        <v>2005</v>
      </c>
      <c r="D542" s="31" t="s">
        <v>53</v>
      </c>
      <c r="E542" s="31" t="s">
        <v>61</v>
      </c>
      <c r="F542" s="31" t="s">
        <v>58</v>
      </c>
      <c r="G542" s="31">
        <v>6</v>
      </c>
      <c r="H542" s="32">
        <v>2610</v>
      </c>
      <c r="I542" s="31">
        <v>3297.9960000000001</v>
      </c>
    </row>
    <row r="543" spans="2:9" x14ac:dyDescent="0.25">
      <c r="B543" s="29">
        <v>41788</v>
      </c>
      <c r="C543" s="30">
        <v>1641</v>
      </c>
      <c r="D543" s="31" t="s">
        <v>57</v>
      </c>
      <c r="E543" s="31" t="s">
        <v>61</v>
      </c>
      <c r="F543" s="31" t="s">
        <v>55</v>
      </c>
      <c r="G543" s="31">
        <v>9</v>
      </c>
      <c r="H543" s="32">
        <v>1593</v>
      </c>
      <c r="I543" s="31">
        <v>2850.8328000000001</v>
      </c>
    </row>
    <row r="544" spans="2:9" x14ac:dyDescent="0.25">
      <c r="B544" s="29">
        <v>41789</v>
      </c>
      <c r="C544" s="30">
        <v>2006</v>
      </c>
      <c r="D544" s="31" t="s">
        <v>56</v>
      </c>
      <c r="E544" s="31" t="s">
        <v>61</v>
      </c>
      <c r="F544" s="31" t="s">
        <v>58</v>
      </c>
      <c r="G544" s="31">
        <v>6</v>
      </c>
      <c r="H544" s="32">
        <v>5724</v>
      </c>
      <c r="I544" s="31">
        <v>2687.4180000000001</v>
      </c>
    </row>
    <row r="545" spans="2:9" x14ac:dyDescent="0.25">
      <c r="B545" s="29">
        <v>41790</v>
      </c>
      <c r="C545" s="30">
        <v>1642</v>
      </c>
      <c r="D545" s="31" t="s">
        <v>53</v>
      </c>
      <c r="E545" s="31" t="s">
        <v>61</v>
      </c>
      <c r="F545" s="31" t="s">
        <v>55</v>
      </c>
      <c r="G545" s="31">
        <v>10</v>
      </c>
      <c r="H545" s="32">
        <v>6930</v>
      </c>
      <c r="I545" s="31">
        <v>3246.9359999999997</v>
      </c>
    </row>
    <row r="546" spans="2:9" x14ac:dyDescent="0.25">
      <c r="B546" s="29">
        <v>41791</v>
      </c>
      <c r="C546" s="30">
        <v>2007</v>
      </c>
      <c r="D546" s="31" t="s">
        <v>57</v>
      </c>
      <c r="E546" s="31" t="s">
        <v>61</v>
      </c>
      <c r="F546" s="31" t="s">
        <v>59</v>
      </c>
      <c r="G546" s="31">
        <v>9</v>
      </c>
      <c r="H546" s="32">
        <v>11790</v>
      </c>
      <c r="I546" s="31">
        <v>4036.8959999999997</v>
      </c>
    </row>
    <row r="547" spans="2:9" x14ac:dyDescent="0.25">
      <c r="B547" s="29">
        <v>41792</v>
      </c>
      <c r="C547" s="30">
        <v>1643</v>
      </c>
      <c r="D547" s="31" t="s">
        <v>56</v>
      </c>
      <c r="E547" s="31" t="s">
        <v>61</v>
      </c>
      <c r="F547" s="31" t="s">
        <v>55</v>
      </c>
      <c r="G547" s="31">
        <v>6</v>
      </c>
      <c r="H547" s="32">
        <v>2556</v>
      </c>
      <c r="I547" s="31">
        <v>3082.5360000000005</v>
      </c>
    </row>
    <row r="548" spans="2:9" x14ac:dyDescent="0.25">
      <c r="B548" s="29">
        <v>41793</v>
      </c>
      <c r="C548" s="30">
        <v>2008</v>
      </c>
      <c r="D548" s="31" t="s">
        <v>53</v>
      </c>
      <c r="E548" s="31" t="s">
        <v>61</v>
      </c>
      <c r="F548" s="31" t="s">
        <v>59</v>
      </c>
      <c r="G548" s="31">
        <v>6</v>
      </c>
      <c r="H548" s="32">
        <v>4410</v>
      </c>
      <c r="I548" s="31">
        <v>876.92849999999999</v>
      </c>
    </row>
    <row r="549" spans="2:9" x14ac:dyDescent="0.25">
      <c r="B549" s="29">
        <v>41794</v>
      </c>
      <c r="C549" s="30">
        <v>1644</v>
      </c>
      <c r="D549" s="31" t="s">
        <v>57</v>
      </c>
      <c r="E549" s="31" t="s">
        <v>61</v>
      </c>
      <c r="F549" s="31" t="s">
        <v>58</v>
      </c>
      <c r="G549" s="31">
        <v>7</v>
      </c>
      <c r="H549" s="32">
        <v>2856</v>
      </c>
      <c r="I549" s="31">
        <v>3148.74</v>
      </c>
    </row>
    <row r="550" spans="2:9" x14ac:dyDescent="0.25">
      <c r="B550" s="29">
        <v>41795</v>
      </c>
      <c r="C550" s="30">
        <v>2009</v>
      </c>
      <c r="D550" s="31" t="s">
        <v>56</v>
      </c>
      <c r="E550" s="31" t="s">
        <v>61</v>
      </c>
      <c r="F550" s="31" t="s">
        <v>59</v>
      </c>
      <c r="G550" s="31">
        <v>9</v>
      </c>
      <c r="H550" s="32">
        <v>6318</v>
      </c>
      <c r="I550" s="31">
        <v>2062.1951999999997</v>
      </c>
    </row>
    <row r="551" spans="2:9" x14ac:dyDescent="0.25">
      <c r="B551" s="29">
        <v>41796</v>
      </c>
      <c r="C551" s="30">
        <v>1645</v>
      </c>
      <c r="D551" s="31" t="s">
        <v>53</v>
      </c>
      <c r="E551" s="31" t="s">
        <v>61</v>
      </c>
      <c r="F551" s="31" t="s">
        <v>58</v>
      </c>
      <c r="G551" s="31">
        <v>7</v>
      </c>
      <c r="H551" s="32">
        <v>4186</v>
      </c>
      <c r="I551" s="31">
        <v>2015.5590000000002</v>
      </c>
    </row>
    <row r="552" spans="2:9" x14ac:dyDescent="0.25">
      <c r="B552" s="29">
        <v>41797</v>
      </c>
      <c r="C552" s="30">
        <v>2010</v>
      </c>
      <c r="D552" s="31" t="s">
        <v>57</v>
      </c>
      <c r="E552" s="31" t="s">
        <v>61</v>
      </c>
      <c r="F552" s="31" t="s">
        <v>55</v>
      </c>
      <c r="G552" s="31">
        <v>6</v>
      </c>
      <c r="H552" s="32">
        <v>9000</v>
      </c>
      <c r="I552" s="31">
        <v>1546.56</v>
      </c>
    </row>
    <row r="553" spans="2:9" x14ac:dyDescent="0.25">
      <c r="B553" s="29">
        <v>41798</v>
      </c>
      <c r="C553" s="30">
        <v>1646</v>
      </c>
      <c r="D553" s="31" t="s">
        <v>56</v>
      </c>
      <c r="E553" s="31" t="s">
        <v>61</v>
      </c>
      <c r="F553" s="31" t="s">
        <v>58</v>
      </c>
      <c r="G553" s="31">
        <v>9</v>
      </c>
      <c r="H553" s="32">
        <v>11448</v>
      </c>
      <c r="I553" s="31">
        <v>5098.6530000000002</v>
      </c>
    </row>
    <row r="554" spans="2:9" x14ac:dyDescent="0.25">
      <c r="B554" s="29">
        <v>41799</v>
      </c>
      <c r="C554" s="30">
        <v>2011</v>
      </c>
      <c r="D554" s="31" t="s">
        <v>53</v>
      </c>
      <c r="E554" s="31" t="s">
        <v>61</v>
      </c>
      <c r="F554" s="31" t="s">
        <v>55</v>
      </c>
      <c r="G554" s="31">
        <v>9</v>
      </c>
      <c r="H554" s="32">
        <v>14850</v>
      </c>
      <c r="I554" s="31">
        <v>923.07600000000002</v>
      </c>
    </row>
    <row r="555" spans="2:9" x14ac:dyDescent="0.25">
      <c r="B555" s="29">
        <v>41800</v>
      </c>
      <c r="C555" s="30">
        <v>1647</v>
      </c>
      <c r="D555" s="31" t="s">
        <v>57</v>
      </c>
      <c r="E555" s="31" t="s">
        <v>61</v>
      </c>
      <c r="F555" s="31" t="s">
        <v>59</v>
      </c>
      <c r="G555" s="31">
        <v>9</v>
      </c>
      <c r="H555" s="32">
        <v>4941</v>
      </c>
      <c r="I555" s="31">
        <v>998.74080000000004</v>
      </c>
    </row>
    <row r="556" spans="2:9" x14ac:dyDescent="0.25">
      <c r="B556" s="29">
        <v>41801</v>
      </c>
      <c r="C556" s="30">
        <v>2012</v>
      </c>
      <c r="D556" s="31" t="s">
        <v>56</v>
      </c>
      <c r="E556" s="31" t="s">
        <v>61</v>
      </c>
      <c r="F556" s="31" t="s">
        <v>55</v>
      </c>
      <c r="G556" s="31">
        <v>9</v>
      </c>
      <c r="H556" s="32">
        <v>9288</v>
      </c>
      <c r="I556" s="31">
        <v>4353.75</v>
      </c>
    </row>
    <row r="557" spans="2:9" x14ac:dyDescent="0.25">
      <c r="B557" s="29">
        <v>41802</v>
      </c>
      <c r="C557" s="30">
        <v>1648</v>
      </c>
      <c r="D557" s="31" t="s">
        <v>53</v>
      </c>
      <c r="E557" s="31" t="s">
        <v>61</v>
      </c>
      <c r="F557" s="31" t="s">
        <v>59</v>
      </c>
      <c r="G557" s="31">
        <v>7</v>
      </c>
      <c r="H557" s="32">
        <v>8064</v>
      </c>
      <c r="I557" s="31">
        <v>2388.96</v>
      </c>
    </row>
    <row r="558" spans="2:9" x14ac:dyDescent="0.25">
      <c r="B558" s="29">
        <v>41803</v>
      </c>
      <c r="C558" s="30">
        <v>2013</v>
      </c>
      <c r="D558" s="31" t="s">
        <v>57</v>
      </c>
      <c r="E558" s="31" t="s">
        <v>61</v>
      </c>
      <c r="F558" s="31" t="s">
        <v>58</v>
      </c>
      <c r="G558" s="31">
        <v>9</v>
      </c>
      <c r="H558" s="32">
        <v>5751</v>
      </c>
      <c r="I558" s="31">
        <v>718.49160000000006</v>
      </c>
    </row>
    <row r="559" spans="2:9" x14ac:dyDescent="0.25">
      <c r="B559" s="29">
        <v>41804</v>
      </c>
      <c r="C559" s="30">
        <v>1649</v>
      </c>
      <c r="D559" s="31" t="s">
        <v>56</v>
      </c>
      <c r="E559" s="31" t="s">
        <v>61</v>
      </c>
      <c r="F559" s="31" t="s">
        <v>59</v>
      </c>
      <c r="G559" s="31">
        <v>7</v>
      </c>
      <c r="H559" s="32">
        <v>3360</v>
      </c>
      <c r="I559" s="31">
        <v>3539.76</v>
      </c>
    </row>
    <row r="560" spans="2:9" x14ac:dyDescent="0.25">
      <c r="B560" s="29">
        <v>41805</v>
      </c>
      <c r="C560" s="30">
        <v>2014</v>
      </c>
      <c r="D560" s="31" t="s">
        <v>53</v>
      </c>
      <c r="E560" s="31" t="s">
        <v>61</v>
      </c>
      <c r="F560" s="31" t="s">
        <v>58</v>
      </c>
      <c r="G560" s="31">
        <v>7</v>
      </c>
      <c r="H560" s="32">
        <v>5229</v>
      </c>
      <c r="I560" s="31">
        <v>2625.8295000000003</v>
      </c>
    </row>
    <row r="561" spans="2:9" x14ac:dyDescent="0.25">
      <c r="B561" s="29">
        <v>41806</v>
      </c>
      <c r="C561" s="30">
        <v>1650</v>
      </c>
      <c r="D561" s="31" t="s">
        <v>57</v>
      </c>
      <c r="E561" s="31" t="s">
        <v>61</v>
      </c>
      <c r="F561" s="31" t="s">
        <v>55</v>
      </c>
      <c r="G561" s="31">
        <v>7</v>
      </c>
      <c r="H561" s="32">
        <v>1732.5</v>
      </c>
      <c r="I561" s="31">
        <v>690.40125000000012</v>
      </c>
    </row>
    <row r="562" spans="2:9" x14ac:dyDescent="0.25">
      <c r="B562" s="29">
        <v>41807</v>
      </c>
      <c r="C562" s="30">
        <v>2015</v>
      </c>
      <c r="D562" s="31" t="s">
        <v>56</v>
      </c>
      <c r="E562" s="31" t="s">
        <v>61</v>
      </c>
      <c r="F562" s="31" t="s">
        <v>58</v>
      </c>
      <c r="G562" s="31">
        <v>7</v>
      </c>
      <c r="H562" s="32">
        <v>9828</v>
      </c>
      <c r="I562" s="31">
        <v>1585.7477999999999</v>
      </c>
    </row>
    <row r="563" spans="2:9" x14ac:dyDescent="0.25">
      <c r="B563" s="29">
        <v>41808</v>
      </c>
      <c r="C563" s="30">
        <v>1651</v>
      </c>
      <c r="D563" s="31" t="s">
        <v>53</v>
      </c>
      <c r="E563" s="31" t="s">
        <v>61</v>
      </c>
      <c r="F563" s="31" t="s">
        <v>55</v>
      </c>
      <c r="G563" s="31">
        <v>10</v>
      </c>
      <c r="H563" s="32">
        <v>9375</v>
      </c>
      <c r="I563" s="31">
        <v>647.25</v>
      </c>
    </row>
    <row r="564" spans="2:9" x14ac:dyDescent="0.25">
      <c r="B564" s="29">
        <v>41809</v>
      </c>
      <c r="C564" s="30">
        <v>2016</v>
      </c>
      <c r="D564" s="31" t="s">
        <v>57</v>
      </c>
      <c r="E564" s="31" t="s">
        <v>61</v>
      </c>
      <c r="F564" s="31" t="s">
        <v>59</v>
      </c>
      <c r="G564" s="31">
        <v>10</v>
      </c>
      <c r="H564" s="32">
        <v>8560</v>
      </c>
      <c r="I564" s="31">
        <v>2731.0680000000002</v>
      </c>
    </row>
    <row r="565" spans="2:9" x14ac:dyDescent="0.25">
      <c r="B565" s="29">
        <v>41810</v>
      </c>
      <c r="C565" s="30">
        <v>1652</v>
      </c>
      <c r="D565" s="31" t="s">
        <v>56</v>
      </c>
      <c r="E565" s="31" t="s">
        <v>61</v>
      </c>
      <c r="F565" s="31" t="s">
        <v>55</v>
      </c>
      <c r="G565" s="31">
        <v>9</v>
      </c>
      <c r="H565" s="32">
        <v>2331</v>
      </c>
      <c r="I565" s="31">
        <v>3305.3579999999997</v>
      </c>
    </row>
    <row r="566" spans="2:9" x14ac:dyDescent="0.25">
      <c r="B566" s="29">
        <v>41811</v>
      </c>
      <c r="C566" s="30">
        <v>2017</v>
      </c>
      <c r="D566" s="31" t="s">
        <v>53</v>
      </c>
      <c r="E566" s="31" t="s">
        <v>61</v>
      </c>
      <c r="F566" s="31" t="s">
        <v>59</v>
      </c>
      <c r="G566" s="31">
        <v>7</v>
      </c>
      <c r="H566" s="32">
        <v>10878</v>
      </c>
      <c r="I566" s="31">
        <v>3198.9478499999996</v>
      </c>
    </row>
    <row r="567" spans="2:9" x14ac:dyDescent="0.25">
      <c r="B567" s="29">
        <v>41812</v>
      </c>
      <c r="C567" s="30">
        <v>2028</v>
      </c>
      <c r="D567" s="31" t="s">
        <v>57</v>
      </c>
      <c r="E567" s="31" t="s">
        <v>61</v>
      </c>
      <c r="F567" s="31" t="s">
        <v>55</v>
      </c>
      <c r="G567" s="31">
        <v>8</v>
      </c>
      <c r="H567" s="32">
        <v>2832</v>
      </c>
      <c r="I567" s="31">
        <v>5053.7039999999997</v>
      </c>
    </row>
    <row r="568" spans="2:9" x14ac:dyDescent="0.25">
      <c r="B568" s="29">
        <v>41813</v>
      </c>
      <c r="C568" s="30">
        <v>1664</v>
      </c>
      <c r="D568" s="31" t="s">
        <v>56</v>
      </c>
      <c r="E568" s="31" t="s">
        <v>61</v>
      </c>
      <c r="F568" s="31" t="s">
        <v>58</v>
      </c>
      <c r="G568" s="31">
        <v>7</v>
      </c>
      <c r="H568" s="32">
        <v>2425.5</v>
      </c>
      <c r="I568" s="31">
        <v>952.97894999999994</v>
      </c>
    </row>
    <row r="569" spans="2:9" x14ac:dyDescent="0.25">
      <c r="B569" s="29">
        <v>41814</v>
      </c>
      <c r="C569" s="30">
        <v>2029</v>
      </c>
      <c r="D569" s="31" t="s">
        <v>53</v>
      </c>
      <c r="E569" s="31" t="s">
        <v>61</v>
      </c>
      <c r="F569" s="31" t="s">
        <v>55</v>
      </c>
      <c r="G569" s="31">
        <v>7</v>
      </c>
      <c r="H569" s="32">
        <v>2100</v>
      </c>
      <c r="I569" s="31">
        <v>4363.8</v>
      </c>
    </row>
    <row r="570" spans="2:9" x14ac:dyDescent="0.25">
      <c r="B570" s="29">
        <v>41815</v>
      </c>
      <c r="C570" s="30">
        <v>1665</v>
      </c>
      <c r="D570" s="31" t="s">
        <v>57</v>
      </c>
      <c r="E570" s="31" t="s">
        <v>61</v>
      </c>
      <c r="F570" s="31" t="s">
        <v>59</v>
      </c>
      <c r="G570" s="31">
        <v>10</v>
      </c>
      <c r="H570" s="32">
        <v>2740</v>
      </c>
      <c r="I570" s="31">
        <v>1167.5139999999999</v>
      </c>
    </row>
    <row r="571" spans="2:9" x14ac:dyDescent="0.25">
      <c r="B571" s="29">
        <v>41816</v>
      </c>
      <c r="C571" s="30">
        <v>2030</v>
      </c>
      <c r="D571" s="31" t="s">
        <v>56</v>
      </c>
      <c r="E571" s="31" t="s">
        <v>61</v>
      </c>
      <c r="F571" s="31" t="s">
        <v>55</v>
      </c>
      <c r="G571" s="31">
        <v>10</v>
      </c>
      <c r="H571" s="32">
        <v>7470</v>
      </c>
      <c r="I571" s="31">
        <v>4834.335</v>
      </c>
    </row>
    <row r="572" spans="2:9" x14ac:dyDescent="0.25">
      <c r="B572" s="29">
        <v>41817</v>
      </c>
      <c r="C572" s="30">
        <v>1666</v>
      </c>
      <c r="D572" s="31" t="s">
        <v>53</v>
      </c>
      <c r="E572" s="31" t="s">
        <v>61</v>
      </c>
      <c r="F572" s="31" t="s">
        <v>59</v>
      </c>
      <c r="G572" s="31">
        <v>7</v>
      </c>
      <c r="H572" s="32">
        <v>2184</v>
      </c>
      <c r="I572" s="31">
        <v>3318.5880000000002</v>
      </c>
    </row>
    <row r="573" spans="2:9" x14ac:dyDescent="0.25">
      <c r="B573" s="29">
        <v>41818</v>
      </c>
      <c r="C573" s="30">
        <v>2031</v>
      </c>
      <c r="D573" s="31" t="s">
        <v>57</v>
      </c>
      <c r="E573" s="31" t="s">
        <v>61</v>
      </c>
      <c r="F573" s="31" t="s">
        <v>58</v>
      </c>
      <c r="G573" s="31">
        <v>9</v>
      </c>
      <c r="H573" s="32">
        <v>5386.5</v>
      </c>
      <c r="I573" s="31">
        <v>3093.6464999999998</v>
      </c>
    </row>
    <row r="574" spans="2:9" x14ac:dyDescent="0.25">
      <c r="B574" s="29">
        <v>41819</v>
      </c>
      <c r="C574" s="30">
        <v>1667</v>
      </c>
      <c r="D574" s="31" t="s">
        <v>56</v>
      </c>
      <c r="E574" s="31" t="s">
        <v>61</v>
      </c>
      <c r="F574" s="31" t="s">
        <v>59</v>
      </c>
      <c r="G574" s="31">
        <v>6</v>
      </c>
      <c r="H574" s="32">
        <v>11295</v>
      </c>
      <c r="I574" s="31">
        <v>2857.1831999999995</v>
      </c>
    </row>
    <row r="575" spans="2:9" x14ac:dyDescent="0.25">
      <c r="B575" s="29">
        <v>41820</v>
      </c>
      <c r="C575" s="30">
        <v>2032</v>
      </c>
      <c r="D575" s="31" t="s">
        <v>53</v>
      </c>
      <c r="E575" s="31" t="s">
        <v>61</v>
      </c>
      <c r="F575" s="31" t="s">
        <v>58</v>
      </c>
      <c r="G575" s="31">
        <v>10</v>
      </c>
      <c r="H575" s="32">
        <v>10125</v>
      </c>
      <c r="I575" s="31">
        <v>4255.5374999999995</v>
      </c>
    </row>
    <row r="576" spans="2:9" x14ac:dyDescent="0.25">
      <c r="B576" s="29">
        <v>41821</v>
      </c>
      <c r="C576" s="30">
        <v>1668</v>
      </c>
      <c r="D576" s="31" t="s">
        <v>57</v>
      </c>
      <c r="E576" s="31" t="s">
        <v>61</v>
      </c>
      <c r="F576" s="31" t="s">
        <v>55</v>
      </c>
      <c r="G576" s="31">
        <v>7</v>
      </c>
      <c r="H576" s="32">
        <v>1669.5</v>
      </c>
      <c r="I576" s="31">
        <v>3289.7497500000004</v>
      </c>
    </row>
    <row r="577" spans="2:9" x14ac:dyDescent="0.25">
      <c r="B577" s="29">
        <v>41822</v>
      </c>
      <c r="C577" s="30">
        <v>2033</v>
      </c>
      <c r="D577" s="31" t="s">
        <v>56</v>
      </c>
      <c r="E577" s="31" t="s">
        <v>61</v>
      </c>
      <c r="F577" s="31" t="s">
        <v>58</v>
      </c>
      <c r="G577" s="31">
        <v>8</v>
      </c>
      <c r="H577" s="32">
        <v>6888</v>
      </c>
      <c r="I577" s="31">
        <v>784.77279999999996</v>
      </c>
    </row>
    <row r="578" spans="2:9" x14ac:dyDescent="0.25">
      <c r="B578" s="29">
        <v>41823</v>
      </c>
      <c r="C578" s="30">
        <v>1669</v>
      </c>
      <c r="D578" s="31" t="s">
        <v>53</v>
      </c>
      <c r="E578" s="31" t="s">
        <v>61</v>
      </c>
      <c r="F578" s="31" t="s">
        <v>55</v>
      </c>
      <c r="G578" s="31">
        <v>8</v>
      </c>
      <c r="H578" s="32">
        <v>1872</v>
      </c>
      <c r="I578" s="31">
        <v>1362.816</v>
      </c>
    </row>
    <row r="579" spans="2:9" x14ac:dyDescent="0.25">
      <c r="B579" s="29">
        <v>41824</v>
      </c>
      <c r="C579" s="30">
        <v>2034</v>
      </c>
      <c r="D579" s="31" t="s">
        <v>57</v>
      </c>
      <c r="E579" s="31" t="s">
        <v>61</v>
      </c>
      <c r="F579" s="31" t="s">
        <v>59</v>
      </c>
      <c r="G579" s="31">
        <v>10</v>
      </c>
      <c r="H579" s="32">
        <v>6615</v>
      </c>
      <c r="I579" s="31">
        <v>3328.4474999999998</v>
      </c>
    </row>
    <row r="580" spans="2:9" x14ac:dyDescent="0.25">
      <c r="B580" s="29">
        <v>41825</v>
      </c>
      <c r="C580" s="30">
        <v>1670</v>
      </c>
      <c r="D580" s="31" t="s">
        <v>56</v>
      </c>
      <c r="E580" s="31" t="s">
        <v>61</v>
      </c>
      <c r="F580" s="31" t="s">
        <v>55</v>
      </c>
      <c r="G580" s="31">
        <v>8</v>
      </c>
      <c r="H580" s="32">
        <v>8960</v>
      </c>
      <c r="I580" s="31">
        <v>3458.56</v>
      </c>
    </row>
    <row r="581" spans="2:9" x14ac:dyDescent="0.25">
      <c r="B581" s="29">
        <v>41826</v>
      </c>
      <c r="C581" s="30">
        <v>2035</v>
      </c>
      <c r="D581" s="31" t="s">
        <v>53</v>
      </c>
      <c r="E581" s="31" t="s">
        <v>61</v>
      </c>
      <c r="F581" s="31" t="s">
        <v>59</v>
      </c>
      <c r="G581" s="31">
        <v>9</v>
      </c>
      <c r="H581" s="32">
        <v>6507</v>
      </c>
      <c r="I581" s="31">
        <v>935.05589999999995</v>
      </c>
    </row>
    <row r="582" spans="2:9" x14ac:dyDescent="0.25">
      <c r="B582" s="29">
        <v>41827</v>
      </c>
      <c r="C582" s="30">
        <v>1671</v>
      </c>
      <c r="D582" s="31" t="s">
        <v>57</v>
      </c>
      <c r="E582" s="31" t="s">
        <v>61</v>
      </c>
      <c r="F582" s="31" t="s">
        <v>58</v>
      </c>
      <c r="G582" s="31">
        <v>6</v>
      </c>
      <c r="H582" s="32">
        <v>1764</v>
      </c>
      <c r="I582" s="31">
        <v>1461.2975999999999</v>
      </c>
    </row>
    <row r="583" spans="2:9" x14ac:dyDescent="0.25">
      <c r="B583" s="29">
        <v>41828</v>
      </c>
      <c r="C583" s="30">
        <v>2036</v>
      </c>
      <c r="D583" s="31" t="s">
        <v>56</v>
      </c>
      <c r="E583" s="31" t="s">
        <v>61</v>
      </c>
      <c r="F583" s="31" t="s">
        <v>59</v>
      </c>
      <c r="G583" s="31">
        <v>9</v>
      </c>
      <c r="H583" s="32">
        <v>1512</v>
      </c>
      <c r="I583" s="31">
        <v>2084.1408000000001</v>
      </c>
    </row>
    <row r="584" spans="2:9" x14ac:dyDescent="0.25">
      <c r="B584" s="29">
        <v>41829</v>
      </c>
      <c r="C584" s="30">
        <v>1672</v>
      </c>
      <c r="D584" s="31" t="s">
        <v>53</v>
      </c>
      <c r="E584" s="31" t="s">
        <v>61</v>
      </c>
      <c r="F584" s="31" t="s">
        <v>58</v>
      </c>
      <c r="G584" s="31">
        <v>6</v>
      </c>
      <c r="H584" s="32">
        <v>12285</v>
      </c>
      <c r="I584" s="31">
        <v>1660.932</v>
      </c>
    </row>
    <row r="585" spans="2:9" x14ac:dyDescent="0.25">
      <c r="B585" s="29">
        <v>40909</v>
      </c>
      <c r="C585" s="30">
        <v>2037</v>
      </c>
      <c r="D585" s="31" t="s">
        <v>57</v>
      </c>
      <c r="E585" s="31" t="s">
        <v>62</v>
      </c>
      <c r="F585" s="31" t="s">
        <v>55</v>
      </c>
      <c r="G585" s="31">
        <v>7</v>
      </c>
      <c r="H585" s="32">
        <v>10552.5</v>
      </c>
      <c r="I585" s="31">
        <v>2600.9802</v>
      </c>
    </row>
    <row r="586" spans="2:9" x14ac:dyDescent="0.25">
      <c r="B586" s="29">
        <v>40910</v>
      </c>
      <c r="C586" s="30">
        <v>1673</v>
      </c>
      <c r="D586" s="31" t="s">
        <v>56</v>
      </c>
      <c r="E586" s="31" t="s">
        <v>62</v>
      </c>
      <c r="F586" s="31" t="s">
        <v>58</v>
      </c>
      <c r="G586" s="31">
        <v>8</v>
      </c>
      <c r="H586" s="32">
        <v>6528</v>
      </c>
      <c r="I586" s="31">
        <v>3850.4320000000002</v>
      </c>
    </row>
    <row r="587" spans="2:9" x14ac:dyDescent="0.25">
      <c r="B587" s="29">
        <v>40911</v>
      </c>
      <c r="C587" s="30">
        <v>2038</v>
      </c>
      <c r="D587" s="31" t="s">
        <v>53</v>
      </c>
      <c r="E587" s="31" t="s">
        <v>62</v>
      </c>
      <c r="F587" s="31" t="s">
        <v>55</v>
      </c>
      <c r="G587" s="31">
        <v>7</v>
      </c>
      <c r="H587" s="32">
        <v>10710</v>
      </c>
      <c r="I587" s="31">
        <v>1105.5397499999999</v>
      </c>
    </row>
    <row r="588" spans="2:9" x14ac:dyDescent="0.25">
      <c r="B588" s="29">
        <v>40913</v>
      </c>
      <c r="C588" s="30">
        <v>1674</v>
      </c>
      <c r="D588" s="31" t="s">
        <v>57</v>
      </c>
      <c r="E588" s="31" t="s">
        <v>62</v>
      </c>
      <c r="F588" s="31" t="s">
        <v>59</v>
      </c>
      <c r="G588" s="31">
        <v>10</v>
      </c>
      <c r="H588" s="32">
        <v>10000</v>
      </c>
      <c r="I588" s="31">
        <v>1871.4</v>
      </c>
    </row>
    <row r="589" spans="2:9" x14ac:dyDescent="0.25">
      <c r="B589" s="29">
        <v>40914</v>
      </c>
      <c r="C589" s="30">
        <v>2039</v>
      </c>
      <c r="D589" s="31" t="s">
        <v>56</v>
      </c>
      <c r="E589" s="31" t="s">
        <v>62</v>
      </c>
      <c r="F589" s="31" t="s">
        <v>55</v>
      </c>
      <c r="G589" s="31">
        <v>9</v>
      </c>
      <c r="H589" s="32">
        <v>9045</v>
      </c>
      <c r="I589" s="31">
        <v>545.95619999999997</v>
      </c>
    </row>
    <row r="590" spans="2:9" x14ac:dyDescent="0.25">
      <c r="B590" s="29">
        <v>40915</v>
      </c>
      <c r="C590" s="30">
        <v>1675</v>
      </c>
      <c r="D590" s="31" t="s">
        <v>53</v>
      </c>
      <c r="E590" s="31" t="s">
        <v>62</v>
      </c>
      <c r="F590" s="31" t="s">
        <v>59</v>
      </c>
      <c r="G590" s="31">
        <v>10</v>
      </c>
      <c r="H590" s="32">
        <v>10800</v>
      </c>
      <c r="I590" s="31">
        <v>5366.25</v>
      </c>
    </row>
    <row r="591" spans="2:9" x14ac:dyDescent="0.25">
      <c r="B591" s="29">
        <v>40916</v>
      </c>
      <c r="C591" s="30">
        <v>2040</v>
      </c>
      <c r="D591" s="31" t="s">
        <v>57</v>
      </c>
      <c r="E591" s="31" t="s">
        <v>62</v>
      </c>
      <c r="F591" s="31" t="s">
        <v>58</v>
      </c>
      <c r="G591" s="31">
        <v>8</v>
      </c>
      <c r="H591" s="32">
        <v>9248</v>
      </c>
      <c r="I591" s="31">
        <v>985.14319999999998</v>
      </c>
    </row>
    <row r="592" spans="2:9" x14ac:dyDescent="0.25">
      <c r="B592" s="29">
        <v>40917</v>
      </c>
      <c r="C592" s="30">
        <v>1676</v>
      </c>
      <c r="D592" s="31" t="s">
        <v>56</v>
      </c>
      <c r="E592" s="31" t="s">
        <v>62</v>
      </c>
      <c r="F592" s="31" t="s">
        <v>59</v>
      </c>
      <c r="G592" s="31">
        <v>8</v>
      </c>
      <c r="H592" s="32">
        <v>4496</v>
      </c>
      <c r="I592" s="31">
        <v>2526.9767999999995</v>
      </c>
    </row>
    <row r="593" spans="2:9" x14ac:dyDescent="0.25">
      <c r="B593" s="29">
        <v>40918</v>
      </c>
      <c r="C593" s="30">
        <v>2041</v>
      </c>
      <c r="D593" s="31" t="s">
        <v>53</v>
      </c>
      <c r="E593" s="31" t="s">
        <v>62</v>
      </c>
      <c r="F593" s="31" t="s">
        <v>58</v>
      </c>
      <c r="G593" s="31">
        <v>9</v>
      </c>
      <c r="H593" s="32">
        <v>7074</v>
      </c>
      <c r="I593" s="31">
        <v>3631.6147499999997</v>
      </c>
    </row>
    <row r="594" spans="2:9" x14ac:dyDescent="0.25">
      <c r="B594" s="29">
        <v>40919</v>
      </c>
      <c r="C594" s="30">
        <v>1677</v>
      </c>
      <c r="D594" s="31" t="s">
        <v>57</v>
      </c>
      <c r="E594" s="31" t="s">
        <v>62</v>
      </c>
      <c r="F594" s="31" t="s">
        <v>55</v>
      </c>
      <c r="G594" s="31">
        <v>6</v>
      </c>
      <c r="H594" s="32">
        <v>2223</v>
      </c>
      <c r="I594" s="31">
        <v>1443.1716000000001</v>
      </c>
    </row>
    <row r="595" spans="2:9" x14ac:dyDescent="0.25">
      <c r="B595" s="29">
        <v>40920</v>
      </c>
      <c r="C595" s="30">
        <v>2042</v>
      </c>
      <c r="D595" s="31" t="s">
        <v>56</v>
      </c>
      <c r="E595" s="31" t="s">
        <v>62</v>
      </c>
      <c r="F595" s="31" t="s">
        <v>58</v>
      </c>
      <c r="G595" s="31">
        <v>10</v>
      </c>
      <c r="H595" s="32">
        <v>1920</v>
      </c>
      <c r="I595" s="31">
        <v>1381.248</v>
      </c>
    </row>
    <row r="596" spans="2:9" x14ac:dyDescent="0.25">
      <c r="B596" s="29">
        <v>40921</v>
      </c>
      <c r="C596" s="30">
        <v>1678</v>
      </c>
      <c r="D596" s="31" t="s">
        <v>53</v>
      </c>
      <c r="E596" s="31" t="s">
        <v>62</v>
      </c>
      <c r="F596" s="31" t="s">
        <v>55</v>
      </c>
      <c r="G596" s="31">
        <v>9</v>
      </c>
      <c r="H596" s="32">
        <v>4428</v>
      </c>
      <c r="I596" s="31">
        <v>2357.2458000000001</v>
      </c>
    </row>
    <row r="597" spans="2:9" x14ac:dyDescent="0.25">
      <c r="B597" s="29">
        <v>40922</v>
      </c>
      <c r="C597" s="30">
        <v>2043</v>
      </c>
      <c r="D597" s="31" t="s">
        <v>57</v>
      </c>
      <c r="E597" s="31" t="s">
        <v>62</v>
      </c>
      <c r="F597" s="31" t="s">
        <v>59</v>
      </c>
      <c r="G597" s="31">
        <v>9</v>
      </c>
      <c r="H597" s="32">
        <v>3834</v>
      </c>
      <c r="I597" s="31">
        <v>2080.7118</v>
      </c>
    </row>
    <row r="598" spans="2:9" x14ac:dyDescent="0.25">
      <c r="B598" s="29">
        <v>40923</v>
      </c>
      <c r="C598" s="30">
        <v>1679</v>
      </c>
      <c r="D598" s="31" t="s">
        <v>56</v>
      </c>
      <c r="E598" s="31" t="s">
        <v>62</v>
      </c>
      <c r="F598" s="31" t="s">
        <v>55</v>
      </c>
      <c r="G598" s="31">
        <v>8</v>
      </c>
      <c r="H598" s="32">
        <v>7704</v>
      </c>
      <c r="I598" s="31">
        <v>1808.5139999999999</v>
      </c>
    </row>
    <row r="599" spans="2:9" x14ac:dyDescent="0.25">
      <c r="B599" s="29">
        <v>40924</v>
      </c>
      <c r="C599" s="30">
        <v>2044</v>
      </c>
      <c r="D599" s="31" t="s">
        <v>53</v>
      </c>
      <c r="E599" s="31" t="s">
        <v>62</v>
      </c>
      <c r="F599" s="31" t="s">
        <v>59</v>
      </c>
      <c r="G599" s="31">
        <v>7</v>
      </c>
      <c r="H599" s="32">
        <v>4788</v>
      </c>
      <c r="I599" s="31">
        <v>3173.6459999999997</v>
      </c>
    </row>
    <row r="600" spans="2:9" x14ac:dyDescent="0.25">
      <c r="B600" s="29">
        <v>40925</v>
      </c>
      <c r="C600" s="30">
        <v>1680</v>
      </c>
      <c r="D600" s="31" t="s">
        <v>57</v>
      </c>
      <c r="E600" s="31" t="s">
        <v>62</v>
      </c>
      <c r="F600" s="31" t="s">
        <v>58</v>
      </c>
      <c r="G600" s="31">
        <v>8</v>
      </c>
      <c r="H600" s="32">
        <v>6696</v>
      </c>
      <c r="I600" s="31">
        <v>1755.2447999999999</v>
      </c>
    </row>
    <row r="601" spans="2:9" x14ac:dyDescent="0.25">
      <c r="B601" s="29">
        <v>40926</v>
      </c>
      <c r="C601" s="30">
        <v>2045</v>
      </c>
      <c r="D601" s="31" t="s">
        <v>56</v>
      </c>
      <c r="E601" s="31" t="s">
        <v>62</v>
      </c>
      <c r="F601" s="31" t="s">
        <v>59</v>
      </c>
      <c r="G601" s="31">
        <v>10</v>
      </c>
      <c r="H601" s="32">
        <v>4500</v>
      </c>
      <c r="I601" s="31">
        <v>1598.4</v>
      </c>
    </row>
    <row r="602" spans="2:9" x14ac:dyDescent="0.25">
      <c r="B602" s="29">
        <v>40927</v>
      </c>
      <c r="C602" s="30">
        <v>1681</v>
      </c>
      <c r="D602" s="31" t="s">
        <v>53</v>
      </c>
      <c r="E602" s="31" t="s">
        <v>62</v>
      </c>
      <c r="F602" s="31" t="s">
        <v>58</v>
      </c>
      <c r="G602" s="31">
        <v>8</v>
      </c>
      <c r="H602" s="32">
        <v>11280</v>
      </c>
      <c r="I602" s="31">
        <v>3959.2799999999997</v>
      </c>
    </row>
    <row r="603" spans="2:9" x14ac:dyDescent="0.25">
      <c r="B603" s="29">
        <v>40928</v>
      </c>
      <c r="C603" s="30">
        <v>1682</v>
      </c>
      <c r="D603" s="31" t="s">
        <v>56</v>
      </c>
      <c r="E603" s="31" t="s">
        <v>62</v>
      </c>
      <c r="F603" s="31" t="s">
        <v>58</v>
      </c>
      <c r="G603" s="31">
        <v>10</v>
      </c>
      <c r="H603" s="32">
        <v>8175</v>
      </c>
      <c r="I603" s="31">
        <v>2451.846</v>
      </c>
    </row>
    <row r="604" spans="2:9" x14ac:dyDescent="0.25">
      <c r="B604" s="29">
        <v>40929</v>
      </c>
      <c r="C604" s="30">
        <v>1683</v>
      </c>
      <c r="D604" s="31" t="s">
        <v>57</v>
      </c>
      <c r="E604" s="31" t="s">
        <v>62</v>
      </c>
      <c r="F604" s="31" t="s">
        <v>59</v>
      </c>
      <c r="G604" s="31">
        <v>8</v>
      </c>
      <c r="H604" s="32">
        <v>6912</v>
      </c>
      <c r="I604" s="31">
        <v>3209.0111999999999</v>
      </c>
    </row>
    <row r="605" spans="2:9" x14ac:dyDescent="0.25">
      <c r="B605" s="29">
        <v>40930</v>
      </c>
      <c r="C605" s="30">
        <v>1684</v>
      </c>
      <c r="D605" s="31" t="s">
        <v>53</v>
      </c>
      <c r="E605" s="31" t="s">
        <v>62</v>
      </c>
      <c r="F605" s="31" t="s">
        <v>59</v>
      </c>
      <c r="G605" s="31">
        <v>10</v>
      </c>
      <c r="H605" s="32">
        <v>9525</v>
      </c>
      <c r="I605" s="31">
        <v>3088.9575000000004</v>
      </c>
    </row>
    <row r="606" spans="2:9" x14ac:dyDescent="0.25">
      <c r="B606" s="29">
        <v>40931</v>
      </c>
      <c r="C606" s="30">
        <v>1685</v>
      </c>
      <c r="D606" s="31" t="s">
        <v>56</v>
      </c>
      <c r="E606" s="31" t="s">
        <v>62</v>
      </c>
      <c r="F606" s="31" t="s">
        <v>59</v>
      </c>
      <c r="G606" s="31">
        <v>10</v>
      </c>
      <c r="H606" s="32">
        <v>8955</v>
      </c>
      <c r="I606" s="31">
        <v>1049.2275</v>
      </c>
    </row>
    <row r="607" spans="2:9" x14ac:dyDescent="0.25">
      <c r="B607" s="29">
        <v>40932</v>
      </c>
      <c r="C607" s="30">
        <v>2055</v>
      </c>
      <c r="D607" s="31" t="s">
        <v>57</v>
      </c>
      <c r="E607" s="31" t="s">
        <v>62</v>
      </c>
      <c r="F607" s="31" t="s">
        <v>55</v>
      </c>
      <c r="G607" s="31">
        <v>10</v>
      </c>
      <c r="H607" s="32">
        <v>10100</v>
      </c>
      <c r="I607" s="31">
        <v>1452.7839999999999</v>
      </c>
    </row>
    <row r="608" spans="2:9" x14ac:dyDescent="0.25">
      <c r="B608" s="29">
        <v>40933</v>
      </c>
      <c r="C608" s="30">
        <v>2056</v>
      </c>
      <c r="D608" s="31" t="s">
        <v>53</v>
      </c>
      <c r="E608" s="31" t="s">
        <v>62</v>
      </c>
      <c r="F608" s="31" t="s">
        <v>55</v>
      </c>
      <c r="G608" s="31">
        <v>10</v>
      </c>
      <c r="H608" s="32">
        <v>8280</v>
      </c>
      <c r="I608" s="31">
        <v>3417.57</v>
      </c>
    </row>
    <row r="609" spans="2:9" x14ac:dyDescent="0.25">
      <c r="B609" s="29">
        <v>40934</v>
      </c>
      <c r="C609" s="30">
        <v>2057</v>
      </c>
      <c r="D609" s="31" t="s">
        <v>56</v>
      </c>
      <c r="E609" s="31" t="s">
        <v>62</v>
      </c>
      <c r="F609" s="31" t="s">
        <v>55</v>
      </c>
      <c r="G609" s="31">
        <v>9</v>
      </c>
      <c r="H609" s="32">
        <v>6831</v>
      </c>
      <c r="I609" s="31">
        <v>4264.8209999999999</v>
      </c>
    </row>
    <row r="610" spans="2:9" x14ac:dyDescent="0.25">
      <c r="B610" s="29">
        <v>40935</v>
      </c>
      <c r="C610" s="30">
        <v>2058</v>
      </c>
      <c r="D610" s="31" t="s">
        <v>57</v>
      </c>
      <c r="E610" s="31" t="s">
        <v>62</v>
      </c>
      <c r="F610" s="31" t="s">
        <v>58</v>
      </c>
      <c r="G610" s="31">
        <v>6</v>
      </c>
      <c r="H610" s="32">
        <v>1444.5</v>
      </c>
      <c r="I610" s="31">
        <v>1412.721</v>
      </c>
    </row>
    <row r="611" spans="2:9" x14ac:dyDescent="0.25">
      <c r="B611" s="29">
        <v>40936</v>
      </c>
      <c r="C611" s="30">
        <v>2059</v>
      </c>
      <c r="D611" s="31" t="s">
        <v>53</v>
      </c>
      <c r="E611" s="31" t="s">
        <v>62</v>
      </c>
      <c r="F611" s="31" t="s">
        <v>58</v>
      </c>
      <c r="G611" s="31">
        <v>8</v>
      </c>
      <c r="H611" s="32">
        <v>8688</v>
      </c>
      <c r="I611" s="31">
        <v>1366.6224</v>
      </c>
    </row>
    <row r="612" spans="2:9" x14ac:dyDescent="0.25">
      <c r="B612" s="29">
        <v>40937</v>
      </c>
      <c r="C612" s="30">
        <v>1695</v>
      </c>
      <c r="D612" s="31" t="s">
        <v>57</v>
      </c>
      <c r="E612" s="31" t="s">
        <v>62</v>
      </c>
      <c r="F612" s="31" t="s">
        <v>55</v>
      </c>
      <c r="G612" s="31">
        <v>10</v>
      </c>
      <c r="H612" s="32">
        <v>4545</v>
      </c>
      <c r="I612" s="31">
        <v>1736.19</v>
      </c>
    </row>
    <row r="613" spans="2:9" x14ac:dyDescent="0.25">
      <c r="B613" s="29">
        <v>40938</v>
      </c>
      <c r="C613" s="30">
        <v>2060</v>
      </c>
      <c r="D613" s="31" t="s">
        <v>56</v>
      </c>
      <c r="E613" s="31" t="s">
        <v>62</v>
      </c>
      <c r="F613" s="31" t="s">
        <v>58</v>
      </c>
      <c r="G613" s="31">
        <v>6</v>
      </c>
      <c r="H613" s="32">
        <v>7605</v>
      </c>
      <c r="I613" s="31">
        <v>948.7998</v>
      </c>
    </row>
    <row r="614" spans="2:9" x14ac:dyDescent="0.25">
      <c r="B614" s="29">
        <v>40939</v>
      </c>
      <c r="C614" s="30">
        <v>1696</v>
      </c>
      <c r="D614" s="31" t="s">
        <v>53</v>
      </c>
      <c r="E614" s="31" t="s">
        <v>62</v>
      </c>
      <c r="F614" s="31" t="s">
        <v>55</v>
      </c>
      <c r="G614" s="31">
        <v>9</v>
      </c>
      <c r="H614" s="32">
        <v>2497.5</v>
      </c>
      <c r="I614" s="31">
        <v>1824.6735000000001</v>
      </c>
    </row>
    <row r="615" spans="2:9" x14ac:dyDescent="0.25">
      <c r="B615" s="29">
        <v>40940</v>
      </c>
      <c r="C615" s="30">
        <v>2061</v>
      </c>
      <c r="D615" s="31" t="s">
        <v>57</v>
      </c>
      <c r="E615" s="31" t="s">
        <v>62</v>
      </c>
      <c r="F615" s="31" t="s">
        <v>59</v>
      </c>
      <c r="G615" s="31">
        <v>9</v>
      </c>
      <c r="H615" s="32">
        <v>12510</v>
      </c>
      <c r="I615" s="31">
        <v>754.35299999999995</v>
      </c>
    </row>
    <row r="616" spans="2:9" x14ac:dyDescent="0.25">
      <c r="B616" s="29">
        <v>40941</v>
      </c>
      <c r="C616" s="30">
        <v>1697</v>
      </c>
      <c r="D616" s="31" t="s">
        <v>56</v>
      </c>
      <c r="E616" s="31" t="s">
        <v>62</v>
      </c>
      <c r="F616" s="31" t="s">
        <v>55</v>
      </c>
      <c r="G616" s="31">
        <v>7</v>
      </c>
      <c r="H616" s="32">
        <v>2404.5</v>
      </c>
      <c r="I616" s="31">
        <v>1045.4766</v>
      </c>
    </row>
    <row r="617" spans="2:9" x14ac:dyDescent="0.25">
      <c r="B617" s="29">
        <v>40942</v>
      </c>
      <c r="C617" s="30">
        <v>2062</v>
      </c>
      <c r="D617" s="31" t="s">
        <v>53</v>
      </c>
      <c r="E617" s="31" t="s">
        <v>62</v>
      </c>
      <c r="F617" s="31" t="s">
        <v>59</v>
      </c>
      <c r="G617" s="31">
        <v>9</v>
      </c>
      <c r="H617" s="32">
        <v>10665</v>
      </c>
      <c r="I617" s="31">
        <v>868.13099999999986</v>
      </c>
    </row>
    <row r="618" spans="2:9" x14ac:dyDescent="0.25">
      <c r="B618" s="29">
        <v>40943</v>
      </c>
      <c r="C618" s="30">
        <v>1698</v>
      </c>
      <c r="D618" s="31" t="s">
        <v>57</v>
      </c>
      <c r="E618" s="31" t="s">
        <v>62</v>
      </c>
      <c r="F618" s="31" t="s">
        <v>58</v>
      </c>
      <c r="G618" s="31">
        <v>7</v>
      </c>
      <c r="H618" s="32">
        <v>1685.25</v>
      </c>
      <c r="I618" s="31">
        <v>1372.4675999999999</v>
      </c>
    </row>
    <row r="619" spans="2:9" x14ac:dyDescent="0.25">
      <c r="B619" s="29">
        <v>40944</v>
      </c>
      <c r="C619" s="30">
        <v>2063</v>
      </c>
      <c r="D619" s="31" t="s">
        <v>56</v>
      </c>
      <c r="E619" s="31" t="s">
        <v>62</v>
      </c>
      <c r="F619" s="31" t="s">
        <v>59</v>
      </c>
      <c r="G619" s="31">
        <v>9</v>
      </c>
      <c r="H619" s="32">
        <v>10692</v>
      </c>
      <c r="I619" s="31">
        <v>2301.453</v>
      </c>
    </row>
    <row r="620" spans="2:9" x14ac:dyDescent="0.25">
      <c r="B620" s="29">
        <v>40945</v>
      </c>
      <c r="C620" s="30">
        <v>1699</v>
      </c>
      <c r="D620" s="31" t="s">
        <v>53</v>
      </c>
      <c r="E620" s="31" t="s">
        <v>62</v>
      </c>
      <c r="F620" s="31" t="s">
        <v>58</v>
      </c>
      <c r="G620" s="31">
        <v>8</v>
      </c>
      <c r="H620" s="32">
        <v>1512</v>
      </c>
      <c r="I620" s="31">
        <v>1312.4159999999999</v>
      </c>
    </row>
    <row r="621" spans="2:9" x14ac:dyDescent="0.25">
      <c r="B621" s="29">
        <v>40946</v>
      </c>
      <c r="C621" s="30">
        <v>2064</v>
      </c>
      <c r="D621" s="31" t="s">
        <v>57</v>
      </c>
      <c r="E621" s="31" t="s">
        <v>62</v>
      </c>
      <c r="F621" s="31" t="s">
        <v>55</v>
      </c>
      <c r="G621" s="31">
        <v>8</v>
      </c>
      <c r="H621" s="32">
        <v>4428</v>
      </c>
      <c r="I621" s="31">
        <v>3605.4989999999998</v>
      </c>
    </row>
    <row r="622" spans="2:9" x14ac:dyDescent="0.25">
      <c r="B622" s="29">
        <v>40947</v>
      </c>
      <c r="C622" s="30">
        <v>1700</v>
      </c>
      <c r="D622" s="31" t="s">
        <v>56</v>
      </c>
      <c r="E622" s="31" t="s">
        <v>62</v>
      </c>
      <c r="F622" s="31" t="s">
        <v>58</v>
      </c>
      <c r="G622" s="31">
        <v>10</v>
      </c>
      <c r="H622" s="32">
        <v>2580</v>
      </c>
      <c r="I622" s="31">
        <v>2085.1559999999999</v>
      </c>
    </row>
    <row r="623" spans="2:9" x14ac:dyDescent="0.25">
      <c r="B623" s="29">
        <v>40948</v>
      </c>
      <c r="C623" s="30">
        <v>2065</v>
      </c>
      <c r="D623" s="31" t="s">
        <v>53</v>
      </c>
      <c r="E623" s="31" t="s">
        <v>62</v>
      </c>
      <c r="F623" s="31" t="s">
        <v>55</v>
      </c>
      <c r="G623" s="31">
        <v>7</v>
      </c>
      <c r="H623" s="32">
        <v>5712</v>
      </c>
      <c r="I623" s="31">
        <v>1753.0128000000002</v>
      </c>
    </row>
    <row r="624" spans="2:9" x14ac:dyDescent="0.25">
      <c r="B624" s="29">
        <v>40949</v>
      </c>
      <c r="C624" s="30">
        <v>1701</v>
      </c>
      <c r="D624" s="31" t="s">
        <v>57</v>
      </c>
      <c r="E624" s="31" t="s">
        <v>62</v>
      </c>
      <c r="F624" s="31" t="s">
        <v>59</v>
      </c>
      <c r="G624" s="31">
        <v>7</v>
      </c>
      <c r="H624" s="32">
        <v>8379</v>
      </c>
      <c r="I624" s="31">
        <v>4282.2275999999993</v>
      </c>
    </row>
    <row r="625" spans="2:9" x14ac:dyDescent="0.25">
      <c r="B625" s="29">
        <v>40950</v>
      </c>
      <c r="C625" s="30">
        <v>2066</v>
      </c>
      <c r="D625" s="31" t="s">
        <v>56</v>
      </c>
      <c r="E625" s="31" t="s">
        <v>62</v>
      </c>
      <c r="F625" s="31" t="s">
        <v>55</v>
      </c>
      <c r="G625" s="31">
        <v>7</v>
      </c>
      <c r="H625" s="32">
        <v>8662.5</v>
      </c>
      <c r="I625" s="31">
        <v>5223.4875000000002</v>
      </c>
    </row>
    <row r="626" spans="2:9" x14ac:dyDescent="0.25">
      <c r="B626" s="29">
        <v>40951</v>
      </c>
      <c r="C626" s="30">
        <v>1702</v>
      </c>
      <c r="D626" s="31" t="s">
        <v>53</v>
      </c>
      <c r="E626" s="31" t="s">
        <v>62</v>
      </c>
      <c r="F626" s="31" t="s">
        <v>59</v>
      </c>
      <c r="G626" s="31">
        <v>6</v>
      </c>
      <c r="H626" s="32">
        <v>12285</v>
      </c>
      <c r="I626" s="31">
        <v>4660.9290000000001</v>
      </c>
    </row>
    <row r="627" spans="2:9" x14ac:dyDescent="0.25">
      <c r="B627" s="29">
        <v>40952</v>
      </c>
      <c r="C627" s="30">
        <v>2067</v>
      </c>
      <c r="D627" s="31" t="s">
        <v>57</v>
      </c>
      <c r="E627" s="31" t="s">
        <v>62</v>
      </c>
      <c r="F627" s="31" t="s">
        <v>58</v>
      </c>
      <c r="G627" s="31">
        <v>8</v>
      </c>
      <c r="H627" s="32">
        <v>9600</v>
      </c>
      <c r="I627" s="31">
        <v>739.92000000000007</v>
      </c>
    </row>
    <row r="628" spans="2:9" x14ac:dyDescent="0.25">
      <c r="B628" s="29">
        <v>40953</v>
      </c>
      <c r="C628" s="30">
        <v>1703</v>
      </c>
      <c r="D628" s="31" t="s">
        <v>56</v>
      </c>
      <c r="E628" s="31" t="s">
        <v>62</v>
      </c>
      <c r="F628" s="31" t="s">
        <v>59</v>
      </c>
      <c r="G628" s="31">
        <v>10</v>
      </c>
      <c r="H628" s="32">
        <v>12825</v>
      </c>
      <c r="I628" s="31">
        <v>2907.9405000000002</v>
      </c>
    </row>
    <row r="629" spans="2:9" x14ac:dyDescent="0.25">
      <c r="B629" s="29">
        <v>40954</v>
      </c>
      <c r="C629" s="30">
        <v>2068</v>
      </c>
      <c r="D629" s="31" t="s">
        <v>53</v>
      </c>
      <c r="E629" s="31" t="s">
        <v>62</v>
      </c>
      <c r="F629" s="31" t="s">
        <v>58</v>
      </c>
      <c r="G629" s="31">
        <v>10</v>
      </c>
      <c r="H629" s="32">
        <v>6780</v>
      </c>
      <c r="I629" s="31">
        <v>2981.8440000000001</v>
      </c>
    </row>
    <row r="630" spans="2:9" x14ac:dyDescent="0.25">
      <c r="B630" s="29">
        <v>40955</v>
      </c>
      <c r="C630" s="30">
        <v>1704</v>
      </c>
      <c r="D630" s="31" t="s">
        <v>57</v>
      </c>
      <c r="E630" s="31" t="s">
        <v>62</v>
      </c>
      <c r="F630" s="31" t="s">
        <v>55</v>
      </c>
      <c r="G630" s="31">
        <v>10</v>
      </c>
      <c r="H630" s="32">
        <v>4420</v>
      </c>
      <c r="I630" s="31">
        <v>1985.9059999999999</v>
      </c>
    </row>
    <row r="631" spans="2:9" x14ac:dyDescent="0.25">
      <c r="B631" s="29">
        <v>40956</v>
      </c>
      <c r="C631" s="30">
        <v>2069</v>
      </c>
      <c r="D631" s="31" t="s">
        <v>56</v>
      </c>
      <c r="E631" s="31" t="s">
        <v>62</v>
      </c>
      <c r="F631" s="31" t="s">
        <v>58</v>
      </c>
      <c r="G631" s="31">
        <v>7</v>
      </c>
      <c r="H631" s="32">
        <v>8925</v>
      </c>
      <c r="I631" s="31">
        <v>3200.5050000000001</v>
      </c>
    </row>
    <row r="632" spans="2:9" x14ac:dyDescent="0.25">
      <c r="B632" s="29">
        <v>40957</v>
      </c>
      <c r="C632" s="30">
        <v>1705</v>
      </c>
      <c r="D632" s="31" t="s">
        <v>53</v>
      </c>
      <c r="E632" s="31" t="s">
        <v>62</v>
      </c>
      <c r="F632" s="31" t="s">
        <v>55</v>
      </c>
      <c r="G632" s="31">
        <v>6</v>
      </c>
      <c r="H632" s="32">
        <v>5643</v>
      </c>
      <c r="I632" s="31">
        <v>3086.3447999999999</v>
      </c>
    </row>
    <row r="633" spans="2:9" x14ac:dyDescent="0.25">
      <c r="B633" s="29">
        <v>40958</v>
      </c>
      <c r="C633" s="30">
        <v>2070</v>
      </c>
      <c r="D633" s="31" t="s">
        <v>57</v>
      </c>
      <c r="E633" s="31" t="s">
        <v>62</v>
      </c>
      <c r="F633" s="31" t="s">
        <v>59</v>
      </c>
      <c r="G633" s="31">
        <v>6</v>
      </c>
      <c r="H633" s="32">
        <v>3132</v>
      </c>
      <c r="I633" s="31">
        <v>1762.2197999999999</v>
      </c>
    </row>
    <row r="634" spans="2:9" x14ac:dyDescent="0.25">
      <c r="B634" s="29">
        <v>40959</v>
      </c>
      <c r="C634" s="30">
        <v>1706</v>
      </c>
      <c r="D634" s="31" t="s">
        <v>56</v>
      </c>
      <c r="E634" s="31" t="s">
        <v>62</v>
      </c>
      <c r="F634" s="31" t="s">
        <v>55</v>
      </c>
      <c r="G634" s="31">
        <v>10</v>
      </c>
      <c r="H634" s="32">
        <v>1830</v>
      </c>
      <c r="I634" s="31">
        <v>2663.0160000000001</v>
      </c>
    </row>
    <row r="635" spans="2:9" x14ac:dyDescent="0.25">
      <c r="B635" s="29">
        <v>40960</v>
      </c>
      <c r="C635" s="30">
        <v>2071</v>
      </c>
      <c r="D635" s="31" t="s">
        <v>53</v>
      </c>
      <c r="E635" s="31" t="s">
        <v>62</v>
      </c>
      <c r="F635" s="31" t="s">
        <v>59</v>
      </c>
      <c r="G635" s="31">
        <v>8</v>
      </c>
      <c r="H635" s="32">
        <v>1608</v>
      </c>
      <c r="I635" s="31">
        <v>1651.2552000000001</v>
      </c>
    </row>
    <row r="636" spans="2:9" x14ac:dyDescent="0.25">
      <c r="B636" s="29">
        <v>40961</v>
      </c>
      <c r="C636" s="30">
        <v>1707</v>
      </c>
      <c r="D636" s="31" t="s">
        <v>57</v>
      </c>
      <c r="E636" s="31" t="s">
        <v>62</v>
      </c>
      <c r="F636" s="31" t="s">
        <v>58</v>
      </c>
      <c r="G636" s="31">
        <v>10</v>
      </c>
      <c r="H636" s="32">
        <v>4160</v>
      </c>
      <c r="I636" s="31">
        <v>1432.288</v>
      </c>
    </row>
    <row r="637" spans="2:9" x14ac:dyDescent="0.25">
      <c r="B637" s="29">
        <v>40962</v>
      </c>
      <c r="C637" s="30">
        <v>2072</v>
      </c>
      <c r="D637" s="31" t="s">
        <v>56</v>
      </c>
      <c r="E637" s="31" t="s">
        <v>62</v>
      </c>
      <c r="F637" s="31" t="s">
        <v>59</v>
      </c>
      <c r="G637" s="31">
        <v>10</v>
      </c>
      <c r="H637" s="32">
        <v>8240</v>
      </c>
      <c r="I637" s="31">
        <v>1837.52</v>
      </c>
    </row>
    <row r="638" spans="2:9" x14ac:dyDescent="0.25">
      <c r="B638" s="29">
        <v>40963</v>
      </c>
      <c r="C638" s="30">
        <v>1708</v>
      </c>
      <c r="D638" s="31" t="s">
        <v>53</v>
      </c>
      <c r="E638" s="31" t="s">
        <v>62</v>
      </c>
      <c r="F638" s="31" t="s">
        <v>58</v>
      </c>
      <c r="G638" s="31">
        <v>8</v>
      </c>
      <c r="H638" s="32">
        <v>11040</v>
      </c>
      <c r="I638" s="31">
        <v>2812.1088</v>
      </c>
    </row>
    <row r="639" spans="2:9" x14ac:dyDescent="0.25">
      <c r="B639" s="29">
        <v>40964</v>
      </c>
      <c r="C639" s="30">
        <v>2073</v>
      </c>
      <c r="D639" s="31" t="s">
        <v>57</v>
      </c>
      <c r="E639" s="31" t="s">
        <v>62</v>
      </c>
      <c r="F639" s="31" t="s">
        <v>55</v>
      </c>
      <c r="G639" s="31">
        <v>6</v>
      </c>
      <c r="H639" s="32">
        <v>10890</v>
      </c>
      <c r="I639" s="31">
        <v>4779.621000000001</v>
      </c>
    </row>
    <row r="640" spans="2:9" x14ac:dyDescent="0.25">
      <c r="B640" s="29">
        <v>40965</v>
      </c>
      <c r="C640" s="30">
        <v>1709</v>
      </c>
      <c r="D640" s="31" t="s">
        <v>56</v>
      </c>
      <c r="E640" s="31" t="s">
        <v>62</v>
      </c>
      <c r="F640" s="31" t="s">
        <v>58</v>
      </c>
      <c r="G640" s="31">
        <v>8</v>
      </c>
      <c r="H640" s="32">
        <v>12480</v>
      </c>
      <c r="I640" s="31">
        <v>2013.2736</v>
      </c>
    </row>
    <row r="641" spans="2:9" x14ac:dyDescent="0.25">
      <c r="B641" s="29">
        <v>40966</v>
      </c>
      <c r="C641" s="30">
        <v>2074</v>
      </c>
      <c r="D641" s="31" t="s">
        <v>53</v>
      </c>
      <c r="E641" s="31" t="s">
        <v>62</v>
      </c>
      <c r="F641" s="31" t="s">
        <v>55</v>
      </c>
      <c r="G641" s="31">
        <v>6</v>
      </c>
      <c r="H641" s="32">
        <v>2196</v>
      </c>
      <c r="I641" s="31">
        <v>927.37080000000003</v>
      </c>
    </row>
    <row r="642" spans="2:9" x14ac:dyDescent="0.25">
      <c r="B642" s="29">
        <v>40967</v>
      </c>
      <c r="C642" s="30">
        <v>1710</v>
      </c>
      <c r="D642" s="31" t="s">
        <v>57</v>
      </c>
      <c r="E642" s="31" t="s">
        <v>62</v>
      </c>
      <c r="F642" s="31" t="s">
        <v>59</v>
      </c>
      <c r="G642" s="31">
        <v>9</v>
      </c>
      <c r="H642" s="32">
        <v>11655</v>
      </c>
      <c r="I642" s="31">
        <v>2583.2142000000003</v>
      </c>
    </row>
    <row r="643" spans="2:9" x14ac:dyDescent="0.25">
      <c r="B643" s="29">
        <v>40969</v>
      </c>
      <c r="C643" s="30">
        <v>2075</v>
      </c>
      <c r="D643" s="31" t="s">
        <v>56</v>
      </c>
      <c r="E643" s="31" t="s">
        <v>62</v>
      </c>
      <c r="F643" s="31" t="s">
        <v>55</v>
      </c>
      <c r="G643" s="31">
        <v>10</v>
      </c>
      <c r="H643" s="32">
        <v>8520</v>
      </c>
      <c r="I643" s="31">
        <v>2055.0239999999999</v>
      </c>
    </row>
    <row r="644" spans="2:9" x14ac:dyDescent="0.25">
      <c r="B644" s="29">
        <v>40970</v>
      </c>
      <c r="C644" s="30">
        <v>1711</v>
      </c>
      <c r="D644" s="31" t="s">
        <v>53</v>
      </c>
      <c r="E644" s="31" t="s">
        <v>62</v>
      </c>
      <c r="F644" s="31" t="s">
        <v>59</v>
      </c>
      <c r="G644" s="31">
        <v>8</v>
      </c>
      <c r="H644" s="32">
        <v>7680</v>
      </c>
      <c r="I644" s="31">
        <v>713.08799999999997</v>
      </c>
    </row>
    <row r="645" spans="2:9" x14ac:dyDescent="0.25">
      <c r="B645" s="29">
        <v>40971</v>
      </c>
      <c r="C645" s="30">
        <v>2076</v>
      </c>
      <c r="D645" s="31" t="s">
        <v>57</v>
      </c>
      <c r="E645" s="31" t="s">
        <v>62</v>
      </c>
      <c r="F645" s="31" t="s">
        <v>58</v>
      </c>
      <c r="G645" s="31">
        <v>9</v>
      </c>
      <c r="H645" s="32">
        <v>13050</v>
      </c>
      <c r="I645" s="31">
        <v>2082.7800000000002</v>
      </c>
    </row>
    <row r="646" spans="2:9" x14ac:dyDescent="0.25">
      <c r="B646" s="29">
        <v>40972</v>
      </c>
      <c r="C646" s="30">
        <v>1712</v>
      </c>
      <c r="D646" s="31" t="s">
        <v>56</v>
      </c>
      <c r="E646" s="31" t="s">
        <v>62</v>
      </c>
      <c r="F646" s="31" t="s">
        <v>59</v>
      </c>
      <c r="G646" s="31">
        <v>9</v>
      </c>
      <c r="H646" s="32">
        <v>11745</v>
      </c>
      <c r="I646" s="31">
        <v>871.24409999999989</v>
      </c>
    </row>
    <row r="647" spans="2:9" x14ac:dyDescent="0.25">
      <c r="B647" s="29">
        <v>40973</v>
      </c>
      <c r="C647" s="30">
        <v>2077</v>
      </c>
      <c r="D647" s="31" t="s">
        <v>53</v>
      </c>
      <c r="E647" s="31" t="s">
        <v>62</v>
      </c>
      <c r="F647" s="31" t="s">
        <v>58</v>
      </c>
      <c r="G647" s="31">
        <v>6</v>
      </c>
      <c r="H647" s="32">
        <v>13005</v>
      </c>
      <c r="I647" s="31">
        <v>2521.9295999999999</v>
      </c>
    </row>
    <row r="648" spans="2:9" x14ac:dyDescent="0.25">
      <c r="B648" s="29">
        <v>41339</v>
      </c>
      <c r="C648" s="30">
        <v>1713</v>
      </c>
      <c r="D648" s="31" t="s">
        <v>57</v>
      </c>
      <c r="E648" s="31" t="s">
        <v>62</v>
      </c>
      <c r="F648" s="31" t="s">
        <v>55</v>
      </c>
      <c r="G648" s="31">
        <v>10</v>
      </c>
      <c r="H648" s="32">
        <v>10640</v>
      </c>
      <c r="I648" s="31">
        <v>2523.2759999999998</v>
      </c>
    </row>
    <row r="649" spans="2:9" x14ac:dyDescent="0.25">
      <c r="B649" s="29">
        <v>41340</v>
      </c>
      <c r="C649" s="30">
        <v>2078</v>
      </c>
      <c r="D649" s="31" t="s">
        <v>56</v>
      </c>
      <c r="E649" s="31" t="s">
        <v>62</v>
      </c>
      <c r="F649" s="31" t="s">
        <v>58</v>
      </c>
      <c r="G649" s="31">
        <v>9</v>
      </c>
      <c r="H649" s="32">
        <v>12375</v>
      </c>
      <c r="I649" s="31">
        <v>2340.36</v>
      </c>
    </row>
    <row r="650" spans="2:9" x14ac:dyDescent="0.25">
      <c r="B650" s="29">
        <v>41341</v>
      </c>
      <c r="C650" s="30">
        <v>1714</v>
      </c>
      <c r="D650" s="31" t="s">
        <v>53</v>
      </c>
      <c r="E650" s="31" t="s">
        <v>62</v>
      </c>
      <c r="F650" s="31" t="s">
        <v>55</v>
      </c>
      <c r="G650" s="31">
        <v>10</v>
      </c>
      <c r="H650" s="32">
        <v>11280</v>
      </c>
      <c r="I650" s="31">
        <v>5097.1500000000005</v>
      </c>
    </row>
    <row r="651" spans="2:9" x14ac:dyDescent="0.25">
      <c r="B651" s="29">
        <v>41342</v>
      </c>
      <c r="C651" s="30">
        <v>2079</v>
      </c>
      <c r="D651" s="31" t="s">
        <v>57</v>
      </c>
      <c r="E651" s="31" t="s">
        <v>62</v>
      </c>
      <c r="F651" s="31" t="s">
        <v>59</v>
      </c>
      <c r="G651" s="31">
        <v>10</v>
      </c>
      <c r="H651" s="32">
        <v>5220</v>
      </c>
      <c r="I651" s="31">
        <v>2862.6480000000001</v>
      </c>
    </row>
    <row r="652" spans="2:9" x14ac:dyDescent="0.25">
      <c r="B652" s="29">
        <v>41343</v>
      </c>
      <c r="C652" s="30">
        <v>1715</v>
      </c>
      <c r="D652" s="31" t="s">
        <v>56</v>
      </c>
      <c r="E652" s="31" t="s">
        <v>62</v>
      </c>
      <c r="F652" s="31" t="s">
        <v>55</v>
      </c>
      <c r="G652" s="31">
        <v>9</v>
      </c>
      <c r="H652" s="32">
        <v>9108</v>
      </c>
      <c r="I652" s="31">
        <v>4848.8715000000002</v>
      </c>
    </row>
    <row r="653" spans="2:9" x14ac:dyDescent="0.25">
      <c r="B653" s="29">
        <v>41344</v>
      </c>
      <c r="C653" s="30">
        <v>2080</v>
      </c>
      <c r="D653" s="31" t="s">
        <v>53</v>
      </c>
      <c r="E653" s="31" t="s">
        <v>62</v>
      </c>
      <c r="F653" s="31" t="s">
        <v>59</v>
      </c>
      <c r="G653" s="31">
        <v>8</v>
      </c>
      <c r="H653" s="32">
        <v>7176</v>
      </c>
      <c r="I653" s="31">
        <v>834.80799999999999</v>
      </c>
    </row>
    <row r="654" spans="2:9" x14ac:dyDescent="0.25">
      <c r="B654" s="29">
        <v>41345</v>
      </c>
      <c r="C654" s="30">
        <v>1716</v>
      </c>
      <c r="D654" s="31" t="s">
        <v>57</v>
      </c>
      <c r="E654" s="31" t="s">
        <v>62</v>
      </c>
      <c r="F654" s="31" t="s">
        <v>58</v>
      </c>
      <c r="G654" s="31">
        <v>9</v>
      </c>
      <c r="H654" s="32">
        <v>2605.5</v>
      </c>
      <c r="I654" s="31">
        <v>794.93804999999998</v>
      </c>
    </row>
    <row r="655" spans="2:9" x14ac:dyDescent="0.25">
      <c r="B655" s="29">
        <v>41346</v>
      </c>
      <c r="C655" s="30">
        <v>2081</v>
      </c>
      <c r="D655" s="31" t="s">
        <v>56</v>
      </c>
      <c r="E655" s="31" t="s">
        <v>62</v>
      </c>
      <c r="F655" s="31" t="s">
        <v>59</v>
      </c>
      <c r="G655" s="31">
        <v>10</v>
      </c>
      <c r="H655" s="32">
        <v>10600</v>
      </c>
      <c r="I655" s="31">
        <v>4454.12</v>
      </c>
    </row>
    <row r="656" spans="2:9" x14ac:dyDescent="0.25">
      <c r="B656" s="29">
        <v>41347</v>
      </c>
      <c r="C656" s="30">
        <v>1717</v>
      </c>
      <c r="D656" s="31" t="s">
        <v>53</v>
      </c>
      <c r="E656" s="31" t="s">
        <v>62</v>
      </c>
      <c r="F656" s="31" t="s">
        <v>58</v>
      </c>
      <c r="G656" s="31">
        <v>7</v>
      </c>
      <c r="H656" s="32">
        <v>2415</v>
      </c>
      <c r="I656" s="31">
        <v>724.74149999999986</v>
      </c>
    </row>
    <row r="657" spans="2:9" x14ac:dyDescent="0.25">
      <c r="B657" s="29">
        <v>41348</v>
      </c>
      <c r="C657" s="30">
        <v>1718</v>
      </c>
      <c r="D657" s="31" t="s">
        <v>56</v>
      </c>
      <c r="E657" s="31" t="s">
        <v>62</v>
      </c>
      <c r="F657" s="31" t="s">
        <v>58</v>
      </c>
      <c r="G657" s="31">
        <v>9</v>
      </c>
      <c r="H657" s="32">
        <v>6588</v>
      </c>
      <c r="I657" s="31">
        <v>2554.8263999999999</v>
      </c>
    </row>
    <row r="658" spans="2:9" x14ac:dyDescent="0.25">
      <c r="B658" s="29">
        <v>41349</v>
      </c>
      <c r="C658" s="30">
        <v>1719</v>
      </c>
      <c r="D658" s="31" t="s">
        <v>57</v>
      </c>
      <c r="E658" s="31" t="s">
        <v>62</v>
      </c>
      <c r="F658" s="31" t="s">
        <v>59</v>
      </c>
      <c r="G658" s="31">
        <v>7</v>
      </c>
      <c r="H658" s="32">
        <v>4063.5</v>
      </c>
      <c r="I658" s="31">
        <v>1466.1108000000002</v>
      </c>
    </row>
    <row r="659" spans="2:9" x14ac:dyDescent="0.25">
      <c r="B659" s="29">
        <v>41350</v>
      </c>
      <c r="C659" s="30">
        <v>1720</v>
      </c>
      <c r="D659" s="31" t="s">
        <v>53</v>
      </c>
      <c r="E659" s="31" t="s">
        <v>62</v>
      </c>
      <c r="F659" s="31" t="s">
        <v>59</v>
      </c>
      <c r="G659" s="31">
        <v>10</v>
      </c>
      <c r="H659" s="32">
        <v>14850</v>
      </c>
      <c r="I659" s="31">
        <v>5103.9450000000006</v>
      </c>
    </row>
    <row r="660" spans="2:9" x14ac:dyDescent="0.25">
      <c r="B660" s="29">
        <v>41351</v>
      </c>
      <c r="C660" s="30">
        <v>1721</v>
      </c>
      <c r="D660" s="31" t="s">
        <v>56</v>
      </c>
      <c r="E660" s="31" t="s">
        <v>62</v>
      </c>
      <c r="F660" s="31" t="s">
        <v>59</v>
      </c>
      <c r="G660" s="31">
        <v>10</v>
      </c>
      <c r="H660" s="32">
        <v>4560</v>
      </c>
      <c r="I660" s="31">
        <v>2971.2960000000003</v>
      </c>
    </row>
    <row r="661" spans="2:9" x14ac:dyDescent="0.25">
      <c r="B661" s="29">
        <v>41352</v>
      </c>
      <c r="C661" s="30">
        <v>2091</v>
      </c>
      <c r="D661" s="31" t="s">
        <v>57</v>
      </c>
      <c r="E661" s="31" t="s">
        <v>62</v>
      </c>
      <c r="F661" s="31" t="s">
        <v>55</v>
      </c>
      <c r="G661" s="31">
        <v>6</v>
      </c>
      <c r="H661" s="32">
        <v>6642</v>
      </c>
      <c r="I661" s="31">
        <v>3599.9639999999995</v>
      </c>
    </row>
    <row r="662" spans="2:9" x14ac:dyDescent="0.25">
      <c r="B662" s="29">
        <v>41353</v>
      </c>
      <c r="C662" s="30">
        <v>2092</v>
      </c>
      <c r="D662" s="31" t="s">
        <v>53</v>
      </c>
      <c r="E662" s="31" t="s">
        <v>62</v>
      </c>
      <c r="F662" s="31" t="s">
        <v>55</v>
      </c>
      <c r="G662" s="31">
        <v>6</v>
      </c>
      <c r="H662" s="32">
        <v>4428</v>
      </c>
      <c r="I662" s="31">
        <v>973.93860000000006</v>
      </c>
    </row>
    <row r="663" spans="2:9" x14ac:dyDescent="0.25">
      <c r="B663" s="29">
        <v>41354</v>
      </c>
      <c r="C663" s="30">
        <v>2093</v>
      </c>
      <c r="D663" s="31" t="s">
        <v>56</v>
      </c>
      <c r="E663" s="31" t="s">
        <v>62</v>
      </c>
      <c r="F663" s="31" t="s">
        <v>55</v>
      </c>
      <c r="G663" s="31">
        <v>8</v>
      </c>
      <c r="H663" s="32">
        <v>1812</v>
      </c>
      <c r="I663" s="31">
        <v>578.75280000000009</v>
      </c>
    </row>
    <row r="664" spans="2:9" x14ac:dyDescent="0.25">
      <c r="B664" s="29">
        <v>41355</v>
      </c>
      <c r="C664" s="30">
        <v>2094</v>
      </c>
      <c r="D664" s="31" t="s">
        <v>57</v>
      </c>
      <c r="E664" s="31" t="s">
        <v>62</v>
      </c>
      <c r="F664" s="31" t="s">
        <v>58</v>
      </c>
      <c r="G664" s="31">
        <v>7</v>
      </c>
      <c r="H664" s="32">
        <v>5544</v>
      </c>
      <c r="I664" s="31">
        <v>1490.2271999999998</v>
      </c>
    </row>
    <row r="665" spans="2:9" x14ac:dyDescent="0.25">
      <c r="B665" s="29">
        <v>41356</v>
      </c>
      <c r="C665" s="30">
        <v>2095</v>
      </c>
      <c r="D665" s="31" t="s">
        <v>53</v>
      </c>
      <c r="E665" s="31" t="s">
        <v>62</v>
      </c>
      <c r="F665" s="31" t="s">
        <v>58</v>
      </c>
      <c r="G665" s="31">
        <v>8</v>
      </c>
      <c r="H665" s="32">
        <v>4688</v>
      </c>
      <c r="I665" s="31">
        <v>2016.7776000000001</v>
      </c>
    </row>
    <row r="666" spans="2:9" x14ac:dyDescent="0.25">
      <c r="B666" s="29">
        <v>41357</v>
      </c>
      <c r="C666" s="30">
        <v>1731</v>
      </c>
      <c r="D666" s="31" t="s">
        <v>57</v>
      </c>
      <c r="E666" s="31" t="s">
        <v>62</v>
      </c>
      <c r="F666" s="31" t="s">
        <v>55</v>
      </c>
      <c r="G666" s="31">
        <v>9</v>
      </c>
      <c r="H666" s="32">
        <v>7128</v>
      </c>
      <c r="I666" s="31">
        <v>1762.5168000000001</v>
      </c>
    </row>
    <row r="667" spans="2:9" x14ac:dyDescent="0.25">
      <c r="B667" s="29">
        <v>41358</v>
      </c>
      <c r="C667" s="30">
        <v>2096</v>
      </c>
      <c r="D667" s="31" t="s">
        <v>56</v>
      </c>
      <c r="E667" s="31" t="s">
        <v>62</v>
      </c>
      <c r="F667" s="31" t="s">
        <v>58</v>
      </c>
      <c r="G667" s="31">
        <v>6</v>
      </c>
      <c r="H667" s="32">
        <v>7344</v>
      </c>
      <c r="I667" s="31">
        <v>2931.174</v>
      </c>
    </row>
    <row r="668" spans="2:9" x14ac:dyDescent="0.25">
      <c r="B668" s="29">
        <v>41359</v>
      </c>
      <c r="C668" s="30">
        <v>1732</v>
      </c>
      <c r="D668" s="31" t="s">
        <v>53</v>
      </c>
      <c r="E668" s="31" t="s">
        <v>62</v>
      </c>
      <c r="F668" s="31" t="s">
        <v>55</v>
      </c>
      <c r="G668" s="31">
        <v>6</v>
      </c>
      <c r="H668" s="32">
        <v>4698</v>
      </c>
      <c r="I668" s="31">
        <v>676.19880000000012</v>
      </c>
    </row>
    <row r="669" spans="2:9" x14ac:dyDescent="0.25">
      <c r="B669" s="29">
        <v>41360</v>
      </c>
      <c r="C669" s="30">
        <v>2097</v>
      </c>
      <c r="D669" s="31" t="s">
        <v>57</v>
      </c>
      <c r="E669" s="31" t="s">
        <v>62</v>
      </c>
      <c r="F669" s="31" t="s">
        <v>59</v>
      </c>
      <c r="G669" s="31">
        <v>9</v>
      </c>
      <c r="H669" s="32">
        <v>3294</v>
      </c>
      <c r="I669" s="31">
        <v>3128.4764999999998</v>
      </c>
    </row>
    <row r="670" spans="2:9" x14ac:dyDescent="0.25">
      <c r="B670" s="29">
        <v>41361</v>
      </c>
      <c r="C670" s="30">
        <v>1733</v>
      </c>
      <c r="D670" s="31" t="s">
        <v>56</v>
      </c>
      <c r="E670" s="31" t="s">
        <v>62</v>
      </c>
      <c r="F670" s="31" t="s">
        <v>55</v>
      </c>
      <c r="G670" s="31">
        <v>9</v>
      </c>
      <c r="H670" s="32">
        <v>5832</v>
      </c>
      <c r="I670" s="31">
        <v>3346.7903999999999</v>
      </c>
    </row>
    <row r="671" spans="2:9" x14ac:dyDescent="0.25">
      <c r="B671" s="29">
        <v>41362</v>
      </c>
      <c r="C671" s="30">
        <v>2098</v>
      </c>
      <c r="D671" s="31" t="s">
        <v>53</v>
      </c>
      <c r="E671" s="31" t="s">
        <v>62</v>
      </c>
      <c r="F671" s="31" t="s">
        <v>59</v>
      </c>
      <c r="G671" s="31">
        <v>8</v>
      </c>
      <c r="H671" s="32">
        <v>2508</v>
      </c>
      <c r="I671" s="31">
        <v>3452.0111999999999</v>
      </c>
    </row>
    <row r="672" spans="2:9" x14ac:dyDescent="0.25">
      <c r="B672" s="29">
        <v>41363</v>
      </c>
      <c r="C672" s="30">
        <v>1734</v>
      </c>
      <c r="D672" s="31" t="s">
        <v>57</v>
      </c>
      <c r="E672" s="31" t="s">
        <v>62</v>
      </c>
      <c r="F672" s="31" t="s">
        <v>58</v>
      </c>
      <c r="G672" s="31">
        <v>6</v>
      </c>
      <c r="H672" s="32">
        <v>5265</v>
      </c>
      <c r="I672" s="31">
        <v>544.92750000000001</v>
      </c>
    </row>
    <row r="673" spans="2:9" x14ac:dyDescent="0.25">
      <c r="B673" s="29">
        <v>41364</v>
      </c>
      <c r="C673" s="30">
        <v>2099</v>
      </c>
      <c r="D673" s="31" t="s">
        <v>56</v>
      </c>
      <c r="E673" s="31" t="s">
        <v>62</v>
      </c>
      <c r="F673" s="31" t="s">
        <v>59</v>
      </c>
      <c r="G673" s="31">
        <v>7</v>
      </c>
      <c r="H673" s="32">
        <v>1533</v>
      </c>
      <c r="I673" s="31">
        <v>673.75350000000003</v>
      </c>
    </row>
    <row r="674" spans="2:9" x14ac:dyDescent="0.25">
      <c r="B674" s="29">
        <v>41365</v>
      </c>
      <c r="C674" s="30">
        <v>1735</v>
      </c>
      <c r="D674" s="31" t="s">
        <v>53</v>
      </c>
      <c r="E674" s="31" t="s">
        <v>62</v>
      </c>
      <c r="F674" s="31" t="s">
        <v>58</v>
      </c>
      <c r="G674" s="31">
        <v>7</v>
      </c>
      <c r="H674" s="32">
        <v>7770</v>
      </c>
      <c r="I674" s="31">
        <v>2367.1305000000002</v>
      </c>
    </row>
    <row r="675" spans="2:9" x14ac:dyDescent="0.25">
      <c r="B675" s="29">
        <v>41366</v>
      </c>
      <c r="C675" s="30">
        <v>2100</v>
      </c>
      <c r="D675" s="31" t="s">
        <v>57</v>
      </c>
      <c r="E675" s="31" t="s">
        <v>62</v>
      </c>
      <c r="F675" s="31" t="s">
        <v>55</v>
      </c>
      <c r="G675" s="31">
        <v>6</v>
      </c>
      <c r="H675" s="32">
        <v>1719</v>
      </c>
      <c r="I675" s="31">
        <v>1526.8158000000001</v>
      </c>
    </row>
    <row r="676" spans="2:9" x14ac:dyDescent="0.25">
      <c r="B676" s="29">
        <v>41367</v>
      </c>
      <c r="C676" s="30">
        <v>1736</v>
      </c>
      <c r="D676" s="31" t="s">
        <v>56</v>
      </c>
      <c r="E676" s="31" t="s">
        <v>62</v>
      </c>
      <c r="F676" s="31" t="s">
        <v>58</v>
      </c>
      <c r="G676" s="31">
        <v>7</v>
      </c>
      <c r="H676" s="32">
        <v>4018</v>
      </c>
      <c r="I676" s="31">
        <v>772.8623</v>
      </c>
    </row>
    <row r="677" spans="2:9" x14ac:dyDescent="0.25">
      <c r="B677" s="29">
        <v>41368</v>
      </c>
      <c r="C677" s="30">
        <v>2101</v>
      </c>
      <c r="D677" s="31" t="s">
        <v>53</v>
      </c>
      <c r="E677" s="31" t="s">
        <v>62</v>
      </c>
      <c r="F677" s="31" t="s">
        <v>55</v>
      </c>
      <c r="G677" s="31">
        <v>9</v>
      </c>
      <c r="H677" s="32">
        <v>10395</v>
      </c>
      <c r="I677" s="31">
        <v>922.66019999999992</v>
      </c>
    </row>
    <row r="678" spans="2:9" x14ac:dyDescent="0.25">
      <c r="B678" s="29">
        <v>41369</v>
      </c>
      <c r="C678" s="30">
        <v>1737</v>
      </c>
      <c r="D678" s="31" t="s">
        <v>57</v>
      </c>
      <c r="E678" s="31" t="s">
        <v>62</v>
      </c>
      <c r="F678" s="31" t="s">
        <v>59</v>
      </c>
      <c r="G678" s="31">
        <v>10</v>
      </c>
      <c r="H678" s="32">
        <v>11100</v>
      </c>
      <c r="I678" s="31">
        <v>4928.3999999999996</v>
      </c>
    </row>
    <row r="679" spans="2:9" x14ac:dyDescent="0.25">
      <c r="B679" s="29">
        <v>41370</v>
      </c>
      <c r="C679" s="30">
        <v>2102</v>
      </c>
      <c r="D679" s="31" t="s">
        <v>56</v>
      </c>
      <c r="E679" s="31" t="s">
        <v>62</v>
      </c>
      <c r="F679" s="31" t="s">
        <v>55</v>
      </c>
      <c r="G679" s="31">
        <v>9</v>
      </c>
      <c r="H679" s="32">
        <v>5940</v>
      </c>
      <c r="I679" s="31">
        <v>1273.8330000000001</v>
      </c>
    </row>
    <row r="680" spans="2:9" x14ac:dyDescent="0.25">
      <c r="B680" s="29">
        <v>41371</v>
      </c>
      <c r="C680" s="30">
        <v>1738</v>
      </c>
      <c r="D680" s="31" t="s">
        <v>53</v>
      </c>
      <c r="E680" s="31" t="s">
        <v>62</v>
      </c>
      <c r="F680" s="31" t="s">
        <v>59</v>
      </c>
      <c r="G680" s="31">
        <v>7</v>
      </c>
      <c r="H680" s="32">
        <v>12442.5</v>
      </c>
      <c r="I680" s="31">
        <v>4404.6449999999995</v>
      </c>
    </row>
    <row r="681" spans="2:9" x14ac:dyDescent="0.25">
      <c r="B681" s="29">
        <v>41372</v>
      </c>
      <c r="C681" s="30">
        <v>2103</v>
      </c>
      <c r="D681" s="31" t="s">
        <v>57</v>
      </c>
      <c r="E681" s="31" t="s">
        <v>62</v>
      </c>
      <c r="F681" s="31" t="s">
        <v>58</v>
      </c>
      <c r="G681" s="31">
        <v>7</v>
      </c>
      <c r="H681" s="32">
        <v>6132</v>
      </c>
      <c r="I681" s="31">
        <v>3357.2700000000004</v>
      </c>
    </row>
    <row r="682" spans="2:9" x14ac:dyDescent="0.25">
      <c r="B682" s="29">
        <v>41373</v>
      </c>
      <c r="C682" s="30">
        <v>1739</v>
      </c>
      <c r="D682" s="31" t="s">
        <v>56</v>
      </c>
      <c r="E682" s="31" t="s">
        <v>62</v>
      </c>
      <c r="F682" s="31" t="s">
        <v>59</v>
      </c>
      <c r="G682" s="31">
        <v>7</v>
      </c>
      <c r="H682" s="32">
        <v>10500</v>
      </c>
      <c r="I682" s="31">
        <v>1850.1</v>
      </c>
    </row>
    <row r="683" spans="2:9" x14ac:dyDescent="0.25">
      <c r="B683" s="29">
        <v>41374</v>
      </c>
      <c r="C683" s="30">
        <v>2104</v>
      </c>
      <c r="D683" s="31" t="s">
        <v>53</v>
      </c>
      <c r="E683" s="31" t="s">
        <v>62</v>
      </c>
      <c r="F683" s="31" t="s">
        <v>58</v>
      </c>
      <c r="G683" s="31">
        <v>10</v>
      </c>
      <c r="H683" s="32">
        <v>14650</v>
      </c>
      <c r="I683" s="31">
        <v>5070.3650000000007</v>
      </c>
    </row>
    <row r="684" spans="2:9" x14ac:dyDescent="0.25">
      <c r="B684" s="29">
        <v>41375</v>
      </c>
      <c r="C684" s="30">
        <v>1740</v>
      </c>
      <c r="D684" s="31" t="s">
        <v>57</v>
      </c>
      <c r="E684" s="31" t="s">
        <v>62</v>
      </c>
      <c r="F684" s="31" t="s">
        <v>55</v>
      </c>
      <c r="G684" s="31">
        <v>9</v>
      </c>
      <c r="H684" s="32">
        <v>14985</v>
      </c>
      <c r="I684" s="31">
        <v>4501.4940000000006</v>
      </c>
    </row>
    <row r="685" spans="2:9" x14ac:dyDescent="0.25">
      <c r="B685" s="29">
        <v>41376</v>
      </c>
      <c r="C685" s="30">
        <v>2105</v>
      </c>
      <c r="D685" s="31" t="s">
        <v>56</v>
      </c>
      <c r="E685" s="31" t="s">
        <v>62</v>
      </c>
      <c r="F685" s="31" t="s">
        <v>58</v>
      </c>
      <c r="G685" s="31">
        <v>8</v>
      </c>
      <c r="H685" s="32">
        <v>2214</v>
      </c>
      <c r="I685" s="31">
        <v>4702.5359999999991</v>
      </c>
    </row>
    <row r="686" spans="2:9" x14ac:dyDescent="0.25">
      <c r="B686" s="29">
        <v>41377</v>
      </c>
      <c r="C686" s="30">
        <v>1741</v>
      </c>
      <c r="D686" s="31" t="s">
        <v>53</v>
      </c>
      <c r="E686" s="31" t="s">
        <v>62</v>
      </c>
      <c r="F686" s="31" t="s">
        <v>55</v>
      </c>
      <c r="G686" s="31">
        <v>10</v>
      </c>
      <c r="H686" s="32">
        <v>8370</v>
      </c>
      <c r="I686" s="31">
        <v>1086.9839999999999</v>
      </c>
    </row>
    <row r="687" spans="2:9" x14ac:dyDescent="0.25">
      <c r="B687" s="29">
        <v>41378</v>
      </c>
      <c r="C687" s="30">
        <v>2106</v>
      </c>
      <c r="D687" s="31" t="s">
        <v>57</v>
      </c>
      <c r="E687" s="31" t="s">
        <v>62</v>
      </c>
      <c r="F687" s="31" t="s">
        <v>59</v>
      </c>
      <c r="G687" s="31">
        <v>6</v>
      </c>
      <c r="H687" s="32">
        <v>7560</v>
      </c>
      <c r="I687" s="31">
        <v>4897.619999999999</v>
      </c>
    </row>
    <row r="688" spans="2:9" x14ac:dyDescent="0.25">
      <c r="B688" s="29">
        <v>41379</v>
      </c>
      <c r="C688" s="30">
        <v>1742</v>
      </c>
      <c r="D688" s="31" t="s">
        <v>56</v>
      </c>
      <c r="E688" s="31" t="s">
        <v>62</v>
      </c>
      <c r="F688" s="31" t="s">
        <v>55</v>
      </c>
      <c r="G688" s="31">
        <v>6</v>
      </c>
      <c r="H688" s="32">
        <v>1512</v>
      </c>
      <c r="I688" s="31">
        <v>1825.2864</v>
      </c>
    </row>
    <row r="689" spans="2:9" x14ac:dyDescent="0.25">
      <c r="B689" s="29">
        <v>41380</v>
      </c>
      <c r="C689" s="30">
        <v>2107</v>
      </c>
      <c r="D689" s="31" t="s">
        <v>53</v>
      </c>
      <c r="E689" s="31" t="s">
        <v>62</v>
      </c>
      <c r="F689" s="31" t="s">
        <v>59</v>
      </c>
      <c r="G689" s="31">
        <v>8</v>
      </c>
      <c r="H689" s="32">
        <v>1812</v>
      </c>
      <c r="I689" s="31">
        <v>2564.3424</v>
      </c>
    </row>
    <row r="690" spans="2:9" x14ac:dyDescent="0.25">
      <c r="B690" s="29">
        <v>41381</v>
      </c>
      <c r="C690" s="30">
        <v>1743</v>
      </c>
      <c r="D690" s="31" t="s">
        <v>57</v>
      </c>
      <c r="E690" s="31" t="s">
        <v>62</v>
      </c>
      <c r="F690" s="31" t="s">
        <v>58</v>
      </c>
      <c r="G690" s="31">
        <v>10</v>
      </c>
      <c r="H690" s="32">
        <v>11220</v>
      </c>
      <c r="I690" s="31">
        <v>924.24750000000017</v>
      </c>
    </row>
    <row r="691" spans="2:9" x14ac:dyDescent="0.25">
      <c r="B691" s="29">
        <v>41382</v>
      </c>
      <c r="C691" s="30">
        <v>2108</v>
      </c>
      <c r="D691" s="31" t="s">
        <v>56</v>
      </c>
      <c r="E691" s="31" t="s">
        <v>62</v>
      </c>
      <c r="F691" s="31" t="s">
        <v>59</v>
      </c>
      <c r="G691" s="31">
        <v>8</v>
      </c>
      <c r="H691" s="32">
        <v>6768</v>
      </c>
      <c r="I691" s="31">
        <v>983.61599999999999</v>
      </c>
    </row>
    <row r="692" spans="2:9" x14ac:dyDescent="0.25">
      <c r="B692" s="29">
        <v>41383</v>
      </c>
      <c r="C692" s="30">
        <v>1744</v>
      </c>
      <c r="D692" s="31" t="s">
        <v>53</v>
      </c>
      <c r="E692" s="31" t="s">
        <v>62</v>
      </c>
      <c r="F692" s="31" t="s">
        <v>58</v>
      </c>
      <c r="G692" s="31">
        <v>6</v>
      </c>
      <c r="H692" s="32">
        <v>11002.5</v>
      </c>
      <c r="I692" s="31">
        <v>1825.0947000000001</v>
      </c>
    </row>
    <row r="693" spans="2:9" x14ac:dyDescent="0.25">
      <c r="B693" s="29">
        <v>41384</v>
      </c>
      <c r="C693" s="30">
        <v>2109</v>
      </c>
      <c r="D693" s="31" t="s">
        <v>57</v>
      </c>
      <c r="E693" s="31" t="s">
        <v>62</v>
      </c>
      <c r="F693" s="31" t="s">
        <v>55</v>
      </c>
      <c r="G693" s="31">
        <v>10</v>
      </c>
      <c r="H693" s="32">
        <v>4120</v>
      </c>
      <c r="I693" s="31">
        <v>1626.9879999999998</v>
      </c>
    </row>
    <row r="694" spans="2:9" x14ac:dyDescent="0.25">
      <c r="B694" s="29">
        <v>41385</v>
      </c>
      <c r="C694" s="30">
        <v>1745</v>
      </c>
      <c r="D694" s="31" t="s">
        <v>56</v>
      </c>
      <c r="E694" s="31" t="s">
        <v>62</v>
      </c>
      <c r="F694" s="31" t="s">
        <v>58</v>
      </c>
      <c r="G694" s="31">
        <v>8</v>
      </c>
      <c r="H694" s="32">
        <v>14580</v>
      </c>
      <c r="I694" s="31">
        <v>6256.2780000000002</v>
      </c>
    </row>
    <row r="695" spans="2:9" x14ac:dyDescent="0.25">
      <c r="B695" s="29">
        <v>41386</v>
      </c>
      <c r="C695" s="30">
        <v>2110</v>
      </c>
      <c r="D695" s="31" t="s">
        <v>53</v>
      </c>
      <c r="E695" s="31" t="s">
        <v>62</v>
      </c>
      <c r="F695" s="31" t="s">
        <v>55</v>
      </c>
      <c r="G695" s="31">
        <v>7</v>
      </c>
      <c r="H695" s="32">
        <v>10867.5</v>
      </c>
      <c r="I695" s="31">
        <v>4205.7224999999999</v>
      </c>
    </row>
    <row r="696" spans="2:9" x14ac:dyDescent="0.25">
      <c r="B696" s="29">
        <v>41387</v>
      </c>
      <c r="C696" s="30">
        <v>1746</v>
      </c>
      <c r="D696" s="31" t="s">
        <v>57</v>
      </c>
      <c r="E696" s="31" t="s">
        <v>62</v>
      </c>
      <c r="F696" s="31" t="s">
        <v>59</v>
      </c>
      <c r="G696" s="31">
        <v>6</v>
      </c>
      <c r="H696" s="32">
        <v>7092</v>
      </c>
      <c r="I696" s="31">
        <v>2235.5757000000003</v>
      </c>
    </row>
    <row r="697" spans="2:9" x14ac:dyDescent="0.25">
      <c r="B697" s="29">
        <v>41388</v>
      </c>
      <c r="C697" s="30">
        <v>2111</v>
      </c>
      <c r="D697" s="31" t="s">
        <v>56</v>
      </c>
      <c r="E697" s="31" t="s">
        <v>62</v>
      </c>
      <c r="F697" s="31" t="s">
        <v>55</v>
      </c>
      <c r="G697" s="31">
        <v>6</v>
      </c>
      <c r="H697" s="32">
        <v>10732.5</v>
      </c>
      <c r="I697" s="31">
        <v>3605.2613999999999</v>
      </c>
    </row>
    <row r="698" spans="2:9" x14ac:dyDescent="0.25">
      <c r="B698" s="29">
        <v>41389</v>
      </c>
      <c r="C698" s="30">
        <v>1747</v>
      </c>
      <c r="D698" s="31" t="s">
        <v>53</v>
      </c>
      <c r="E698" s="31" t="s">
        <v>62</v>
      </c>
      <c r="F698" s="31" t="s">
        <v>59</v>
      </c>
      <c r="G698" s="31">
        <v>10</v>
      </c>
      <c r="H698" s="32">
        <v>8580</v>
      </c>
      <c r="I698" s="31">
        <v>1138.8520000000001</v>
      </c>
    </row>
    <row r="699" spans="2:9" x14ac:dyDescent="0.25">
      <c r="B699" s="29">
        <v>41390</v>
      </c>
      <c r="C699" s="30">
        <v>2112</v>
      </c>
      <c r="D699" s="31" t="s">
        <v>57</v>
      </c>
      <c r="E699" s="31" t="s">
        <v>62</v>
      </c>
      <c r="F699" s="31" t="s">
        <v>58</v>
      </c>
      <c r="G699" s="31">
        <v>8</v>
      </c>
      <c r="H699" s="32">
        <v>4824</v>
      </c>
      <c r="I699" s="31">
        <v>2411.0352000000003</v>
      </c>
    </row>
    <row r="700" spans="2:9" x14ac:dyDescent="0.25">
      <c r="B700" s="29">
        <v>41391</v>
      </c>
      <c r="C700" s="30">
        <v>1748</v>
      </c>
      <c r="D700" s="31" t="s">
        <v>56</v>
      </c>
      <c r="E700" s="31" t="s">
        <v>62</v>
      </c>
      <c r="F700" s="31" t="s">
        <v>59</v>
      </c>
      <c r="G700" s="31">
        <v>9</v>
      </c>
      <c r="H700" s="32">
        <v>8208</v>
      </c>
      <c r="I700" s="31">
        <v>1264.4423999999999</v>
      </c>
    </row>
    <row r="701" spans="2:9" x14ac:dyDescent="0.25">
      <c r="B701" s="29">
        <v>41392</v>
      </c>
      <c r="C701" s="30">
        <v>2113</v>
      </c>
      <c r="D701" s="31" t="s">
        <v>53</v>
      </c>
      <c r="E701" s="31" t="s">
        <v>62</v>
      </c>
      <c r="F701" s="31" t="s">
        <v>58</v>
      </c>
      <c r="G701" s="31">
        <v>8</v>
      </c>
      <c r="H701" s="32">
        <v>4256</v>
      </c>
      <c r="I701" s="31">
        <v>2694.0480000000002</v>
      </c>
    </row>
    <row r="702" spans="2:9" x14ac:dyDescent="0.25">
      <c r="B702" s="29">
        <v>41393</v>
      </c>
      <c r="C702" s="30">
        <v>1749</v>
      </c>
      <c r="D702" s="31" t="s">
        <v>57</v>
      </c>
      <c r="E702" s="31" t="s">
        <v>62</v>
      </c>
      <c r="F702" s="31" t="s">
        <v>55</v>
      </c>
      <c r="G702" s="31">
        <v>6</v>
      </c>
      <c r="H702" s="32">
        <v>7308</v>
      </c>
      <c r="I702" s="31">
        <v>1987.4105999999999</v>
      </c>
    </row>
    <row r="703" spans="2:9" x14ac:dyDescent="0.25">
      <c r="B703" s="29">
        <v>41394</v>
      </c>
      <c r="C703" s="30">
        <v>2114</v>
      </c>
      <c r="D703" s="31" t="s">
        <v>56</v>
      </c>
      <c r="E703" s="31" t="s">
        <v>62</v>
      </c>
      <c r="F703" s="31" t="s">
        <v>58</v>
      </c>
      <c r="G703" s="31">
        <v>8</v>
      </c>
      <c r="H703" s="32">
        <v>9300</v>
      </c>
      <c r="I703" s="31">
        <v>2842.08</v>
      </c>
    </row>
    <row r="704" spans="2:9" x14ac:dyDescent="0.25">
      <c r="B704" s="29">
        <v>41395</v>
      </c>
      <c r="C704" s="30">
        <v>1750</v>
      </c>
      <c r="D704" s="31" t="s">
        <v>53</v>
      </c>
      <c r="E704" s="31" t="s">
        <v>62</v>
      </c>
      <c r="F704" s="31" t="s">
        <v>55</v>
      </c>
      <c r="G704" s="31">
        <v>10</v>
      </c>
      <c r="H704" s="32">
        <v>9840</v>
      </c>
      <c r="I704" s="31">
        <v>1549.8</v>
      </c>
    </row>
    <row r="705" spans="2:9" x14ac:dyDescent="0.25">
      <c r="B705" s="29">
        <v>41396</v>
      </c>
      <c r="C705" s="30">
        <v>2115</v>
      </c>
      <c r="D705" s="31" t="s">
        <v>57</v>
      </c>
      <c r="E705" s="31" t="s">
        <v>62</v>
      </c>
      <c r="F705" s="31" t="s">
        <v>59</v>
      </c>
      <c r="G705" s="31">
        <v>6</v>
      </c>
      <c r="H705" s="32">
        <v>5346</v>
      </c>
      <c r="I705" s="31">
        <v>2876.8608000000004</v>
      </c>
    </row>
    <row r="706" spans="2:9" x14ac:dyDescent="0.25">
      <c r="B706" s="29">
        <v>41397</v>
      </c>
      <c r="C706" s="30">
        <v>1751</v>
      </c>
      <c r="D706" s="31" t="s">
        <v>56</v>
      </c>
      <c r="E706" s="31" t="s">
        <v>62</v>
      </c>
      <c r="F706" s="31" t="s">
        <v>55</v>
      </c>
      <c r="G706" s="31">
        <v>9</v>
      </c>
      <c r="H706" s="32">
        <v>10440</v>
      </c>
      <c r="I706" s="31">
        <v>1611.4139999999998</v>
      </c>
    </row>
    <row r="707" spans="2:9" x14ac:dyDescent="0.25">
      <c r="B707" s="29">
        <v>41398</v>
      </c>
      <c r="C707" s="30">
        <v>2116</v>
      </c>
      <c r="D707" s="31" t="s">
        <v>53</v>
      </c>
      <c r="E707" s="31" t="s">
        <v>62</v>
      </c>
      <c r="F707" s="31" t="s">
        <v>59</v>
      </c>
      <c r="G707" s="31">
        <v>6</v>
      </c>
      <c r="H707" s="32">
        <v>12060</v>
      </c>
      <c r="I707" s="31">
        <v>3905.5104000000001</v>
      </c>
    </row>
    <row r="708" spans="2:9" x14ac:dyDescent="0.25">
      <c r="B708" s="29">
        <v>41399</v>
      </c>
      <c r="C708" s="30">
        <v>1752</v>
      </c>
      <c r="D708" s="31" t="s">
        <v>57</v>
      </c>
      <c r="E708" s="31" t="s">
        <v>62</v>
      </c>
      <c r="F708" s="31" t="s">
        <v>58</v>
      </c>
      <c r="G708" s="31">
        <v>9</v>
      </c>
      <c r="H708" s="32">
        <v>8383.5</v>
      </c>
      <c r="I708" s="31">
        <v>3595.6831499999998</v>
      </c>
    </row>
    <row r="709" spans="2:9" x14ac:dyDescent="0.25">
      <c r="B709" s="29">
        <v>41400</v>
      </c>
      <c r="C709" s="30">
        <v>2117</v>
      </c>
      <c r="D709" s="31" t="s">
        <v>56</v>
      </c>
      <c r="E709" s="31" t="s">
        <v>62</v>
      </c>
      <c r="F709" s="31" t="s">
        <v>59</v>
      </c>
      <c r="G709" s="31">
        <v>8</v>
      </c>
      <c r="H709" s="32">
        <v>2988</v>
      </c>
      <c r="I709" s="31">
        <v>5837.0579999999991</v>
      </c>
    </row>
    <row r="710" spans="2:9" x14ac:dyDescent="0.25">
      <c r="B710" s="29">
        <v>41401</v>
      </c>
      <c r="C710" s="30">
        <v>1753</v>
      </c>
      <c r="D710" s="31" t="s">
        <v>53</v>
      </c>
      <c r="E710" s="31" t="s">
        <v>62</v>
      </c>
      <c r="F710" s="31" t="s">
        <v>58</v>
      </c>
      <c r="G710" s="31">
        <v>7</v>
      </c>
      <c r="H710" s="32">
        <v>12075</v>
      </c>
      <c r="I710" s="31">
        <v>1492.47</v>
      </c>
    </row>
    <row r="711" spans="2:9" x14ac:dyDescent="0.25">
      <c r="B711" s="29">
        <v>41767</v>
      </c>
      <c r="C711" s="30">
        <v>1754</v>
      </c>
      <c r="D711" s="31" t="s">
        <v>56</v>
      </c>
      <c r="E711" s="31" t="s">
        <v>62</v>
      </c>
      <c r="F711" s="31" t="s">
        <v>58</v>
      </c>
      <c r="G711" s="31">
        <v>6</v>
      </c>
      <c r="H711" s="32">
        <v>6885</v>
      </c>
      <c r="I711" s="31">
        <v>2666.5604999999996</v>
      </c>
    </row>
    <row r="712" spans="2:9" x14ac:dyDescent="0.25">
      <c r="B712" s="29">
        <v>41768</v>
      </c>
      <c r="C712" s="30">
        <v>1755</v>
      </c>
      <c r="D712" s="31" t="s">
        <v>57</v>
      </c>
      <c r="E712" s="31" t="s">
        <v>62</v>
      </c>
      <c r="F712" s="31" t="s">
        <v>59</v>
      </c>
      <c r="G712" s="31">
        <v>7</v>
      </c>
      <c r="H712" s="32">
        <v>12075</v>
      </c>
      <c r="I712" s="31">
        <v>3560.6760000000004</v>
      </c>
    </row>
    <row r="713" spans="2:9" x14ac:dyDescent="0.25">
      <c r="B713" s="29">
        <v>41769</v>
      </c>
      <c r="C713" s="30">
        <v>1756</v>
      </c>
      <c r="D713" s="31" t="s">
        <v>53</v>
      </c>
      <c r="E713" s="31" t="s">
        <v>62</v>
      </c>
      <c r="F713" s="31" t="s">
        <v>59</v>
      </c>
      <c r="G713" s="31">
        <v>8</v>
      </c>
      <c r="H713" s="32">
        <v>9312</v>
      </c>
      <c r="I713" s="31">
        <v>2769.1560000000004</v>
      </c>
    </row>
    <row r="714" spans="2:9" x14ac:dyDescent="0.25">
      <c r="B714" s="29">
        <v>41770</v>
      </c>
      <c r="C714" s="30">
        <v>1757</v>
      </c>
      <c r="D714" s="31" t="s">
        <v>56</v>
      </c>
      <c r="E714" s="31" t="s">
        <v>62</v>
      </c>
      <c r="F714" s="31" t="s">
        <v>59</v>
      </c>
      <c r="G714" s="31">
        <v>10</v>
      </c>
      <c r="H714" s="32">
        <v>1515</v>
      </c>
      <c r="I714" s="31">
        <v>1805.2740000000001</v>
      </c>
    </row>
    <row r="715" spans="2:9" x14ac:dyDescent="0.25">
      <c r="B715" s="29">
        <v>41771</v>
      </c>
      <c r="C715" s="30">
        <v>2127</v>
      </c>
      <c r="D715" s="31" t="s">
        <v>57</v>
      </c>
      <c r="E715" s="31" t="s">
        <v>62</v>
      </c>
      <c r="F715" s="31" t="s">
        <v>55</v>
      </c>
      <c r="G715" s="31">
        <v>9</v>
      </c>
      <c r="H715" s="32">
        <v>9247.5</v>
      </c>
      <c r="I715" s="31">
        <v>3758.1840000000002</v>
      </c>
    </row>
    <row r="716" spans="2:9" x14ac:dyDescent="0.25">
      <c r="B716" s="29">
        <v>41772</v>
      </c>
      <c r="C716" s="30">
        <v>2128</v>
      </c>
      <c r="D716" s="31" t="s">
        <v>53</v>
      </c>
      <c r="E716" s="31" t="s">
        <v>62</v>
      </c>
      <c r="F716" s="31" t="s">
        <v>55</v>
      </c>
      <c r="G716" s="31">
        <v>7</v>
      </c>
      <c r="H716" s="32">
        <v>6237</v>
      </c>
      <c r="I716" s="31">
        <v>2046.9834000000001</v>
      </c>
    </row>
    <row r="717" spans="2:9" x14ac:dyDescent="0.25">
      <c r="B717" s="29">
        <v>41773</v>
      </c>
      <c r="C717" s="30">
        <v>2129</v>
      </c>
      <c r="D717" s="31" t="s">
        <v>56</v>
      </c>
      <c r="E717" s="31" t="s">
        <v>62</v>
      </c>
      <c r="F717" s="31" t="s">
        <v>55</v>
      </c>
      <c r="G717" s="31">
        <v>8</v>
      </c>
      <c r="H717" s="32">
        <v>7056</v>
      </c>
      <c r="I717" s="31">
        <v>617.57640000000004</v>
      </c>
    </row>
    <row r="718" spans="2:9" x14ac:dyDescent="0.25">
      <c r="B718" s="29">
        <v>41774</v>
      </c>
      <c r="C718" s="30">
        <v>2130</v>
      </c>
      <c r="D718" s="31" t="s">
        <v>57</v>
      </c>
      <c r="E718" s="31" t="s">
        <v>62</v>
      </c>
      <c r="F718" s="31" t="s">
        <v>58</v>
      </c>
      <c r="G718" s="31">
        <v>8</v>
      </c>
      <c r="H718" s="32">
        <v>7152</v>
      </c>
      <c r="I718" s="31">
        <v>3874.5960000000005</v>
      </c>
    </row>
    <row r="719" spans="2:9" x14ac:dyDescent="0.25">
      <c r="B719" s="29">
        <v>41775</v>
      </c>
      <c r="C719" s="30">
        <v>2131</v>
      </c>
      <c r="D719" s="31" t="s">
        <v>53</v>
      </c>
      <c r="E719" s="31" t="s">
        <v>62</v>
      </c>
      <c r="F719" s="31" t="s">
        <v>58</v>
      </c>
      <c r="G719" s="31">
        <v>8</v>
      </c>
      <c r="H719" s="32">
        <v>2844</v>
      </c>
      <c r="I719" s="31">
        <v>2884.6691999999998</v>
      </c>
    </row>
    <row r="720" spans="2:9" x14ac:dyDescent="0.25">
      <c r="B720" s="29">
        <v>41776</v>
      </c>
      <c r="C720" s="30">
        <v>1767</v>
      </c>
      <c r="D720" s="31" t="s">
        <v>57</v>
      </c>
      <c r="E720" s="31" t="s">
        <v>62</v>
      </c>
      <c r="F720" s="31" t="s">
        <v>55</v>
      </c>
      <c r="G720" s="31">
        <v>9</v>
      </c>
      <c r="H720" s="32">
        <v>4347</v>
      </c>
      <c r="I720" s="31">
        <v>4315.4842500000004</v>
      </c>
    </row>
    <row r="721" spans="2:9" x14ac:dyDescent="0.25">
      <c r="B721" s="29">
        <v>41777</v>
      </c>
      <c r="C721" s="30">
        <v>2132</v>
      </c>
      <c r="D721" s="31" t="s">
        <v>56</v>
      </c>
      <c r="E721" s="31" t="s">
        <v>62</v>
      </c>
      <c r="F721" s="31" t="s">
        <v>58</v>
      </c>
      <c r="G721" s="31">
        <v>9</v>
      </c>
      <c r="H721" s="32">
        <v>10764</v>
      </c>
      <c r="I721" s="31">
        <v>3164.616</v>
      </c>
    </row>
    <row r="722" spans="2:9" x14ac:dyDescent="0.25">
      <c r="B722" s="29">
        <v>41778</v>
      </c>
      <c r="C722" s="30">
        <v>1768</v>
      </c>
      <c r="D722" s="31" t="s">
        <v>53</v>
      </c>
      <c r="E722" s="31" t="s">
        <v>62</v>
      </c>
      <c r="F722" s="31" t="s">
        <v>55</v>
      </c>
      <c r="G722" s="31">
        <v>9</v>
      </c>
      <c r="H722" s="32">
        <v>1755</v>
      </c>
      <c r="I722" s="31">
        <v>1889.0819999999999</v>
      </c>
    </row>
    <row r="723" spans="2:9" x14ac:dyDescent="0.25">
      <c r="B723" s="29">
        <v>41779</v>
      </c>
      <c r="C723" s="30">
        <v>2133</v>
      </c>
      <c r="D723" s="31" t="s">
        <v>57</v>
      </c>
      <c r="E723" s="31" t="s">
        <v>62</v>
      </c>
      <c r="F723" s="31" t="s">
        <v>59</v>
      </c>
      <c r="G723" s="31">
        <v>7</v>
      </c>
      <c r="H723" s="32">
        <v>1701</v>
      </c>
      <c r="I723" s="31">
        <v>1430.8811999999998</v>
      </c>
    </row>
    <row r="724" spans="2:9" x14ac:dyDescent="0.25">
      <c r="B724" s="29">
        <v>41780</v>
      </c>
      <c r="C724" s="30">
        <v>1769</v>
      </c>
      <c r="D724" s="31" t="s">
        <v>56</v>
      </c>
      <c r="E724" s="31" t="s">
        <v>62</v>
      </c>
      <c r="F724" s="31" t="s">
        <v>55</v>
      </c>
      <c r="G724" s="31">
        <v>8</v>
      </c>
      <c r="H724" s="32">
        <v>6240</v>
      </c>
      <c r="I724" s="31">
        <v>1462.5</v>
      </c>
    </row>
    <row r="725" spans="2:9" x14ac:dyDescent="0.25">
      <c r="B725" s="29">
        <v>41781</v>
      </c>
      <c r="C725" s="30">
        <v>2134</v>
      </c>
      <c r="D725" s="31" t="s">
        <v>53</v>
      </c>
      <c r="E725" s="31" t="s">
        <v>62</v>
      </c>
      <c r="F725" s="31" t="s">
        <v>59</v>
      </c>
      <c r="G725" s="31">
        <v>9</v>
      </c>
      <c r="H725" s="32">
        <v>7533</v>
      </c>
      <c r="I725" s="31">
        <v>3037.3056000000001</v>
      </c>
    </row>
    <row r="726" spans="2:9" x14ac:dyDescent="0.25">
      <c r="B726" s="29">
        <v>41782</v>
      </c>
      <c r="C726" s="30">
        <v>1770</v>
      </c>
      <c r="D726" s="31" t="s">
        <v>57</v>
      </c>
      <c r="E726" s="31" t="s">
        <v>62</v>
      </c>
      <c r="F726" s="31" t="s">
        <v>58</v>
      </c>
      <c r="G726" s="31">
        <v>8</v>
      </c>
      <c r="H726" s="32">
        <v>2604</v>
      </c>
      <c r="I726" s="31">
        <v>1796.7599999999998</v>
      </c>
    </row>
    <row r="727" spans="2:9" x14ac:dyDescent="0.25">
      <c r="B727" s="29">
        <v>41783</v>
      </c>
      <c r="C727" s="30">
        <v>2135</v>
      </c>
      <c r="D727" s="31" t="s">
        <v>56</v>
      </c>
      <c r="E727" s="31" t="s">
        <v>62</v>
      </c>
      <c r="F727" s="31" t="s">
        <v>59</v>
      </c>
      <c r="G727" s="31">
        <v>6</v>
      </c>
      <c r="H727" s="32">
        <v>9216</v>
      </c>
      <c r="I727" s="31">
        <v>3578.5727999999995</v>
      </c>
    </row>
    <row r="728" spans="2:9" x14ac:dyDescent="0.25">
      <c r="B728" s="29">
        <v>41784</v>
      </c>
      <c r="C728" s="30">
        <v>1771</v>
      </c>
      <c r="D728" s="31" t="s">
        <v>53</v>
      </c>
      <c r="E728" s="31" t="s">
        <v>62</v>
      </c>
      <c r="F728" s="31" t="s">
        <v>58</v>
      </c>
      <c r="G728" s="31">
        <v>7</v>
      </c>
      <c r="H728" s="32">
        <v>8400</v>
      </c>
      <c r="I728" s="31">
        <v>1267.98</v>
      </c>
    </row>
    <row r="729" spans="2:9" x14ac:dyDescent="0.25">
      <c r="B729" s="29">
        <v>41785</v>
      </c>
      <c r="C729" s="30">
        <v>2136</v>
      </c>
      <c r="D729" s="31" t="s">
        <v>57</v>
      </c>
      <c r="E729" s="31" t="s">
        <v>62</v>
      </c>
      <c r="F729" s="31" t="s">
        <v>55</v>
      </c>
      <c r="G729" s="31">
        <v>8</v>
      </c>
      <c r="H729" s="32">
        <v>9900</v>
      </c>
      <c r="I729" s="31">
        <v>2138.9940000000001</v>
      </c>
    </row>
    <row r="730" spans="2:9" x14ac:dyDescent="0.25">
      <c r="B730" s="29">
        <v>41786</v>
      </c>
      <c r="C730" s="30">
        <v>1772</v>
      </c>
      <c r="D730" s="31" t="s">
        <v>56</v>
      </c>
      <c r="E730" s="31" t="s">
        <v>62</v>
      </c>
      <c r="F730" s="31" t="s">
        <v>58</v>
      </c>
      <c r="G730" s="31">
        <v>10</v>
      </c>
      <c r="H730" s="32">
        <v>7980</v>
      </c>
      <c r="I730" s="31">
        <v>2863.2240000000002</v>
      </c>
    </row>
    <row r="731" spans="2:9" x14ac:dyDescent="0.25">
      <c r="B731" s="29">
        <v>41787</v>
      </c>
      <c r="C731" s="30">
        <v>2137</v>
      </c>
      <c r="D731" s="31" t="s">
        <v>53</v>
      </c>
      <c r="E731" s="31" t="s">
        <v>62</v>
      </c>
      <c r="F731" s="31" t="s">
        <v>55</v>
      </c>
      <c r="G731" s="31">
        <v>6</v>
      </c>
      <c r="H731" s="32">
        <v>5292</v>
      </c>
      <c r="I731" s="31">
        <v>1144.1303999999998</v>
      </c>
    </row>
    <row r="732" spans="2:9" x14ac:dyDescent="0.25">
      <c r="B732" s="29">
        <v>41788</v>
      </c>
      <c r="C732" s="30">
        <v>1773</v>
      </c>
      <c r="D732" s="31" t="s">
        <v>57</v>
      </c>
      <c r="E732" s="31" t="s">
        <v>62</v>
      </c>
      <c r="F732" s="31" t="s">
        <v>59</v>
      </c>
      <c r="G732" s="31">
        <v>6</v>
      </c>
      <c r="H732" s="32">
        <v>8280</v>
      </c>
      <c r="I732" s="31">
        <v>2036.88</v>
      </c>
    </row>
    <row r="733" spans="2:9" x14ac:dyDescent="0.25">
      <c r="B733" s="29">
        <v>41789</v>
      </c>
      <c r="C733" s="30">
        <v>2138</v>
      </c>
      <c r="D733" s="31" t="s">
        <v>56</v>
      </c>
      <c r="E733" s="31" t="s">
        <v>62</v>
      </c>
      <c r="F733" s="31" t="s">
        <v>55</v>
      </c>
      <c r="G733" s="31">
        <v>6</v>
      </c>
      <c r="H733" s="32">
        <v>2583</v>
      </c>
      <c r="I733" s="31">
        <v>4184.4600000000009</v>
      </c>
    </row>
    <row r="734" spans="2:9" x14ac:dyDescent="0.25">
      <c r="B734" s="29">
        <v>41790</v>
      </c>
      <c r="C734" s="30">
        <v>1774</v>
      </c>
      <c r="D734" s="31" t="s">
        <v>53</v>
      </c>
      <c r="E734" s="31" t="s">
        <v>62</v>
      </c>
      <c r="F734" s="31" t="s">
        <v>59</v>
      </c>
      <c r="G734" s="31">
        <v>9</v>
      </c>
      <c r="H734" s="32">
        <v>11790</v>
      </c>
      <c r="I734" s="31">
        <v>2415.0635999999995</v>
      </c>
    </row>
    <row r="735" spans="2:9" x14ac:dyDescent="0.25">
      <c r="B735" s="29">
        <v>41791</v>
      </c>
      <c r="C735" s="30">
        <v>2139</v>
      </c>
      <c r="D735" s="31" t="s">
        <v>57</v>
      </c>
      <c r="E735" s="31" t="s">
        <v>62</v>
      </c>
      <c r="F735" s="31" t="s">
        <v>58</v>
      </c>
      <c r="G735" s="31">
        <v>8</v>
      </c>
      <c r="H735" s="32">
        <v>7632</v>
      </c>
      <c r="I735" s="31">
        <v>1537.5936000000002</v>
      </c>
    </row>
    <row r="736" spans="2:9" x14ac:dyDescent="0.25">
      <c r="B736" s="29">
        <v>41792</v>
      </c>
      <c r="C736" s="30">
        <v>1775</v>
      </c>
      <c r="D736" s="31" t="s">
        <v>56</v>
      </c>
      <c r="E736" s="31" t="s">
        <v>62</v>
      </c>
      <c r="F736" s="31" t="s">
        <v>59</v>
      </c>
      <c r="G736" s="31">
        <v>6</v>
      </c>
      <c r="H736" s="32">
        <v>9585</v>
      </c>
      <c r="I736" s="31">
        <v>3308.7420000000002</v>
      </c>
    </row>
    <row r="737" spans="2:9" x14ac:dyDescent="0.25">
      <c r="B737" s="29">
        <v>41793</v>
      </c>
      <c r="C737" s="30">
        <v>2140</v>
      </c>
      <c r="D737" s="31" t="s">
        <v>53</v>
      </c>
      <c r="E737" s="31" t="s">
        <v>62</v>
      </c>
      <c r="F737" s="31" t="s">
        <v>58</v>
      </c>
      <c r="G737" s="31">
        <v>8</v>
      </c>
      <c r="H737" s="32">
        <v>8340</v>
      </c>
      <c r="I737" s="31">
        <v>3338.5019999999995</v>
      </c>
    </row>
    <row r="738" spans="2:9" x14ac:dyDescent="0.25">
      <c r="B738" s="29">
        <v>41794</v>
      </c>
      <c r="C738" s="30">
        <v>1776</v>
      </c>
      <c r="D738" s="31" t="s">
        <v>57</v>
      </c>
      <c r="E738" s="31" t="s">
        <v>62</v>
      </c>
      <c r="F738" s="31" t="s">
        <v>55</v>
      </c>
      <c r="G738" s="31">
        <v>9</v>
      </c>
      <c r="H738" s="32">
        <v>7398</v>
      </c>
      <c r="I738" s="31">
        <v>2918.511</v>
      </c>
    </row>
    <row r="739" spans="2:9" x14ac:dyDescent="0.25">
      <c r="B739" s="29">
        <v>41795</v>
      </c>
      <c r="C739" s="30">
        <v>2141</v>
      </c>
      <c r="D739" s="31" t="s">
        <v>56</v>
      </c>
      <c r="E739" s="31" t="s">
        <v>62</v>
      </c>
      <c r="F739" s="31" t="s">
        <v>58</v>
      </c>
      <c r="G739" s="31">
        <v>8</v>
      </c>
      <c r="H739" s="32">
        <v>5232</v>
      </c>
      <c r="I739" s="31">
        <v>4387.5551999999998</v>
      </c>
    </row>
    <row r="740" spans="2:9" x14ac:dyDescent="0.25">
      <c r="B740" s="29">
        <v>41796</v>
      </c>
      <c r="C740" s="30">
        <v>1777</v>
      </c>
      <c r="D740" s="31" t="s">
        <v>53</v>
      </c>
      <c r="E740" s="31" t="s">
        <v>62</v>
      </c>
      <c r="F740" s="31" t="s">
        <v>55</v>
      </c>
      <c r="G740" s="31">
        <v>7</v>
      </c>
      <c r="H740" s="32">
        <v>2063.25</v>
      </c>
      <c r="I740" s="31">
        <v>2027.7620999999997</v>
      </c>
    </row>
    <row r="741" spans="2:9" x14ac:dyDescent="0.25">
      <c r="B741" s="29">
        <v>41797</v>
      </c>
      <c r="C741" s="30">
        <v>2142</v>
      </c>
      <c r="D741" s="31" t="s">
        <v>57</v>
      </c>
      <c r="E741" s="31" t="s">
        <v>62</v>
      </c>
      <c r="F741" s="31" t="s">
        <v>59</v>
      </c>
      <c r="G741" s="31">
        <v>8</v>
      </c>
      <c r="H741" s="32">
        <v>4096</v>
      </c>
      <c r="I741" s="31">
        <v>846.4384</v>
      </c>
    </row>
    <row r="742" spans="2:9" x14ac:dyDescent="0.25">
      <c r="B742" s="29">
        <v>41798</v>
      </c>
      <c r="C742" s="30">
        <v>1778</v>
      </c>
      <c r="D742" s="31" t="s">
        <v>56</v>
      </c>
      <c r="E742" s="31" t="s">
        <v>62</v>
      </c>
      <c r="F742" s="31" t="s">
        <v>55</v>
      </c>
      <c r="G742" s="31">
        <v>6</v>
      </c>
      <c r="H742" s="32">
        <v>1764</v>
      </c>
      <c r="I742" s="31">
        <v>2071.2888000000003</v>
      </c>
    </row>
    <row r="743" spans="2:9" x14ac:dyDescent="0.25">
      <c r="B743" s="29">
        <v>41799</v>
      </c>
      <c r="C743" s="30">
        <v>2143</v>
      </c>
      <c r="D743" s="31" t="s">
        <v>53</v>
      </c>
      <c r="E743" s="31" t="s">
        <v>62</v>
      </c>
      <c r="F743" s="31" t="s">
        <v>59</v>
      </c>
      <c r="G743" s="31">
        <v>8</v>
      </c>
      <c r="H743" s="32">
        <v>4224</v>
      </c>
      <c r="I743" s="31">
        <v>1311.9744000000001</v>
      </c>
    </row>
    <row r="744" spans="2:9" x14ac:dyDescent="0.25">
      <c r="B744" s="29">
        <v>41800</v>
      </c>
      <c r="C744" s="30">
        <v>1779</v>
      </c>
      <c r="D744" s="31" t="s">
        <v>57</v>
      </c>
      <c r="E744" s="31" t="s">
        <v>62</v>
      </c>
      <c r="F744" s="31" t="s">
        <v>58</v>
      </c>
      <c r="G744" s="31">
        <v>8</v>
      </c>
      <c r="H744" s="32">
        <v>9720</v>
      </c>
      <c r="I744" s="31">
        <v>1168.7327999999998</v>
      </c>
    </row>
    <row r="745" spans="2:9" x14ac:dyDescent="0.25">
      <c r="B745" s="29">
        <v>41801</v>
      </c>
      <c r="C745" s="30">
        <v>2144</v>
      </c>
      <c r="D745" s="31" t="s">
        <v>56</v>
      </c>
      <c r="E745" s="31" t="s">
        <v>62</v>
      </c>
      <c r="F745" s="31" t="s">
        <v>59</v>
      </c>
      <c r="G745" s="31">
        <v>7</v>
      </c>
      <c r="H745" s="32">
        <v>1984.5</v>
      </c>
      <c r="I745" s="31">
        <v>887.26994999999988</v>
      </c>
    </row>
    <row r="746" spans="2:9" x14ac:dyDescent="0.25">
      <c r="B746" s="29">
        <v>41802</v>
      </c>
      <c r="C746" s="30">
        <v>1780</v>
      </c>
      <c r="D746" s="31" t="s">
        <v>53</v>
      </c>
      <c r="E746" s="31" t="s">
        <v>62</v>
      </c>
      <c r="F746" s="31" t="s">
        <v>58</v>
      </c>
      <c r="G746" s="31">
        <v>8</v>
      </c>
      <c r="H746" s="32">
        <v>1848</v>
      </c>
      <c r="I746" s="31">
        <v>2184.3360000000002</v>
      </c>
    </row>
    <row r="747" spans="2:9" x14ac:dyDescent="0.25">
      <c r="B747" s="29">
        <v>41803</v>
      </c>
      <c r="C747" s="30">
        <v>2145</v>
      </c>
      <c r="D747" s="31" t="s">
        <v>57</v>
      </c>
      <c r="E747" s="31" t="s">
        <v>62</v>
      </c>
      <c r="F747" s="31" t="s">
        <v>55</v>
      </c>
      <c r="G747" s="31">
        <v>9</v>
      </c>
      <c r="H747" s="32">
        <v>12330</v>
      </c>
      <c r="I747" s="31">
        <v>2632.9481999999998</v>
      </c>
    </row>
    <row r="748" spans="2:9" x14ac:dyDescent="0.25">
      <c r="B748" s="29">
        <v>41804</v>
      </c>
      <c r="C748" s="30">
        <v>1781</v>
      </c>
      <c r="D748" s="31" t="s">
        <v>56</v>
      </c>
      <c r="E748" s="31" t="s">
        <v>62</v>
      </c>
      <c r="F748" s="31" t="s">
        <v>58</v>
      </c>
      <c r="G748" s="31">
        <v>9</v>
      </c>
      <c r="H748" s="32">
        <v>5751</v>
      </c>
      <c r="I748" s="31">
        <v>3659.9363999999996</v>
      </c>
    </row>
    <row r="749" spans="2:9" x14ac:dyDescent="0.25">
      <c r="B749" s="29">
        <v>41805</v>
      </c>
      <c r="C749" s="30">
        <v>2146</v>
      </c>
      <c r="D749" s="31" t="s">
        <v>53</v>
      </c>
      <c r="E749" s="31" t="s">
        <v>62</v>
      </c>
      <c r="F749" s="31" t="s">
        <v>55</v>
      </c>
      <c r="G749" s="31">
        <v>9</v>
      </c>
      <c r="H749" s="32">
        <v>4770</v>
      </c>
      <c r="I749" s="31">
        <v>3885.1649999999995</v>
      </c>
    </row>
    <row r="750" spans="2:9" x14ac:dyDescent="0.25">
      <c r="B750" s="29">
        <v>41806</v>
      </c>
      <c r="C750" s="30">
        <v>1782</v>
      </c>
      <c r="D750" s="31" t="s">
        <v>57</v>
      </c>
      <c r="E750" s="31" t="s">
        <v>62</v>
      </c>
      <c r="F750" s="31" t="s">
        <v>59</v>
      </c>
      <c r="G750" s="31">
        <v>10</v>
      </c>
      <c r="H750" s="32">
        <v>2280</v>
      </c>
      <c r="I750" s="31">
        <v>2545.1639999999998</v>
      </c>
    </row>
    <row r="751" spans="2:9" x14ac:dyDescent="0.25">
      <c r="B751" s="29">
        <v>41807</v>
      </c>
      <c r="C751" s="30">
        <v>2147</v>
      </c>
      <c r="D751" s="31" t="s">
        <v>56</v>
      </c>
      <c r="E751" s="31" t="s">
        <v>62</v>
      </c>
      <c r="F751" s="31" t="s">
        <v>55</v>
      </c>
      <c r="G751" s="31">
        <v>7</v>
      </c>
      <c r="H751" s="32">
        <v>13702.5</v>
      </c>
      <c r="I751" s="31">
        <v>2810.1086999999998</v>
      </c>
    </row>
    <row r="752" spans="2:9" x14ac:dyDescent="0.25">
      <c r="B752" s="29">
        <v>41808</v>
      </c>
      <c r="C752" s="30">
        <v>1783</v>
      </c>
      <c r="D752" s="31" t="s">
        <v>53</v>
      </c>
      <c r="E752" s="31" t="s">
        <v>62</v>
      </c>
      <c r="F752" s="31" t="s">
        <v>59</v>
      </c>
      <c r="G752" s="31">
        <v>10</v>
      </c>
      <c r="H752" s="32">
        <v>7740</v>
      </c>
      <c r="I752" s="31">
        <v>819.279</v>
      </c>
    </row>
    <row r="753" spans="2:9" x14ac:dyDescent="0.25">
      <c r="B753" s="29">
        <v>41809</v>
      </c>
      <c r="C753" s="30">
        <v>2148</v>
      </c>
      <c r="D753" s="31" t="s">
        <v>57</v>
      </c>
      <c r="E753" s="31" t="s">
        <v>62</v>
      </c>
      <c r="F753" s="31" t="s">
        <v>58</v>
      </c>
      <c r="G753" s="31">
        <v>6</v>
      </c>
      <c r="H753" s="32">
        <v>5040</v>
      </c>
      <c r="I753" s="31">
        <v>2804.7599999999998</v>
      </c>
    </row>
    <row r="754" spans="2:9" x14ac:dyDescent="0.25">
      <c r="B754" s="29">
        <v>41810</v>
      </c>
      <c r="C754" s="30">
        <v>1784</v>
      </c>
      <c r="D754" s="31" t="s">
        <v>56</v>
      </c>
      <c r="E754" s="31" t="s">
        <v>62</v>
      </c>
      <c r="F754" s="31" t="s">
        <v>59</v>
      </c>
      <c r="G754" s="31">
        <v>8</v>
      </c>
      <c r="H754" s="32">
        <v>6372</v>
      </c>
      <c r="I754" s="31">
        <v>3767.9759999999997</v>
      </c>
    </row>
    <row r="755" spans="2:9" x14ac:dyDescent="0.25">
      <c r="B755" s="29">
        <v>41811</v>
      </c>
      <c r="C755" s="30">
        <v>2149</v>
      </c>
      <c r="D755" s="31" t="s">
        <v>53</v>
      </c>
      <c r="E755" s="31" t="s">
        <v>62</v>
      </c>
      <c r="F755" s="31" t="s">
        <v>58</v>
      </c>
      <c r="G755" s="31">
        <v>9</v>
      </c>
      <c r="H755" s="32">
        <v>2160</v>
      </c>
      <c r="I755" s="31">
        <v>4688.28</v>
      </c>
    </row>
    <row r="756" spans="2:9" x14ac:dyDescent="0.25">
      <c r="B756" s="29">
        <v>41812</v>
      </c>
      <c r="C756" s="30">
        <v>1785</v>
      </c>
      <c r="D756" s="31" t="s">
        <v>57</v>
      </c>
      <c r="E756" s="31" t="s">
        <v>62</v>
      </c>
      <c r="F756" s="31" t="s">
        <v>55</v>
      </c>
      <c r="G756" s="31">
        <v>10</v>
      </c>
      <c r="H756" s="32">
        <v>7680</v>
      </c>
      <c r="I756" s="31">
        <v>3141.6320000000001</v>
      </c>
    </row>
    <row r="757" spans="2:9" x14ac:dyDescent="0.25">
      <c r="B757" s="29">
        <v>41813</v>
      </c>
      <c r="C757" s="30">
        <v>2150</v>
      </c>
      <c r="D757" s="31" t="s">
        <v>56</v>
      </c>
      <c r="E757" s="31" t="s">
        <v>62</v>
      </c>
      <c r="F757" s="31" t="s">
        <v>58</v>
      </c>
      <c r="G757" s="31">
        <v>10</v>
      </c>
      <c r="H757" s="32">
        <v>4320</v>
      </c>
      <c r="I757" s="31">
        <v>3841.3440000000001</v>
      </c>
    </row>
    <row r="758" spans="2:9" x14ac:dyDescent="0.25">
      <c r="B758" s="29">
        <v>41814</v>
      </c>
      <c r="C758" s="30">
        <v>1786</v>
      </c>
      <c r="D758" s="31" t="s">
        <v>53</v>
      </c>
      <c r="E758" s="31" t="s">
        <v>62</v>
      </c>
      <c r="F758" s="31" t="s">
        <v>55</v>
      </c>
      <c r="G758" s="31">
        <v>10</v>
      </c>
      <c r="H758" s="32">
        <v>11700</v>
      </c>
      <c r="I758" s="31">
        <v>2947.4639999999999</v>
      </c>
    </row>
    <row r="759" spans="2:9" x14ac:dyDescent="0.25">
      <c r="B759" s="29">
        <v>41815</v>
      </c>
      <c r="C759" s="30">
        <v>2151</v>
      </c>
      <c r="D759" s="31" t="s">
        <v>57</v>
      </c>
      <c r="E759" s="31" t="s">
        <v>62</v>
      </c>
      <c r="F759" s="31" t="s">
        <v>59</v>
      </c>
      <c r="G759" s="31">
        <v>6</v>
      </c>
      <c r="H759" s="32">
        <v>4428</v>
      </c>
      <c r="I759" s="31">
        <v>1409.8752000000002</v>
      </c>
    </row>
    <row r="760" spans="2:9" x14ac:dyDescent="0.25">
      <c r="B760" s="29">
        <v>41816</v>
      </c>
      <c r="C760" s="30">
        <v>1787</v>
      </c>
      <c r="D760" s="31" t="s">
        <v>56</v>
      </c>
      <c r="E760" s="31" t="s">
        <v>62</v>
      </c>
      <c r="F760" s="31" t="s">
        <v>55</v>
      </c>
      <c r="G760" s="31">
        <v>8</v>
      </c>
      <c r="H760" s="32">
        <v>11280</v>
      </c>
      <c r="I760" s="31">
        <v>819.37920000000008</v>
      </c>
    </row>
    <row r="761" spans="2:9" x14ac:dyDescent="0.25">
      <c r="B761" s="29">
        <v>41817</v>
      </c>
      <c r="C761" s="30">
        <v>2152</v>
      </c>
      <c r="D761" s="31" t="s">
        <v>53</v>
      </c>
      <c r="E761" s="31" t="s">
        <v>62</v>
      </c>
      <c r="F761" s="31" t="s">
        <v>59</v>
      </c>
      <c r="G761" s="31">
        <v>6</v>
      </c>
      <c r="H761" s="32">
        <v>4333.5</v>
      </c>
      <c r="I761" s="31">
        <v>2646.3240000000001</v>
      </c>
    </row>
    <row r="762" spans="2:9" x14ac:dyDescent="0.25">
      <c r="B762" s="29">
        <v>41818</v>
      </c>
      <c r="C762" s="30">
        <v>1788</v>
      </c>
      <c r="D762" s="31" t="s">
        <v>57</v>
      </c>
      <c r="E762" s="31" t="s">
        <v>62</v>
      </c>
      <c r="F762" s="31" t="s">
        <v>58</v>
      </c>
      <c r="G762" s="31">
        <v>10</v>
      </c>
      <c r="H762" s="32">
        <v>6360</v>
      </c>
      <c r="I762" s="31">
        <v>937.88800000000003</v>
      </c>
    </row>
    <row r="763" spans="2:9" x14ac:dyDescent="0.25">
      <c r="B763" s="29">
        <v>41819</v>
      </c>
      <c r="C763" s="30">
        <v>2153</v>
      </c>
      <c r="D763" s="31" t="s">
        <v>56</v>
      </c>
      <c r="E763" s="31" t="s">
        <v>62</v>
      </c>
      <c r="F763" s="31" t="s">
        <v>59</v>
      </c>
      <c r="G763" s="31">
        <v>6</v>
      </c>
      <c r="H763" s="32">
        <v>4932</v>
      </c>
      <c r="I763" s="31">
        <v>2954.0214000000001</v>
      </c>
    </row>
    <row r="764" spans="2:9" x14ac:dyDescent="0.25">
      <c r="B764" s="29">
        <v>41820</v>
      </c>
      <c r="C764" s="30">
        <v>1789</v>
      </c>
      <c r="D764" s="31" t="s">
        <v>53</v>
      </c>
      <c r="E764" s="31" t="s">
        <v>62</v>
      </c>
      <c r="F764" s="31" t="s">
        <v>58</v>
      </c>
      <c r="G764" s="31">
        <v>10</v>
      </c>
      <c r="H764" s="32">
        <v>5220</v>
      </c>
      <c r="I764" s="31">
        <v>1821.258</v>
      </c>
    </row>
    <row r="765" spans="2:9" x14ac:dyDescent="0.25">
      <c r="B765" s="29">
        <v>41821</v>
      </c>
      <c r="C765" s="30">
        <v>1790</v>
      </c>
      <c r="D765" s="31" t="s">
        <v>56</v>
      </c>
      <c r="E765" s="31" t="s">
        <v>62</v>
      </c>
      <c r="F765" s="31" t="s">
        <v>58</v>
      </c>
      <c r="G765" s="31">
        <v>7</v>
      </c>
      <c r="H765" s="32">
        <v>6709.5</v>
      </c>
      <c r="I765" s="31">
        <v>3329.7012</v>
      </c>
    </row>
    <row r="766" spans="2:9" x14ac:dyDescent="0.25">
      <c r="B766" s="29">
        <v>41822</v>
      </c>
      <c r="C766" s="30">
        <v>1791</v>
      </c>
      <c r="D766" s="31" t="s">
        <v>57</v>
      </c>
      <c r="E766" s="31" t="s">
        <v>62</v>
      </c>
      <c r="F766" s="31" t="s">
        <v>59</v>
      </c>
      <c r="G766" s="31">
        <v>9</v>
      </c>
      <c r="H766" s="32">
        <v>10170</v>
      </c>
      <c r="I766" s="31">
        <v>2013.0498000000002</v>
      </c>
    </row>
    <row r="767" spans="2:9" x14ac:dyDescent="0.25">
      <c r="B767" s="29">
        <v>41823</v>
      </c>
      <c r="C767" s="30">
        <v>1792</v>
      </c>
      <c r="D767" s="31" t="s">
        <v>53</v>
      </c>
      <c r="E767" s="31" t="s">
        <v>62</v>
      </c>
      <c r="F767" s="31" t="s">
        <v>59</v>
      </c>
      <c r="G767" s="31">
        <v>6</v>
      </c>
      <c r="H767" s="32">
        <v>5004</v>
      </c>
      <c r="I767" s="31">
        <v>3896.1143999999999</v>
      </c>
    </row>
    <row r="768" spans="2:9" x14ac:dyDescent="0.25">
      <c r="B768" s="29">
        <v>41824</v>
      </c>
      <c r="C768" s="30">
        <v>1793</v>
      </c>
      <c r="D768" s="31" t="s">
        <v>56</v>
      </c>
      <c r="E768" s="31" t="s">
        <v>62</v>
      </c>
      <c r="F768" s="31" t="s">
        <v>59</v>
      </c>
      <c r="G768" s="31">
        <v>6</v>
      </c>
      <c r="H768" s="32">
        <v>8955</v>
      </c>
      <c r="I768" s="31">
        <v>543.74760000000003</v>
      </c>
    </row>
    <row r="769" spans="2:9" x14ac:dyDescent="0.25">
      <c r="B769" s="29">
        <v>41825</v>
      </c>
      <c r="C769" s="30">
        <v>1794</v>
      </c>
      <c r="D769" s="31" t="s">
        <v>57</v>
      </c>
      <c r="E769" s="31" t="s">
        <v>62</v>
      </c>
      <c r="F769" s="31" t="s">
        <v>55</v>
      </c>
      <c r="G769" s="31">
        <v>8</v>
      </c>
      <c r="H769" s="32">
        <v>6840</v>
      </c>
      <c r="I769" s="31">
        <v>957.82799999999986</v>
      </c>
    </row>
    <row r="770" spans="2:9" x14ac:dyDescent="0.25">
      <c r="B770" s="29">
        <v>41826</v>
      </c>
      <c r="C770" s="30">
        <v>2159</v>
      </c>
      <c r="D770" s="31" t="s">
        <v>56</v>
      </c>
      <c r="E770" s="31" t="s">
        <v>62</v>
      </c>
      <c r="F770" s="31" t="s">
        <v>58</v>
      </c>
      <c r="G770" s="31">
        <v>6</v>
      </c>
      <c r="H770" s="32">
        <v>1530</v>
      </c>
      <c r="I770" s="31">
        <v>2558.7720000000004</v>
      </c>
    </row>
    <row r="771" spans="2:9" x14ac:dyDescent="0.25">
      <c r="B771" s="29">
        <v>41827</v>
      </c>
      <c r="C771" s="30">
        <v>1795</v>
      </c>
      <c r="D771" s="31" t="s">
        <v>53</v>
      </c>
      <c r="E771" s="31" t="s">
        <v>62</v>
      </c>
      <c r="F771" s="31" t="s">
        <v>55</v>
      </c>
      <c r="G771" s="31">
        <v>8</v>
      </c>
      <c r="H771" s="32">
        <v>10080</v>
      </c>
      <c r="I771" s="31">
        <v>1384.992</v>
      </c>
    </row>
    <row r="772" spans="2:9" x14ac:dyDescent="0.25">
      <c r="B772" s="29">
        <v>41828</v>
      </c>
      <c r="C772" s="30">
        <v>2160</v>
      </c>
      <c r="D772" s="31" t="s">
        <v>57</v>
      </c>
      <c r="E772" s="31" t="s">
        <v>62</v>
      </c>
      <c r="F772" s="31" t="s">
        <v>59</v>
      </c>
      <c r="G772" s="31">
        <v>6</v>
      </c>
      <c r="H772" s="32">
        <v>10755</v>
      </c>
      <c r="I772" s="31">
        <v>1669.1760000000002</v>
      </c>
    </row>
    <row r="773" spans="2:9" x14ac:dyDescent="0.25">
      <c r="B773" s="29">
        <v>41829</v>
      </c>
      <c r="C773" s="30">
        <v>1796</v>
      </c>
      <c r="D773" s="31" t="s">
        <v>56</v>
      </c>
      <c r="E773" s="31" t="s">
        <v>62</v>
      </c>
      <c r="F773" s="31" t="s">
        <v>55</v>
      </c>
      <c r="G773" s="31">
        <v>10</v>
      </c>
      <c r="H773" s="32">
        <v>14025</v>
      </c>
      <c r="I773" s="31">
        <v>2904.0164999999997</v>
      </c>
    </row>
    <row r="774" spans="2:9" x14ac:dyDescent="0.25">
      <c r="B774" s="29">
        <v>40909</v>
      </c>
      <c r="C774" s="30">
        <v>2161</v>
      </c>
      <c r="D774" s="31" t="s">
        <v>53</v>
      </c>
      <c r="E774" s="31" t="s">
        <v>63</v>
      </c>
      <c r="F774" s="31" t="s">
        <v>59</v>
      </c>
      <c r="G774" s="31">
        <v>7</v>
      </c>
      <c r="H774" s="32">
        <v>9870</v>
      </c>
      <c r="I774" s="31">
        <v>1342.7148</v>
      </c>
    </row>
    <row r="775" spans="2:9" x14ac:dyDescent="0.25">
      <c r="B775" s="29">
        <v>40910</v>
      </c>
      <c r="C775" s="30">
        <v>1797</v>
      </c>
      <c r="D775" s="31" t="s">
        <v>57</v>
      </c>
      <c r="E775" s="31" t="s">
        <v>63</v>
      </c>
      <c r="F775" s="31" t="s">
        <v>58</v>
      </c>
      <c r="G775" s="31">
        <v>9</v>
      </c>
      <c r="H775" s="32">
        <v>2092.5</v>
      </c>
      <c r="I775" s="31">
        <v>1782.81</v>
      </c>
    </row>
    <row r="776" spans="2:9" x14ac:dyDescent="0.25">
      <c r="B776" s="29">
        <v>40911</v>
      </c>
      <c r="C776" s="30">
        <v>2162</v>
      </c>
      <c r="D776" s="31" t="s">
        <v>56</v>
      </c>
      <c r="E776" s="31" t="s">
        <v>63</v>
      </c>
      <c r="F776" s="31" t="s">
        <v>59</v>
      </c>
      <c r="G776" s="31">
        <v>7</v>
      </c>
      <c r="H776" s="32">
        <v>4158</v>
      </c>
      <c r="I776" s="31">
        <v>816.83910000000003</v>
      </c>
    </row>
    <row r="777" spans="2:9" x14ac:dyDescent="0.25">
      <c r="B777" s="29">
        <v>40913</v>
      </c>
      <c r="C777" s="30">
        <v>1798</v>
      </c>
      <c r="D777" s="31" t="s">
        <v>53</v>
      </c>
      <c r="E777" s="31" t="s">
        <v>63</v>
      </c>
      <c r="F777" s="31" t="s">
        <v>58</v>
      </c>
      <c r="G777" s="31">
        <v>6</v>
      </c>
      <c r="H777" s="32">
        <v>7506</v>
      </c>
      <c r="I777" s="31">
        <v>2502.5003999999999</v>
      </c>
    </row>
    <row r="778" spans="2:9" x14ac:dyDescent="0.25">
      <c r="B778" s="29">
        <v>40914</v>
      </c>
      <c r="C778" s="30">
        <v>2163</v>
      </c>
      <c r="D778" s="31" t="s">
        <v>57</v>
      </c>
      <c r="E778" s="31" t="s">
        <v>63</v>
      </c>
      <c r="F778" s="31" t="s">
        <v>55</v>
      </c>
      <c r="G778" s="31">
        <v>10</v>
      </c>
      <c r="H778" s="32">
        <v>4470</v>
      </c>
      <c r="I778" s="31">
        <v>841.25400000000002</v>
      </c>
    </row>
    <row r="779" spans="2:9" x14ac:dyDescent="0.25">
      <c r="B779" s="29">
        <v>40915</v>
      </c>
      <c r="C779" s="30">
        <v>1799</v>
      </c>
      <c r="D779" s="31" t="s">
        <v>56</v>
      </c>
      <c r="E779" s="31" t="s">
        <v>63</v>
      </c>
      <c r="F779" s="31" t="s">
        <v>58</v>
      </c>
      <c r="G779" s="31">
        <v>8</v>
      </c>
      <c r="H779" s="32">
        <v>8496</v>
      </c>
      <c r="I779" s="31">
        <v>1601.0712000000003</v>
      </c>
    </row>
    <row r="780" spans="2:9" x14ac:dyDescent="0.25">
      <c r="B780" s="29">
        <v>40916</v>
      </c>
      <c r="C780" s="30">
        <v>2164</v>
      </c>
      <c r="D780" s="31" t="s">
        <v>53</v>
      </c>
      <c r="E780" s="31" t="s">
        <v>63</v>
      </c>
      <c r="F780" s="31" t="s">
        <v>55</v>
      </c>
      <c r="G780" s="31">
        <v>10</v>
      </c>
      <c r="H780" s="32">
        <v>5860</v>
      </c>
      <c r="I780" s="31">
        <v>3559.9500000000003</v>
      </c>
    </row>
    <row r="781" spans="2:9" x14ac:dyDescent="0.25">
      <c r="B781" s="29">
        <v>40917</v>
      </c>
      <c r="C781" s="30">
        <v>1800</v>
      </c>
      <c r="D781" s="31" t="s">
        <v>57</v>
      </c>
      <c r="E781" s="31" t="s">
        <v>63</v>
      </c>
      <c r="F781" s="31" t="s">
        <v>59</v>
      </c>
      <c r="G781" s="31">
        <v>9</v>
      </c>
      <c r="H781" s="32">
        <v>14107.5</v>
      </c>
      <c r="I781" s="31">
        <v>5919.5069999999987</v>
      </c>
    </row>
    <row r="782" spans="2:9" x14ac:dyDescent="0.25">
      <c r="B782" s="29">
        <v>40918</v>
      </c>
      <c r="C782" s="30">
        <v>2165</v>
      </c>
      <c r="D782" s="31" t="s">
        <v>56</v>
      </c>
      <c r="E782" s="31" t="s">
        <v>63</v>
      </c>
      <c r="F782" s="31" t="s">
        <v>55</v>
      </c>
      <c r="G782" s="31">
        <v>10</v>
      </c>
      <c r="H782" s="32">
        <v>5670</v>
      </c>
      <c r="I782" s="31">
        <v>3617.46</v>
      </c>
    </row>
    <row r="783" spans="2:9" x14ac:dyDescent="0.25">
      <c r="B783" s="29">
        <v>40919</v>
      </c>
      <c r="C783" s="30">
        <v>1801</v>
      </c>
      <c r="D783" s="31" t="s">
        <v>53</v>
      </c>
      <c r="E783" s="31" t="s">
        <v>63</v>
      </c>
      <c r="F783" s="31" t="s">
        <v>59</v>
      </c>
      <c r="G783" s="31">
        <v>9</v>
      </c>
      <c r="H783" s="32">
        <v>12555</v>
      </c>
      <c r="I783" s="31">
        <v>1511.6219999999998</v>
      </c>
    </row>
    <row r="784" spans="2:9" x14ac:dyDescent="0.25">
      <c r="B784" s="29">
        <v>40920</v>
      </c>
      <c r="C784" s="30">
        <v>2166</v>
      </c>
      <c r="D784" s="31" t="s">
        <v>57</v>
      </c>
      <c r="E784" s="31" t="s">
        <v>63</v>
      </c>
      <c r="F784" s="31" t="s">
        <v>58</v>
      </c>
      <c r="G784" s="31">
        <v>8</v>
      </c>
      <c r="H784" s="32">
        <v>4160</v>
      </c>
      <c r="I784" s="31">
        <v>3684.72</v>
      </c>
    </row>
    <row r="785" spans="2:9" x14ac:dyDescent="0.25">
      <c r="B785" s="29">
        <v>40921</v>
      </c>
      <c r="C785" s="30">
        <v>1802</v>
      </c>
      <c r="D785" s="31" t="s">
        <v>56</v>
      </c>
      <c r="E785" s="31" t="s">
        <v>63</v>
      </c>
      <c r="F785" s="31" t="s">
        <v>59</v>
      </c>
      <c r="G785" s="31">
        <v>7</v>
      </c>
      <c r="H785" s="32">
        <v>1974</v>
      </c>
      <c r="I785" s="31">
        <v>2703.5904</v>
      </c>
    </row>
    <row r="786" spans="2:9" x14ac:dyDescent="0.25">
      <c r="B786" s="29">
        <v>40922</v>
      </c>
      <c r="C786" s="30">
        <v>2167</v>
      </c>
      <c r="D786" s="31" t="s">
        <v>53</v>
      </c>
      <c r="E786" s="31" t="s">
        <v>63</v>
      </c>
      <c r="F786" s="31" t="s">
        <v>58</v>
      </c>
      <c r="G786" s="31">
        <v>9</v>
      </c>
      <c r="H786" s="32">
        <v>4819.5</v>
      </c>
      <c r="I786" s="31">
        <v>1895.9913000000001</v>
      </c>
    </row>
    <row r="787" spans="2:9" x14ac:dyDescent="0.25">
      <c r="B787" s="29">
        <v>40923</v>
      </c>
      <c r="C787" s="30">
        <v>1803</v>
      </c>
      <c r="D787" s="31" t="s">
        <v>57</v>
      </c>
      <c r="E787" s="31" t="s">
        <v>63</v>
      </c>
      <c r="F787" s="31" t="s">
        <v>55</v>
      </c>
      <c r="G787" s="31">
        <v>8</v>
      </c>
      <c r="H787" s="32">
        <v>6912</v>
      </c>
      <c r="I787" s="31">
        <v>1589.2991999999999</v>
      </c>
    </row>
    <row r="788" spans="2:9" x14ac:dyDescent="0.25">
      <c r="B788" s="29">
        <v>40924</v>
      </c>
      <c r="C788" s="30">
        <v>2168</v>
      </c>
      <c r="D788" s="31" t="s">
        <v>56</v>
      </c>
      <c r="E788" s="31" t="s">
        <v>63</v>
      </c>
      <c r="F788" s="31" t="s">
        <v>58</v>
      </c>
      <c r="G788" s="31">
        <v>7</v>
      </c>
      <c r="H788" s="32">
        <v>5811.75</v>
      </c>
      <c r="I788" s="31">
        <v>4338.4713750000001</v>
      </c>
    </row>
    <row r="789" spans="2:9" x14ac:dyDescent="0.25">
      <c r="B789" s="29">
        <v>40925</v>
      </c>
      <c r="C789" s="30">
        <v>1804</v>
      </c>
      <c r="D789" s="31" t="s">
        <v>53</v>
      </c>
      <c r="E789" s="31" t="s">
        <v>63</v>
      </c>
      <c r="F789" s="31" t="s">
        <v>55</v>
      </c>
      <c r="G789" s="31">
        <v>7</v>
      </c>
      <c r="H789" s="32">
        <v>9502.5</v>
      </c>
      <c r="I789" s="31">
        <v>634.5769499999999</v>
      </c>
    </row>
    <row r="790" spans="2:9" x14ac:dyDescent="0.25">
      <c r="B790" s="29">
        <v>40926</v>
      </c>
      <c r="C790" s="30">
        <v>2169</v>
      </c>
      <c r="D790" s="31" t="s">
        <v>57</v>
      </c>
      <c r="E790" s="31" t="s">
        <v>63</v>
      </c>
      <c r="F790" s="31" t="s">
        <v>59</v>
      </c>
      <c r="G790" s="31">
        <v>8</v>
      </c>
      <c r="H790" s="32">
        <v>9720</v>
      </c>
      <c r="I790" s="31">
        <v>1332.0288</v>
      </c>
    </row>
    <row r="791" spans="2:9" x14ac:dyDescent="0.25">
      <c r="B791" s="29">
        <v>40927</v>
      </c>
      <c r="C791" s="30">
        <v>1805</v>
      </c>
      <c r="D791" s="31" t="s">
        <v>56</v>
      </c>
      <c r="E791" s="31" t="s">
        <v>63</v>
      </c>
      <c r="F791" s="31" t="s">
        <v>55</v>
      </c>
      <c r="G791" s="31">
        <v>10</v>
      </c>
      <c r="H791" s="32">
        <v>5400</v>
      </c>
      <c r="I791" s="31">
        <v>3489.3</v>
      </c>
    </row>
    <row r="792" spans="2:9" x14ac:dyDescent="0.25">
      <c r="B792" s="29">
        <v>40928</v>
      </c>
      <c r="C792" s="30">
        <v>2170</v>
      </c>
      <c r="D792" s="31" t="s">
        <v>53</v>
      </c>
      <c r="E792" s="31" t="s">
        <v>63</v>
      </c>
      <c r="F792" s="31" t="s">
        <v>59</v>
      </c>
      <c r="G792" s="31">
        <v>6</v>
      </c>
      <c r="H792" s="32">
        <v>8032.5</v>
      </c>
      <c r="I792" s="31">
        <v>2061.4607999999998</v>
      </c>
    </row>
    <row r="793" spans="2:9" x14ac:dyDescent="0.25">
      <c r="B793" s="29">
        <v>40929</v>
      </c>
      <c r="C793" s="30">
        <v>1806</v>
      </c>
      <c r="D793" s="31" t="s">
        <v>57</v>
      </c>
      <c r="E793" s="31" t="s">
        <v>63</v>
      </c>
      <c r="F793" s="31" t="s">
        <v>58</v>
      </c>
      <c r="G793" s="31">
        <v>6</v>
      </c>
      <c r="H793" s="32">
        <v>2133</v>
      </c>
      <c r="I793" s="31">
        <v>4209.4754999999996</v>
      </c>
    </row>
    <row r="794" spans="2:9" x14ac:dyDescent="0.25">
      <c r="B794" s="29">
        <v>40930</v>
      </c>
      <c r="C794" s="30">
        <v>2171</v>
      </c>
      <c r="D794" s="31" t="s">
        <v>56</v>
      </c>
      <c r="E794" s="31" t="s">
        <v>63</v>
      </c>
      <c r="F794" s="31" t="s">
        <v>59</v>
      </c>
      <c r="G794" s="31">
        <v>10</v>
      </c>
      <c r="H794" s="32">
        <v>4980</v>
      </c>
      <c r="I794" s="31">
        <v>1633.44</v>
      </c>
    </row>
    <row r="795" spans="2:9" x14ac:dyDescent="0.25">
      <c r="B795" s="29">
        <v>40931</v>
      </c>
      <c r="C795" s="30">
        <v>1807</v>
      </c>
      <c r="D795" s="31" t="s">
        <v>53</v>
      </c>
      <c r="E795" s="31" t="s">
        <v>63</v>
      </c>
      <c r="F795" s="31" t="s">
        <v>58</v>
      </c>
      <c r="G795" s="31">
        <v>6</v>
      </c>
      <c r="H795" s="32">
        <v>3582</v>
      </c>
      <c r="I795" s="31">
        <v>765.65250000000003</v>
      </c>
    </row>
    <row r="796" spans="2:9" x14ac:dyDescent="0.25">
      <c r="B796" s="29">
        <v>40932</v>
      </c>
      <c r="C796" s="30">
        <v>2172</v>
      </c>
      <c r="D796" s="31" t="s">
        <v>57</v>
      </c>
      <c r="E796" s="31" t="s">
        <v>63</v>
      </c>
      <c r="F796" s="31" t="s">
        <v>55</v>
      </c>
      <c r="G796" s="31">
        <v>8</v>
      </c>
      <c r="H796" s="32">
        <v>12540</v>
      </c>
      <c r="I796" s="31">
        <v>1075.6812</v>
      </c>
    </row>
    <row r="797" spans="2:9" x14ac:dyDescent="0.25">
      <c r="B797" s="29">
        <v>40933</v>
      </c>
      <c r="C797" s="30">
        <v>1808</v>
      </c>
      <c r="D797" s="31" t="s">
        <v>56</v>
      </c>
      <c r="E797" s="31" t="s">
        <v>63</v>
      </c>
      <c r="F797" s="31" t="s">
        <v>58</v>
      </c>
      <c r="G797" s="31">
        <v>10</v>
      </c>
      <c r="H797" s="32">
        <v>7335</v>
      </c>
      <c r="I797" s="31">
        <v>2410.2810000000004</v>
      </c>
    </row>
    <row r="798" spans="2:9" x14ac:dyDescent="0.25">
      <c r="B798" s="29">
        <v>40934</v>
      </c>
      <c r="C798" s="30">
        <v>2173</v>
      </c>
      <c r="D798" s="31" t="s">
        <v>53</v>
      </c>
      <c r="E798" s="31" t="s">
        <v>63</v>
      </c>
      <c r="F798" s="31" t="s">
        <v>55</v>
      </c>
      <c r="G798" s="31">
        <v>10</v>
      </c>
      <c r="H798" s="32">
        <v>2265</v>
      </c>
      <c r="I798" s="31">
        <v>4442.7974999999988</v>
      </c>
    </row>
    <row r="799" spans="2:9" x14ac:dyDescent="0.25">
      <c r="B799" s="29">
        <v>40935</v>
      </c>
      <c r="C799" s="30">
        <v>1809</v>
      </c>
      <c r="D799" s="31" t="s">
        <v>57</v>
      </c>
      <c r="E799" s="31" t="s">
        <v>63</v>
      </c>
      <c r="F799" s="31" t="s">
        <v>59</v>
      </c>
      <c r="G799" s="31">
        <v>7</v>
      </c>
      <c r="H799" s="32">
        <v>7812</v>
      </c>
      <c r="I799" s="31">
        <v>2996.6831999999999</v>
      </c>
    </row>
    <row r="800" spans="2:9" x14ac:dyDescent="0.25">
      <c r="B800" s="29">
        <v>40936</v>
      </c>
      <c r="C800" s="30">
        <v>2174</v>
      </c>
      <c r="D800" s="31" t="s">
        <v>56</v>
      </c>
      <c r="E800" s="31" t="s">
        <v>63</v>
      </c>
      <c r="F800" s="31" t="s">
        <v>55</v>
      </c>
      <c r="G800" s="31">
        <v>8</v>
      </c>
      <c r="H800" s="32">
        <v>2484</v>
      </c>
      <c r="I800" s="31">
        <v>874.11959999999999</v>
      </c>
    </row>
    <row r="801" spans="2:9" x14ac:dyDescent="0.25">
      <c r="B801" s="29">
        <v>40937</v>
      </c>
      <c r="C801" s="30">
        <v>1810</v>
      </c>
      <c r="D801" s="31" t="s">
        <v>53</v>
      </c>
      <c r="E801" s="31" t="s">
        <v>63</v>
      </c>
      <c r="F801" s="31" t="s">
        <v>59</v>
      </c>
      <c r="G801" s="31">
        <v>6</v>
      </c>
      <c r="H801" s="32">
        <v>6156</v>
      </c>
      <c r="I801" s="31">
        <v>757.39319999999998</v>
      </c>
    </row>
    <row r="802" spans="2:9" x14ac:dyDescent="0.25">
      <c r="B802" s="29">
        <v>40938</v>
      </c>
      <c r="C802" s="30">
        <v>2175</v>
      </c>
      <c r="D802" s="31" t="s">
        <v>57</v>
      </c>
      <c r="E802" s="31" t="s">
        <v>63</v>
      </c>
      <c r="F802" s="31" t="s">
        <v>58</v>
      </c>
      <c r="G802" s="31">
        <v>8</v>
      </c>
      <c r="H802" s="32">
        <v>9936</v>
      </c>
      <c r="I802" s="31">
        <v>910.13760000000002</v>
      </c>
    </row>
    <row r="803" spans="2:9" x14ac:dyDescent="0.25">
      <c r="B803" s="29">
        <v>40939</v>
      </c>
      <c r="C803" s="30">
        <v>1811</v>
      </c>
      <c r="D803" s="31" t="s">
        <v>56</v>
      </c>
      <c r="E803" s="31" t="s">
        <v>63</v>
      </c>
      <c r="F803" s="31" t="s">
        <v>59</v>
      </c>
      <c r="G803" s="31">
        <v>6</v>
      </c>
      <c r="H803" s="32">
        <v>1620</v>
      </c>
      <c r="I803" s="31">
        <v>2450.7359999999999</v>
      </c>
    </row>
    <row r="804" spans="2:9" x14ac:dyDescent="0.25">
      <c r="B804" s="29">
        <v>40940</v>
      </c>
      <c r="C804" s="30">
        <v>2176</v>
      </c>
      <c r="D804" s="31" t="s">
        <v>53</v>
      </c>
      <c r="E804" s="31" t="s">
        <v>63</v>
      </c>
      <c r="F804" s="31" t="s">
        <v>58</v>
      </c>
      <c r="G804" s="31">
        <v>8</v>
      </c>
      <c r="H804" s="32">
        <v>4176</v>
      </c>
      <c r="I804" s="31">
        <v>4690.692</v>
      </c>
    </row>
    <row r="805" spans="2:9" x14ac:dyDescent="0.25">
      <c r="B805" s="29">
        <v>40941</v>
      </c>
      <c r="C805" s="30">
        <v>1812</v>
      </c>
      <c r="D805" s="31" t="s">
        <v>57</v>
      </c>
      <c r="E805" s="31" t="s">
        <v>63</v>
      </c>
      <c r="F805" s="31" t="s">
        <v>55</v>
      </c>
      <c r="G805" s="31">
        <v>6</v>
      </c>
      <c r="H805" s="32">
        <v>5548.5</v>
      </c>
      <c r="I805" s="31">
        <v>2380.3065000000001</v>
      </c>
    </row>
    <row r="806" spans="2:9" x14ac:dyDescent="0.25">
      <c r="B806" s="29">
        <v>40942</v>
      </c>
      <c r="C806" s="30">
        <v>2177</v>
      </c>
      <c r="D806" s="31" t="s">
        <v>56</v>
      </c>
      <c r="E806" s="31" t="s">
        <v>63</v>
      </c>
      <c r="F806" s="31" t="s">
        <v>58</v>
      </c>
      <c r="G806" s="31">
        <v>6</v>
      </c>
      <c r="H806" s="32">
        <v>7641</v>
      </c>
      <c r="I806" s="31">
        <v>1739.6010000000001</v>
      </c>
    </row>
    <row r="807" spans="2:9" x14ac:dyDescent="0.25">
      <c r="B807" s="29">
        <v>40943</v>
      </c>
      <c r="C807" s="30">
        <v>1813</v>
      </c>
      <c r="D807" s="31" t="s">
        <v>53</v>
      </c>
      <c r="E807" s="31" t="s">
        <v>63</v>
      </c>
      <c r="F807" s="31" t="s">
        <v>55</v>
      </c>
      <c r="G807" s="31">
        <v>8</v>
      </c>
      <c r="H807" s="32">
        <v>9696</v>
      </c>
      <c r="I807" s="31">
        <v>3047.4528</v>
      </c>
    </row>
    <row r="808" spans="2:9" x14ac:dyDescent="0.25">
      <c r="B808" s="29">
        <v>40944</v>
      </c>
      <c r="C808" s="30">
        <v>2178</v>
      </c>
      <c r="D808" s="31" t="s">
        <v>57</v>
      </c>
      <c r="E808" s="31" t="s">
        <v>63</v>
      </c>
      <c r="F808" s="31" t="s">
        <v>59</v>
      </c>
      <c r="G808" s="31">
        <v>7</v>
      </c>
      <c r="H808" s="32">
        <v>7087.5</v>
      </c>
      <c r="I808" s="31">
        <v>2957.8500000000004</v>
      </c>
    </row>
    <row r="809" spans="2:9" x14ac:dyDescent="0.25">
      <c r="B809" s="29">
        <v>40945</v>
      </c>
      <c r="C809" s="30">
        <v>1814</v>
      </c>
      <c r="D809" s="31" t="s">
        <v>56</v>
      </c>
      <c r="E809" s="31" t="s">
        <v>63</v>
      </c>
      <c r="F809" s="31" t="s">
        <v>55</v>
      </c>
      <c r="G809" s="31">
        <v>6</v>
      </c>
      <c r="H809" s="32">
        <v>1539</v>
      </c>
      <c r="I809" s="31">
        <v>1813.5575999999999</v>
      </c>
    </row>
    <row r="810" spans="2:9" x14ac:dyDescent="0.25">
      <c r="B810" s="29">
        <v>40946</v>
      </c>
      <c r="C810" s="30">
        <v>2179</v>
      </c>
      <c r="D810" s="31" t="s">
        <v>53</v>
      </c>
      <c r="E810" s="31" t="s">
        <v>63</v>
      </c>
      <c r="F810" s="31" t="s">
        <v>59</v>
      </c>
      <c r="G810" s="31">
        <v>7</v>
      </c>
      <c r="H810" s="32">
        <v>4998</v>
      </c>
      <c r="I810" s="31">
        <v>2040.1835999999998</v>
      </c>
    </row>
    <row r="811" spans="2:9" x14ac:dyDescent="0.25">
      <c r="B811" s="29">
        <v>40947</v>
      </c>
      <c r="C811" s="30">
        <v>1815</v>
      </c>
      <c r="D811" s="31" t="s">
        <v>57</v>
      </c>
      <c r="E811" s="31" t="s">
        <v>63</v>
      </c>
      <c r="F811" s="31" t="s">
        <v>58</v>
      </c>
      <c r="G811" s="31">
        <v>7</v>
      </c>
      <c r="H811" s="32">
        <v>4410</v>
      </c>
      <c r="I811" s="31">
        <v>3461.8500000000004</v>
      </c>
    </row>
    <row r="812" spans="2:9" x14ac:dyDescent="0.25">
      <c r="B812" s="29">
        <v>40948</v>
      </c>
      <c r="C812" s="30">
        <v>2180</v>
      </c>
      <c r="D812" s="31" t="s">
        <v>56</v>
      </c>
      <c r="E812" s="31" t="s">
        <v>63</v>
      </c>
      <c r="F812" s="31" t="s">
        <v>59</v>
      </c>
      <c r="G812" s="31">
        <v>9</v>
      </c>
      <c r="H812" s="32">
        <v>7249.5</v>
      </c>
      <c r="I812" s="31">
        <v>3633.2077500000005</v>
      </c>
    </row>
    <row r="813" spans="2:9" x14ac:dyDescent="0.25">
      <c r="B813" s="29">
        <v>40949</v>
      </c>
      <c r="C813" s="30">
        <v>1816</v>
      </c>
      <c r="D813" s="31" t="s">
        <v>53</v>
      </c>
      <c r="E813" s="31" t="s">
        <v>63</v>
      </c>
      <c r="F813" s="31" t="s">
        <v>58</v>
      </c>
      <c r="G813" s="31">
        <v>10</v>
      </c>
      <c r="H813" s="32">
        <v>1635</v>
      </c>
      <c r="I813" s="31">
        <v>3072.165</v>
      </c>
    </row>
    <row r="814" spans="2:9" x14ac:dyDescent="0.25">
      <c r="B814" s="29">
        <v>40950</v>
      </c>
      <c r="C814" s="30">
        <v>2181</v>
      </c>
      <c r="D814" s="31" t="s">
        <v>57</v>
      </c>
      <c r="E814" s="31" t="s">
        <v>63</v>
      </c>
      <c r="F814" s="31" t="s">
        <v>55</v>
      </c>
      <c r="G814" s="31">
        <v>8</v>
      </c>
      <c r="H814" s="32">
        <v>2376</v>
      </c>
      <c r="I814" s="31">
        <v>1641.3407999999999</v>
      </c>
    </row>
    <row r="815" spans="2:9" x14ac:dyDescent="0.25">
      <c r="B815" s="29">
        <v>40951</v>
      </c>
      <c r="C815" s="30">
        <v>1817</v>
      </c>
      <c r="D815" s="31" t="s">
        <v>56</v>
      </c>
      <c r="E815" s="31" t="s">
        <v>63</v>
      </c>
      <c r="F815" s="31" t="s">
        <v>58</v>
      </c>
      <c r="G815" s="31">
        <v>10</v>
      </c>
      <c r="H815" s="32">
        <v>8175</v>
      </c>
      <c r="I815" s="31">
        <v>1896.2730000000001</v>
      </c>
    </row>
    <row r="816" spans="2:9" x14ac:dyDescent="0.25">
      <c r="B816" s="29">
        <v>40952</v>
      </c>
      <c r="C816" s="30">
        <v>2182</v>
      </c>
      <c r="D816" s="31" t="s">
        <v>53</v>
      </c>
      <c r="E816" s="31" t="s">
        <v>63</v>
      </c>
      <c r="F816" s="31" t="s">
        <v>55</v>
      </c>
      <c r="G816" s="31">
        <v>9</v>
      </c>
      <c r="H816" s="32">
        <v>13140</v>
      </c>
      <c r="I816" s="31">
        <v>4216.3631999999998</v>
      </c>
    </row>
    <row r="817" spans="2:9" x14ac:dyDescent="0.25">
      <c r="B817" s="29">
        <v>40953</v>
      </c>
      <c r="C817" s="30">
        <v>1818</v>
      </c>
      <c r="D817" s="31" t="s">
        <v>57</v>
      </c>
      <c r="E817" s="31" t="s">
        <v>63</v>
      </c>
      <c r="F817" s="31" t="s">
        <v>59</v>
      </c>
      <c r="G817" s="31">
        <v>7</v>
      </c>
      <c r="H817" s="32">
        <v>5811.75</v>
      </c>
      <c r="I817" s="31">
        <v>3467.6774999999998</v>
      </c>
    </row>
    <row r="818" spans="2:9" x14ac:dyDescent="0.25">
      <c r="B818" s="29">
        <v>40954</v>
      </c>
      <c r="C818" s="30">
        <v>2183</v>
      </c>
      <c r="D818" s="31" t="s">
        <v>56</v>
      </c>
      <c r="E818" s="31" t="s">
        <v>63</v>
      </c>
      <c r="F818" s="31" t="s">
        <v>55</v>
      </c>
      <c r="G818" s="31">
        <v>8</v>
      </c>
      <c r="H818" s="32">
        <v>2400</v>
      </c>
      <c r="I818" s="31">
        <v>976.8</v>
      </c>
    </row>
    <row r="819" spans="2:9" x14ac:dyDescent="0.25">
      <c r="B819" s="29">
        <v>40955</v>
      </c>
      <c r="C819" s="30">
        <v>1819</v>
      </c>
      <c r="D819" s="31" t="s">
        <v>53</v>
      </c>
      <c r="E819" s="31" t="s">
        <v>63</v>
      </c>
      <c r="F819" s="31" t="s">
        <v>59</v>
      </c>
      <c r="G819" s="31">
        <v>9</v>
      </c>
      <c r="H819" s="32">
        <v>6237</v>
      </c>
      <c r="I819" s="31">
        <v>919.1259</v>
      </c>
    </row>
    <row r="820" spans="2:9" x14ac:dyDescent="0.25">
      <c r="B820" s="29">
        <v>40956</v>
      </c>
      <c r="C820" s="30">
        <v>2184</v>
      </c>
      <c r="D820" s="31" t="s">
        <v>57</v>
      </c>
      <c r="E820" s="31" t="s">
        <v>63</v>
      </c>
      <c r="F820" s="31" t="s">
        <v>58</v>
      </c>
      <c r="G820" s="31">
        <v>7</v>
      </c>
      <c r="H820" s="32">
        <v>2268</v>
      </c>
      <c r="I820" s="31">
        <v>827.81999999999994</v>
      </c>
    </row>
    <row r="821" spans="2:9" x14ac:dyDescent="0.25">
      <c r="B821" s="29">
        <v>40957</v>
      </c>
      <c r="C821" s="30">
        <v>1820</v>
      </c>
      <c r="D821" s="31" t="s">
        <v>56</v>
      </c>
      <c r="E821" s="31" t="s">
        <v>63</v>
      </c>
      <c r="F821" s="31" t="s">
        <v>59</v>
      </c>
      <c r="G821" s="31">
        <v>10</v>
      </c>
      <c r="H821" s="32">
        <v>8880</v>
      </c>
      <c r="I821" s="31">
        <v>4449.99</v>
      </c>
    </row>
    <row r="822" spans="2:9" x14ac:dyDescent="0.25">
      <c r="B822" s="29">
        <v>40958</v>
      </c>
      <c r="C822" s="30">
        <v>2185</v>
      </c>
      <c r="D822" s="31" t="s">
        <v>53</v>
      </c>
      <c r="E822" s="31" t="s">
        <v>63</v>
      </c>
      <c r="F822" s="31" t="s">
        <v>58</v>
      </c>
      <c r="G822" s="31">
        <v>6</v>
      </c>
      <c r="H822" s="32">
        <v>4770</v>
      </c>
      <c r="I822" s="31">
        <v>976.4190000000001</v>
      </c>
    </row>
    <row r="823" spans="2:9" x14ac:dyDescent="0.25">
      <c r="B823" s="29">
        <v>40959</v>
      </c>
      <c r="C823" s="30">
        <v>2190</v>
      </c>
      <c r="D823" s="31" t="s">
        <v>53</v>
      </c>
      <c r="E823" s="31" t="s">
        <v>63</v>
      </c>
      <c r="F823" s="31" t="s">
        <v>58</v>
      </c>
      <c r="G823" s="31">
        <v>6</v>
      </c>
      <c r="H823" s="32">
        <v>11925</v>
      </c>
      <c r="I823" s="31">
        <v>3905.6760000000004</v>
      </c>
    </row>
    <row r="824" spans="2:9" x14ac:dyDescent="0.25">
      <c r="B824" s="29">
        <v>40960</v>
      </c>
      <c r="C824" s="30">
        <v>1821</v>
      </c>
      <c r="D824" s="31" t="s">
        <v>57</v>
      </c>
      <c r="E824" s="31" t="s">
        <v>63</v>
      </c>
      <c r="F824" s="31" t="s">
        <v>55</v>
      </c>
      <c r="G824" s="31">
        <v>8</v>
      </c>
      <c r="H824" s="32">
        <v>3072</v>
      </c>
      <c r="I824" s="31">
        <v>2750.6687999999999</v>
      </c>
    </row>
    <row r="825" spans="2:9" x14ac:dyDescent="0.25">
      <c r="B825" s="29">
        <v>40961</v>
      </c>
      <c r="C825" s="30">
        <v>2186</v>
      </c>
      <c r="D825" s="31" t="s">
        <v>56</v>
      </c>
      <c r="E825" s="31" t="s">
        <v>63</v>
      </c>
      <c r="F825" s="31" t="s">
        <v>58</v>
      </c>
      <c r="G825" s="31">
        <v>10</v>
      </c>
      <c r="H825" s="32">
        <v>2660</v>
      </c>
      <c r="I825" s="31">
        <v>5040.7</v>
      </c>
    </row>
    <row r="826" spans="2:9" x14ac:dyDescent="0.25">
      <c r="B826" s="29">
        <v>40962</v>
      </c>
      <c r="C826" s="30">
        <v>2191</v>
      </c>
      <c r="D826" s="31" t="s">
        <v>56</v>
      </c>
      <c r="E826" s="31" t="s">
        <v>63</v>
      </c>
      <c r="F826" s="31" t="s">
        <v>58</v>
      </c>
      <c r="G826" s="31">
        <v>10</v>
      </c>
      <c r="H826" s="32">
        <v>2660</v>
      </c>
      <c r="I826" s="31">
        <v>4032.56</v>
      </c>
    </row>
    <row r="827" spans="2:9" x14ac:dyDescent="0.25">
      <c r="B827" s="29">
        <v>40963</v>
      </c>
      <c r="C827" s="30">
        <v>1822</v>
      </c>
      <c r="D827" s="31" t="s">
        <v>53</v>
      </c>
      <c r="E827" s="31" t="s">
        <v>63</v>
      </c>
      <c r="F827" s="31" t="s">
        <v>55</v>
      </c>
      <c r="G827" s="31">
        <v>10</v>
      </c>
      <c r="H827" s="32">
        <v>2475</v>
      </c>
      <c r="I827" s="31">
        <v>1058.8050000000001</v>
      </c>
    </row>
    <row r="828" spans="2:9" x14ac:dyDescent="0.25">
      <c r="B828" s="29">
        <v>40964</v>
      </c>
      <c r="C828" s="30">
        <v>2187</v>
      </c>
      <c r="D828" s="31" t="s">
        <v>57</v>
      </c>
      <c r="E828" s="31" t="s">
        <v>63</v>
      </c>
      <c r="F828" s="31" t="s">
        <v>59</v>
      </c>
      <c r="G828" s="31">
        <v>9</v>
      </c>
      <c r="H828" s="32">
        <v>2097</v>
      </c>
      <c r="I828" s="31">
        <v>867.94830000000002</v>
      </c>
    </row>
    <row r="829" spans="2:9" x14ac:dyDescent="0.25">
      <c r="B829" s="29">
        <v>40965</v>
      </c>
      <c r="C829" s="30">
        <v>2192</v>
      </c>
      <c r="D829" s="31" t="s">
        <v>57</v>
      </c>
      <c r="E829" s="31" t="s">
        <v>63</v>
      </c>
      <c r="F829" s="31" t="s">
        <v>59</v>
      </c>
      <c r="G829" s="31">
        <v>9</v>
      </c>
      <c r="H829" s="32">
        <v>2097</v>
      </c>
      <c r="I829" s="31">
        <v>3471.7932000000001</v>
      </c>
    </row>
    <row r="830" spans="2:9" x14ac:dyDescent="0.25">
      <c r="B830" s="29">
        <v>40966</v>
      </c>
      <c r="C830" s="30">
        <v>1823</v>
      </c>
      <c r="D830" s="31" t="s">
        <v>56</v>
      </c>
      <c r="E830" s="31" t="s">
        <v>63</v>
      </c>
      <c r="F830" s="31" t="s">
        <v>55</v>
      </c>
      <c r="G830" s="31">
        <v>6</v>
      </c>
      <c r="H830" s="32">
        <v>7627.5</v>
      </c>
      <c r="I830" s="31">
        <v>1443.8857499999999</v>
      </c>
    </row>
    <row r="831" spans="2:9" x14ac:dyDescent="0.25">
      <c r="B831" s="29">
        <v>40967</v>
      </c>
      <c r="C831" s="30">
        <v>2188</v>
      </c>
      <c r="D831" s="31" t="s">
        <v>53</v>
      </c>
      <c r="E831" s="31" t="s">
        <v>63</v>
      </c>
      <c r="F831" s="31" t="s">
        <v>59</v>
      </c>
      <c r="G831" s="31">
        <v>7</v>
      </c>
      <c r="H831" s="32">
        <v>3045</v>
      </c>
      <c r="I831" s="31">
        <v>2037.7140000000002</v>
      </c>
    </row>
    <row r="832" spans="2:9" x14ac:dyDescent="0.25">
      <c r="B832" s="29">
        <v>40969</v>
      </c>
      <c r="C832" s="30">
        <v>2193</v>
      </c>
      <c r="D832" s="31" t="s">
        <v>53</v>
      </c>
      <c r="E832" s="31" t="s">
        <v>63</v>
      </c>
      <c r="F832" s="31" t="s">
        <v>59</v>
      </c>
      <c r="G832" s="31">
        <v>7</v>
      </c>
      <c r="H832" s="32">
        <v>1522.5</v>
      </c>
      <c r="I832" s="31">
        <v>509.42850000000004</v>
      </c>
    </row>
    <row r="833" spans="2:9" x14ac:dyDescent="0.25">
      <c r="B833" s="29">
        <v>40970</v>
      </c>
      <c r="C833" s="30">
        <v>1824</v>
      </c>
      <c r="D833" s="31" t="s">
        <v>57</v>
      </c>
      <c r="E833" s="31" t="s">
        <v>63</v>
      </c>
      <c r="F833" s="31" t="s">
        <v>58</v>
      </c>
      <c r="G833" s="31">
        <v>6</v>
      </c>
      <c r="H833" s="32">
        <v>13230</v>
      </c>
      <c r="I833" s="31">
        <v>5757.6959999999999</v>
      </c>
    </row>
    <row r="834" spans="2:9" x14ac:dyDescent="0.25">
      <c r="B834" s="29">
        <v>40971</v>
      </c>
      <c r="C834" s="30">
        <v>2189</v>
      </c>
      <c r="D834" s="31" t="s">
        <v>56</v>
      </c>
      <c r="E834" s="31" t="s">
        <v>63</v>
      </c>
      <c r="F834" s="31" t="s">
        <v>59</v>
      </c>
      <c r="G834" s="31">
        <v>9</v>
      </c>
      <c r="H834" s="32">
        <v>6378.75</v>
      </c>
      <c r="I834" s="31">
        <v>2721.6000000000004</v>
      </c>
    </row>
    <row r="835" spans="2:9" x14ac:dyDescent="0.25">
      <c r="B835" s="29">
        <v>40972</v>
      </c>
      <c r="C835" s="30">
        <v>2194</v>
      </c>
      <c r="D835" s="31" t="s">
        <v>56</v>
      </c>
      <c r="E835" s="31" t="s">
        <v>63</v>
      </c>
      <c r="F835" s="31" t="s">
        <v>59</v>
      </c>
      <c r="G835" s="31">
        <v>9</v>
      </c>
      <c r="H835" s="32">
        <v>4252.5</v>
      </c>
      <c r="I835" s="31">
        <v>3402.0000000000005</v>
      </c>
    </row>
    <row r="836" spans="2:9" x14ac:dyDescent="0.25">
      <c r="B836" s="29">
        <v>40973</v>
      </c>
      <c r="C836" s="30">
        <v>2195</v>
      </c>
      <c r="D836" s="31" t="s">
        <v>53</v>
      </c>
      <c r="E836" s="31" t="s">
        <v>63</v>
      </c>
      <c r="F836" s="31" t="s">
        <v>55</v>
      </c>
      <c r="G836" s="31">
        <v>8</v>
      </c>
      <c r="H836" s="32">
        <v>4776</v>
      </c>
      <c r="I836" s="31">
        <v>2532.4739999999997</v>
      </c>
    </row>
    <row r="837" spans="2:9" x14ac:dyDescent="0.25">
      <c r="B837" s="29">
        <v>41339</v>
      </c>
      <c r="C837" s="30">
        <v>1825</v>
      </c>
      <c r="D837" s="31" t="s">
        <v>53</v>
      </c>
      <c r="E837" s="31" t="s">
        <v>63</v>
      </c>
      <c r="F837" s="31" t="s">
        <v>58</v>
      </c>
      <c r="G837" s="31">
        <v>9</v>
      </c>
      <c r="H837" s="32">
        <v>11295</v>
      </c>
      <c r="I837" s="31">
        <v>3438.1979999999999</v>
      </c>
    </row>
    <row r="838" spans="2:9" x14ac:dyDescent="0.25">
      <c r="B838" s="29">
        <v>41340</v>
      </c>
      <c r="C838" s="30">
        <v>1826</v>
      </c>
      <c r="D838" s="31" t="s">
        <v>56</v>
      </c>
      <c r="E838" s="31" t="s">
        <v>63</v>
      </c>
      <c r="F838" s="31" t="s">
        <v>58</v>
      </c>
      <c r="G838" s="31">
        <v>9</v>
      </c>
      <c r="H838" s="32">
        <v>5697</v>
      </c>
      <c r="I838" s="31">
        <v>4106.3976000000002</v>
      </c>
    </row>
    <row r="839" spans="2:9" x14ac:dyDescent="0.25">
      <c r="B839" s="29">
        <v>41341</v>
      </c>
      <c r="C839" s="30">
        <v>1827</v>
      </c>
      <c r="D839" s="31" t="s">
        <v>57</v>
      </c>
      <c r="E839" s="31" t="s">
        <v>63</v>
      </c>
      <c r="F839" s="31" t="s">
        <v>59</v>
      </c>
      <c r="G839" s="31">
        <v>7</v>
      </c>
      <c r="H839" s="32">
        <v>10001.25</v>
      </c>
      <c r="I839" s="31">
        <v>2616.3270000000002</v>
      </c>
    </row>
    <row r="840" spans="2:9" x14ac:dyDescent="0.25">
      <c r="B840" s="29">
        <v>41342</v>
      </c>
      <c r="C840" s="30">
        <v>1828</v>
      </c>
      <c r="D840" s="31" t="s">
        <v>53</v>
      </c>
      <c r="E840" s="31" t="s">
        <v>63</v>
      </c>
      <c r="F840" s="31" t="s">
        <v>59</v>
      </c>
      <c r="G840" s="31">
        <v>6</v>
      </c>
      <c r="H840" s="32">
        <v>9045</v>
      </c>
      <c r="I840" s="31">
        <v>2658.5064000000002</v>
      </c>
    </row>
    <row r="841" spans="2:9" x14ac:dyDescent="0.25">
      <c r="B841" s="29">
        <v>41343</v>
      </c>
      <c r="C841" s="30">
        <v>1829</v>
      </c>
      <c r="D841" s="31" t="s">
        <v>56</v>
      </c>
      <c r="E841" s="31" t="s">
        <v>63</v>
      </c>
      <c r="F841" s="31" t="s">
        <v>59</v>
      </c>
      <c r="G841" s="31">
        <v>7</v>
      </c>
      <c r="H841" s="32">
        <v>7980</v>
      </c>
      <c r="I841" s="31">
        <v>1240.4112</v>
      </c>
    </row>
    <row r="842" spans="2:9" x14ac:dyDescent="0.25">
      <c r="B842" s="29">
        <v>41344</v>
      </c>
      <c r="C842" s="30">
        <v>1830</v>
      </c>
      <c r="D842" s="31" t="s">
        <v>57</v>
      </c>
      <c r="E842" s="31" t="s">
        <v>63</v>
      </c>
      <c r="F842" s="31" t="s">
        <v>55</v>
      </c>
      <c r="G842" s="31">
        <v>10</v>
      </c>
      <c r="H842" s="32">
        <v>1725</v>
      </c>
      <c r="I842" s="31">
        <v>1082.6100000000001</v>
      </c>
    </row>
    <row r="843" spans="2:9" x14ac:dyDescent="0.25">
      <c r="B843" s="29">
        <v>41345</v>
      </c>
      <c r="C843" s="30">
        <v>1831</v>
      </c>
      <c r="D843" s="31" t="s">
        <v>53</v>
      </c>
      <c r="E843" s="31" t="s">
        <v>63</v>
      </c>
      <c r="F843" s="31" t="s">
        <v>55</v>
      </c>
      <c r="G843" s="31">
        <v>10</v>
      </c>
      <c r="H843" s="32">
        <v>4080</v>
      </c>
      <c r="I843" s="31">
        <v>3821.9399999999996</v>
      </c>
    </row>
    <row r="844" spans="2:9" x14ac:dyDescent="0.25">
      <c r="B844" s="29">
        <v>41346</v>
      </c>
      <c r="C844" s="30">
        <v>1832</v>
      </c>
      <c r="D844" s="31" t="s">
        <v>56</v>
      </c>
      <c r="E844" s="31" t="s">
        <v>63</v>
      </c>
      <c r="F844" s="31" t="s">
        <v>55</v>
      </c>
      <c r="G844" s="31">
        <v>8</v>
      </c>
      <c r="H844" s="32">
        <v>14880</v>
      </c>
      <c r="I844" s="31">
        <v>1169.8656000000001</v>
      </c>
    </row>
    <row r="845" spans="2:9" x14ac:dyDescent="0.25">
      <c r="B845" s="29">
        <v>41347</v>
      </c>
      <c r="C845" s="30">
        <v>1833</v>
      </c>
      <c r="D845" s="31" t="s">
        <v>57</v>
      </c>
      <c r="E845" s="31" t="s">
        <v>63</v>
      </c>
      <c r="F845" s="31" t="s">
        <v>58</v>
      </c>
      <c r="G845" s="31">
        <v>9</v>
      </c>
      <c r="H845" s="32">
        <v>6925.5</v>
      </c>
      <c r="I845" s="31">
        <v>2930.8716000000004</v>
      </c>
    </row>
    <row r="846" spans="2:9" x14ac:dyDescent="0.25">
      <c r="B846" s="29">
        <v>41348</v>
      </c>
      <c r="C846" s="30">
        <v>1834</v>
      </c>
      <c r="D846" s="31" t="s">
        <v>53</v>
      </c>
      <c r="E846" s="31" t="s">
        <v>63</v>
      </c>
      <c r="F846" s="31" t="s">
        <v>58</v>
      </c>
      <c r="G846" s="31">
        <v>9</v>
      </c>
      <c r="H846" s="32">
        <v>6831</v>
      </c>
      <c r="I846" s="31">
        <v>4097.6891999999998</v>
      </c>
    </row>
    <row r="847" spans="2:9" x14ac:dyDescent="0.25">
      <c r="B847" s="29">
        <v>41349</v>
      </c>
      <c r="C847" s="30">
        <v>1835</v>
      </c>
      <c r="D847" s="31" t="s">
        <v>56</v>
      </c>
      <c r="E847" s="31" t="s">
        <v>63</v>
      </c>
      <c r="F847" s="31" t="s">
        <v>58</v>
      </c>
      <c r="G847" s="31">
        <v>9</v>
      </c>
      <c r="H847" s="32">
        <v>1957.5</v>
      </c>
      <c r="I847" s="31">
        <v>1549.9485</v>
      </c>
    </row>
    <row r="848" spans="2:9" x14ac:dyDescent="0.25">
      <c r="B848" s="29">
        <v>41350</v>
      </c>
      <c r="C848" s="30">
        <v>1836</v>
      </c>
      <c r="D848" s="31" t="s">
        <v>57</v>
      </c>
      <c r="E848" s="31" t="s">
        <v>63</v>
      </c>
      <c r="F848" s="31" t="s">
        <v>59</v>
      </c>
      <c r="G848" s="31">
        <v>9</v>
      </c>
      <c r="H848" s="32">
        <v>10260</v>
      </c>
      <c r="I848" s="31">
        <v>3351.942</v>
      </c>
    </row>
    <row r="849" spans="2:9" x14ac:dyDescent="0.25">
      <c r="B849" s="29">
        <v>41351</v>
      </c>
      <c r="C849" s="30">
        <v>1837</v>
      </c>
      <c r="D849" s="31" t="s">
        <v>53</v>
      </c>
      <c r="E849" s="31" t="s">
        <v>63</v>
      </c>
      <c r="F849" s="31" t="s">
        <v>59</v>
      </c>
      <c r="G849" s="31">
        <v>6</v>
      </c>
      <c r="H849" s="32">
        <v>7668</v>
      </c>
      <c r="I849" s="31">
        <v>1401.7103999999999</v>
      </c>
    </row>
    <row r="850" spans="2:9" x14ac:dyDescent="0.25">
      <c r="B850" s="29">
        <v>41352</v>
      </c>
      <c r="C850" s="30">
        <v>1838</v>
      </c>
      <c r="D850" s="31" t="s">
        <v>56</v>
      </c>
      <c r="E850" s="31" t="s">
        <v>63</v>
      </c>
      <c r="F850" s="31" t="s">
        <v>59</v>
      </c>
      <c r="G850" s="31">
        <v>6</v>
      </c>
      <c r="H850" s="32">
        <v>4482</v>
      </c>
      <c r="I850" s="31">
        <v>1760.9778000000001</v>
      </c>
    </row>
    <row r="851" spans="2:9" x14ac:dyDescent="0.25">
      <c r="B851" s="29">
        <v>41353</v>
      </c>
      <c r="C851" s="30">
        <v>1839</v>
      </c>
      <c r="D851" s="31" t="s">
        <v>57</v>
      </c>
      <c r="E851" s="31" t="s">
        <v>63</v>
      </c>
      <c r="F851" s="31" t="s">
        <v>55</v>
      </c>
      <c r="G851" s="31">
        <v>7</v>
      </c>
      <c r="H851" s="32">
        <v>6048</v>
      </c>
      <c r="I851" s="31">
        <v>503.79839999999996</v>
      </c>
    </row>
    <row r="852" spans="2:9" x14ac:dyDescent="0.25">
      <c r="B852" s="29">
        <v>41354</v>
      </c>
      <c r="C852" s="30">
        <v>1840</v>
      </c>
      <c r="D852" s="31" t="s">
        <v>53</v>
      </c>
      <c r="E852" s="31" t="s">
        <v>63</v>
      </c>
      <c r="F852" s="31" t="s">
        <v>55</v>
      </c>
      <c r="G852" s="31">
        <v>6</v>
      </c>
      <c r="H852" s="32">
        <v>1791</v>
      </c>
      <c r="I852" s="31">
        <v>3220.9344000000001</v>
      </c>
    </row>
    <row r="853" spans="2:9" x14ac:dyDescent="0.25">
      <c r="B853" s="29">
        <v>41355</v>
      </c>
      <c r="C853" s="30">
        <v>1841</v>
      </c>
      <c r="D853" s="31" t="s">
        <v>56</v>
      </c>
      <c r="E853" s="31" t="s">
        <v>63</v>
      </c>
      <c r="F853" s="31" t="s">
        <v>55</v>
      </c>
      <c r="G853" s="31">
        <v>8</v>
      </c>
      <c r="H853" s="32">
        <v>2604</v>
      </c>
      <c r="I853" s="31">
        <v>4309.0992000000006</v>
      </c>
    </row>
    <row r="854" spans="2:9" x14ac:dyDescent="0.25">
      <c r="B854" s="29">
        <v>41356</v>
      </c>
      <c r="C854" s="30">
        <v>2196</v>
      </c>
      <c r="D854" s="31" t="s">
        <v>57</v>
      </c>
      <c r="E854" s="31" t="s">
        <v>63</v>
      </c>
      <c r="F854" s="31" t="s">
        <v>59</v>
      </c>
      <c r="G854" s="31">
        <v>6</v>
      </c>
      <c r="H854" s="32">
        <v>8172</v>
      </c>
      <c r="I854" s="31">
        <v>2018.2797</v>
      </c>
    </row>
    <row r="855" spans="2:9" x14ac:dyDescent="0.25">
      <c r="B855" s="29">
        <v>41357</v>
      </c>
      <c r="C855" s="30">
        <v>2562</v>
      </c>
      <c r="D855" s="31" t="s">
        <v>57</v>
      </c>
      <c r="E855" s="31" t="s">
        <v>63</v>
      </c>
      <c r="F855" s="31" t="s">
        <v>58</v>
      </c>
      <c r="G855" s="31">
        <v>6</v>
      </c>
      <c r="H855" s="32">
        <v>7020</v>
      </c>
      <c r="I855" s="31">
        <v>2369.25</v>
      </c>
    </row>
    <row r="856" spans="2:9" x14ac:dyDescent="0.25">
      <c r="B856" s="29">
        <v>41358</v>
      </c>
      <c r="C856" s="30">
        <v>2197</v>
      </c>
      <c r="D856" s="31" t="s">
        <v>53</v>
      </c>
      <c r="E856" s="31" t="s">
        <v>63</v>
      </c>
      <c r="F856" s="31" t="s">
        <v>59</v>
      </c>
      <c r="G856" s="31">
        <v>6</v>
      </c>
      <c r="H856" s="32">
        <v>3978</v>
      </c>
      <c r="I856" s="31">
        <v>735.53219999999999</v>
      </c>
    </row>
    <row r="857" spans="2:9" x14ac:dyDescent="0.25">
      <c r="B857" s="29">
        <v>41359</v>
      </c>
      <c r="C857" s="30">
        <v>2563</v>
      </c>
      <c r="D857" s="31" t="s">
        <v>53</v>
      </c>
      <c r="E857" s="31" t="s">
        <v>63</v>
      </c>
      <c r="F857" s="31" t="s">
        <v>58</v>
      </c>
      <c r="G857" s="31">
        <v>8</v>
      </c>
      <c r="H857" s="32">
        <v>7920</v>
      </c>
      <c r="I857" s="31">
        <v>3519.45</v>
      </c>
    </row>
    <row r="858" spans="2:9" x14ac:dyDescent="0.25">
      <c r="B858" s="29">
        <v>41360</v>
      </c>
      <c r="C858" s="30">
        <v>2198</v>
      </c>
      <c r="D858" s="31" t="s">
        <v>56</v>
      </c>
      <c r="E858" s="31" t="s">
        <v>63</v>
      </c>
      <c r="F858" s="31" t="s">
        <v>59</v>
      </c>
      <c r="G858" s="31">
        <v>9</v>
      </c>
      <c r="H858" s="32">
        <v>11178</v>
      </c>
      <c r="I858" s="31">
        <v>4783.0661999999993</v>
      </c>
    </row>
    <row r="859" spans="2:9" x14ac:dyDescent="0.25">
      <c r="B859" s="29">
        <v>41361</v>
      </c>
      <c r="C859" s="30">
        <v>2564</v>
      </c>
      <c r="D859" s="31" t="s">
        <v>56</v>
      </c>
      <c r="E859" s="31" t="s">
        <v>63</v>
      </c>
      <c r="F859" s="31" t="s">
        <v>58</v>
      </c>
      <c r="G859" s="31">
        <v>6</v>
      </c>
      <c r="H859" s="32">
        <v>3150</v>
      </c>
      <c r="I859" s="31">
        <v>2264.85</v>
      </c>
    </row>
    <row r="860" spans="2:9" x14ac:dyDescent="0.25">
      <c r="B860" s="29">
        <v>41362</v>
      </c>
      <c r="C860" s="30">
        <v>2199</v>
      </c>
      <c r="D860" s="31" t="s">
        <v>57</v>
      </c>
      <c r="E860" s="31" t="s">
        <v>63</v>
      </c>
      <c r="F860" s="31" t="s">
        <v>55</v>
      </c>
      <c r="G860" s="31">
        <v>8</v>
      </c>
      <c r="H860" s="32">
        <v>6096</v>
      </c>
      <c r="I860" s="31">
        <v>1445.9712</v>
      </c>
    </row>
    <row r="861" spans="2:9" x14ac:dyDescent="0.25">
      <c r="B861" s="29">
        <v>41363</v>
      </c>
      <c r="C861" s="30">
        <v>2565</v>
      </c>
      <c r="D861" s="31" t="s">
        <v>57</v>
      </c>
      <c r="E861" s="31" t="s">
        <v>63</v>
      </c>
      <c r="F861" s="31" t="s">
        <v>59</v>
      </c>
      <c r="G861" s="31">
        <v>9</v>
      </c>
      <c r="H861" s="32">
        <v>6135.75</v>
      </c>
      <c r="I861" s="31">
        <v>1783.8670499999998</v>
      </c>
    </row>
    <row r="862" spans="2:9" x14ac:dyDescent="0.25">
      <c r="B862" s="29">
        <v>41364</v>
      </c>
      <c r="C862" s="30">
        <v>2200</v>
      </c>
      <c r="D862" s="31" t="s">
        <v>53</v>
      </c>
      <c r="E862" s="31" t="s">
        <v>63</v>
      </c>
      <c r="F862" s="31" t="s">
        <v>55</v>
      </c>
      <c r="G862" s="31">
        <v>8</v>
      </c>
      <c r="H862" s="32">
        <v>7248</v>
      </c>
      <c r="I862" s="31">
        <v>3665.6759999999995</v>
      </c>
    </row>
    <row r="863" spans="2:9" x14ac:dyDescent="0.25">
      <c r="B863" s="29">
        <v>41365</v>
      </c>
      <c r="C863" s="30">
        <v>2566</v>
      </c>
      <c r="D863" s="31" t="s">
        <v>53</v>
      </c>
      <c r="E863" s="31" t="s">
        <v>63</v>
      </c>
      <c r="F863" s="31" t="s">
        <v>59</v>
      </c>
      <c r="G863" s="31">
        <v>7</v>
      </c>
      <c r="H863" s="32">
        <v>3108</v>
      </c>
      <c r="I863" s="31">
        <v>605.90460000000007</v>
      </c>
    </row>
    <row r="864" spans="2:9" x14ac:dyDescent="0.25">
      <c r="B864" s="29">
        <v>41366</v>
      </c>
      <c r="C864" s="30">
        <v>2201</v>
      </c>
      <c r="D864" s="31" t="s">
        <v>56</v>
      </c>
      <c r="E864" s="31" t="s">
        <v>63</v>
      </c>
      <c r="F864" s="31" t="s">
        <v>55</v>
      </c>
      <c r="G864" s="31">
        <v>6</v>
      </c>
      <c r="H864" s="32">
        <v>1935</v>
      </c>
      <c r="I864" s="31">
        <v>637.77600000000007</v>
      </c>
    </row>
    <row r="865" spans="2:9" x14ac:dyDescent="0.25">
      <c r="B865" s="29">
        <v>41367</v>
      </c>
      <c r="C865" s="30">
        <v>2567</v>
      </c>
      <c r="D865" s="31" t="s">
        <v>56</v>
      </c>
      <c r="E865" s="31" t="s">
        <v>63</v>
      </c>
      <c r="F865" s="31" t="s">
        <v>59</v>
      </c>
      <c r="G865" s="31">
        <v>9</v>
      </c>
      <c r="H865" s="32">
        <v>7411.5</v>
      </c>
      <c r="I865" s="31">
        <v>4191.9444000000003</v>
      </c>
    </row>
    <row r="866" spans="2:9" x14ac:dyDescent="0.25">
      <c r="B866" s="29">
        <v>41368</v>
      </c>
      <c r="C866" s="30">
        <v>2202</v>
      </c>
      <c r="D866" s="31" t="s">
        <v>57</v>
      </c>
      <c r="E866" s="31" t="s">
        <v>63</v>
      </c>
      <c r="F866" s="31" t="s">
        <v>58</v>
      </c>
      <c r="G866" s="31">
        <v>7</v>
      </c>
      <c r="H866" s="32">
        <v>8568</v>
      </c>
      <c r="I866" s="31">
        <v>5873.3639999999996</v>
      </c>
    </row>
    <row r="867" spans="2:9" x14ac:dyDescent="0.25">
      <c r="B867" s="29">
        <v>41369</v>
      </c>
      <c r="C867" s="30">
        <v>2568</v>
      </c>
      <c r="D867" s="31" t="s">
        <v>57</v>
      </c>
      <c r="E867" s="31" t="s">
        <v>63</v>
      </c>
      <c r="F867" s="31" t="s">
        <v>55</v>
      </c>
      <c r="G867" s="31">
        <v>10</v>
      </c>
      <c r="H867" s="32">
        <v>8880</v>
      </c>
      <c r="I867" s="31">
        <v>4962.8100000000004</v>
      </c>
    </row>
    <row r="868" spans="2:9" x14ac:dyDescent="0.25">
      <c r="B868" s="29">
        <v>41370</v>
      </c>
      <c r="C868" s="30">
        <v>2203</v>
      </c>
      <c r="D868" s="31" t="s">
        <v>53</v>
      </c>
      <c r="E868" s="31" t="s">
        <v>63</v>
      </c>
      <c r="F868" s="31" t="s">
        <v>58</v>
      </c>
      <c r="G868" s="31">
        <v>10</v>
      </c>
      <c r="H868" s="32">
        <v>6255</v>
      </c>
      <c r="I868" s="31">
        <v>3148.35</v>
      </c>
    </row>
    <row r="869" spans="2:9" x14ac:dyDescent="0.25">
      <c r="B869" s="29">
        <v>41371</v>
      </c>
      <c r="C869" s="30">
        <v>2569</v>
      </c>
      <c r="D869" s="31" t="s">
        <v>53</v>
      </c>
      <c r="E869" s="31" t="s">
        <v>63</v>
      </c>
      <c r="F869" s="31" t="s">
        <v>55</v>
      </c>
      <c r="G869" s="31">
        <v>6</v>
      </c>
      <c r="H869" s="32">
        <v>7992</v>
      </c>
      <c r="I869" s="31">
        <v>3956.5727999999999</v>
      </c>
    </row>
    <row r="870" spans="2:9" x14ac:dyDescent="0.25">
      <c r="B870" s="29">
        <v>41372</v>
      </c>
      <c r="C870" s="30">
        <v>2204</v>
      </c>
      <c r="D870" s="31" t="s">
        <v>56</v>
      </c>
      <c r="E870" s="31" t="s">
        <v>63</v>
      </c>
      <c r="F870" s="31" t="s">
        <v>58</v>
      </c>
      <c r="G870" s="31">
        <v>10</v>
      </c>
      <c r="H870" s="32">
        <v>6660</v>
      </c>
      <c r="I870" s="31">
        <v>1922.9639999999999</v>
      </c>
    </row>
    <row r="871" spans="2:9" x14ac:dyDescent="0.25">
      <c r="B871" s="29">
        <v>41373</v>
      </c>
      <c r="C871" s="30">
        <v>2570</v>
      </c>
      <c r="D871" s="31" t="s">
        <v>56</v>
      </c>
      <c r="E871" s="31" t="s">
        <v>63</v>
      </c>
      <c r="F871" s="31" t="s">
        <v>55</v>
      </c>
      <c r="G871" s="31">
        <v>7</v>
      </c>
      <c r="H871" s="32">
        <v>5607</v>
      </c>
      <c r="I871" s="31">
        <v>591.35159999999996</v>
      </c>
    </row>
    <row r="872" spans="2:9" x14ac:dyDescent="0.25">
      <c r="B872" s="29">
        <v>41374</v>
      </c>
      <c r="C872" s="30">
        <v>2205</v>
      </c>
      <c r="D872" s="31" t="s">
        <v>57</v>
      </c>
      <c r="E872" s="31" t="s">
        <v>63</v>
      </c>
      <c r="F872" s="31" t="s">
        <v>59</v>
      </c>
      <c r="G872" s="31">
        <v>9</v>
      </c>
      <c r="H872" s="32">
        <v>13410</v>
      </c>
      <c r="I872" s="31">
        <v>2911.0428000000002</v>
      </c>
    </row>
    <row r="873" spans="2:9" x14ac:dyDescent="0.25">
      <c r="B873" s="29">
        <v>41375</v>
      </c>
      <c r="C873" s="30">
        <v>2571</v>
      </c>
      <c r="D873" s="31" t="s">
        <v>57</v>
      </c>
      <c r="E873" s="31" t="s">
        <v>63</v>
      </c>
      <c r="F873" s="31" t="s">
        <v>58</v>
      </c>
      <c r="G873" s="31">
        <v>10</v>
      </c>
      <c r="H873" s="32">
        <v>4770</v>
      </c>
      <c r="I873" s="31">
        <v>2509.9740000000002</v>
      </c>
    </row>
    <row r="874" spans="2:9" x14ac:dyDescent="0.25">
      <c r="B874" s="29">
        <v>41376</v>
      </c>
      <c r="C874" s="30">
        <v>2206</v>
      </c>
      <c r="D874" s="31" t="s">
        <v>53</v>
      </c>
      <c r="E874" s="31" t="s">
        <v>63</v>
      </c>
      <c r="F874" s="31" t="s">
        <v>59</v>
      </c>
      <c r="G874" s="31">
        <v>6</v>
      </c>
      <c r="H874" s="32">
        <v>2673</v>
      </c>
      <c r="I874" s="31">
        <v>2986.2755999999999</v>
      </c>
    </row>
    <row r="875" spans="2:9" x14ac:dyDescent="0.25">
      <c r="B875" s="29">
        <v>41377</v>
      </c>
      <c r="C875" s="30">
        <v>2572</v>
      </c>
      <c r="D875" s="31" t="s">
        <v>53</v>
      </c>
      <c r="E875" s="31" t="s">
        <v>63</v>
      </c>
      <c r="F875" s="31" t="s">
        <v>58</v>
      </c>
      <c r="G875" s="31">
        <v>9</v>
      </c>
      <c r="H875" s="32">
        <v>6378.75</v>
      </c>
      <c r="I875" s="31">
        <v>702.08774999999991</v>
      </c>
    </row>
    <row r="876" spans="2:9" x14ac:dyDescent="0.25">
      <c r="B876" s="29">
        <v>41378</v>
      </c>
      <c r="C876" s="30">
        <v>2207</v>
      </c>
      <c r="D876" s="31" t="s">
        <v>56</v>
      </c>
      <c r="E876" s="31" t="s">
        <v>63</v>
      </c>
      <c r="F876" s="31" t="s">
        <v>59</v>
      </c>
      <c r="G876" s="31">
        <v>7</v>
      </c>
      <c r="H876" s="32">
        <v>4882.5</v>
      </c>
      <c r="I876" s="31">
        <v>687.94425000000001</v>
      </c>
    </row>
    <row r="877" spans="2:9" x14ac:dyDescent="0.25">
      <c r="B877" s="29">
        <v>41379</v>
      </c>
      <c r="C877" s="30">
        <v>2573</v>
      </c>
      <c r="D877" s="31" t="s">
        <v>56</v>
      </c>
      <c r="E877" s="31" t="s">
        <v>63</v>
      </c>
      <c r="F877" s="31" t="s">
        <v>58</v>
      </c>
      <c r="G877" s="31">
        <v>6</v>
      </c>
      <c r="H877" s="32">
        <v>4401</v>
      </c>
      <c r="I877" s="31">
        <v>2591.7489000000005</v>
      </c>
    </row>
    <row r="878" spans="2:9" x14ac:dyDescent="0.25">
      <c r="B878" s="29">
        <v>41380</v>
      </c>
      <c r="C878" s="30">
        <v>2208</v>
      </c>
      <c r="D878" s="31" t="s">
        <v>57</v>
      </c>
      <c r="E878" s="31" t="s">
        <v>63</v>
      </c>
      <c r="F878" s="31" t="s">
        <v>55</v>
      </c>
      <c r="G878" s="31">
        <v>6</v>
      </c>
      <c r="H878" s="32">
        <v>9720</v>
      </c>
      <c r="I878" s="31">
        <v>3403.5551999999998</v>
      </c>
    </row>
    <row r="879" spans="2:9" x14ac:dyDescent="0.25">
      <c r="B879" s="29">
        <v>41381</v>
      </c>
      <c r="C879" s="30">
        <v>2574</v>
      </c>
      <c r="D879" s="31" t="s">
        <v>57</v>
      </c>
      <c r="E879" s="31" t="s">
        <v>63</v>
      </c>
      <c r="F879" s="31" t="s">
        <v>59</v>
      </c>
      <c r="G879" s="31">
        <v>7</v>
      </c>
      <c r="H879" s="32">
        <v>3990</v>
      </c>
      <c r="I879" s="31">
        <v>1372.9590000000001</v>
      </c>
    </row>
    <row r="880" spans="2:9" x14ac:dyDescent="0.25">
      <c r="B880" s="29">
        <v>41382</v>
      </c>
      <c r="C880" s="30">
        <v>2209</v>
      </c>
      <c r="D880" s="31" t="s">
        <v>53</v>
      </c>
      <c r="E880" s="31" t="s">
        <v>63</v>
      </c>
      <c r="F880" s="31" t="s">
        <v>55</v>
      </c>
      <c r="G880" s="31">
        <v>9</v>
      </c>
      <c r="H880" s="32">
        <v>2349</v>
      </c>
      <c r="I880" s="31">
        <v>3937.8635999999997</v>
      </c>
    </row>
    <row r="881" spans="2:9" x14ac:dyDescent="0.25">
      <c r="B881" s="29">
        <v>41383</v>
      </c>
      <c r="C881" s="30">
        <v>2575</v>
      </c>
      <c r="D881" s="31" t="s">
        <v>53</v>
      </c>
      <c r="E881" s="31" t="s">
        <v>63</v>
      </c>
      <c r="F881" s="31" t="s">
        <v>59</v>
      </c>
      <c r="G881" s="31">
        <v>7</v>
      </c>
      <c r="H881" s="32">
        <v>9292.5</v>
      </c>
      <c r="I881" s="31">
        <v>737.63864999999987</v>
      </c>
    </row>
    <row r="882" spans="2:9" x14ac:dyDescent="0.25">
      <c r="B882" s="29">
        <v>41384</v>
      </c>
      <c r="C882" s="30">
        <v>2210</v>
      </c>
      <c r="D882" s="31" t="s">
        <v>56</v>
      </c>
      <c r="E882" s="31" t="s">
        <v>63</v>
      </c>
      <c r="F882" s="31" t="s">
        <v>55</v>
      </c>
      <c r="G882" s="31">
        <v>9</v>
      </c>
      <c r="H882" s="32">
        <v>13702.5</v>
      </c>
      <c r="I882" s="31">
        <v>919.98585000000003</v>
      </c>
    </row>
    <row r="883" spans="2:9" x14ac:dyDescent="0.25">
      <c r="B883" s="29">
        <v>41385</v>
      </c>
      <c r="C883" s="30">
        <v>2576</v>
      </c>
      <c r="D883" s="31" t="s">
        <v>56</v>
      </c>
      <c r="E883" s="31" t="s">
        <v>63</v>
      </c>
      <c r="F883" s="31" t="s">
        <v>59</v>
      </c>
      <c r="G883" s="31">
        <v>7</v>
      </c>
      <c r="H883" s="32">
        <v>6762</v>
      </c>
      <c r="I883" s="31">
        <v>1316.8995</v>
      </c>
    </row>
    <row r="884" spans="2:9" x14ac:dyDescent="0.25">
      <c r="B884" s="29">
        <v>41386</v>
      </c>
      <c r="C884" s="30">
        <v>2211</v>
      </c>
      <c r="D884" s="31" t="s">
        <v>57</v>
      </c>
      <c r="E884" s="31" t="s">
        <v>63</v>
      </c>
      <c r="F884" s="31" t="s">
        <v>58</v>
      </c>
      <c r="G884" s="31">
        <v>10</v>
      </c>
      <c r="H884" s="32">
        <v>5400</v>
      </c>
      <c r="I884" s="31">
        <v>2108.7000000000003</v>
      </c>
    </row>
    <row r="885" spans="2:9" x14ac:dyDescent="0.25">
      <c r="B885" s="29">
        <v>41387</v>
      </c>
      <c r="C885" s="30">
        <v>2577</v>
      </c>
      <c r="D885" s="31" t="s">
        <v>57</v>
      </c>
      <c r="E885" s="31" t="s">
        <v>63</v>
      </c>
      <c r="F885" s="31" t="s">
        <v>55</v>
      </c>
      <c r="G885" s="31">
        <v>6</v>
      </c>
      <c r="H885" s="32">
        <v>9432</v>
      </c>
      <c r="I885" s="31">
        <v>3295.5407999999998</v>
      </c>
    </row>
    <row r="886" spans="2:9" x14ac:dyDescent="0.25">
      <c r="B886" s="29">
        <v>41388</v>
      </c>
      <c r="C886" s="30">
        <v>2212</v>
      </c>
      <c r="D886" s="31" t="s">
        <v>53</v>
      </c>
      <c r="E886" s="31" t="s">
        <v>63</v>
      </c>
      <c r="F886" s="31" t="s">
        <v>58</v>
      </c>
      <c r="G886" s="31">
        <v>9</v>
      </c>
      <c r="H886" s="32">
        <v>2610</v>
      </c>
      <c r="I886" s="31">
        <v>3854.4479999999999</v>
      </c>
    </row>
    <row r="887" spans="2:9" x14ac:dyDescent="0.25">
      <c r="B887" s="29">
        <v>41389</v>
      </c>
      <c r="C887" s="30">
        <v>2578</v>
      </c>
      <c r="D887" s="31" t="s">
        <v>53</v>
      </c>
      <c r="E887" s="31" t="s">
        <v>63</v>
      </c>
      <c r="F887" s="31" t="s">
        <v>55</v>
      </c>
      <c r="G887" s="31">
        <v>9</v>
      </c>
      <c r="H887" s="32">
        <v>5220</v>
      </c>
      <c r="I887" s="31">
        <v>1099.0709999999999</v>
      </c>
    </row>
    <row r="888" spans="2:9" x14ac:dyDescent="0.25">
      <c r="B888" s="29">
        <v>41390</v>
      </c>
      <c r="C888" s="30">
        <v>2213</v>
      </c>
      <c r="D888" s="31" t="s">
        <v>56</v>
      </c>
      <c r="E888" s="31" t="s">
        <v>63</v>
      </c>
      <c r="F888" s="31" t="s">
        <v>58</v>
      </c>
      <c r="G888" s="31">
        <v>8</v>
      </c>
      <c r="H888" s="32">
        <v>8388</v>
      </c>
      <c r="I888" s="31">
        <v>1038.4344000000001</v>
      </c>
    </row>
    <row r="889" spans="2:9" x14ac:dyDescent="0.25">
      <c r="B889" s="29">
        <v>41391</v>
      </c>
      <c r="C889" s="30">
        <v>2579</v>
      </c>
      <c r="D889" s="31" t="s">
        <v>56</v>
      </c>
      <c r="E889" s="31" t="s">
        <v>63</v>
      </c>
      <c r="F889" s="31" t="s">
        <v>55</v>
      </c>
      <c r="G889" s="31">
        <v>7</v>
      </c>
      <c r="H889" s="32">
        <v>11550</v>
      </c>
      <c r="I889" s="31">
        <v>1974.5880000000002</v>
      </c>
    </row>
    <row r="890" spans="2:9" x14ac:dyDescent="0.25">
      <c r="B890" s="29">
        <v>41392</v>
      </c>
      <c r="C890" s="30">
        <v>2214</v>
      </c>
      <c r="D890" s="31" t="s">
        <v>57</v>
      </c>
      <c r="E890" s="31" t="s">
        <v>63</v>
      </c>
      <c r="F890" s="31" t="s">
        <v>59</v>
      </c>
      <c r="G890" s="31">
        <v>6</v>
      </c>
      <c r="H890" s="32">
        <v>5967</v>
      </c>
      <c r="I890" s="31">
        <v>3592.1340000000005</v>
      </c>
    </row>
    <row r="891" spans="2:9" x14ac:dyDescent="0.25">
      <c r="B891" s="29">
        <v>41393</v>
      </c>
      <c r="C891" s="30">
        <v>2580</v>
      </c>
      <c r="D891" s="31" t="s">
        <v>57</v>
      </c>
      <c r="E891" s="31" t="s">
        <v>63</v>
      </c>
      <c r="F891" s="31" t="s">
        <v>58</v>
      </c>
      <c r="G891" s="31">
        <v>8</v>
      </c>
      <c r="H891" s="32">
        <v>7308</v>
      </c>
      <c r="I891" s="31">
        <v>2817.2339999999999</v>
      </c>
    </row>
    <row r="892" spans="2:9" x14ac:dyDescent="0.25">
      <c r="B892" s="29">
        <v>41394</v>
      </c>
      <c r="C892" s="30">
        <v>2215</v>
      </c>
      <c r="D892" s="31" t="s">
        <v>53</v>
      </c>
      <c r="E892" s="31" t="s">
        <v>63</v>
      </c>
      <c r="F892" s="31" t="s">
        <v>59</v>
      </c>
      <c r="G892" s="31">
        <v>9</v>
      </c>
      <c r="H892" s="32">
        <v>5481</v>
      </c>
      <c r="I892" s="31">
        <v>1679.9265</v>
      </c>
    </row>
    <row r="893" spans="2:9" x14ac:dyDescent="0.25">
      <c r="B893" s="29">
        <v>41395</v>
      </c>
      <c r="C893" s="30">
        <v>2581</v>
      </c>
      <c r="D893" s="31" t="s">
        <v>53</v>
      </c>
      <c r="E893" s="31" t="s">
        <v>63</v>
      </c>
      <c r="F893" s="31" t="s">
        <v>58</v>
      </c>
      <c r="G893" s="31">
        <v>8</v>
      </c>
      <c r="H893" s="32">
        <v>3024</v>
      </c>
      <c r="I893" s="31">
        <v>1639.3103999999998</v>
      </c>
    </row>
    <row r="894" spans="2:9" x14ac:dyDescent="0.25">
      <c r="B894" s="29">
        <v>41396</v>
      </c>
      <c r="C894" s="30">
        <v>2216</v>
      </c>
      <c r="D894" s="31" t="s">
        <v>56</v>
      </c>
      <c r="E894" s="31" t="s">
        <v>63</v>
      </c>
      <c r="F894" s="31" t="s">
        <v>59</v>
      </c>
      <c r="G894" s="31">
        <v>7</v>
      </c>
      <c r="H894" s="32">
        <v>4074</v>
      </c>
      <c r="I894" s="31">
        <v>3602.2308000000003</v>
      </c>
    </row>
    <row r="895" spans="2:9" x14ac:dyDescent="0.25">
      <c r="B895" s="29">
        <v>41397</v>
      </c>
      <c r="C895" s="30">
        <v>2582</v>
      </c>
      <c r="D895" s="31" t="s">
        <v>56</v>
      </c>
      <c r="E895" s="31" t="s">
        <v>63</v>
      </c>
      <c r="F895" s="31" t="s">
        <v>58</v>
      </c>
      <c r="G895" s="31">
        <v>7</v>
      </c>
      <c r="H895" s="32">
        <v>7182</v>
      </c>
      <c r="I895" s="31">
        <v>3080.5991999999997</v>
      </c>
    </row>
    <row r="896" spans="2:9" x14ac:dyDescent="0.25">
      <c r="B896" s="29">
        <v>41398</v>
      </c>
      <c r="C896" s="30">
        <v>2217</v>
      </c>
      <c r="D896" s="31" t="s">
        <v>57</v>
      </c>
      <c r="E896" s="31" t="s">
        <v>63</v>
      </c>
      <c r="F896" s="31" t="s">
        <v>55</v>
      </c>
      <c r="G896" s="31">
        <v>9</v>
      </c>
      <c r="H896" s="32">
        <v>12555</v>
      </c>
      <c r="I896" s="31">
        <v>2253.3714</v>
      </c>
    </row>
    <row r="897" spans="2:9" x14ac:dyDescent="0.25">
      <c r="B897" s="29">
        <v>41399</v>
      </c>
      <c r="C897" s="30">
        <v>2583</v>
      </c>
      <c r="D897" s="31" t="s">
        <v>57</v>
      </c>
      <c r="E897" s="31" t="s">
        <v>63</v>
      </c>
      <c r="F897" s="31" t="s">
        <v>59</v>
      </c>
      <c r="G897" s="31">
        <v>7</v>
      </c>
      <c r="H897" s="32">
        <v>5229</v>
      </c>
      <c r="I897" s="31">
        <v>1091.8152</v>
      </c>
    </row>
    <row r="898" spans="2:9" x14ac:dyDescent="0.25">
      <c r="B898" s="29">
        <v>41400</v>
      </c>
      <c r="C898" s="30">
        <v>2218</v>
      </c>
      <c r="D898" s="31" t="s">
        <v>53</v>
      </c>
      <c r="E898" s="31" t="s">
        <v>63</v>
      </c>
      <c r="F898" s="31" t="s">
        <v>55</v>
      </c>
      <c r="G898" s="31">
        <v>6</v>
      </c>
      <c r="H898" s="32">
        <v>8437.5</v>
      </c>
      <c r="I898" s="31">
        <v>2847.6562500000005</v>
      </c>
    </row>
    <row r="899" spans="2:9" x14ac:dyDescent="0.25">
      <c r="B899" s="29">
        <v>41401</v>
      </c>
      <c r="C899" s="30">
        <v>2584</v>
      </c>
      <c r="D899" s="31" t="s">
        <v>53</v>
      </c>
      <c r="E899" s="31" t="s">
        <v>63</v>
      </c>
      <c r="F899" s="31" t="s">
        <v>59</v>
      </c>
      <c r="G899" s="31">
        <v>8</v>
      </c>
      <c r="H899" s="32">
        <v>10260</v>
      </c>
      <c r="I899" s="31">
        <v>649.0476000000001</v>
      </c>
    </row>
    <row r="900" spans="2:9" x14ac:dyDescent="0.25">
      <c r="B900" s="29">
        <v>41767</v>
      </c>
      <c r="C900" s="30">
        <v>2219</v>
      </c>
      <c r="D900" s="31" t="s">
        <v>56</v>
      </c>
      <c r="E900" s="31" t="s">
        <v>63</v>
      </c>
      <c r="F900" s="31" t="s">
        <v>55</v>
      </c>
      <c r="G900" s="31">
        <v>10</v>
      </c>
      <c r="H900" s="32">
        <v>1755</v>
      </c>
      <c r="I900" s="31">
        <v>682.69499999999994</v>
      </c>
    </row>
    <row r="901" spans="2:9" x14ac:dyDescent="0.25">
      <c r="B901" s="29">
        <v>41768</v>
      </c>
      <c r="C901" s="30">
        <v>2585</v>
      </c>
      <c r="D901" s="31" t="s">
        <v>56</v>
      </c>
      <c r="E901" s="31" t="s">
        <v>63</v>
      </c>
      <c r="F901" s="31" t="s">
        <v>59</v>
      </c>
      <c r="G901" s="31">
        <v>8</v>
      </c>
      <c r="H901" s="32">
        <v>2248</v>
      </c>
      <c r="I901" s="31">
        <v>2456.8392000000003</v>
      </c>
    </row>
    <row r="902" spans="2:9" x14ac:dyDescent="0.25">
      <c r="B902" s="29">
        <v>41769</v>
      </c>
      <c r="C902" s="30">
        <v>2220</v>
      </c>
      <c r="D902" s="31" t="s">
        <v>57</v>
      </c>
      <c r="E902" s="31" t="s">
        <v>63</v>
      </c>
      <c r="F902" s="31" t="s">
        <v>58</v>
      </c>
      <c r="G902" s="31">
        <v>9</v>
      </c>
      <c r="H902" s="32">
        <v>2929.5</v>
      </c>
      <c r="I902" s="31">
        <v>2312.5473000000002</v>
      </c>
    </row>
    <row r="903" spans="2:9" x14ac:dyDescent="0.25">
      <c r="B903" s="29">
        <v>41770</v>
      </c>
      <c r="C903" s="30">
        <v>2586</v>
      </c>
      <c r="D903" s="31" t="s">
        <v>57</v>
      </c>
      <c r="E903" s="31" t="s">
        <v>63</v>
      </c>
      <c r="F903" s="31" t="s">
        <v>55</v>
      </c>
      <c r="G903" s="31">
        <v>10</v>
      </c>
      <c r="H903" s="32">
        <v>2910</v>
      </c>
      <c r="I903" s="31">
        <v>1042.653</v>
      </c>
    </row>
    <row r="904" spans="2:9" x14ac:dyDescent="0.25">
      <c r="B904" s="29">
        <v>41771</v>
      </c>
      <c r="C904" s="30">
        <v>2221</v>
      </c>
      <c r="D904" s="31" t="s">
        <v>53</v>
      </c>
      <c r="E904" s="31" t="s">
        <v>63</v>
      </c>
      <c r="F904" s="31" t="s">
        <v>58</v>
      </c>
      <c r="G904" s="31">
        <v>7</v>
      </c>
      <c r="H904" s="32">
        <v>10395</v>
      </c>
      <c r="I904" s="31">
        <v>861.9534000000001</v>
      </c>
    </row>
    <row r="905" spans="2:9" x14ac:dyDescent="0.25">
      <c r="B905" s="29">
        <v>41772</v>
      </c>
      <c r="C905" s="30">
        <v>2587</v>
      </c>
      <c r="D905" s="31" t="s">
        <v>53</v>
      </c>
      <c r="E905" s="31" t="s">
        <v>63</v>
      </c>
      <c r="F905" s="31" t="s">
        <v>55</v>
      </c>
      <c r="G905" s="31">
        <v>8</v>
      </c>
      <c r="H905" s="32">
        <v>10440</v>
      </c>
      <c r="I905" s="31">
        <v>2196.1584000000003</v>
      </c>
    </row>
    <row r="906" spans="2:9" x14ac:dyDescent="0.25">
      <c r="B906" s="29">
        <v>41773</v>
      </c>
      <c r="C906" s="30">
        <v>2222</v>
      </c>
      <c r="D906" s="31" t="s">
        <v>56</v>
      </c>
      <c r="E906" s="31" t="s">
        <v>63</v>
      </c>
      <c r="F906" s="31" t="s">
        <v>58</v>
      </c>
      <c r="G906" s="31">
        <v>6</v>
      </c>
      <c r="H906" s="32">
        <v>4374</v>
      </c>
      <c r="I906" s="31">
        <v>2795.8608000000004</v>
      </c>
    </row>
    <row r="907" spans="2:9" x14ac:dyDescent="0.25">
      <c r="B907" s="29">
        <v>41774</v>
      </c>
      <c r="C907" s="30">
        <v>2588</v>
      </c>
      <c r="D907" s="31" t="s">
        <v>56</v>
      </c>
      <c r="E907" s="31" t="s">
        <v>63</v>
      </c>
      <c r="F907" s="31" t="s">
        <v>55</v>
      </c>
      <c r="G907" s="31">
        <v>8</v>
      </c>
      <c r="H907" s="32">
        <v>2124</v>
      </c>
      <c r="I907" s="31">
        <v>2627.1755999999996</v>
      </c>
    </row>
    <row r="908" spans="2:9" x14ac:dyDescent="0.25">
      <c r="B908" s="29">
        <v>41775</v>
      </c>
      <c r="C908" s="30">
        <v>2223</v>
      </c>
      <c r="D908" s="31" t="s">
        <v>57</v>
      </c>
      <c r="E908" s="31" t="s">
        <v>63</v>
      </c>
      <c r="F908" s="31" t="s">
        <v>59</v>
      </c>
      <c r="G908" s="31">
        <v>7</v>
      </c>
      <c r="H908" s="32">
        <v>4515</v>
      </c>
      <c r="I908" s="31">
        <v>3930.3074999999999</v>
      </c>
    </row>
    <row r="909" spans="2:9" x14ac:dyDescent="0.25">
      <c r="B909" s="29">
        <v>41776</v>
      </c>
      <c r="C909" s="30">
        <v>2589</v>
      </c>
      <c r="D909" s="31" t="s">
        <v>57</v>
      </c>
      <c r="E909" s="31" t="s">
        <v>63</v>
      </c>
      <c r="F909" s="31" t="s">
        <v>58</v>
      </c>
      <c r="G909" s="31">
        <v>9</v>
      </c>
      <c r="H909" s="32">
        <v>1714.5</v>
      </c>
      <c r="I909" s="31">
        <v>3669.03</v>
      </c>
    </row>
    <row r="910" spans="2:9" x14ac:dyDescent="0.25">
      <c r="B910" s="29">
        <v>41777</v>
      </c>
      <c r="C910" s="30">
        <v>2224</v>
      </c>
      <c r="D910" s="31" t="s">
        <v>53</v>
      </c>
      <c r="E910" s="31" t="s">
        <v>63</v>
      </c>
      <c r="F910" s="31" t="s">
        <v>59</v>
      </c>
      <c r="G910" s="31">
        <v>9</v>
      </c>
      <c r="H910" s="32">
        <v>2439</v>
      </c>
      <c r="I910" s="31">
        <v>5413.3604999999998</v>
      </c>
    </row>
    <row r="911" spans="2:9" x14ac:dyDescent="0.25">
      <c r="B911" s="29">
        <v>41778</v>
      </c>
      <c r="C911" s="30">
        <v>2590</v>
      </c>
      <c r="D911" s="31" t="s">
        <v>53</v>
      </c>
      <c r="E911" s="31" t="s">
        <v>63</v>
      </c>
      <c r="F911" s="31" t="s">
        <v>58</v>
      </c>
      <c r="G911" s="31">
        <v>10</v>
      </c>
      <c r="H911" s="32">
        <v>5280</v>
      </c>
      <c r="I911" s="31">
        <v>1017.9839999999999</v>
      </c>
    </row>
    <row r="912" spans="2:9" x14ac:dyDescent="0.25">
      <c r="B912" s="29">
        <v>41779</v>
      </c>
      <c r="C912" s="30">
        <v>2225</v>
      </c>
      <c r="D912" s="31" t="s">
        <v>56</v>
      </c>
      <c r="E912" s="31" t="s">
        <v>63</v>
      </c>
      <c r="F912" s="31" t="s">
        <v>59</v>
      </c>
      <c r="G912" s="31">
        <v>9</v>
      </c>
      <c r="H912" s="32">
        <v>11475</v>
      </c>
      <c r="I912" s="31">
        <v>1964.0609999999999</v>
      </c>
    </row>
    <row r="913" spans="2:9" x14ac:dyDescent="0.25">
      <c r="B913" s="29">
        <v>41780</v>
      </c>
      <c r="C913" s="30">
        <v>2591</v>
      </c>
      <c r="D913" s="31" t="s">
        <v>56</v>
      </c>
      <c r="E913" s="31" t="s">
        <v>63</v>
      </c>
      <c r="F913" s="31" t="s">
        <v>58</v>
      </c>
      <c r="G913" s="31">
        <v>9</v>
      </c>
      <c r="H913" s="32">
        <v>2146.5</v>
      </c>
      <c r="I913" s="31">
        <v>2891.9794499999998</v>
      </c>
    </row>
    <row r="914" spans="2:9" x14ac:dyDescent="0.25">
      <c r="B914" s="29">
        <v>41781</v>
      </c>
      <c r="C914" s="30">
        <v>2226</v>
      </c>
      <c r="D914" s="31" t="s">
        <v>57</v>
      </c>
      <c r="E914" s="31" t="s">
        <v>63</v>
      </c>
      <c r="F914" s="31" t="s">
        <v>55</v>
      </c>
      <c r="G914" s="31">
        <v>7</v>
      </c>
      <c r="H914" s="32">
        <v>3507</v>
      </c>
      <c r="I914" s="31">
        <v>1728.6003000000001</v>
      </c>
    </row>
    <row r="915" spans="2:9" x14ac:dyDescent="0.25">
      <c r="B915" s="29">
        <v>41782</v>
      </c>
      <c r="C915" s="30">
        <v>2592</v>
      </c>
      <c r="D915" s="31" t="s">
        <v>57</v>
      </c>
      <c r="E915" s="31" t="s">
        <v>63</v>
      </c>
      <c r="F915" s="31" t="s">
        <v>59</v>
      </c>
      <c r="G915" s="31">
        <v>7</v>
      </c>
      <c r="H915" s="32">
        <v>5386.5</v>
      </c>
      <c r="I915" s="31">
        <v>4035.3862500000005</v>
      </c>
    </row>
    <row r="916" spans="2:9" x14ac:dyDescent="0.25">
      <c r="B916" s="29">
        <v>41783</v>
      </c>
      <c r="C916" s="30">
        <v>2227</v>
      </c>
      <c r="D916" s="31" t="s">
        <v>53</v>
      </c>
      <c r="E916" s="31" t="s">
        <v>63</v>
      </c>
      <c r="F916" s="31" t="s">
        <v>55</v>
      </c>
      <c r="G916" s="31">
        <v>9</v>
      </c>
      <c r="H916" s="32">
        <v>1809</v>
      </c>
      <c r="I916" s="31">
        <v>672.22439999999995</v>
      </c>
    </row>
    <row r="917" spans="2:9" x14ac:dyDescent="0.25">
      <c r="B917" s="29">
        <v>41784</v>
      </c>
      <c r="C917" s="30">
        <v>2593</v>
      </c>
      <c r="D917" s="31" t="s">
        <v>53</v>
      </c>
      <c r="E917" s="31" t="s">
        <v>63</v>
      </c>
      <c r="F917" s="31" t="s">
        <v>59</v>
      </c>
      <c r="G917" s="31">
        <v>6</v>
      </c>
      <c r="H917" s="32">
        <v>9792</v>
      </c>
      <c r="I917" s="31">
        <v>2450.6927999999998</v>
      </c>
    </row>
    <row r="918" spans="2:9" x14ac:dyDescent="0.25">
      <c r="B918" s="29">
        <v>41785</v>
      </c>
      <c r="C918" s="30">
        <v>2228</v>
      </c>
      <c r="D918" s="31" t="s">
        <v>56</v>
      </c>
      <c r="E918" s="31" t="s">
        <v>63</v>
      </c>
      <c r="F918" s="31" t="s">
        <v>55</v>
      </c>
      <c r="G918" s="31">
        <v>7</v>
      </c>
      <c r="H918" s="32">
        <v>5055.75</v>
      </c>
      <c r="I918" s="31">
        <v>2312.1630000000005</v>
      </c>
    </row>
    <row r="919" spans="2:9" x14ac:dyDescent="0.25">
      <c r="B919" s="29">
        <v>41786</v>
      </c>
      <c r="C919" s="30">
        <v>2594</v>
      </c>
      <c r="D919" s="31" t="s">
        <v>56</v>
      </c>
      <c r="E919" s="31" t="s">
        <v>63</v>
      </c>
      <c r="F919" s="31" t="s">
        <v>59</v>
      </c>
      <c r="G919" s="31">
        <v>6</v>
      </c>
      <c r="H919" s="32">
        <v>10044</v>
      </c>
      <c r="I919" s="31">
        <v>2625.2505000000001</v>
      </c>
    </row>
    <row r="920" spans="2:9" x14ac:dyDescent="0.25">
      <c r="B920" s="29">
        <v>41787</v>
      </c>
      <c r="C920" s="30">
        <v>2229</v>
      </c>
      <c r="D920" s="31" t="s">
        <v>57</v>
      </c>
      <c r="E920" s="31" t="s">
        <v>63</v>
      </c>
      <c r="F920" s="31" t="s">
        <v>58</v>
      </c>
      <c r="G920" s="31">
        <v>9</v>
      </c>
      <c r="H920" s="32">
        <v>10260</v>
      </c>
      <c r="I920" s="31">
        <v>1579.0140000000001</v>
      </c>
    </row>
    <row r="921" spans="2:9" x14ac:dyDescent="0.25">
      <c r="B921" s="29">
        <v>41788</v>
      </c>
      <c r="C921" s="30">
        <v>2595</v>
      </c>
      <c r="D921" s="31" t="s">
        <v>57</v>
      </c>
      <c r="E921" s="31" t="s">
        <v>63</v>
      </c>
      <c r="F921" s="31" t="s">
        <v>55</v>
      </c>
      <c r="G921" s="31">
        <v>6</v>
      </c>
      <c r="H921" s="32">
        <v>7236</v>
      </c>
      <c r="I921" s="31">
        <v>1536.9264000000001</v>
      </c>
    </row>
    <row r="922" spans="2:9" x14ac:dyDescent="0.25">
      <c r="B922" s="29">
        <v>41789</v>
      </c>
      <c r="C922" s="30">
        <v>2230</v>
      </c>
      <c r="D922" s="31" t="s">
        <v>53</v>
      </c>
      <c r="E922" s="31" t="s">
        <v>63</v>
      </c>
      <c r="F922" s="31" t="s">
        <v>58</v>
      </c>
      <c r="G922" s="31">
        <v>9</v>
      </c>
      <c r="H922" s="32">
        <v>2943</v>
      </c>
      <c r="I922" s="31">
        <v>2674.3041000000003</v>
      </c>
    </row>
    <row r="923" spans="2:9" x14ac:dyDescent="0.25">
      <c r="B923" s="29">
        <v>41790</v>
      </c>
      <c r="C923" s="30">
        <v>2596</v>
      </c>
      <c r="D923" s="31" t="s">
        <v>53</v>
      </c>
      <c r="E923" s="31" t="s">
        <v>63</v>
      </c>
      <c r="F923" s="31" t="s">
        <v>55</v>
      </c>
      <c r="G923" s="31">
        <v>9</v>
      </c>
      <c r="H923" s="32">
        <v>5643</v>
      </c>
      <c r="I923" s="31">
        <v>5301.5985000000001</v>
      </c>
    </row>
    <row r="924" spans="2:9" x14ac:dyDescent="0.25">
      <c r="B924" s="29">
        <v>41791</v>
      </c>
      <c r="C924" s="30">
        <v>2231</v>
      </c>
      <c r="D924" s="31" t="s">
        <v>56</v>
      </c>
      <c r="E924" s="31" t="s">
        <v>63</v>
      </c>
      <c r="F924" s="31" t="s">
        <v>58</v>
      </c>
      <c r="G924" s="31">
        <v>7</v>
      </c>
      <c r="H924" s="32">
        <v>1869</v>
      </c>
      <c r="I924" s="31">
        <v>1558.3722</v>
      </c>
    </row>
    <row r="925" spans="2:9" x14ac:dyDescent="0.25">
      <c r="B925" s="29">
        <v>41792</v>
      </c>
      <c r="C925" s="30">
        <v>2597</v>
      </c>
      <c r="D925" s="31" t="s">
        <v>56</v>
      </c>
      <c r="E925" s="31" t="s">
        <v>63</v>
      </c>
      <c r="F925" s="31" t="s">
        <v>55</v>
      </c>
      <c r="G925" s="31">
        <v>6</v>
      </c>
      <c r="H925" s="32">
        <v>3474</v>
      </c>
      <c r="I925" s="31">
        <v>1250.2926</v>
      </c>
    </row>
    <row r="926" spans="2:9" x14ac:dyDescent="0.25">
      <c r="B926" s="29">
        <v>41793</v>
      </c>
      <c r="C926" s="30">
        <v>2232</v>
      </c>
      <c r="D926" s="31" t="s">
        <v>57</v>
      </c>
      <c r="E926" s="31" t="s">
        <v>63</v>
      </c>
      <c r="F926" s="31" t="s">
        <v>59</v>
      </c>
      <c r="G926" s="31">
        <v>8</v>
      </c>
      <c r="H926" s="32">
        <v>2064</v>
      </c>
      <c r="I926" s="31">
        <v>1355.6352000000002</v>
      </c>
    </row>
    <row r="927" spans="2:9" x14ac:dyDescent="0.25">
      <c r="B927" s="29">
        <v>41794</v>
      </c>
      <c r="C927" s="30">
        <v>2598</v>
      </c>
      <c r="D927" s="31" t="s">
        <v>57</v>
      </c>
      <c r="E927" s="31" t="s">
        <v>63</v>
      </c>
      <c r="F927" s="31" t="s">
        <v>58</v>
      </c>
      <c r="G927" s="31">
        <v>7</v>
      </c>
      <c r="H927" s="32">
        <v>2068.5</v>
      </c>
      <c r="I927" s="31">
        <v>907.86464999999998</v>
      </c>
    </row>
    <row r="928" spans="2:9" x14ac:dyDescent="0.25">
      <c r="B928" s="29">
        <v>41795</v>
      </c>
      <c r="C928" s="30">
        <v>2233</v>
      </c>
      <c r="D928" s="31" t="s">
        <v>53</v>
      </c>
      <c r="E928" s="31" t="s">
        <v>63</v>
      </c>
      <c r="F928" s="31" t="s">
        <v>59</v>
      </c>
      <c r="G928" s="31">
        <v>8</v>
      </c>
      <c r="H928" s="32">
        <v>4356</v>
      </c>
      <c r="I928" s="31">
        <v>1457.9531999999999</v>
      </c>
    </row>
    <row r="929" spans="2:9" x14ac:dyDescent="0.25">
      <c r="B929" s="29">
        <v>41796</v>
      </c>
      <c r="C929" s="30">
        <v>2599</v>
      </c>
      <c r="D929" s="31" t="s">
        <v>53</v>
      </c>
      <c r="E929" s="31" t="s">
        <v>63</v>
      </c>
      <c r="F929" s="31" t="s">
        <v>58</v>
      </c>
      <c r="G929" s="31">
        <v>6</v>
      </c>
      <c r="H929" s="32">
        <v>9900</v>
      </c>
      <c r="I929" s="31">
        <v>2066.13</v>
      </c>
    </row>
    <row r="930" spans="2:9" x14ac:dyDescent="0.25">
      <c r="B930" s="29">
        <v>41797</v>
      </c>
      <c r="C930" s="30">
        <v>2234</v>
      </c>
      <c r="D930" s="31" t="s">
        <v>56</v>
      </c>
      <c r="E930" s="31" t="s">
        <v>63</v>
      </c>
      <c r="F930" s="31" t="s">
        <v>59</v>
      </c>
      <c r="G930" s="31">
        <v>8</v>
      </c>
      <c r="H930" s="32">
        <v>11904</v>
      </c>
      <c r="I930" s="31">
        <v>4160.4479999999994</v>
      </c>
    </row>
    <row r="931" spans="2:9" x14ac:dyDescent="0.25">
      <c r="B931" s="29">
        <v>41798</v>
      </c>
      <c r="C931" s="30">
        <v>2600</v>
      </c>
      <c r="D931" s="31" t="s">
        <v>56</v>
      </c>
      <c r="E931" s="31" t="s">
        <v>63</v>
      </c>
      <c r="F931" s="31" t="s">
        <v>58</v>
      </c>
      <c r="G931" s="31">
        <v>6</v>
      </c>
      <c r="H931" s="32">
        <v>7357.5</v>
      </c>
      <c r="I931" s="31">
        <v>914.6844000000001</v>
      </c>
    </row>
    <row r="932" spans="2:9" x14ac:dyDescent="0.25">
      <c r="B932" s="29">
        <v>41799</v>
      </c>
      <c r="C932" s="30">
        <v>2235</v>
      </c>
      <c r="D932" s="31" t="s">
        <v>57</v>
      </c>
      <c r="E932" s="31" t="s">
        <v>63</v>
      </c>
      <c r="F932" s="31" t="s">
        <v>55</v>
      </c>
      <c r="G932" s="31">
        <v>8</v>
      </c>
      <c r="H932" s="32">
        <v>4728</v>
      </c>
      <c r="I932" s="31">
        <v>4931.3040000000001</v>
      </c>
    </row>
    <row r="933" spans="2:9" x14ac:dyDescent="0.25">
      <c r="B933" s="29">
        <v>41800</v>
      </c>
      <c r="C933" s="30">
        <v>2601</v>
      </c>
      <c r="D933" s="31" t="s">
        <v>57</v>
      </c>
      <c r="E933" s="31" t="s">
        <v>63</v>
      </c>
      <c r="F933" s="31" t="s">
        <v>59</v>
      </c>
      <c r="G933" s="31">
        <v>9</v>
      </c>
      <c r="H933" s="32">
        <v>8869.5</v>
      </c>
      <c r="I933" s="31">
        <v>1227.24315</v>
      </c>
    </row>
    <row r="934" spans="2:9" x14ac:dyDescent="0.25">
      <c r="B934" s="29">
        <v>41801</v>
      </c>
      <c r="C934" s="30">
        <v>2236</v>
      </c>
      <c r="D934" s="31" t="s">
        <v>53</v>
      </c>
      <c r="E934" s="31" t="s">
        <v>63</v>
      </c>
      <c r="F934" s="31" t="s">
        <v>55</v>
      </c>
      <c r="G934" s="31">
        <v>9</v>
      </c>
      <c r="H934" s="32">
        <v>9864</v>
      </c>
      <c r="I934" s="31">
        <v>3500.7336</v>
      </c>
    </row>
    <row r="935" spans="2:9" x14ac:dyDescent="0.25">
      <c r="B935" s="29">
        <v>41802</v>
      </c>
      <c r="C935" s="30">
        <v>2602</v>
      </c>
      <c r="D935" s="31" t="s">
        <v>53</v>
      </c>
      <c r="E935" s="31" t="s">
        <v>63</v>
      </c>
      <c r="F935" s="31" t="s">
        <v>59</v>
      </c>
      <c r="G935" s="31">
        <v>9</v>
      </c>
      <c r="H935" s="32">
        <v>10548</v>
      </c>
      <c r="I935" s="31">
        <v>4387.9679999999998</v>
      </c>
    </row>
    <row r="936" spans="2:9" x14ac:dyDescent="0.25">
      <c r="B936" s="29">
        <v>41803</v>
      </c>
      <c r="C936" s="30">
        <v>2237</v>
      </c>
      <c r="D936" s="31" t="s">
        <v>56</v>
      </c>
      <c r="E936" s="31" t="s">
        <v>63</v>
      </c>
      <c r="F936" s="31" t="s">
        <v>55</v>
      </c>
      <c r="G936" s="31">
        <v>10</v>
      </c>
      <c r="H936" s="32">
        <v>6120</v>
      </c>
      <c r="I936" s="31">
        <v>710.12400000000002</v>
      </c>
    </row>
    <row r="937" spans="2:9" x14ac:dyDescent="0.25">
      <c r="B937" s="29">
        <v>41804</v>
      </c>
      <c r="C937" s="30">
        <v>2603</v>
      </c>
      <c r="D937" s="31" t="s">
        <v>56</v>
      </c>
      <c r="E937" s="31" t="s">
        <v>63</v>
      </c>
      <c r="F937" s="31" t="s">
        <v>59</v>
      </c>
      <c r="G937" s="31">
        <v>6</v>
      </c>
      <c r="H937" s="32">
        <v>1737</v>
      </c>
      <c r="I937" s="31">
        <v>1066.1705999999999</v>
      </c>
    </row>
    <row r="938" spans="2:9" x14ac:dyDescent="0.25">
      <c r="B938" s="29">
        <v>41805</v>
      </c>
      <c r="C938" s="30">
        <v>2238</v>
      </c>
      <c r="D938" s="31" t="s">
        <v>57</v>
      </c>
      <c r="E938" s="31" t="s">
        <v>63</v>
      </c>
      <c r="F938" s="31" t="s">
        <v>58</v>
      </c>
      <c r="G938" s="31">
        <v>6</v>
      </c>
      <c r="H938" s="32">
        <v>2011.5</v>
      </c>
      <c r="I938" s="31">
        <v>1330.0038</v>
      </c>
    </row>
    <row r="939" spans="2:9" x14ac:dyDescent="0.25">
      <c r="B939" s="29">
        <v>41806</v>
      </c>
      <c r="C939" s="30">
        <v>2604</v>
      </c>
      <c r="D939" s="31" t="s">
        <v>57</v>
      </c>
      <c r="E939" s="31" t="s">
        <v>63</v>
      </c>
      <c r="F939" s="31" t="s">
        <v>55</v>
      </c>
      <c r="G939" s="31">
        <v>6</v>
      </c>
      <c r="H939" s="32">
        <v>5022</v>
      </c>
      <c r="I939" s="31">
        <v>1730.5812000000001</v>
      </c>
    </row>
    <row r="940" spans="2:9" x14ac:dyDescent="0.25">
      <c r="B940" s="29">
        <v>41807</v>
      </c>
      <c r="C940" s="30">
        <v>2239</v>
      </c>
      <c r="D940" s="31" t="s">
        <v>53</v>
      </c>
      <c r="E940" s="31" t="s">
        <v>63</v>
      </c>
      <c r="F940" s="31" t="s">
        <v>58</v>
      </c>
      <c r="G940" s="31">
        <v>9</v>
      </c>
      <c r="H940" s="32">
        <v>7627.5</v>
      </c>
      <c r="I940" s="31">
        <v>1917.0958500000002</v>
      </c>
    </row>
    <row r="941" spans="2:9" x14ac:dyDescent="0.25">
      <c r="B941" s="29">
        <v>41808</v>
      </c>
      <c r="C941" s="30">
        <v>2605</v>
      </c>
      <c r="D941" s="31" t="s">
        <v>53</v>
      </c>
      <c r="E941" s="31" t="s">
        <v>63</v>
      </c>
      <c r="F941" s="31" t="s">
        <v>55</v>
      </c>
      <c r="G941" s="31">
        <v>10</v>
      </c>
      <c r="H941" s="32">
        <v>13050</v>
      </c>
      <c r="I941" s="31">
        <v>4386.1049999999996</v>
      </c>
    </row>
    <row r="942" spans="2:9" x14ac:dyDescent="0.25">
      <c r="B942" s="29">
        <v>41809</v>
      </c>
      <c r="C942" s="30">
        <v>2240</v>
      </c>
      <c r="D942" s="31" t="s">
        <v>56</v>
      </c>
      <c r="E942" s="31" t="s">
        <v>63</v>
      </c>
      <c r="F942" s="31" t="s">
        <v>58</v>
      </c>
      <c r="G942" s="31">
        <v>10</v>
      </c>
      <c r="H942" s="32">
        <v>10450</v>
      </c>
      <c r="I942" s="31">
        <v>4504.9949999999999</v>
      </c>
    </row>
    <row r="943" spans="2:9" x14ac:dyDescent="0.25">
      <c r="B943" s="29">
        <v>41810</v>
      </c>
      <c r="C943" s="30">
        <v>2606</v>
      </c>
      <c r="D943" s="31" t="s">
        <v>56</v>
      </c>
      <c r="E943" s="31" t="s">
        <v>63</v>
      </c>
      <c r="F943" s="31" t="s">
        <v>55</v>
      </c>
      <c r="G943" s="31">
        <v>7</v>
      </c>
      <c r="H943" s="32">
        <v>5607</v>
      </c>
      <c r="I943" s="31">
        <v>2206.9152000000004</v>
      </c>
    </row>
    <row r="944" spans="2:9" x14ac:dyDescent="0.25">
      <c r="B944" s="29">
        <v>41811</v>
      </c>
      <c r="C944" s="30">
        <v>2241</v>
      </c>
      <c r="D944" s="31" t="s">
        <v>57</v>
      </c>
      <c r="E944" s="31" t="s">
        <v>63</v>
      </c>
      <c r="F944" s="31" t="s">
        <v>59</v>
      </c>
      <c r="G944" s="31">
        <v>8</v>
      </c>
      <c r="H944" s="32">
        <v>5256</v>
      </c>
      <c r="I944" s="31">
        <v>2346.2784000000001</v>
      </c>
    </row>
    <row r="945" spans="2:9" x14ac:dyDescent="0.25">
      <c r="B945" s="29">
        <v>41812</v>
      </c>
      <c r="C945" s="30">
        <v>2607</v>
      </c>
      <c r="D945" s="31" t="s">
        <v>57</v>
      </c>
      <c r="E945" s="31" t="s">
        <v>63</v>
      </c>
      <c r="F945" s="31" t="s">
        <v>58</v>
      </c>
      <c r="G945" s="31">
        <v>8</v>
      </c>
      <c r="H945" s="32">
        <v>1584</v>
      </c>
      <c r="I945" s="31">
        <v>3345.4079999999999</v>
      </c>
    </row>
    <row r="946" spans="2:9" x14ac:dyDescent="0.25">
      <c r="B946" s="29">
        <v>41813</v>
      </c>
      <c r="C946" s="30">
        <v>2242</v>
      </c>
      <c r="D946" s="31" t="s">
        <v>53</v>
      </c>
      <c r="E946" s="31" t="s">
        <v>63</v>
      </c>
      <c r="F946" s="31" t="s">
        <v>59</v>
      </c>
      <c r="G946" s="31">
        <v>8</v>
      </c>
      <c r="H946" s="32">
        <v>6426</v>
      </c>
      <c r="I946" s="31">
        <v>1597.0751999999998</v>
      </c>
    </row>
    <row r="947" spans="2:9" x14ac:dyDescent="0.25">
      <c r="B947" s="29">
        <v>41814</v>
      </c>
      <c r="C947" s="30">
        <v>2608</v>
      </c>
      <c r="D947" s="31" t="s">
        <v>53</v>
      </c>
      <c r="E947" s="31" t="s">
        <v>63</v>
      </c>
      <c r="F947" s="31" t="s">
        <v>58</v>
      </c>
      <c r="G947" s="31">
        <v>7</v>
      </c>
      <c r="H947" s="32">
        <v>5544</v>
      </c>
      <c r="I947" s="31">
        <v>872.34840000000008</v>
      </c>
    </row>
    <row r="948" spans="2:9" x14ac:dyDescent="0.25">
      <c r="B948" s="29">
        <v>41815</v>
      </c>
      <c r="C948" s="30">
        <v>2243</v>
      </c>
      <c r="D948" s="31" t="s">
        <v>56</v>
      </c>
      <c r="E948" s="31" t="s">
        <v>63</v>
      </c>
      <c r="F948" s="31" t="s">
        <v>59</v>
      </c>
      <c r="G948" s="31">
        <v>8</v>
      </c>
      <c r="H948" s="32">
        <v>9312</v>
      </c>
      <c r="I948" s="31">
        <v>1458.7248000000002</v>
      </c>
    </row>
    <row r="949" spans="2:9" x14ac:dyDescent="0.25">
      <c r="B949" s="29">
        <v>41816</v>
      </c>
      <c r="C949" s="30">
        <v>2609</v>
      </c>
      <c r="D949" s="31" t="s">
        <v>56</v>
      </c>
      <c r="E949" s="31" t="s">
        <v>63</v>
      </c>
      <c r="F949" s="31" t="s">
        <v>58</v>
      </c>
      <c r="G949" s="31">
        <v>6</v>
      </c>
      <c r="H949" s="32">
        <v>6912</v>
      </c>
      <c r="I949" s="31">
        <v>2849.1264000000001</v>
      </c>
    </row>
    <row r="950" spans="2:9" x14ac:dyDescent="0.25">
      <c r="B950" s="29">
        <v>41817</v>
      </c>
      <c r="C950" s="30">
        <v>2244</v>
      </c>
      <c r="D950" s="31" t="s">
        <v>57</v>
      </c>
      <c r="E950" s="31" t="s">
        <v>63</v>
      </c>
      <c r="F950" s="31" t="s">
        <v>55</v>
      </c>
      <c r="G950" s="31">
        <v>6</v>
      </c>
      <c r="H950" s="32">
        <v>8676</v>
      </c>
      <c r="I950" s="31">
        <v>4146.0434999999998</v>
      </c>
    </row>
    <row r="951" spans="2:9" x14ac:dyDescent="0.25">
      <c r="B951" s="29">
        <v>41818</v>
      </c>
      <c r="C951" s="30">
        <v>2610</v>
      </c>
      <c r="D951" s="31" t="s">
        <v>57</v>
      </c>
      <c r="E951" s="31" t="s">
        <v>63</v>
      </c>
      <c r="F951" s="31" t="s">
        <v>59</v>
      </c>
      <c r="G951" s="31">
        <v>10</v>
      </c>
      <c r="H951" s="32">
        <v>10020</v>
      </c>
      <c r="I951" s="31">
        <v>919.58550000000002</v>
      </c>
    </row>
    <row r="952" spans="2:9" x14ac:dyDescent="0.25">
      <c r="B952" s="29">
        <v>41819</v>
      </c>
      <c r="C952" s="30">
        <v>2245</v>
      </c>
      <c r="D952" s="31" t="s">
        <v>53</v>
      </c>
      <c r="E952" s="31" t="s">
        <v>63</v>
      </c>
      <c r="F952" s="31" t="s">
        <v>55</v>
      </c>
      <c r="G952" s="31">
        <v>10</v>
      </c>
      <c r="H952" s="32">
        <v>9360</v>
      </c>
      <c r="I952" s="31">
        <v>2694.2759999999998</v>
      </c>
    </row>
    <row r="953" spans="2:9" x14ac:dyDescent="0.25">
      <c r="B953" s="29">
        <v>41820</v>
      </c>
      <c r="C953" s="30">
        <v>2611</v>
      </c>
      <c r="D953" s="31" t="s">
        <v>53</v>
      </c>
      <c r="E953" s="31" t="s">
        <v>63</v>
      </c>
      <c r="F953" s="31" t="s">
        <v>59</v>
      </c>
      <c r="G953" s="31">
        <v>6</v>
      </c>
      <c r="H953" s="32">
        <v>4284</v>
      </c>
      <c r="I953" s="31">
        <v>3193.2936</v>
      </c>
    </row>
    <row r="954" spans="2:9" x14ac:dyDescent="0.25">
      <c r="B954" s="29">
        <v>41821</v>
      </c>
      <c r="C954" s="30">
        <v>2246</v>
      </c>
      <c r="D954" s="31" t="s">
        <v>56</v>
      </c>
      <c r="E954" s="31" t="s">
        <v>63</v>
      </c>
      <c r="F954" s="31" t="s">
        <v>55</v>
      </c>
      <c r="G954" s="31">
        <v>6</v>
      </c>
      <c r="H954" s="32">
        <v>7290</v>
      </c>
      <c r="I954" s="31">
        <v>645.01920000000007</v>
      </c>
    </row>
    <row r="955" spans="2:9" x14ac:dyDescent="0.25">
      <c r="B955" s="29">
        <v>41822</v>
      </c>
      <c r="C955" s="30">
        <v>2612</v>
      </c>
      <c r="D955" s="31" t="s">
        <v>56</v>
      </c>
      <c r="E955" s="31" t="s">
        <v>63</v>
      </c>
      <c r="F955" s="31" t="s">
        <v>59</v>
      </c>
      <c r="G955" s="31">
        <v>9</v>
      </c>
      <c r="H955" s="32">
        <v>4171.5</v>
      </c>
      <c r="I955" s="31">
        <v>4196.5289999999995</v>
      </c>
    </row>
    <row r="956" spans="2:9" x14ac:dyDescent="0.25">
      <c r="B956" s="29">
        <v>41823</v>
      </c>
      <c r="C956" s="30">
        <v>2247</v>
      </c>
      <c r="D956" s="31" t="s">
        <v>57</v>
      </c>
      <c r="E956" s="31" t="s">
        <v>63</v>
      </c>
      <c r="F956" s="31" t="s">
        <v>58</v>
      </c>
      <c r="G956" s="31">
        <v>9</v>
      </c>
      <c r="H956" s="32">
        <v>9432</v>
      </c>
      <c r="I956" s="31">
        <v>3880.3247999999999</v>
      </c>
    </row>
    <row r="957" spans="2:9" x14ac:dyDescent="0.25">
      <c r="B957" s="29">
        <v>41824</v>
      </c>
      <c r="C957" s="30">
        <v>2613</v>
      </c>
      <c r="D957" s="31" t="s">
        <v>57</v>
      </c>
      <c r="E957" s="31" t="s">
        <v>63</v>
      </c>
      <c r="F957" s="31" t="s">
        <v>55</v>
      </c>
      <c r="G957" s="31">
        <v>9</v>
      </c>
      <c r="H957" s="32">
        <v>2207.25</v>
      </c>
      <c r="I957" s="31">
        <v>1667.7981000000002</v>
      </c>
    </row>
    <row r="958" spans="2:9" x14ac:dyDescent="0.25">
      <c r="B958" s="29">
        <v>41825</v>
      </c>
      <c r="C958" s="30">
        <v>2248</v>
      </c>
      <c r="D958" s="31" t="s">
        <v>53</v>
      </c>
      <c r="E958" s="31" t="s">
        <v>63</v>
      </c>
      <c r="F958" s="31" t="s">
        <v>58</v>
      </c>
      <c r="G958" s="31">
        <v>8</v>
      </c>
      <c r="H958" s="32">
        <v>2144</v>
      </c>
      <c r="I958" s="31">
        <v>868.10559999999998</v>
      </c>
    </row>
    <row r="959" spans="2:9" x14ac:dyDescent="0.25">
      <c r="B959" s="29">
        <v>41826</v>
      </c>
      <c r="C959" s="30">
        <v>2614</v>
      </c>
      <c r="D959" s="31" t="s">
        <v>53</v>
      </c>
      <c r="E959" s="31" t="s">
        <v>63</v>
      </c>
      <c r="F959" s="31" t="s">
        <v>55</v>
      </c>
      <c r="G959" s="31">
        <v>6</v>
      </c>
      <c r="H959" s="32">
        <v>5157</v>
      </c>
      <c r="I959" s="31">
        <v>2928.3165000000004</v>
      </c>
    </row>
    <row r="960" spans="2:9" x14ac:dyDescent="0.25">
      <c r="B960" s="29">
        <v>41827</v>
      </c>
      <c r="C960" s="30">
        <v>2249</v>
      </c>
      <c r="D960" s="31" t="s">
        <v>56</v>
      </c>
      <c r="E960" s="31" t="s">
        <v>63</v>
      </c>
      <c r="F960" s="31" t="s">
        <v>58</v>
      </c>
      <c r="G960" s="31">
        <v>9</v>
      </c>
      <c r="H960" s="32">
        <v>11178</v>
      </c>
      <c r="I960" s="31">
        <v>3189.0834000000004</v>
      </c>
    </row>
    <row r="961" spans="2:9" x14ac:dyDescent="0.25">
      <c r="B961" s="29">
        <v>41828</v>
      </c>
      <c r="C961" s="30">
        <v>2615</v>
      </c>
      <c r="D961" s="31" t="s">
        <v>56</v>
      </c>
      <c r="E961" s="31" t="s">
        <v>63</v>
      </c>
      <c r="F961" s="31" t="s">
        <v>55</v>
      </c>
      <c r="G961" s="31">
        <v>8</v>
      </c>
      <c r="H961" s="32">
        <v>5568</v>
      </c>
      <c r="I961" s="31">
        <v>4292.9279999999999</v>
      </c>
    </row>
    <row r="962" spans="2:9" x14ac:dyDescent="0.25">
      <c r="B962" s="29">
        <v>41829</v>
      </c>
      <c r="C962" s="30">
        <v>2250</v>
      </c>
      <c r="D962" s="31" t="s">
        <v>57</v>
      </c>
      <c r="E962" s="31" t="s">
        <v>63</v>
      </c>
      <c r="F962" s="31" t="s">
        <v>59</v>
      </c>
      <c r="G962" s="31">
        <v>7</v>
      </c>
      <c r="H962" s="32">
        <v>9324</v>
      </c>
      <c r="I962" s="31">
        <v>834.73109999999997</v>
      </c>
    </row>
    <row r="963" spans="2:9" x14ac:dyDescent="0.25">
      <c r="B963" s="29">
        <v>40909</v>
      </c>
      <c r="C963" s="30">
        <v>2461</v>
      </c>
      <c r="D963" s="31" t="s">
        <v>53</v>
      </c>
      <c r="E963" s="31" t="s">
        <v>64</v>
      </c>
      <c r="F963" s="31" t="s">
        <v>55</v>
      </c>
      <c r="G963" s="31">
        <v>10</v>
      </c>
      <c r="H963" s="32">
        <v>8370</v>
      </c>
      <c r="I963" s="31">
        <v>3260.9519999999998</v>
      </c>
    </row>
    <row r="964" spans="2:9" x14ac:dyDescent="0.25">
      <c r="B964" s="29">
        <v>40910</v>
      </c>
      <c r="C964" s="30">
        <v>2826</v>
      </c>
      <c r="D964" s="31" t="s">
        <v>57</v>
      </c>
      <c r="E964" s="31" t="s">
        <v>64</v>
      </c>
      <c r="F964" s="31" t="s">
        <v>59</v>
      </c>
      <c r="G964" s="31">
        <v>6</v>
      </c>
      <c r="H964" s="32">
        <v>10080</v>
      </c>
      <c r="I964" s="31">
        <v>2938.5719999999997</v>
      </c>
    </row>
    <row r="965" spans="2:9" x14ac:dyDescent="0.25">
      <c r="B965" s="29">
        <v>40911</v>
      </c>
      <c r="C965" s="30">
        <v>2462</v>
      </c>
      <c r="D965" s="31" t="s">
        <v>56</v>
      </c>
      <c r="E965" s="31" t="s">
        <v>64</v>
      </c>
      <c r="F965" s="31" t="s">
        <v>55</v>
      </c>
      <c r="G965" s="31">
        <v>6</v>
      </c>
      <c r="H965" s="32">
        <v>7560</v>
      </c>
      <c r="I965" s="31">
        <v>2281.6080000000002</v>
      </c>
    </row>
    <row r="966" spans="2:9" x14ac:dyDescent="0.25">
      <c r="B966" s="29">
        <v>40913</v>
      </c>
      <c r="C966" s="30">
        <v>2827</v>
      </c>
      <c r="D966" s="31" t="s">
        <v>53</v>
      </c>
      <c r="E966" s="31" t="s">
        <v>64</v>
      </c>
      <c r="F966" s="31" t="s">
        <v>59</v>
      </c>
      <c r="G966" s="31">
        <v>8</v>
      </c>
      <c r="H966" s="32">
        <v>7248</v>
      </c>
      <c r="I966" s="31">
        <v>1923.2568000000001</v>
      </c>
    </row>
    <row r="967" spans="2:9" x14ac:dyDescent="0.25">
      <c r="B967" s="29">
        <v>40914</v>
      </c>
      <c r="C967" s="30">
        <v>2463</v>
      </c>
      <c r="D967" s="31" t="s">
        <v>57</v>
      </c>
      <c r="E967" s="31" t="s">
        <v>64</v>
      </c>
      <c r="F967" s="31" t="s">
        <v>58</v>
      </c>
      <c r="G967" s="31">
        <v>10</v>
      </c>
      <c r="H967" s="32">
        <v>14025</v>
      </c>
      <c r="I967" s="31">
        <v>1848.4950000000003</v>
      </c>
    </row>
    <row r="968" spans="2:9" x14ac:dyDescent="0.25">
      <c r="B968" s="29">
        <v>40915</v>
      </c>
      <c r="C968" s="30">
        <v>2828</v>
      </c>
      <c r="D968" s="31" t="s">
        <v>56</v>
      </c>
      <c r="E968" s="31" t="s">
        <v>64</v>
      </c>
      <c r="F968" s="31" t="s">
        <v>59</v>
      </c>
      <c r="G968" s="31">
        <v>8</v>
      </c>
      <c r="H968" s="32">
        <v>2256</v>
      </c>
      <c r="I968" s="31">
        <v>1967.232</v>
      </c>
    </row>
    <row r="969" spans="2:9" x14ac:dyDescent="0.25">
      <c r="B969" s="29">
        <v>40916</v>
      </c>
      <c r="C969" s="30">
        <v>2464</v>
      </c>
      <c r="D969" s="31" t="s">
        <v>53</v>
      </c>
      <c r="E969" s="31" t="s">
        <v>64</v>
      </c>
      <c r="F969" s="31" t="s">
        <v>58</v>
      </c>
      <c r="G969" s="31">
        <v>6</v>
      </c>
      <c r="H969" s="32">
        <v>11002.5</v>
      </c>
      <c r="I969" s="31">
        <v>4562.73675</v>
      </c>
    </row>
    <row r="970" spans="2:9" x14ac:dyDescent="0.25">
      <c r="B970" s="29">
        <v>40917</v>
      </c>
      <c r="C970" s="30">
        <v>2829</v>
      </c>
      <c r="D970" s="31" t="s">
        <v>57</v>
      </c>
      <c r="E970" s="31" t="s">
        <v>64</v>
      </c>
      <c r="F970" s="31" t="s">
        <v>55</v>
      </c>
      <c r="G970" s="31">
        <v>10</v>
      </c>
      <c r="H970" s="32">
        <v>10300</v>
      </c>
      <c r="I970" s="31">
        <v>2440.482</v>
      </c>
    </row>
    <row r="971" spans="2:9" x14ac:dyDescent="0.25">
      <c r="B971" s="29">
        <v>40918</v>
      </c>
      <c r="C971" s="30">
        <v>2465</v>
      </c>
      <c r="D971" s="31" t="s">
        <v>56</v>
      </c>
      <c r="E971" s="31" t="s">
        <v>64</v>
      </c>
      <c r="F971" s="31" t="s">
        <v>58</v>
      </c>
      <c r="G971" s="31">
        <v>8</v>
      </c>
      <c r="H971" s="32">
        <v>5832</v>
      </c>
      <c r="I971" s="31">
        <v>1251.2556</v>
      </c>
    </row>
    <row r="972" spans="2:9" x14ac:dyDescent="0.25">
      <c r="B972" s="29">
        <v>40919</v>
      </c>
      <c r="C972" s="30">
        <v>2830</v>
      </c>
      <c r="D972" s="31" t="s">
        <v>53</v>
      </c>
      <c r="E972" s="31" t="s">
        <v>64</v>
      </c>
      <c r="F972" s="31" t="s">
        <v>55</v>
      </c>
      <c r="G972" s="31">
        <v>7</v>
      </c>
      <c r="H972" s="32">
        <v>2173.5</v>
      </c>
      <c r="I972" s="31">
        <v>3364.5779999999995</v>
      </c>
    </row>
    <row r="973" spans="2:9" x14ac:dyDescent="0.25">
      <c r="B973" s="29">
        <v>40920</v>
      </c>
      <c r="C973" s="30">
        <v>2466</v>
      </c>
      <c r="D973" s="31" t="s">
        <v>57</v>
      </c>
      <c r="E973" s="31" t="s">
        <v>64</v>
      </c>
      <c r="F973" s="31" t="s">
        <v>59</v>
      </c>
      <c r="G973" s="31">
        <v>6</v>
      </c>
      <c r="H973" s="32">
        <v>3546</v>
      </c>
      <c r="I973" s="31">
        <v>2980.7676000000001</v>
      </c>
    </row>
    <row r="974" spans="2:9" x14ac:dyDescent="0.25">
      <c r="B974" s="29">
        <v>40921</v>
      </c>
      <c r="C974" s="30">
        <v>2831</v>
      </c>
      <c r="D974" s="31" t="s">
        <v>56</v>
      </c>
      <c r="E974" s="31" t="s">
        <v>64</v>
      </c>
      <c r="F974" s="31" t="s">
        <v>55</v>
      </c>
      <c r="G974" s="31">
        <v>6</v>
      </c>
      <c r="H974" s="32">
        <v>6439.5</v>
      </c>
      <c r="I974" s="31">
        <v>901.31534999999997</v>
      </c>
    </row>
    <row r="975" spans="2:9" x14ac:dyDescent="0.25">
      <c r="B975" s="29">
        <v>40922</v>
      </c>
      <c r="C975" s="30">
        <v>2467</v>
      </c>
      <c r="D975" s="31" t="s">
        <v>53</v>
      </c>
      <c r="E975" s="31" t="s">
        <v>64</v>
      </c>
      <c r="F975" s="31" t="s">
        <v>59</v>
      </c>
      <c r="G975" s="31">
        <v>10</v>
      </c>
      <c r="H975" s="32">
        <v>14300</v>
      </c>
      <c r="I975" s="31">
        <v>5694.26</v>
      </c>
    </row>
    <row r="976" spans="2:9" x14ac:dyDescent="0.25">
      <c r="B976" s="29">
        <v>40923</v>
      </c>
      <c r="C976" s="30">
        <v>2832</v>
      </c>
      <c r="D976" s="31" t="s">
        <v>57</v>
      </c>
      <c r="E976" s="31" t="s">
        <v>64</v>
      </c>
      <c r="F976" s="31" t="s">
        <v>58</v>
      </c>
      <c r="G976" s="31">
        <v>8</v>
      </c>
      <c r="H976" s="32">
        <v>12060</v>
      </c>
      <c r="I976" s="31">
        <v>2411.0352000000003</v>
      </c>
    </row>
    <row r="977" spans="2:9" x14ac:dyDescent="0.25">
      <c r="B977" s="29">
        <v>40924</v>
      </c>
      <c r="C977" s="30">
        <v>2468</v>
      </c>
      <c r="D977" s="31" t="s">
        <v>56</v>
      </c>
      <c r="E977" s="31" t="s">
        <v>64</v>
      </c>
      <c r="F977" s="31" t="s">
        <v>59</v>
      </c>
      <c r="G977" s="31">
        <v>9</v>
      </c>
      <c r="H977" s="32">
        <v>4104</v>
      </c>
      <c r="I977" s="31">
        <v>632.22119999999995</v>
      </c>
    </row>
    <row r="978" spans="2:9" x14ac:dyDescent="0.25">
      <c r="B978" s="29">
        <v>40925</v>
      </c>
      <c r="C978" s="30">
        <v>2833</v>
      </c>
      <c r="D978" s="31" t="s">
        <v>53</v>
      </c>
      <c r="E978" s="31" t="s">
        <v>64</v>
      </c>
      <c r="F978" s="31" t="s">
        <v>58</v>
      </c>
      <c r="G978" s="31">
        <v>8</v>
      </c>
      <c r="H978" s="32">
        <v>10640</v>
      </c>
      <c r="I978" s="31">
        <v>2694.0480000000002</v>
      </c>
    </row>
    <row r="979" spans="2:9" x14ac:dyDescent="0.25">
      <c r="B979" s="29">
        <v>40926</v>
      </c>
      <c r="C979" s="30">
        <v>2469</v>
      </c>
      <c r="D979" s="31" t="s">
        <v>57</v>
      </c>
      <c r="E979" s="31" t="s">
        <v>64</v>
      </c>
      <c r="F979" s="31" t="s">
        <v>55</v>
      </c>
      <c r="G979" s="31">
        <v>6</v>
      </c>
      <c r="H979" s="32">
        <v>3654</v>
      </c>
      <c r="I979" s="31">
        <v>2649.8807999999999</v>
      </c>
    </row>
    <row r="980" spans="2:9" x14ac:dyDescent="0.25">
      <c r="B980" s="29">
        <v>40927</v>
      </c>
      <c r="C980" s="30">
        <v>2834</v>
      </c>
      <c r="D980" s="31" t="s">
        <v>56</v>
      </c>
      <c r="E980" s="31" t="s">
        <v>64</v>
      </c>
      <c r="F980" s="31" t="s">
        <v>58</v>
      </c>
      <c r="G980" s="31">
        <v>8</v>
      </c>
      <c r="H980" s="32">
        <v>7440</v>
      </c>
      <c r="I980" s="31">
        <v>1705.2479999999998</v>
      </c>
    </row>
    <row r="981" spans="2:9" x14ac:dyDescent="0.25">
      <c r="B981" s="29">
        <v>40928</v>
      </c>
      <c r="C981" s="30">
        <v>2470</v>
      </c>
      <c r="D981" s="31" t="s">
        <v>53</v>
      </c>
      <c r="E981" s="31" t="s">
        <v>64</v>
      </c>
      <c r="F981" s="31" t="s">
        <v>55</v>
      </c>
      <c r="G981" s="31">
        <v>10</v>
      </c>
      <c r="H981" s="32">
        <v>9840</v>
      </c>
      <c r="I981" s="31">
        <v>3874.5</v>
      </c>
    </row>
    <row r="982" spans="2:9" x14ac:dyDescent="0.25">
      <c r="B982" s="29">
        <v>40929</v>
      </c>
      <c r="C982" s="30">
        <v>2835</v>
      </c>
      <c r="D982" s="31" t="s">
        <v>57</v>
      </c>
      <c r="E982" s="31" t="s">
        <v>64</v>
      </c>
      <c r="F982" s="31" t="s">
        <v>59</v>
      </c>
      <c r="G982" s="31">
        <v>6</v>
      </c>
      <c r="H982" s="32">
        <v>7128</v>
      </c>
      <c r="I982" s="31">
        <v>2157.6456000000003</v>
      </c>
    </row>
    <row r="983" spans="2:9" x14ac:dyDescent="0.25">
      <c r="B983" s="29">
        <v>40930</v>
      </c>
      <c r="C983" s="30">
        <v>2471</v>
      </c>
      <c r="D983" s="31" t="s">
        <v>56</v>
      </c>
      <c r="E983" s="31" t="s">
        <v>64</v>
      </c>
      <c r="F983" s="31" t="s">
        <v>55</v>
      </c>
      <c r="G983" s="31">
        <v>9</v>
      </c>
      <c r="H983" s="32">
        <v>10440</v>
      </c>
      <c r="I983" s="31">
        <v>3222.8279999999995</v>
      </c>
    </row>
    <row r="984" spans="2:9" x14ac:dyDescent="0.25">
      <c r="B984" s="29">
        <v>40931</v>
      </c>
      <c r="C984" s="30">
        <v>2836</v>
      </c>
      <c r="D984" s="31" t="s">
        <v>53</v>
      </c>
      <c r="E984" s="31" t="s">
        <v>64</v>
      </c>
      <c r="F984" s="31" t="s">
        <v>59</v>
      </c>
      <c r="G984" s="31">
        <v>6</v>
      </c>
      <c r="H984" s="32">
        <v>2412</v>
      </c>
      <c r="I984" s="31">
        <v>2929.1328000000003</v>
      </c>
    </row>
    <row r="985" spans="2:9" x14ac:dyDescent="0.25">
      <c r="B985" s="29">
        <v>40932</v>
      </c>
      <c r="C985" s="30">
        <v>2472</v>
      </c>
      <c r="D985" s="31" t="s">
        <v>57</v>
      </c>
      <c r="E985" s="31" t="s">
        <v>64</v>
      </c>
      <c r="F985" s="31" t="s">
        <v>58</v>
      </c>
      <c r="G985" s="31">
        <v>9</v>
      </c>
      <c r="H985" s="32">
        <v>2794.5</v>
      </c>
      <c r="I985" s="31">
        <v>5992.8052500000003</v>
      </c>
    </row>
    <row r="986" spans="2:9" x14ac:dyDescent="0.25">
      <c r="B986" s="29">
        <v>40933</v>
      </c>
      <c r="C986" s="30">
        <v>2837</v>
      </c>
      <c r="D986" s="31" t="s">
        <v>56</v>
      </c>
      <c r="E986" s="31" t="s">
        <v>64</v>
      </c>
      <c r="F986" s="31" t="s">
        <v>59</v>
      </c>
      <c r="G986" s="31">
        <v>8</v>
      </c>
      <c r="H986" s="32">
        <v>2988</v>
      </c>
      <c r="I986" s="31">
        <v>1167.4115999999999</v>
      </c>
    </row>
    <row r="987" spans="2:9" x14ac:dyDescent="0.25">
      <c r="B987" s="29">
        <v>40934</v>
      </c>
      <c r="C987" s="30">
        <v>2473</v>
      </c>
      <c r="D987" s="31" t="s">
        <v>53</v>
      </c>
      <c r="E987" s="31" t="s">
        <v>64</v>
      </c>
      <c r="F987" s="31" t="s">
        <v>58</v>
      </c>
      <c r="G987" s="31">
        <v>7</v>
      </c>
      <c r="H987" s="32">
        <v>4830</v>
      </c>
      <c r="I987" s="31">
        <v>3731.1750000000002</v>
      </c>
    </row>
    <row r="988" spans="2:9" x14ac:dyDescent="0.25">
      <c r="B988" s="29">
        <v>40935</v>
      </c>
      <c r="C988" s="30">
        <v>2838</v>
      </c>
      <c r="D988" s="31" t="s">
        <v>57</v>
      </c>
      <c r="E988" s="31" t="s">
        <v>64</v>
      </c>
      <c r="F988" s="31" t="s">
        <v>55</v>
      </c>
      <c r="G988" s="31">
        <v>8</v>
      </c>
      <c r="H988" s="32">
        <v>8760</v>
      </c>
      <c r="I988" s="31">
        <v>1515.8303999999998</v>
      </c>
    </row>
    <row r="989" spans="2:9" x14ac:dyDescent="0.25">
      <c r="B989" s="29">
        <v>40936</v>
      </c>
      <c r="C989" s="30">
        <v>2474</v>
      </c>
      <c r="D989" s="31" t="s">
        <v>56</v>
      </c>
      <c r="E989" s="31" t="s">
        <v>64</v>
      </c>
      <c r="F989" s="31" t="s">
        <v>58</v>
      </c>
      <c r="G989" s="31">
        <v>6</v>
      </c>
      <c r="H989" s="32">
        <v>1377</v>
      </c>
      <c r="I989" s="31">
        <v>533.31209999999987</v>
      </c>
    </row>
    <row r="990" spans="2:9" x14ac:dyDescent="0.25">
      <c r="B990" s="29">
        <v>40937</v>
      </c>
      <c r="C990" s="30">
        <v>2839</v>
      </c>
      <c r="D990" s="31" t="s">
        <v>53</v>
      </c>
      <c r="E990" s="31" t="s">
        <v>64</v>
      </c>
      <c r="F990" s="31" t="s">
        <v>55</v>
      </c>
      <c r="G990" s="31">
        <v>8</v>
      </c>
      <c r="H990" s="32">
        <v>10704</v>
      </c>
      <c r="I990" s="31">
        <v>1048.1891999999998</v>
      </c>
    </row>
    <row r="991" spans="2:9" x14ac:dyDescent="0.25">
      <c r="B991" s="29">
        <v>40938</v>
      </c>
      <c r="C991" s="30">
        <v>2475</v>
      </c>
      <c r="D991" s="31" t="s">
        <v>57</v>
      </c>
      <c r="E991" s="31" t="s">
        <v>64</v>
      </c>
      <c r="F991" s="31" t="s">
        <v>59</v>
      </c>
      <c r="G991" s="31">
        <v>7</v>
      </c>
      <c r="H991" s="32">
        <v>4830</v>
      </c>
      <c r="I991" s="31">
        <v>3560.6760000000004</v>
      </c>
    </row>
    <row r="992" spans="2:9" x14ac:dyDescent="0.25">
      <c r="B992" s="29">
        <v>40939</v>
      </c>
      <c r="C992" s="30">
        <v>2840</v>
      </c>
      <c r="D992" s="31" t="s">
        <v>56</v>
      </c>
      <c r="E992" s="31" t="s">
        <v>64</v>
      </c>
      <c r="F992" s="31" t="s">
        <v>55</v>
      </c>
      <c r="G992" s="31">
        <v>9</v>
      </c>
      <c r="H992" s="32">
        <v>2268</v>
      </c>
      <c r="I992" s="31">
        <v>990.20879999999988</v>
      </c>
    </row>
    <row r="993" spans="2:9" x14ac:dyDescent="0.25">
      <c r="B993" s="29">
        <v>40940</v>
      </c>
      <c r="C993" s="30">
        <v>2476</v>
      </c>
      <c r="D993" s="31" t="s">
        <v>53</v>
      </c>
      <c r="E993" s="31" t="s">
        <v>64</v>
      </c>
      <c r="F993" s="31" t="s">
        <v>59</v>
      </c>
      <c r="G993" s="31">
        <v>8</v>
      </c>
      <c r="H993" s="32">
        <v>4656</v>
      </c>
      <c r="I993" s="31">
        <v>4615.26</v>
      </c>
    </row>
    <row r="994" spans="2:9" x14ac:dyDescent="0.25">
      <c r="B994" s="29">
        <v>40941</v>
      </c>
      <c r="C994" s="30">
        <v>2841</v>
      </c>
      <c r="D994" s="31" t="s">
        <v>57</v>
      </c>
      <c r="E994" s="31" t="s">
        <v>64</v>
      </c>
      <c r="F994" s="31" t="s">
        <v>58</v>
      </c>
      <c r="G994" s="31">
        <v>6</v>
      </c>
      <c r="H994" s="32">
        <v>3510</v>
      </c>
      <c r="I994" s="31">
        <v>591.2595</v>
      </c>
    </row>
    <row r="995" spans="2:9" x14ac:dyDescent="0.25">
      <c r="B995" s="29">
        <v>40942</v>
      </c>
      <c r="C995" s="30">
        <v>2477</v>
      </c>
      <c r="D995" s="31" t="s">
        <v>56</v>
      </c>
      <c r="E995" s="31" t="s">
        <v>64</v>
      </c>
      <c r="F995" s="31" t="s">
        <v>59</v>
      </c>
      <c r="G995" s="31">
        <v>10</v>
      </c>
      <c r="H995" s="32">
        <v>6060</v>
      </c>
      <c r="I995" s="31">
        <v>601.75800000000004</v>
      </c>
    </row>
    <row r="996" spans="2:9" x14ac:dyDescent="0.25">
      <c r="B996" s="29">
        <v>40943</v>
      </c>
      <c r="C996" s="30">
        <v>2842</v>
      </c>
      <c r="D996" s="31" t="s">
        <v>53</v>
      </c>
      <c r="E996" s="31" t="s">
        <v>64</v>
      </c>
      <c r="F996" s="31" t="s">
        <v>58</v>
      </c>
      <c r="G996" s="31">
        <v>10</v>
      </c>
      <c r="H996" s="32">
        <v>2100</v>
      </c>
      <c r="I996" s="31">
        <v>2436.84</v>
      </c>
    </row>
    <row r="997" spans="2:9" x14ac:dyDescent="0.25">
      <c r="B997" s="29">
        <v>40944</v>
      </c>
      <c r="C997" s="30">
        <v>2478</v>
      </c>
      <c r="D997" s="31" t="s">
        <v>57</v>
      </c>
      <c r="E997" s="31" t="s">
        <v>64</v>
      </c>
      <c r="F997" s="31" t="s">
        <v>55</v>
      </c>
      <c r="G997" s="31">
        <v>6</v>
      </c>
      <c r="H997" s="32">
        <v>4302</v>
      </c>
      <c r="I997" s="31">
        <v>921.27329999999995</v>
      </c>
    </row>
    <row r="998" spans="2:9" x14ac:dyDescent="0.25">
      <c r="B998" s="29">
        <v>40945</v>
      </c>
      <c r="C998" s="30">
        <v>2843</v>
      </c>
      <c r="D998" s="31" t="s">
        <v>56</v>
      </c>
      <c r="E998" s="31" t="s">
        <v>64</v>
      </c>
      <c r="F998" s="31" t="s">
        <v>58</v>
      </c>
      <c r="G998" s="31">
        <v>6</v>
      </c>
      <c r="H998" s="32">
        <v>4950</v>
      </c>
      <c r="I998" s="31">
        <v>3771.9</v>
      </c>
    </row>
    <row r="999" spans="2:9" x14ac:dyDescent="0.25">
      <c r="B999" s="29">
        <v>40946</v>
      </c>
      <c r="C999" s="30">
        <v>2479</v>
      </c>
      <c r="D999" s="31" t="s">
        <v>53</v>
      </c>
      <c r="E999" s="31" t="s">
        <v>64</v>
      </c>
      <c r="F999" s="31" t="s">
        <v>55</v>
      </c>
      <c r="G999" s="31">
        <v>9</v>
      </c>
      <c r="H999" s="32">
        <v>8586</v>
      </c>
      <c r="I999" s="31">
        <v>6004.4759999999997</v>
      </c>
    </row>
    <row r="1000" spans="2:9" x14ac:dyDescent="0.25">
      <c r="B1000" s="29">
        <v>40947</v>
      </c>
      <c r="C1000" s="30">
        <v>2844</v>
      </c>
      <c r="D1000" s="31" t="s">
        <v>57</v>
      </c>
      <c r="E1000" s="31" t="s">
        <v>64</v>
      </c>
      <c r="F1000" s="31" t="s">
        <v>59</v>
      </c>
      <c r="G1000" s="31">
        <v>8</v>
      </c>
      <c r="H1000" s="32">
        <v>4176</v>
      </c>
      <c r="I1000" s="31">
        <v>2659.6943999999994</v>
      </c>
    </row>
    <row r="1001" spans="2:9" x14ac:dyDescent="0.25">
      <c r="B1001" s="29">
        <v>40948</v>
      </c>
      <c r="C1001" s="30">
        <v>2480</v>
      </c>
      <c r="D1001" s="31" t="s">
        <v>56</v>
      </c>
      <c r="E1001" s="31" t="s">
        <v>64</v>
      </c>
      <c r="F1001" s="31" t="s">
        <v>55</v>
      </c>
      <c r="G1001" s="31">
        <v>7</v>
      </c>
      <c r="H1001" s="32">
        <v>6615</v>
      </c>
      <c r="I1001" s="31">
        <v>1713.1196250000003</v>
      </c>
    </row>
    <row r="1002" spans="2:9" x14ac:dyDescent="0.25">
      <c r="B1002" s="29">
        <v>40949</v>
      </c>
      <c r="C1002" s="30">
        <v>2845</v>
      </c>
      <c r="D1002" s="31" t="s">
        <v>53</v>
      </c>
      <c r="E1002" s="31" t="s">
        <v>64</v>
      </c>
      <c r="F1002" s="31" t="s">
        <v>59</v>
      </c>
      <c r="G1002" s="31">
        <v>8</v>
      </c>
      <c r="H1002" s="32">
        <v>7668</v>
      </c>
      <c r="I1002" s="31">
        <v>3251.9987999999994</v>
      </c>
    </row>
    <row r="1003" spans="2:9" x14ac:dyDescent="0.25">
      <c r="B1003" s="29">
        <v>40950</v>
      </c>
      <c r="C1003" s="30">
        <v>2481</v>
      </c>
      <c r="D1003" s="31" t="s">
        <v>57</v>
      </c>
      <c r="E1003" s="31" t="s">
        <v>64</v>
      </c>
      <c r="F1003" s="31" t="s">
        <v>58</v>
      </c>
      <c r="G1003" s="31">
        <v>9</v>
      </c>
      <c r="H1003" s="32">
        <v>4887</v>
      </c>
      <c r="I1003" s="31">
        <v>3844.8472500000003</v>
      </c>
    </row>
    <row r="1004" spans="2:9" x14ac:dyDescent="0.25">
      <c r="B1004" s="29">
        <v>40951</v>
      </c>
      <c r="C1004" s="30">
        <v>2846</v>
      </c>
      <c r="D1004" s="31" t="s">
        <v>56</v>
      </c>
      <c r="E1004" s="31" t="s">
        <v>64</v>
      </c>
      <c r="F1004" s="31" t="s">
        <v>59</v>
      </c>
      <c r="G1004" s="31">
        <v>9</v>
      </c>
      <c r="H1004" s="32">
        <v>3753</v>
      </c>
      <c r="I1004" s="31">
        <v>780.24869999999999</v>
      </c>
    </row>
    <row r="1005" spans="2:9" x14ac:dyDescent="0.25">
      <c r="B1005" s="29">
        <v>40952</v>
      </c>
      <c r="C1005" s="30">
        <v>2482</v>
      </c>
      <c r="D1005" s="31" t="s">
        <v>53</v>
      </c>
      <c r="E1005" s="31" t="s">
        <v>64</v>
      </c>
      <c r="F1005" s="31" t="s">
        <v>58</v>
      </c>
      <c r="G1005" s="31">
        <v>9</v>
      </c>
      <c r="H1005" s="32">
        <v>3861</v>
      </c>
      <c r="I1005" s="31">
        <v>3315.6337500000009</v>
      </c>
    </row>
    <row r="1006" spans="2:9" x14ac:dyDescent="0.25">
      <c r="B1006" s="29">
        <v>40953</v>
      </c>
      <c r="C1006" s="30">
        <v>2847</v>
      </c>
      <c r="D1006" s="31" t="s">
        <v>57</v>
      </c>
      <c r="E1006" s="31" t="s">
        <v>64</v>
      </c>
      <c r="F1006" s="31" t="s">
        <v>55</v>
      </c>
      <c r="G1006" s="31">
        <v>9</v>
      </c>
      <c r="H1006" s="32">
        <v>9247.5</v>
      </c>
      <c r="I1006" s="31">
        <v>751.63679999999999</v>
      </c>
    </row>
    <row r="1007" spans="2:9" x14ac:dyDescent="0.25">
      <c r="B1007" s="29">
        <v>40954</v>
      </c>
      <c r="C1007" s="30">
        <v>2483</v>
      </c>
      <c r="D1007" s="31" t="s">
        <v>56</v>
      </c>
      <c r="E1007" s="31" t="s">
        <v>64</v>
      </c>
      <c r="F1007" s="31" t="s">
        <v>58</v>
      </c>
      <c r="G1007" s="31">
        <v>8</v>
      </c>
      <c r="H1007" s="32">
        <v>8424</v>
      </c>
      <c r="I1007" s="31">
        <v>1465.7759999999998</v>
      </c>
    </row>
    <row r="1008" spans="2:9" x14ac:dyDescent="0.25">
      <c r="B1008" s="29">
        <v>40955</v>
      </c>
      <c r="C1008" s="30">
        <v>2848</v>
      </c>
      <c r="D1008" s="31" t="s">
        <v>53</v>
      </c>
      <c r="E1008" s="31" t="s">
        <v>64</v>
      </c>
      <c r="F1008" s="31" t="s">
        <v>55</v>
      </c>
      <c r="G1008" s="31">
        <v>7</v>
      </c>
      <c r="H1008" s="32">
        <v>4158</v>
      </c>
      <c r="I1008" s="31">
        <v>3411.6390000000001</v>
      </c>
    </row>
    <row r="1009" spans="2:9" x14ac:dyDescent="0.25">
      <c r="B1009" s="29">
        <v>40956</v>
      </c>
      <c r="C1009" s="30">
        <v>2484</v>
      </c>
      <c r="D1009" s="31" t="s">
        <v>57</v>
      </c>
      <c r="E1009" s="31" t="s">
        <v>64</v>
      </c>
      <c r="F1009" s="31" t="s">
        <v>59</v>
      </c>
      <c r="G1009" s="31">
        <v>9</v>
      </c>
      <c r="H1009" s="32">
        <v>4212</v>
      </c>
      <c r="I1009" s="31">
        <v>2482.9740000000002</v>
      </c>
    </row>
    <row r="1010" spans="2:9" x14ac:dyDescent="0.25">
      <c r="B1010" s="29">
        <v>40957</v>
      </c>
      <c r="C1010" s="30">
        <v>2849</v>
      </c>
      <c r="D1010" s="31" t="s">
        <v>56</v>
      </c>
      <c r="E1010" s="31" t="s">
        <v>64</v>
      </c>
      <c r="F1010" s="31" t="s">
        <v>55</v>
      </c>
      <c r="G1010" s="31">
        <v>8</v>
      </c>
      <c r="H1010" s="32">
        <v>8820</v>
      </c>
      <c r="I1010" s="31">
        <v>1235.1528000000001</v>
      </c>
    </row>
    <row r="1011" spans="2:9" x14ac:dyDescent="0.25">
      <c r="B1011" s="29">
        <v>40958</v>
      </c>
      <c r="C1011" s="30">
        <v>2485</v>
      </c>
      <c r="D1011" s="31" t="s">
        <v>53</v>
      </c>
      <c r="E1011" s="31" t="s">
        <v>64</v>
      </c>
      <c r="F1011" s="31" t="s">
        <v>59</v>
      </c>
      <c r="G1011" s="31">
        <v>8</v>
      </c>
      <c r="H1011" s="32">
        <v>2040</v>
      </c>
      <c r="I1011" s="31">
        <v>793.35599999999999</v>
      </c>
    </row>
    <row r="1012" spans="2:9" x14ac:dyDescent="0.25">
      <c r="B1012" s="29">
        <v>40959</v>
      </c>
      <c r="C1012" s="30">
        <v>2850</v>
      </c>
      <c r="D1012" s="31" t="s">
        <v>57</v>
      </c>
      <c r="E1012" s="31" t="s">
        <v>64</v>
      </c>
      <c r="F1012" s="31" t="s">
        <v>58</v>
      </c>
      <c r="G1012" s="31">
        <v>8</v>
      </c>
      <c r="H1012" s="32">
        <v>7152</v>
      </c>
      <c r="I1012" s="31">
        <v>774.91920000000005</v>
      </c>
    </row>
    <row r="1013" spans="2:9" x14ac:dyDescent="0.25">
      <c r="B1013" s="29">
        <v>40960</v>
      </c>
      <c r="C1013" s="30">
        <v>2486</v>
      </c>
      <c r="D1013" s="31" t="s">
        <v>56</v>
      </c>
      <c r="E1013" s="31" t="s">
        <v>64</v>
      </c>
      <c r="F1013" s="31" t="s">
        <v>59</v>
      </c>
      <c r="G1013" s="31">
        <v>6</v>
      </c>
      <c r="H1013" s="32">
        <v>4734</v>
      </c>
      <c r="I1013" s="31">
        <v>3942.4751999999999</v>
      </c>
    </row>
    <row r="1014" spans="2:9" x14ac:dyDescent="0.25">
      <c r="B1014" s="29">
        <v>40961</v>
      </c>
      <c r="C1014" s="30">
        <v>2851</v>
      </c>
      <c r="D1014" s="31" t="s">
        <v>53</v>
      </c>
      <c r="E1014" s="31" t="s">
        <v>64</v>
      </c>
      <c r="F1014" s="31" t="s">
        <v>58</v>
      </c>
      <c r="G1014" s="31">
        <v>8</v>
      </c>
      <c r="H1014" s="32">
        <v>11376</v>
      </c>
      <c r="I1014" s="31">
        <v>3846.2255999999998</v>
      </c>
    </row>
    <row r="1015" spans="2:9" x14ac:dyDescent="0.25">
      <c r="B1015" s="29">
        <v>40962</v>
      </c>
      <c r="C1015" s="30">
        <v>2487</v>
      </c>
      <c r="D1015" s="31" t="s">
        <v>57</v>
      </c>
      <c r="E1015" s="31" t="s">
        <v>64</v>
      </c>
      <c r="F1015" s="31" t="s">
        <v>55</v>
      </c>
      <c r="G1015" s="31">
        <v>9</v>
      </c>
      <c r="H1015" s="32">
        <v>2173.5</v>
      </c>
      <c r="I1015" s="31">
        <v>1726.1937000000003</v>
      </c>
    </row>
    <row r="1016" spans="2:9" x14ac:dyDescent="0.25">
      <c r="B1016" s="29">
        <v>40963</v>
      </c>
      <c r="C1016" s="30">
        <v>2852</v>
      </c>
      <c r="D1016" s="31" t="s">
        <v>56</v>
      </c>
      <c r="E1016" s="31" t="s">
        <v>64</v>
      </c>
      <c r="F1016" s="31" t="s">
        <v>58</v>
      </c>
      <c r="G1016" s="31">
        <v>9</v>
      </c>
      <c r="H1016" s="32">
        <v>8073</v>
      </c>
      <c r="I1016" s="31">
        <v>2109.7440000000001</v>
      </c>
    </row>
    <row r="1017" spans="2:9" x14ac:dyDescent="0.25">
      <c r="B1017" s="29">
        <v>40964</v>
      </c>
      <c r="C1017" s="30">
        <v>2488</v>
      </c>
      <c r="D1017" s="31" t="s">
        <v>53</v>
      </c>
      <c r="E1017" s="31" t="s">
        <v>64</v>
      </c>
      <c r="F1017" s="31" t="s">
        <v>55</v>
      </c>
      <c r="G1017" s="31">
        <v>9</v>
      </c>
      <c r="H1017" s="32">
        <v>7020</v>
      </c>
      <c r="I1017" s="31">
        <v>3148.47</v>
      </c>
    </row>
    <row r="1018" spans="2:9" x14ac:dyDescent="0.25">
      <c r="B1018" s="29">
        <v>40965</v>
      </c>
      <c r="C1018" s="30">
        <v>2853</v>
      </c>
      <c r="D1018" s="31" t="s">
        <v>57</v>
      </c>
      <c r="E1018" s="31" t="s">
        <v>64</v>
      </c>
      <c r="F1018" s="31" t="s">
        <v>59</v>
      </c>
      <c r="G1018" s="31">
        <v>7</v>
      </c>
      <c r="H1018" s="32">
        <v>5103</v>
      </c>
      <c r="I1018" s="31">
        <v>715.4405999999999</v>
      </c>
    </row>
    <row r="1019" spans="2:9" x14ac:dyDescent="0.25">
      <c r="B1019" s="29">
        <v>40966</v>
      </c>
      <c r="C1019" s="30">
        <v>2489</v>
      </c>
      <c r="D1019" s="31" t="s">
        <v>56</v>
      </c>
      <c r="E1019" s="31" t="s">
        <v>64</v>
      </c>
      <c r="F1019" s="31" t="s">
        <v>55</v>
      </c>
      <c r="G1019" s="31">
        <v>8</v>
      </c>
      <c r="H1019" s="32">
        <v>7800</v>
      </c>
      <c r="I1019" s="31">
        <v>487.5</v>
      </c>
    </row>
    <row r="1020" spans="2:9" x14ac:dyDescent="0.25">
      <c r="B1020" s="29">
        <v>40967</v>
      </c>
      <c r="C1020" s="30">
        <v>2854</v>
      </c>
      <c r="D1020" s="31" t="s">
        <v>53</v>
      </c>
      <c r="E1020" s="31" t="s">
        <v>64</v>
      </c>
      <c r="F1020" s="31" t="s">
        <v>59</v>
      </c>
      <c r="G1020" s="31">
        <v>9</v>
      </c>
      <c r="H1020" s="32">
        <v>7533</v>
      </c>
      <c r="I1020" s="31">
        <v>1518.6528000000001</v>
      </c>
    </row>
    <row r="1021" spans="2:9" x14ac:dyDescent="0.25">
      <c r="B1021" s="29">
        <v>40969</v>
      </c>
      <c r="C1021" s="30">
        <v>2490</v>
      </c>
      <c r="D1021" s="31" t="s">
        <v>57</v>
      </c>
      <c r="E1021" s="31" t="s">
        <v>64</v>
      </c>
      <c r="F1021" s="31" t="s">
        <v>58</v>
      </c>
      <c r="G1021" s="31">
        <v>8</v>
      </c>
      <c r="H1021" s="32">
        <v>13020</v>
      </c>
      <c r="I1021" s="31">
        <v>898.37999999999988</v>
      </c>
    </row>
    <row r="1022" spans="2:9" x14ac:dyDescent="0.25">
      <c r="B1022" s="29">
        <v>40970</v>
      </c>
      <c r="C1022" s="30">
        <v>2855</v>
      </c>
      <c r="D1022" s="31" t="s">
        <v>56</v>
      </c>
      <c r="E1022" s="31" t="s">
        <v>64</v>
      </c>
      <c r="F1022" s="31" t="s">
        <v>59</v>
      </c>
      <c r="G1022" s="31">
        <v>6</v>
      </c>
      <c r="H1022" s="32">
        <v>11520</v>
      </c>
      <c r="I1022" s="31">
        <v>3578.5727999999995</v>
      </c>
    </row>
    <row r="1023" spans="2:9" x14ac:dyDescent="0.25">
      <c r="B1023" s="29">
        <v>40971</v>
      </c>
      <c r="C1023" s="30">
        <v>2491</v>
      </c>
      <c r="D1023" s="31" t="s">
        <v>53</v>
      </c>
      <c r="E1023" s="31" t="s">
        <v>64</v>
      </c>
      <c r="F1023" s="31" t="s">
        <v>58</v>
      </c>
      <c r="G1023" s="31">
        <v>7</v>
      </c>
      <c r="H1023" s="32">
        <v>8400</v>
      </c>
      <c r="I1023" s="31">
        <v>2535.96</v>
      </c>
    </row>
    <row r="1024" spans="2:9" x14ac:dyDescent="0.25">
      <c r="B1024" s="29">
        <v>40972</v>
      </c>
      <c r="C1024" s="30">
        <v>2856</v>
      </c>
      <c r="D1024" s="31" t="s">
        <v>57</v>
      </c>
      <c r="E1024" s="31" t="s">
        <v>64</v>
      </c>
      <c r="F1024" s="31" t="s">
        <v>55</v>
      </c>
      <c r="G1024" s="31">
        <v>8</v>
      </c>
      <c r="H1024" s="32">
        <v>3960</v>
      </c>
      <c r="I1024" s="31">
        <v>712.99800000000005</v>
      </c>
    </row>
    <row r="1025" spans="2:9" x14ac:dyDescent="0.25">
      <c r="B1025" s="29">
        <v>40973</v>
      </c>
      <c r="C1025" s="30">
        <v>2492</v>
      </c>
      <c r="D1025" s="31" t="s">
        <v>56</v>
      </c>
      <c r="E1025" s="31" t="s">
        <v>64</v>
      </c>
      <c r="F1025" s="31" t="s">
        <v>58</v>
      </c>
      <c r="G1025" s="31">
        <v>10</v>
      </c>
      <c r="H1025" s="32">
        <v>13300</v>
      </c>
      <c r="I1025" s="31">
        <v>1908.816</v>
      </c>
    </row>
    <row r="1026" spans="2:9" x14ac:dyDescent="0.25">
      <c r="B1026" s="29">
        <v>41339</v>
      </c>
      <c r="C1026" s="30">
        <v>2857</v>
      </c>
      <c r="D1026" s="31" t="s">
        <v>53</v>
      </c>
      <c r="E1026" s="31" t="s">
        <v>64</v>
      </c>
      <c r="F1026" s="31" t="s">
        <v>55</v>
      </c>
      <c r="G1026" s="31">
        <v>6</v>
      </c>
      <c r="H1026" s="32">
        <v>8820</v>
      </c>
      <c r="I1026" s="31">
        <v>2288.2607999999996</v>
      </c>
    </row>
    <row r="1027" spans="2:9" x14ac:dyDescent="0.25">
      <c r="B1027" s="29">
        <v>41340</v>
      </c>
      <c r="C1027" s="30">
        <v>2493</v>
      </c>
      <c r="D1027" s="31" t="s">
        <v>57</v>
      </c>
      <c r="E1027" s="31" t="s">
        <v>64</v>
      </c>
      <c r="F1027" s="31" t="s">
        <v>59</v>
      </c>
      <c r="G1027" s="31">
        <v>6</v>
      </c>
      <c r="H1027" s="32">
        <v>6624</v>
      </c>
      <c r="I1027" s="31">
        <v>2715.84</v>
      </c>
    </row>
    <row r="1028" spans="2:9" x14ac:dyDescent="0.25">
      <c r="B1028" s="29">
        <v>41341</v>
      </c>
      <c r="C1028" s="30">
        <v>2858</v>
      </c>
      <c r="D1028" s="31" t="s">
        <v>56</v>
      </c>
      <c r="E1028" s="31" t="s">
        <v>64</v>
      </c>
      <c r="F1028" s="31" t="s">
        <v>55</v>
      </c>
      <c r="G1028" s="31">
        <v>6</v>
      </c>
      <c r="H1028" s="32">
        <v>12915</v>
      </c>
      <c r="I1028" s="31">
        <v>1046.1150000000002</v>
      </c>
    </row>
    <row r="1029" spans="2:9" x14ac:dyDescent="0.25">
      <c r="B1029" s="29">
        <v>41342</v>
      </c>
      <c r="C1029" s="30">
        <v>2494</v>
      </c>
      <c r="D1029" s="31" t="s">
        <v>53</v>
      </c>
      <c r="E1029" s="31" t="s">
        <v>64</v>
      </c>
      <c r="F1029" s="31" t="s">
        <v>59</v>
      </c>
      <c r="G1029" s="31">
        <v>9</v>
      </c>
      <c r="H1029" s="32">
        <v>2358</v>
      </c>
      <c r="I1029" s="31">
        <v>3220.0847999999996</v>
      </c>
    </row>
    <row r="1030" spans="2:9" x14ac:dyDescent="0.25">
      <c r="B1030" s="29">
        <v>41343</v>
      </c>
      <c r="C1030" s="30">
        <v>2859</v>
      </c>
      <c r="D1030" s="31" t="s">
        <v>57</v>
      </c>
      <c r="E1030" s="31" t="s">
        <v>64</v>
      </c>
      <c r="F1030" s="31" t="s">
        <v>58</v>
      </c>
      <c r="G1030" s="31">
        <v>8</v>
      </c>
      <c r="H1030" s="32">
        <v>2544</v>
      </c>
      <c r="I1030" s="31">
        <v>3075.1872000000003</v>
      </c>
    </row>
    <row r="1031" spans="2:9" x14ac:dyDescent="0.25">
      <c r="B1031" s="29">
        <v>41344</v>
      </c>
      <c r="C1031" s="30">
        <v>2495</v>
      </c>
      <c r="D1031" s="31" t="s">
        <v>56</v>
      </c>
      <c r="E1031" s="31" t="s">
        <v>64</v>
      </c>
      <c r="F1031" s="31" t="s">
        <v>59</v>
      </c>
      <c r="G1031" s="31">
        <v>6</v>
      </c>
      <c r="H1031" s="32">
        <v>9585</v>
      </c>
      <c r="I1031" s="31">
        <v>827.18550000000005</v>
      </c>
    </row>
    <row r="1032" spans="2:9" x14ac:dyDescent="0.25">
      <c r="B1032" s="29">
        <v>41345</v>
      </c>
      <c r="C1032" s="30">
        <v>2860</v>
      </c>
      <c r="D1032" s="31" t="s">
        <v>53</v>
      </c>
      <c r="E1032" s="31" t="s">
        <v>64</v>
      </c>
      <c r="F1032" s="31" t="s">
        <v>58</v>
      </c>
      <c r="G1032" s="31">
        <v>8</v>
      </c>
      <c r="H1032" s="32">
        <v>1668</v>
      </c>
      <c r="I1032" s="31">
        <v>3338.5019999999995</v>
      </c>
    </row>
    <row r="1033" spans="2:9" x14ac:dyDescent="0.25">
      <c r="B1033" s="29">
        <v>41346</v>
      </c>
      <c r="C1033" s="30">
        <v>2496</v>
      </c>
      <c r="D1033" s="31" t="s">
        <v>57</v>
      </c>
      <c r="E1033" s="31" t="s">
        <v>64</v>
      </c>
      <c r="F1033" s="31" t="s">
        <v>55</v>
      </c>
      <c r="G1033" s="31">
        <v>9</v>
      </c>
      <c r="H1033" s="32">
        <v>7398</v>
      </c>
      <c r="I1033" s="31">
        <v>729.62774999999999</v>
      </c>
    </row>
    <row r="1034" spans="2:9" x14ac:dyDescent="0.25">
      <c r="B1034" s="29">
        <v>41347</v>
      </c>
      <c r="C1034" s="30">
        <v>2861</v>
      </c>
      <c r="D1034" s="31" t="s">
        <v>56</v>
      </c>
      <c r="E1034" s="31" t="s">
        <v>64</v>
      </c>
      <c r="F1034" s="31" t="s">
        <v>58</v>
      </c>
      <c r="G1034" s="31">
        <v>8</v>
      </c>
      <c r="H1034" s="32">
        <v>7848</v>
      </c>
      <c r="I1034" s="31">
        <v>3290.6664000000001</v>
      </c>
    </row>
    <row r="1035" spans="2:9" x14ac:dyDescent="0.25">
      <c r="B1035" s="29">
        <v>41348</v>
      </c>
      <c r="C1035" s="30">
        <v>2497</v>
      </c>
      <c r="D1035" s="31" t="s">
        <v>53</v>
      </c>
      <c r="E1035" s="31" t="s">
        <v>64</v>
      </c>
      <c r="F1035" s="31" t="s">
        <v>55</v>
      </c>
      <c r="G1035" s="31">
        <v>7</v>
      </c>
      <c r="H1035" s="32">
        <v>2063.25</v>
      </c>
      <c r="I1035" s="31">
        <v>1351.8413999999998</v>
      </c>
    </row>
    <row r="1036" spans="2:9" x14ac:dyDescent="0.25">
      <c r="B1036" s="29">
        <v>41349</v>
      </c>
      <c r="C1036" s="30">
        <v>2862</v>
      </c>
      <c r="D1036" s="31" t="s">
        <v>57</v>
      </c>
      <c r="E1036" s="31" t="s">
        <v>64</v>
      </c>
      <c r="F1036" s="31" t="s">
        <v>59</v>
      </c>
      <c r="G1036" s="31">
        <v>8</v>
      </c>
      <c r="H1036" s="32">
        <v>8192</v>
      </c>
      <c r="I1036" s="31">
        <v>3385.7536</v>
      </c>
    </row>
    <row r="1037" spans="2:9" x14ac:dyDescent="0.25">
      <c r="B1037" s="29">
        <v>41350</v>
      </c>
      <c r="C1037" s="30">
        <v>2498</v>
      </c>
      <c r="D1037" s="31" t="s">
        <v>56</v>
      </c>
      <c r="E1037" s="31" t="s">
        <v>64</v>
      </c>
      <c r="F1037" s="31" t="s">
        <v>55</v>
      </c>
      <c r="G1037" s="31">
        <v>6</v>
      </c>
      <c r="H1037" s="32">
        <v>1764</v>
      </c>
      <c r="I1037" s="31">
        <v>2071.2888000000003</v>
      </c>
    </row>
    <row r="1038" spans="2:9" x14ac:dyDescent="0.25">
      <c r="B1038" s="29">
        <v>41351</v>
      </c>
      <c r="C1038" s="30">
        <v>2863</v>
      </c>
      <c r="D1038" s="31" t="s">
        <v>53</v>
      </c>
      <c r="E1038" s="31" t="s">
        <v>64</v>
      </c>
      <c r="F1038" s="31" t="s">
        <v>59</v>
      </c>
      <c r="G1038" s="31">
        <v>8</v>
      </c>
      <c r="H1038" s="32">
        <v>4224</v>
      </c>
      <c r="I1038" s="31">
        <v>3279.9360000000001</v>
      </c>
    </row>
    <row r="1039" spans="2:9" x14ac:dyDescent="0.25">
      <c r="B1039" s="29">
        <v>41352</v>
      </c>
      <c r="C1039" s="30">
        <v>2499</v>
      </c>
      <c r="D1039" s="31" t="s">
        <v>57</v>
      </c>
      <c r="E1039" s="31" t="s">
        <v>64</v>
      </c>
      <c r="F1039" s="31" t="s">
        <v>58</v>
      </c>
      <c r="G1039" s="31">
        <v>8</v>
      </c>
      <c r="H1039" s="32">
        <v>7776</v>
      </c>
      <c r="I1039" s="31">
        <v>1168.7327999999998</v>
      </c>
    </row>
    <row r="1040" spans="2:9" x14ac:dyDescent="0.25">
      <c r="B1040" s="29">
        <v>41353</v>
      </c>
      <c r="C1040" s="30">
        <v>2864</v>
      </c>
      <c r="D1040" s="31" t="s">
        <v>56</v>
      </c>
      <c r="E1040" s="31" t="s">
        <v>64</v>
      </c>
      <c r="F1040" s="31" t="s">
        <v>59</v>
      </c>
      <c r="G1040" s="31">
        <v>7</v>
      </c>
      <c r="H1040" s="32">
        <v>7938</v>
      </c>
      <c r="I1040" s="31">
        <v>887.26994999999988</v>
      </c>
    </row>
    <row r="1041" spans="2:9" x14ac:dyDescent="0.25">
      <c r="B1041" s="29">
        <v>41354</v>
      </c>
      <c r="C1041" s="30">
        <v>2500</v>
      </c>
      <c r="D1041" s="31" t="s">
        <v>53</v>
      </c>
      <c r="E1041" s="31" t="s">
        <v>64</v>
      </c>
      <c r="F1041" s="31" t="s">
        <v>58</v>
      </c>
      <c r="G1041" s="31">
        <v>8</v>
      </c>
      <c r="H1041" s="32">
        <v>3696</v>
      </c>
      <c r="I1041" s="31">
        <v>1456.2240000000002</v>
      </c>
    </row>
    <row r="1042" spans="2:9" x14ac:dyDescent="0.25">
      <c r="B1042" s="29">
        <v>41355</v>
      </c>
      <c r="C1042" s="30">
        <v>2865</v>
      </c>
      <c r="D1042" s="31" t="s">
        <v>57</v>
      </c>
      <c r="E1042" s="31" t="s">
        <v>64</v>
      </c>
      <c r="F1042" s="31" t="s">
        <v>55</v>
      </c>
      <c r="G1042" s="31">
        <v>9</v>
      </c>
      <c r="H1042" s="32">
        <v>7398</v>
      </c>
      <c r="I1042" s="31">
        <v>3510.5976000000001</v>
      </c>
    </row>
    <row r="1043" spans="2:9" x14ac:dyDescent="0.25">
      <c r="B1043" s="29">
        <v>41356</v>
      </c>
      <c r="C1043" s="30">
        <v>2501</v>
      </c>
      <c r="D1043" s="31" t="s">
        <v>56</v>
      </c>
      <c r="E1043" s="31" t="s">
        <v>64</v>
      </c>
      <c r="F1043" s="31" t="s">
        <v>58</v>
      </c>
      <c r="G1043" s="31">
        <v>9</v>
      </c>
      <c r="H1043" s="32">
        <v>14377.5</v>
      </c>
      <c r="I1043" s="31">
        <v>4574.9204999999993</v>
      </c>
    </row>
    <row r="1044" spans="2:9" x14ac:dyDescent="0.25">
      <c r="B1044" s="29">
        <v>41357</v>
      </c>
      <c r="C1044" s="30">
        <v>2866</v>
      </c>
      <c r="D1044" s="31" t="s">
        <v>53</v>
      </c>
      <c r="E1044" s="31" t="s">
        <v>64</v>
      </c>
      <c r="F1044" s="31" t="s">
        <v>55</v>
      </c>
      <c r="G1044" s="31">
        <v>9</v>
      </c>
      <c r="H1044" s="32">
        <v>4770</v>
      </c>
      <c r="I1044" s="31">
        <v>1554.0659999999998</v>
      </c>
    </row>
    <row r="1045" spans="2:9" x14ac:dyDescent="0.25">
      <c r="B1045" s="29">
        <v>41358</v>
      </c>
      <c r="C1045" s="30">
        <v>2502</v>
      </c>
      <c r="D1045" s="31" t="s">
        <v>57</v>
      </c>
      <c r="E1045" s="31" t="s">
        <v>64</v>
      </c>
      <c r="F1045" s="31" t="s">
        <v>59</v>
      </c>
      <c r="G1045" s="31">
        <v>10</v>
      </c>
      <c r="H1045" s="32">
        <v>11400</v>
      </c>
      <c r="I1045" s="31">
        <v>3393.5519999999997</v>
      </c>
    </row>
    <row r="1046" spans="2:9" x14ac:dyDescent="0.25">
      <c r="B1046" s="29">
        <v>41359</v>
      </c>
      <c r="C1046" s="30">
        <v>2867</v>
      </c>
      <c r="D1046" s="31" t="s">
        <v>56</v>
      </c>
      <c r="E1046" s="31" t="s">
        <v>64</v>
      </c>
      <c r="F1046" s="31" t="s">
        <v>55</v>
      </c>
      <c r="G1046" s="31">
        <v>7</v>
      </c>
      <c r="H1046" s="32">
        <v>10962</v>
      </c>
      <c r="I1046" s="31">
        <v>936.7029</v>
      </c>
    </row>
    <row r="1047" spans="2:9" x14ac:dyDescent="0.25">
      <c r="B1047" s="29">
        <v>41360</v>
      </c>
      <c r="C1047" s="30">
        <v>2503</v>
      </c>
      <c r="D1047" s="31" t="s">
        <v>53</v>
      </c>
      <c r="E1047" s="31" t="s">
        <v>64</v>
      </c>
      <c r="F1047" s="31" t="s">
        <v>59</v>
      </c>
      <c r="G1047" s="31">
        <v>10</v>
      </c>
      <c r="H1047" s="32">
        <v>3870</v>
      </c>
      <c r="I1047" s="31">
        <v>3277.116</v>
      </c>
    </row>
    <row r="1048" spans="2:9" x14ac:dyDescent="0.25">
      <c r="B1048" s="29">
        <v>41361</v>
      </c>
      <c r="C1048" s="30">
        <v>2868</v>
      </c>
      <c r="D1048" s="31" t="s">
        <v>57</v>
      </c>
      <c r="E1048" s="31" t="s">
        <v>64</v>
      </c>
      <c r="F1048" s="31" t="s">
        <v>58</v>
      </c>
      <c r="G1048" s="31">
        <v>6</v>
      </c>
      <c r="H1048" s="32">
        <v>2520</v>
      </c>
      <c r="I1048" s="31">
        <v>2804.7599999999998</v>
      </c>
    </row>
    <row r="1049" spans="2:9" x14ac:dyDescent="0.25">
      <c r="B1049" s="29">
        <v>41362</v>
      </c>
      <c r="C1049" s="30">
        <v>2504</v>
      </c>
      <c r="D1049" s="31" t="s">
        <v>56</v>
      </c>
      <c r="E1049" s="31" t="s">
        <v>64</v>
      </c>
      <c r="F1049" s="31" t="s">
        <v>59</v>
      </c>
      <c r="G1049" s="31">
        <v>8</v>
      </c>
      <c r="H1049" s="32">
        <v>4248</v>
      </c>
      <c r="I1049" s="31">
        <v>4709.9699999999993</v>
      </c>
    </row>
    <row r="1050" spans="2:9" x14ac:dyDescent="0.25">
      <c r="B1050" s="29">
        <v>41363</v>
      </c>
      <c r="C1050" s="30">
        <v>2869</v>
      </c>
      <c r="D1050" s="31" t="s">
        <v>53</v>
      </c>
      <c r="E1050" s="31" t="s">
        <v>64</v>
      </c>
      <c r="F1050" s="31" t="s">
        <v>58</v>
      </c>
      <c r="G1050" s="31">
        <v>9</v>
      </c>
      <c r="H1050" s="32">
        <v>8640</v>
      </c>
      <c r="I1050" s="31">
        <v>1875.3119999999999</v>
      </c>
    </row>
    <row r="1051" spans="2:9" x14ac:dyDescent="0.25">
      <c r="B1051" s="29">
        <v>41364</v>
      </c>
      <c r="C1051" s="30">
        <v>2505</v>
      </c>
      <c r="D1051" s="31" t="s">
        <v>57</v>
      </c>
      <c r="E1051" s="31" t="s">
        <v>64</v>
      </c>
      <c r="F1051" s="31" t="s">
        <v>55</v>
      </c>
      <c r="G1051" s="31">
        <v>10</v>
      </c>
      <c r="H1051" s="32">
        <v>10240</v>
      </c>
      <c r="I1051" s="31">
        <v>3927.04</v>
      </c>
    </row>
    <row r="1052" spans="2:9" x14ac:dyDescent="0.25">
      <c r="B1052" s="29">
        <v>41365</v>
      </c>
      <c r="C1052" s="30">
        <v>2870</v>
      </c>
      <c r="D1052" s="31" t="s">
        <v>56</v>
      </c>
      <c r="E1052" s="31" t="s">
        <v>64</v>
      </c>
      <c r="F1052" s="31" t="s">
        <v>58</v>
      </c>
      <c r="G1052" s="31">
        <v>10</v>
      </c>
      <c r="H1052" s="32">
        <v>8640</v>
      </c>
      <c r="I1052" s="31">
        <v>2881.0079999999998</v>
      </c>
    </row>
    <row r="1053" spans="2:9" x14ac:dyDescent="0.25">
      <c r="B1053" s="29">
        <v>41366</v>
      </c>
      <c r="C1053" s="30">
        <v>2506</v>
      </c>
      <c r="D1053" s="31" t="s">
        <v>53</v>
      </c>
      <c r="E1053" s="31" t="s">
        <v>64</v>
      </c>
      <c r="F1053" s="31" t="s">
        <v>55</v>
      </c>
      <c r="G1053" s="31">
        <v>10</v>
      </c>
      <c r="H1053" s="32">
        <v>2340</v>
      </c>
      <c r="I1053" s="31">
        <v>3684.33</v>
      </c>
    </row>
    <row r="1054" spans="2:9" x14ac:dyDescent="0.25">
      <c r="B1054" s="29">
        <v>41367</v>
      </c>
      <c r="C1054" s="30">
        <v>2871</v>
      </c>
      <c r="D1054" s="31" t="s">
        <v>57</v>
      </c>
      <c r="E1054" s="31" t="s">
        <v>64</v>
      </c>
      <c r="F1054" s="31" t="s">
        <v>59</v>
      </c>
      <c r="G1054" s="31">
        <v>6</v>
      </c>
      <c r="H1054" s="32">
        <v>11070</v>
      </c>
      <c r="I1054" s="31">
        <v>2114.8128000000002</v>
      </c>
    </row>
    <row r="1055" spans="2:9" x14ac:dyDescent="0.25">
      <c r="B1055" s="29">
        <v>41368</v>
      </c>
      <c r="C1055" s="30">
        <v>2507</v>
      </c>
      <c r="D1055" s="31" t="s">
        <v>56</v>
      </c>
      <c r="E1055" s="31" t="s">
        <v>64</v>
      </c>
      <c r="F1055" s="31" t="s">
        <v>55</v>
      </c>
      <c r="G1055" s="31">
        <v>8</v>
      </c>
      <c r="H1055" s="32">
        <v>6768</v>
      </c>
      <c r="I1055" s="31">
        <v>3277.5168000000003</v>
      </c>
    </row>
    <row r="1056" spans="2:9" x14ac:dyDescent="0.25">
      <c r="B1056" s="29">
        <v>41369</v>
      </c>
      <c r="C1056" s="30">
        <v>2872</v>
      </c>
      <c r="D1056" s="31" t="s">
        <v>53</v>
      </c>
      <c r="E1056" s="31" t="s">
        <v>64</v>
      </c>
      <c r="F1056" s="31" t="s">
        <v>59</v>
      </c>
      <c r="G1056" s="31">
        <v>6</v>
      </c>
      <c r="H1056" s="32">
        <v>7222.5</v>
      </c>
      <c r="I1056" s="31">
        <v>529.26480000000004</v>
      </c>
    </row>
    <row r="1057" spans="2:9" x14ac:dyDescent="0.25">
      <c r="B1057" s="29">
        <v>41370</v>
      </c>
      <c r="C1057" s="30">
        <v>2508</v>
      </c>
      <c r="D1057" s="31" t="s">
        <v>57</v>
      </c>
      <c r="E1057" s="31" t="s">
        <v>64</v>
      </c>
      <c r="F1057" s="31" t="s">
        <v>58</v>
      </c>
      <c r="G1057" s="31">
        <v>10</v>
      </c>
      <c r="H1057" s="32">
        <v>4240</v>
      </c>
      <c r="I1057" s="31">
        <v>3751.5520000000001</v>
      </c>
    </row>
    <row r="1058" spans="2:9" x14ac:dyDescent="0.25">
      <c r="B1058" s="29">
        <v>41371</v>
      </c>
      <c r="C1058" s="30">
        <v>2873</v>
      </c>
      <c r="D1058" s="31" t="s">
        <v>56</v>
      </c>
      <c r="E1058" s="31" t="s">
        <v>64</v>
      </c>
      <c r="F1058" s="31" t="s">
        <v>59</v>
      </c>
      <c r="G1058" s="31">
        <v>6</v>
      </c>
      <c r="H1058" s="32">
        <v>12330</v>
      </c>
      <c r="I1058" s="31">
        <v>3938.6952000000001</v>
      </c>
    </row>
    <row r="1059" spans="2:9" x14ac:dyDescent="0.25">
      <c r="B1059" s="29">
        <v>41372</v>
      </c>
      <c r="C1059" s="30">
        <v>2509</v>
      </c>
      <c r="D1059" s="31" t="s">
        <v>53</v>
      </c>
      <c r="E1059" s="31" t="s">
        <v>64</v>
      </c>
      <c r="F1059" s="31" t="s">
        <v>58</v>
      </c>
      <c r="G1059" s="31">
        <v>10</v>
      </c>
      <c r="H1059" s="32">
        <v>6960</v>
      </c>
      <c r="I1059" s="31">
        <v>3035.4300000000003</v>
      </c>
    </row>
    <row r="1060" spans="2:9" x14ac:dyDescent="0.25">
      <c r="B1060" s="29">
        <v>41373</v>
      </c>
      <c r="C1060" s="30">
        <v>2874</v>
      </c>
      <c r="D1060" s="31" t="s">
        <v>57</v>
      </c>
      <c r="E1060" s="31" t="s">
        <v>64</v>
      </c>
      <c r="F1060" s="31" t="s">
        <v>55</v>
      </c>
      <c r="G1060" s="31">
        <v>8</v>
      </c>
      <c r="H1060" s="32">
        <v>2952</v>
      </c>
      <c r="I1060" s="31">
        <v>3958.6320000000005</v>
      </c>
    </row>
    <row r="1061" spans="2:9" x14ac:dyDescent="0.25">
      <c r="B1061" s="29">
        <v>41374</v>
      </c>
      <c r="C1061" s="30">
        <v>2510</v>
      </c>
      <c r="D1061" s="31" t="s">
        <v>56</v>
      </c>
      <c r="E1061" s="31" t="s">
        <v>64</v>
      </c>
      <c r="F1061" s="31" t="s">
        <v>58</v>
      </c>
      <c r="G1061" s="31">
        <v>7</v>
      </c>
      <c r="H1061" s="32">
        <v>2236.5</v>
      </c>
      <c r="I1061" s="31">
        <v>2497.2759000000001</v>
      </c>
    </row>
    <row r="1062" spans="2:9" x14ac:dyDescent="0.25">
      <c r="B1062" s="29">
        <v>41375</v>
      </c>
      <c r="C1062" s="30">
        <v>2875</v>
      </c>
      <c r="D1062" s="31" t="s">
        <v>53</v>
      </c>
      <c r="E1062" s="31" t="s">
        <v>64</v>
      </c>
      <c r="F1062" s="31" t="s">
        <v>55</v>
      </c>
      <c r="G1062" s="31">
        <v>6</v>
      </c>
      <c r="H1062" s="32">
        <v>2160</v>
      </c>
      <c r="I1062" s="31">
        <v>3587.7599999999993</v>
      </c>
    </row>
    <row r="1063" spans="2:9" x14ac:dyDescent="0.25">
      <c r="B1063" s="29">
        <v>41376</v>
      </c>
      <c r="C1063" s="30">
        <v>2511</v>
      </c>
      <c r="D1063" s="31" t="s">
        <v>57</v>
      </c>
      <c r="E1063" s="31" t="s">
        <v>64</v>
      </c>
      <c r="F1063" s="31" t="s">
        <v>59</v>
      </c>
      <c r="G1063" s="31">
        <v>9</v>
      </c>
      <c r="H1063" s="32">
        <v>2034</v>
      </c>
      <c r="I1063" s="31">
        <v>1342.0332000000001</v>
      </c>
    </row>
    <row r="1064" spans="2:9" x14ac:dyDescent="0.25">
      <c r="B1064" s="29">
        <v>41377</v>
      </c>
      <c r="C1064" s="30">
        <v>2876</v>
      </c>
      <c r="D1064" s="31" t="s">
        <v>56</v>
      </c>
      <c r="E1064" s="31" t="s">
        <v>64</v>
      </c>
      <c r="F1064" s="31" t="s">
        <v>55</v>
      </c>
      <c r="G1064" s="31">
        <v>9</v>
      </c>
      <c r="H1064" s="32">
        <v>8437.5</v>
      </c>
      <c r="I1064" s="31">
        <v>3468.65625</v>
      </c>
    </row>
    <row r="1065" spans="2:9" x14ac:dyDescent="0.25">
      <c r="B1065" s="29">
        <v>41378</v>
      </c>
      <c r="C1065" s="30">
        <v>2512</v>
      </c>
      <c r="D1065" s="31" t="s">
        <v>53</v>
      </c>
      <c r="E1065" s="31" t="s">
        <v>64</v>
      </c>
      <c r="F1065" s="31" t="s">
        <v>59</v>
      </c>
      <c r="G1065" s="31">
        <v>6</v>
      </c>
      <c r="H1065" s="32">
        <v>12510</v>
      </c>
      <c r="I1065" s="31">
        <v>4870.143</v>
      </c>
    </row>
    <row r="1066" spans="2:9" x14ac:dyDescent="0.25">
      <c r="B1066" s="29">
        <v>41379</v>
      </c>
      <c r="C1066" s="30">
        <v>2877</v>
      </c>
      <c r="D1066" s="31" t="s">
        <v>57</v>
      </c>
      <c r="E1066" s="31" t="s">
        <v>64</v>
      </c>
      <c r="F1066" s="31" t="s">
        <v>58</v>
      </c>
      <c r="G1066" s="31">
        <v>6</v>
      </c>
      <c r="H1066" s="32">
        <v>7209</v>
      </c>
      <c r="I1066" s="31">
        <v>3840.9552000000003</v>
      </c>
    </row>
    <row r="1067" spans="2:9" x14ac:dyDescent="0.25">
      <c r="B1067" s="29">
        <v>41380</v>
      </c>
      <c r="C1067" s="30">
        <v>2513</v>
      </c>
      <c r="D1067" s="31" t="s">
        <v>56</v>
      </c>
      <c r="E1067" s="31" t="s">
        <v>64</v>
      </c>
      <c r="F1067" s="31" t="s">
        <v>59</v>
      </c>
      <c r="G1067" s="31">
        <v>6</v>
      </c>
      <c r="H1067" s="32">
        <v>1791</v>
      </c>
      <c r="I1067" s="31">
        <v>1631.2428</v>
      </c>
    </row>
    <row r="1068" spans="2:9" x14ac:dyDescent="0.25">
      <c r="B1068" s="29">
        <v>41381</v>
      </c>
      <c r="C1068" s="30">
        <v>2878</v>
      </c>
      <c r="D1068" s="31" t="s">
        <v>53</v>
      </c>
      <c r="E1068" s="31" t="s">
        <v>64</v>
      </c>
      <c r="F1068" s="31" t="s">
        <v>58</v>
      </c>
      <c r="G1068" s="31">
        <v>9</v>
      </c>
      <c r="H1068" s="32">
        <v>6264</v>
      </c>
      <c r="I1068" s="31">
        <v>1817.3951999999999</v>
      </c>
    </row>
    <row r="1069" spans="2:9" x14ac:dyDescent="0.25">
      <c r="B1069" s="29">
        <v>41382</v>
      </c>
      <c r="C1069" s="30">
        <v>2514</v>
      </c>
      <c r="D1069" s="31" t="s">
        <v>57</v>
      </c>
      <c r="E1069" s="31" t="s">
        <v>64</v>
      </c>
      <c r="F1069" s="31" t="s">
        <v>55</v>
      </c>
      <c r="G1069" s="31">
        <v>8</v>
      </c>
      <c r="H1069" s="32">
        <v>2280</v>
      </c>
      <c r="I1069" s="31">
        <v>2873.4839999999995</v>
      </c>
    </row>
    <row r="1070" spans="2:9" x14ac:dyDescent="0.25">
      <c r="B1070" s="29">
        <v>41383</v>
      </c>
      <c r="C1070" s="30">
        <v>2879</v>
      </c>
      <c r="D1070" s="31" t="s">
        <v>56</v>
      </c>
      <c r="E1070" s="31" t="s">
        <v>64</v>
      </c>
      <c r="F1070" s="31" t="s">
        <v>58</v>
      </c>
      <c r="G1070" s="31">
        <v>6</v>
      </c>
      <c r="H1070" s="32">
        <v>1530</v>
      </c>
      <c r="I1070" s="31">
        <v>1919.0790000000002</v>
      </c>
    </row>
    <row r="1071" spans="2:9" x14ac:dyDescent="0.25">
      <c r="B1071" s="29">
        <v>41384</v>
      </c>
      <c r="C1071" s="30">
        <v>2515</v>
      </c>
      <c r="D1071" s="31" t="s">
        <v>53</v>
      </c>
      <c r="E1071" s="31" t="s">
        <v>64</v>
      </c>
      <c r="F1071" s="31" t="s">
        <v>55</v>
      </c>
      <c r="G1071" s="31">
        <v>8</v>
      </c>
      <c r="H1071" s="32">
        <v>2016</v>
      </c>
      <c r="I1071" s="31">
        <v>1384.992</v>
      </c>
    </row>
    <row r="1072" spans="2:9" x14ac:dyDescent="0.25">
      <c r="B1072" s="29">
        <v>41385</v>
      </c>
      <c r="C1072" s="30">
        <v>2880</v>
      </c>
      <c r="D1072" s="31" t="s">
        <v>57</v>
      </c>
      <c r="E1072" s="31" t="s">
        <v>64</v>
      </c>
      <c r="F1072" s="31" t="s">
        <v>59</v>
      </c>
      <c r="G1072" s="31">
        <v>6</v>
      </c>
      <c r="H1072" s="32">
        <v>4302</v>
      </c>
      <c r="I1072" s="31">
        <v>2503.7640000000001</v>
      </c>
    </row>
    <row r="1073" spans="2:9" x14ac:dyDescent="0.25">
      <c r="B1073" s="29">
        <v>41386</v>
      </c>
      <c r="C1073" s="30">
        <v>2516</v>
      </c>
      <c r="D1073" s="31" t="s">
        <v>56</v>
      </c>
      <c r="E1073" s="31" t="s">
        <v>64</v>
      </c>
      <c r="F1073" s="31" t="s">
        <v>55</v>
      </c>
      <c r="G1073" s="31">
        <v>10</v>
      </c>
      <c r="H1073" s="32">
        <v>11220</v>
      </c>
      <c r="I1073" s="31">
        <v>4840.0275000000001</v>
      </c>
    </row>
    <row r="1074" spans="2:9" x14ac:dyDescent="0.25">
      <c r="B1074" s="29">
        <v>41387</v>
      </c>
      <c r="C1074" s="30">
        <v>2881</v>
      </c>
      <c r="D1074" s="31" t="s">
        <v>53</v>
      </c>
      <c r="E1074" s="31" t="s">
        <v>64</v>
      </c>
      <c r="F1074" s="31" t="s">
        <v>59</v>
      </c>
      <c r="G1074" s="31">
        <v>7</v>
      </c>
      <c r="H1074" s="32">
        <v>5922</v>
      </c>
      <c r="I1074" s="31">
        <v>2014.0722000000001</v>
      </c>
    </row>
    <row r="1075" spans="2:9" x14ac:dyDescent="0.25">
      <c r="B1075" s="29">
        <v>41388</v>
      </c>
      <c r="C1075" s="30">
        <v>2517</v>
      </c>
      <c r="D1075" s="31" t="s">
        <v>57</v>
      </c>
      <c r="E1075" s="31" t="s">
        <v>64</v>
      </c>
      <c r="F1075" s="31" t="s">
        <v>58</v>
      </c>
      <c r="G1075" s="31">
        <v>9</v>
      </c>
      <c r="H1075" s="32">
        <v>6277.5</v>
      </c>
      <c r="I1075" s="31">
        <v>4457.0249999999996</v>
      </c>
    </row>
    <row r="1076" spans="2:9" x14ac:dyDescent="0.25">
      <c r="B1076" s="29">
        <v>41389</v>
      </c>
      <c r="C1076" s="30">
        <v>2882</v>
      </c>
      <c r="D1076" s="31" t="s">
        <v>56</v>
      </c>
      <c r="E1076" s="31" t="s">
        <v>64</v>
      </c>
      <c r="F1076" s="31" t="s">
        <v>59</v>
      </c>
      <c r="G1076" s="31">
        <v>7</v>
      </c>
      <c r="H1076" s="32">
        <v>4158</v>
      </c>
      <c r="I1076" s="31">
        <v>1633.6782000000001</v>
      </c>
    </row>
    <row r="1077" spans="2:9" x14ac:dyDescent="0.25">
      <c r="B1077" s="29">
        <v>41390</v>
      </c>
      <c r="C1077" s="30">
        <v>2518</v>
      </c>
      <c r="D1077" s="31" t="s">
        <v>53</v>
      </c>
      <c r="E1077" s="31" t="s">
        <v>64</v>
      </c>
      <c r="F1077" s="31" t="s">
        <v>58</v>
      </c>
      <c r="G1077" s="31">
        <v>6</v>
      </c>
      <c r="H1077" s="32">
        <v>7506</v>
      </c>
      <c r="I1077" s="31">
        <v>3336.6671999999999</v>
      </c>
    </row>
    <row r="1078" spans="2:9" x14ac:dyDescent="0.25">
      <c r="B1078" s="29">
        <v>41391</v>
      </c>
      <c r="C1078" s="30">
        <v>2883</v>
      </c>
      <c r="D1078" s="31" t="s">
        <v>57</v>
      </c>
      <c r="E1078" s="31" t="s">
        <v>64</v>
      </c>
      <c r="F1078" s="31" t="s">
        <v>55</v>
      </c>
      <c r="G1078" s="31">
        <v>10</v>
      </c>
      <c r="H1078" s="32">
        <v>4470</v>
      </c>
      <c r="I1078" s="31">
        <v>841.25400000000002</v>
      </c>
    </row>
    <row r="1079" spans="2:9" x14ac:dyDescent="0.25">
      <c r="B1079" s="29">
        <v>41392</v>
      </c>
      <c r="C1079" s="30">
        <v>2519</v>
      </c>
      <c r="D1079" s="31" t="s">
        <v>56</v>
      </c>
      <c r="E1079" s="31" t="s">
        <v>64</v>
      </c>
      <c r="F1079" s="31" t="s">
        <v>58</v>
      </c>
      <c r="G1079" s="31">
        <v>8</v>
      </c>
      <c r="H1079" s="32">
        <v>8496</v>
      </c>
      <c r="I1079" s="31">
        <v>3202.1424000000006</v>
      </c>
    </row>
    <row r="1080" spans="2:9" x14ac:dyDescent="0.25">
      <c r="B1080" s="29">
        <v>41393</v>
      </c>
      <c r="C1080" s="30">
        <v>2884</v>
      </c>
      <c r="D1080" s="31" t="s">
        <v>53</v>
      </c>
      <c r="E1080" s="31" t="s">
        <v>64</v>
      </c>
      <c r="F1080" s="31" t="s">
        <v>55</v>
      </c>
      <c r="G1080" s="31">
        <v>10</v>
      </c>
      <c r="H1080" s="32">
        <v>5860</v>
      </c>
      <c r="I1080" s="31">
        <v>3559.9500000000003</v>
      </c>
    </row>
    <row r="1081" spans="2:9" x14ac:dyDescent="0.25">
      <c r="B1081" s="29">
        <v>41394</v>
      </c>
      <c r="C1081" s="30">
        <v>2520</v>
      </c>
      <c r="D1081" s="31" t="s">
        <v>57</v>
      </c>
      <c r="E1081" s="31" t="s">
        <v>64</v>
      </c>
      <c r="F1081" s="31" t="s">
        <v>59</v>
      </c>
      <c r="G1081" s="31">
        <v>9</v>
      </c>
      <c r="H1081" s="32">
        <v>2821.5</v>
      </c>
      <c r="I1081" s="31">
        <v>4735.605599999999</v>
      </c>
    </row>
    <row r="1082" spans="2:9" x14ac:dyDescent="0.25">
      <c r="B1082" s="29">
        <v>41395</v>
      </c>
      <c r="C1082" s="30">
        <v>2885</v>
      </c>
      <c r="D1082" s="31" t="s">
        <v>56</v>
      </c>
      <c r="E1082" s="31" t="s">
        <v>64</v>
      </c>
      <c r="F1082" s="31" t="s">
        <v>55</v>
      </c>
      <c r="G1082" s="31">
        <v>10</v>
      </c>
      <c r="H1082" s="32">
        <v>2835</v>
      </c>
      <c r="I1082" s="31">
        <v>904.36500000000001</v>
      </c>
    </row>
    <row r="1083" spans="2:9" x14ac:dyDescent="0.25">
      <c r="B1083" s="29">
        <v>41396</v>
      </c>
      <c r="C1083" s="30">
        <v>2521</v>
      </c>
      <c r="D1083" s="31" t="s">
        <v>53</v>
      </c>
      <c r="E1083" s="31" t="s">
        <v>64</v>
      </c>
      <c r="F1083" s="31" t="s">
        <v>59</v>
      </c>
      <c r="G1083" s="31">
        <v>9</v>
      </c>
      <c r="H1083" s="32">
        <v>7533</v>
      </c>
      <c r="I1083" s="31">
        <v>2267.433</v>
      </c>
    </row>
    <row r="1084" spans="2:9" x14ac:dyDescent="0.25">
      <c r="B1084" s="29">
        <v>41397</v>
      </c>
      <c r="C1084" s="30">
        <v>2886</v>
      </c>
      <c r="D1084" s="31" t="s">
        <v>57</v>
      </c>
      <c r="E1084" s="31" t="s">
        <v>64</v>
      </c>
      <c r="F1084" s="31" t="s">
        <v>58</v>
      </c>
      <c r="G1084" s="31">
        <v>8</v>
      </c>
      <c r="H1084" s="32">
        <v>6240</v>
      </c>
      <c r="I1084" s="31">
        <v>2210.8319999999999</v>
      </c>
    </row>
    <row r="1085" spans="2:9" x14ac:dyDescent="0.25">
      <c r="B1085" s="29">
        <v>41398</v>
      </c>
      <c r="C1085" s="30">
        <v>2522</v>
      </c>
      <c r="D1085" s="31" t="s">
        <v>56</v>
      </c>
      <c r="E1085" s="31" t="s">
        <v>64</v>
      </c>
      <c r="F1085" s="31" t="s">
        <v>59</v>
      </c>
      <c r="G1085" s="31">
        <v>7</v>
      </c>
      <c r="H1085" s="32">
        <v>1974</v>
      </c>
      <c r="I1085" s="31">
        <v>2703.5904</v>
      </c>
    </row>
    <row r="1086" spans="2:9" x14ac:dyDescent="0.25">
      <c r="B1086" s="29">
        <v>41399</v>
      </c>
      <c r="C1086" s="30">
        <v>2887</v>
      </c>
      <c r="D1086" s="31" t="s">
        <v>53</v>
      </c>
      <c r="E1086" s="31" t="s">
        <v>64</v>
      </c>
      <c r="F1086" s="31" t="s">
        <v>58</v>
      </c>
      <c r="G1086" s="31">
        <v>9</v>
      </c>
      <c r="H1086" s="32">
        <v>4819.5</v>
      </c>
      <c r="I1086" s="31">
        <v>3159.9855000000002</v>
      </c>
    </row>
    <row r="1087" spans="2:9" x14ac:dyDescent="0.25">
      <c r="B1087" s="29">
        <v>41400</v>
      </c>
      <c r="C1087" s="30">
        <v>2523</v>
      </c>
      <c r="D1087" s="31" t="s">
        <v>57</v>
      </c>
      <c r="E1087" s="31" t="s">
        <v>64</v>
      </c>
      <c r="F1087" s="31" t="s">
        <v>55</v>
      </c>
      <c r="G1087" s="31">
        <v>8</v>
      </c>
      <c r="H1087" s="32">
        <v>6912</v>
      </c>
      <c r="I1087" s="31">
        <v>1589.2991999999999</v>
      </c>
    </row>
    <row r="1088" spans="2:9" x14ac:dyDescent="0.25">
      <c r="B1088" s="29">
        <v>41401</v>
      </c>
      <c r="C1088" s="30">
        <v>2888</v>
      </c>
      <c r="D1088" s="31" t="s">
        <v>56</v>
      </c>
      <c r="E1088" s="31" t="s">
        <v>64</v>
      </c>
      <c r="F1088" s="31" t="s">
        <v>58</v>
      </c>
      <c r="G1088" s="31">
        <v>7</v>
      </c>
      <c r="H1088" s="32">
        <v>1937.25</v>
      </c>
      <c r="I1088" s="31">
        <v>1735.3885500000001</v>
      </c>
    </row>
    <row r="1089" spans="2:9" x14ac:dyDescent="0.25">
      <c r="B1089" s="29">
        <v>41767</v>
      </c>
      <c r="C1089" s="30">
        <v>2524</v>
      </c>
      <c r="D1089" s="31" t="s">
        <v>53</v>
      </c>
      <c r="E1089" s="31" t="s">
        <v>64</v>
      </c>
      <c r="F1089" s="31" t="s">
        <v>55</v>
      </c>
      <c r="G1089" s="31">
        <v>7</v>
      </c>
      <c r="H1089" s="32">
        <v>5701.5</v>
      </c>
      <c r="I1089" s="31">
        <v>2538.3077999999996</v>
      </c>
    </row>
    <row r="1090" spans="2:9" x14ac:dyDescent="0.25">
      <c r="B1090" s="29">
        <v>41768</v>
      </c>
      <c r="C1090" s="30">
        <v>2889</v>
      </c>
      <c r="D1090" s="31" t="s">
        <v>57</v>
      </c>
      <c r="E1090" s="31" t="s">
        <v>64</v>
      </c>
      <c r="F1090" s="31" t="s">
        <v>59</v>
      </c>
      <c r="G1090" s="31">
        <v>8</v>
      </c>
      <c r="H1090" s="32">
        <v>5832</v>
      </c>
      <c r="I1090" s="31">
        <v>666.01440000000002</v>
      </c>
    </row>
    <row r="1091" spans="2:9" x14ac:dyDescent="0.25">
      <c r="B1091" s="29">
        <v>41769</v>
      </c>
      <c r="C1091" s="30">
        <v>2525</v>
      </c>
      <c r="D1091" s="31" t="s">
        <v>56</v>
      </c>
      <c r="E1091" s="31" t="s">
        <v>64</v>
      </c>
      <c r="F1091" s="31" t="s">
        <v>55</v>
      </c>
      <c r="G1091" s="31">
        <v>10</v>
      </c>
      <c r="H1091" s="32">
        <v>7200</v>
      </c>
      <c r="I1091" s="31">
        <v>2791.44</v>
      </c>
    </row>
    <row r="1092" spans="2:9" x14ac:dyDescent="0.25">
      <c r="B1092" s="29">
        <v>41770</v>
      </c>
      <c r="C1092" s="30">
        <v>2890</v>
      </c>
      <c r="D1092" s="31" t="s">
        <v>53</v>
      </c>
      <c r="E1092" s="31" t="s">
        <v>64</v>
      </c>
      <c r="F1092" s="31" t="s">
        <v>59</v>
      </c>
      <c r="G1092" s="31">
        <v>6</v>
      </c>
      <c r="H1092" s="32">
        <v>4819.5</v>
      </c>
      <c r="I1092" s="31">
        <v>2576.826</v>
      </c>
    </row>
    <row r="1093" spans="2:9" x14ac:dyDescent="0.25">
      <c r="B1093" s="29">
        <v>41771</v>
      </c>
      <c r="C1093" s="30">
        <v>2526</v>
      </c>
      <c r="D1093" s="31" t="s">
        <v>57</v>
      </c>
      <c r="E1093" s="31" t="s">
        <v>64</v>
      </c>
      <c r="F1093" s="31" t="s">
        <v>58</v>
      </c>
      <c r="G1093" s="31">
        <v>6</v>
      </c>
      <c r="H1093" s="32">
        <v>2133</v>
      </c>
      <c r="I1093" s="31">
        <v>3367.5803999999998</v>
      </c>
    </row>
    <row r="1094" spans="2:9" x14ac:dyDescent="0.25">
      <c r="B1094" s="29">
        <v>41772</v>
      </c>
      <c r="C1094" s="30">
        <v>2891</v>
      </c>
      <c r="D1094" s="31" t="s">
        <v>56</v>
      </c>
      <c r="E1094" s="31" t="s">
        <v>64</v>
      </c>
      <c r="F1094" s="31" t="s">
        <v>59</v>
      </c>
      <c r="G1094" s="31">
        <v>10</v>
      </c>
      <c r="H1094" s="32">
        <v>4980</v>
      </c>
      <c r="I1094" s="31">
        <v>816.72</v>
      </c>
    </row>
    <row r="1095" spans="2:9" x14ac:dyDescent="0.25">
      <c r="B1095" s="29">
        <v>41773</v>
      </c>
      <c r="C1095" s="30">
        <v>2527</v>
      </c>
      <c r="D1095" s="31" t="s">
        <v>53</v>
      </c>
      <c r="E1095" s="31" t="s">
        <v>64</v>
      </c>
      <c r="F1095" s="31" t="s">
        <v>58</v>
      </c>
      <c r="G1095" s="31">
        <v>6</v>
      </c>
      <c r="H1095" s="32">
        <v>7164</v>
      </c>
      <c r="I1095" s="31">
        <v>3062.61</v>
      </c>
    </row>
    <row r="1096" spans="2:9" x14ac:dyDescent="0.25">
      <c r="B1096" s="29">
        <v>41774</v>
      </c>
      <c r="C1096" s="30">
        <v>2892</v>
      </c>
      <c r="D1096" s="31" t="s">
        <v>57</v>
      </c>
      <c r="E1096" s="31" t="s">
        <v>64</v>
      </c>
      <c r="F1096" s="31" t="s">
        <v>55</v>
      </c>
      <c r="G1096" s="31">
        <v>8</v>
      </c>
      <c r="H1096" s="32">
        <v>12540</v>
      </c>
      <c r="I1096" s="31">
        <v>2151.3624</v>
      </c>
    </row>
    <row r="1097" spans="2:9" x14ac:dyDescent="0.25">
      <c r="B1097" s="29">
        <v>41775</v>
      </c>
      <c r="C1097" s="30">
        <v>2528</v>
      </c>
      <c r="D1097" s="31" t="s">
        <v>56</v>
      </c>
      <c r="E1097" s="31" t="s">
        <v>64</v>
      </c>
      <c r="F1097" s="31" t="s">
        <v>58</v>
      </c>
      <c r="G1097" s="31">
        <v>10</v>
      </c>
      <c r="H1097" s="32">
        <v>2445</v>
      </c>
      <c r="I1097" s="31">
        <v>1606.8540000000003</v>
      </c>
    </row>
    <row r="1098" spans="2:9" x14ac:dyDescent="0.25">
      <c r="B1098" s="29">
        <v>41776</v>
      </c>
      <c r="C1098" s="30">
        <v>2893</v>
      </c>
      <c r="D1098" s="31" t="s">
        <v>53</v>
      </c>
      <c r="E1098" s="31" t="s">
        <v>64</v>
      </c>
      <c r="F1098" s="31" t="s">
        <v>55</v>
      </c>
      <c r="G1098" s="31">
        <v>10</v>
      </c>
      <c r="H1098" s="32">
        <v>4530</v>
      </c>
      <c r="I1098" s="31">
        <v>2665.6784999999995</v>
      </c>
    </row>
    <row r="1099" spans="2:9" x14ac:dyDescent="0.25">
      <c r="B1099" s="29">
        <v>41777</v>
      </c>
      <c r="C1099" s="30">
        <v>2529</v>
      </c>
      <c r="D1099" s="31" t="s">
        <v>57</v>
      </c>
      <c r="E1099" s="31" t="s">
        <v>64</v>
      </c>
      <c r="F1099" s="31" t="s">
        <v>59</v>
      </c>
      <c r="G1099" s="31">
        <v>7</v>
      </c>
      <c r="H1099" s="32">
        <v>3906</v>
      </c>
      <c r="I1099" s="31">
        <v>2996.6831999999999</v>
      </c>
    </row>
    <row r="1100" spans="2:9" x14ac:dyDescent="0.25">
      <c r="B1100" s="29">
        <v>41778</v>
      </c>
      <c r="C1100" s="30">
        <v>2894</v>
      </c>
      <c r="D1100" s="31" t="s">
        <v>56</v>
      </c>
      <c r="E1100" s="31" t="s">
        <v>64</v>
      </c>
      <c r="F1100" s="31" t="s">
        <v>55</v>
      </c>
      <c r="G1100" s="31">
        <v>8</v>
      </c>
      <c r="H1100" s="32">
        <v>4968</v>
      </c>
      <c r="I1100" s="31">
        <v>874.11959999999999</v>
      </c>
    </row>
    <row r="1101" spans="2:9" x14ac:dyDescent="0.25">
      <c r="B1101" s="29">
        <v>41779</v>
      </c>
      <c r="C1101" s="30">
        <v>2530</v>
      </c>
      <c r="D1101" s="31" t="s">
        <v>53</v>
      </c>
      <c r="E1101" s="31" t="s">
        <v>64</v>
      </c>
      <c r="F1101" s="31" t="s">
        <v>59</v>
      </c>
      <c r="G1101" s="31">
        <v>6</v>
      </c>
      <c r="H1101" s="32">
        <v>4104</v>
      </c>
      <c r="I1101" s="31">
        <v>757.39319999999998</v>
      </c>
    </row>
    <row r="1102" spans="2:9" x14ac:dyDescent="0.25">
      <c r="B1102" s="29">
        <v>41780</v>
      </c>
      <c r="C1102" s="30">
        <v>2895</v>
      </c>
      <c r="D1102" s="31" t="s">
        <v>57</v>
      </c>
      <c r="E1102" s="31" t="s">
        <v>64</v>
      </c>
      <c r="F1102" s="31" t="s">
        <v>58</v>
      </c>
      <c r="G1102" s="31">
        <v>8</v>
      </c>
      <c r="H1102" s="32">
        <v>12420</v>
      </c>
      <c r="I1102" s="31">
        <v>4550.6880000000001</v>
      </c>
    </row>
    <row r="1103" spans="2:9" x14ac:dyDescent="0.25">
      <c r="B1103" s="29">
        <v>41781</v>
      </c>
      <c r="C1103" s="30">
        <v>2531</v>
      </c>
      <c r="D1103" s="31" t="s">
        <v>56</v>
      </c>
      <c r="E1103" s="31" t="s">
        <v>64</v>
      </c>
      <c r="F1103" s="31" t="s">
        <v>59</v>
      </c>
      <c r="G1103" s="31">
        <v>6</v>
      </c>
      <c r="H1103" s="32">
        <v>3240</v>
      </c>
      <c r="I1103" s="31">
        <v>1838.0519999999999</v>
      </c>
    </row>
    <row r="1104" spans="2:9" x14ac:dyDescent="0.25">
      <c r="B1104" s="29">
        <v>41782</v>
      </c>
      <c r="C1104" s="30">
        <v>2896</v>
      </c>
      <c r="D1104" s="31" t="s">
        <v>53</v>
      </c>
      <c r="E1104" s="31" t="s">
        <v>64</v>
      </c>
      <c r="F1104" s="31" t="s">
        <v>58</v>
      </c>
      <c r="G1104" s="31">
        <v>8</v>
      </c>
      <c r="H1104" s="32">
        <v>6264</v>
      </c>
      <c r="I1104" s="31">
        <v>938.13840000000005</v>
      </c>
    </row>
    <row r="1105" spans="2:9" x14ac:dyDescent="0.25">
      <c r="B1105" s="29">
        <v>41783</v>
      </c>
      <c r="C1105" s="30">
        <v>2532</v>
      </c>
      <c r="D1105" s="31" t="s">
        <v>57</v>
      </c>
      <c r="E1105" s="31" t="s">
        <v>64</v>
      </c>
      <c r="F1105" s="31" t="s">
        <v>55</v>
      </c>
      <c r="G1105" s="31">
        <v>6</v>
      </c>
      <c r="H1105" s="32">
        <v>7398</v>
      </c>
      <c r="I1105" s="31">
        <v>2380.3065000000001</v>
      </c>
    </row>
    <row r="1106" spans="2:9" x14ac:dyDescent="0.25">
      <c r="B1106" s="29">
        <v>41784</v>
      </c>
      <c r="C1106" s="30">
        <v>2897</v>
      </c>
      <c r="D1106" s="31" t="s">
        <v>56</v>
      </c>
      <c r="E1106" s="31" t="s">
        <v>64</v>
      </c>
      <c r="F1106" s="31" t="s">
        <v>58</v>
      </c>
      <c r="G1106" s="31">
        <v>6</v>
      </c>
      <c r="H1106" s="32">
        <v>7641</v>
      </c>
      <c r="I1106" s="31">
        <v>4349.0025000000005</v>
      </c>
    </row>
    <row r="1107" spans="2:9" x14ac:dyDescent="0.25">
      <c r="B1107" s="29">
        <v>41785</v>
      </c>
      <c r="C1107" s="30">
        <v>2533</v>
      </c>
      <c r="D1107" s="31" t="s">
        <v>53</v>
      </c>
      <c r="E1107" s="31" t="s">
        <v>64</v>
      </c>
      <c r="F1107" s="31" t="s">
        <v>55</v>
      </c>
      <c r="G1107" s="31">
        <v>8</v>
      </c>
      <c r="H1107" s="32">
        <v>7272</v>
      </c>
      <c r="I1107" s="31">
        <v>2285.5896000000002</v>
      </c>
    </row>
    <row r="1108" spans="2:9" x14ac:dyDescent="0.25">
      <c r="B1108" s="29">
        <v>41786</v>
      </c>
      <c r="C1108" s="30">
        <v>2898</v>
      </c>
      <c r="D1108" s="31" t="s">
        <v>57</v>
      </c>
      <c r="E1108" s="31" t="s">
        <v>64</v>
      </c>
      <c r="F1108" s="31" t="s">
        <v>59</v>
      </c>
      <c r="G1108" s="31">
        <v>7</v>
      </c>
      <c r="H1108" s="32">
        <v>2362.5</v>
      </c>
      <c r="I1108" s="31">
        <v>2218.3875000000003</v>
      </c>
    </row>
    <row r="1109" spans="2:9" x14ac:dyDescent="0.25">
      <c r="B1109" s="29">
        <v>41787</v>
      </c>
      <c r="C1109" s="30">
        <v>2534</v>
      </c>
      <c r="D1109" s="31" t="s">
        <v>56</v>
      </c>
      <c r="E1109" s="31" t="s">
        <v>64</v>
      </c>
      <c r="F1109" s="31" t="s">
        <v>55</v>
      </c>
      <c r="G1109" s="31">
        <v>6</v>
      </c>
      <c r="H1109" s="32">
        <v>1539</v>
      </c>
      <c r="I1109" s="31">
        <v>2418.0767999999998</v>
      </c>
    </row>
    <row r="1110" spans="2:9" x14ac:dyDescent="0.25">
      <c r="B1110" s="29">
        <v>41788</v>
      </c>
      <c r="C1110" s="30">
        <v>2899</v>
      </c>
      <c r="D1110" s="31" t="s">
        <v>53</v>
      </c>
      <c r="E1110" s="31" t="s">
        <v>64</v>
      </c>
      <c r="F1110" s="31" t="s">
        <v>59</v>
      </c>
      <c r="G1110" s="31">
        <v>7</v>
      </c>
      <c r="H1110" s="32">
        <v>2499</v>
      </c>
      <c r="I1110" s="31">
        <v>3060.2753999999995</v>
      </c>
    </row>
    <row r="1111" spans="2:9" x14ac:dyDescent="0.25">
      <c r="B1111" s="29">
        <v>41789</v>
      </c>
      <c r="C1111" s="30">
        <v>2535</v>
      </c>
      <c r="D1111" s="31" t="s">
        <v>57</v>
      </c>
      <c r="E1111" s="31" t="s">
        <v>64</v>
      </c>
      <c r="F1111" s="31" t="s">
        <v>58</v>
      </c>
      <c r="G1111" s="31">
        <v>7</v>
      </c>
      <c r="H1111" s="32">
        <v>2205</v>
      </c>
      <c r="I1111" s="31">
        <v>1384.7400000000002</v>
      </c>
    </row>
    <row r="1112" spans="2:9" x14ac:dyDescent="0.25">
      <c r="B1112" s="29">
        <v>41790</v>
      </c>
      <c r="C1112" s="30">
        <v>2900</v>
      </c>
      <c r="D1112" s="31" t="s">
        <v>56</v>
      </c>
      <c r="E1112" s="31" t="s">
        <v>64</v>
      </c>
      <c r="F1112" s="31" t="s">
        <v>59</v>
      </c>
      <c r="G1112" s="31">
        <v>9</v>
      </c>
      <c r="H1112" s="32">
        <v>7249.5</v>
      </c>
      <c r="I1112" s="31">
        <v>3633.2077500000005</v>
      </c>
    </row>
    <row r="1113" spans="2:9" x14ac:dyDescent="0.25">
      <c r="B1113" s="29">
        <v>41791</v>
      </c>
      <c r="C1113" s="30">
        <v>2536</v>
      </c>
      <c r="D1113" s="31" t="s">
        <v>53</v>
      </c>
      <c r="E1113" s="31" t="s">
        <v>64</v>
      </c>
      <c r="F1113" s="31" t="s">
        <v>58</v>
      </c>
      <c r="G1113" s="31">
        <v>10</v>
      </c>
      <c r="H1113" s="32">
        <v>4905</v>
      </c>
      <c r="I1113" s="31">
        <v>1843.299</v>
      </c>
    </row>
    <row r="1114" spans="2:9" x14ac:dyDescent="0.25">
      <c r="B1114" s="29">
        <v>41792</v>
      </c>
      <c r="C1114" s="30">
        <v>2901</v>
      </c>
      <c r="D1114" s="31" t="s">
        <v>57</v>
      </c>
      <c r="E1114" s="31" t="s">
        <v>64</v>
      </c>
      <c r="F1114" s="31" t="s">
        <v>55</v>
      </c>
      <c r="G1114" s="31">
        <v>8</v>
      </c>
      <c r="H1114" s="32">
        <v>7128</v>
      </c>
      <c r="I1114" s="31">
        <v>3282.6815999999999</v>
      </c>
    </row>
    <row r="1115" spans="2:9" x14ac:dyDescent="0.25">
      <c r="B1115" s="29">
        <v>41793</v>
      </c>
      <c r="C1115" s="30">
        <v>2537</v>
      </c>
      <c r="D1115" s="31" t="s">
        <v>56</v>
      </c>
      <c r="E1115" s="31" t="s">
        <v>64</v>
      </c>
      <c r="F1115" s="31" t="s">
        <v>58</v>
      </c>
      <c r="G1115" s="31">
        <v>10</v>
      </c>
      <c r="H1115" s="32">
        <v>3270</v>
      </c>
      <c r="I1115" s="31">
        <v>632.09100000000001</v>
      </c>
    </row>
    <row r="1116" spans="2:9" x14ac:dyDescent="0.25">
      <c r="B1116" s="29">
        <v>41794</v>
      </c>
      <c r="C1116" s="30">
        <v>2902</v>
      </c>
      <c r="D1116" s="31" t="s">
        <v>53</v>
      </c>
      <c r="E1116" s="31" t="s">
        <v>64</v>
      </c>
      <c r="F1116" s="31" t="s">
        <v>55</v>
      </c>
      <c r="G1116" s="31">
        <v>9</v>
      </c>
      <c r="H1116" s="32">
        <v>7884</v>
      </c>
      <c r="I1116" s="31">
        <v>1054.0907999999999</v>
      </c>
    </row>
    <row r="1117" spans="2:9" x14ac:dyDescent="0.25">
      <c r="B1117" s="29">
        <v>41795</v>
      </c>
      <c r="C1117" s="30">
        <v>2538</v>
      </c>
      <c r="D1117" s="31" t="s">
        <v>57</v>
      </c>
      <c r="E1117" s="31" t="s">
        <v>64</v>
      </c>
      <c r="F1117" s="31" t="s">
        <v>59</v>
      </c>
      <c r="G1117" s="31">
        <v>7</v>
      </c>
      <c r="H1117" s="32">
        <v>3874.5</v>
      </c>
      <c r="I1117" s="31">
        <v>4334.5968749999993</v>
      </c>
    </row>
    <row r="1118" spans="2:9" x14ac:dyDescent="0.25">
      <c r="B1118" s="29">
        <v>41796</v>
      </c>
      <c r="C1118" s="30">
        <v>2903</v>
      </c>
      <c r="D1118" s="31" t="s">
        <v>56</v>
      </c>
      <c r="E1118" s="31" t="s">
        <v>64</v>
      </c>
      <c r="F1118" s="31" t="s">
        <v>55</v>
      </c>
      <c r="G1118" s="31">
        <v>8</v>
      </c>
      <c r="H1118" s="32">
        <v>2400</v>
      </c>
      <c r="I1118" s="31">
        <v>2930.3999999999996</v>
      </c>
    </row>
    <row r="1119" spans="2:9" x14ac:dyDescent="0.25">
      <c r="B1119" s="29">
        <v>41797</v>
      </c>
      <c r="C1119" s="30">
        <v>2539</v>
      </c>
      <c r="D1119" s="31" t="s">
        <v>53</v>
      </c>
      <c r="E1119" s="31" t="s">
        <v>64</v>
      </c>
      <c r="F1119" s="31" t="s">
        <v>59</v>
      </c>
      <c r="G1119" s="31">
        <v>9</v>
      </c>
      <c r="H1119" s="32">
        <v>8316</v>
      </c>
      <c r="I1119" s="31">
        <v>1838.2518</v>
      </c>
    </row>
    <row r="1120" spans="2:9" x14ac:dyDescent="0.25">
      <c r="B1120" s="29">
        <v>41798</v>
      </c>
      <c r="C1120" s="30">
        <v>2904</v>
      </c>
      <c r="D1120" s="31" t="s">
        <v>57</v>
      </c>
      <c r="E1120" s="31" t="s">
        <v>64</v>
      </c>
      <c r="F1120" s="31" t="s">
        <v>58</v>
      </c>
      <c r="G1120" s="31">
        <v>7</v>
      </c>
      <c r="H1120" s="32">
        <v>6804</v>
      </c>
      <c r="I1120" s="31">
        <v>2483.46</v>
      </c>
    </row>
    <row r="1121" spans="2:9" x14ac:dyDescent="0.25">
      <c r="B1121" s="29">
        <v>41799</v>
      </c>
      <c r="C1121" s="30">
        <v>2540</v>
      </c>
      <c r="D1121" s="31" t="s">
        <v>56</v>
      </c>
      <c r="E1121" s="31" t="s">
        <v>64</v>
      </c>
      <c r="F1121" s="31" t="s">
        <v>59</v>
      </c>
      <c r="G1121" s="31">
        <v>10</v>
      </c>
      <c r="H1121" s="32">
        <v>4440</v>
      </c>
      <c r="I1121" s="31">
        <v>1779.9959999999999</v>
      </c>
    </row>
    <row r="1122" spans="2:9" x14ac:dyDescent="0.25">
      <c r="B1122" s="29">
        <v>41800</v>
      </c>
      <c r="C1122" s="30">
        <v>2905</v>
      </c>
      <c r="D1122" s="31" t="s">
        <v>53</v>
      </c>
      <c r="E1122" s="31" t="s">
        <v>64</v>
      </c>
      <c r="F1122" s="31" t="s">
        <v>58</v>
      </c>
      <c r="G1122" s="31">
        <v>6</v>
      </c>
      <c r="H1122" s="32">
        <v>7155</v>
      </c>
      <c r="I1122" s="31">
        <v>1952.8380000000002</v>
      </c>
    </row>
    <row r="1123" spans="2:9" x14ac:dyDescent="0.25">
      <c r="B1123" s="29">
        <v>41801</v>
      </c>
      <c r="C1123" s="30">
        <v>2910</v>
      </c>
      <c r="D1123" s="31" t="s">
        <v>53</v>
      </c>
      <c r="E1123" s="31" t="s">
        <v>64</v>
      </c>
      <c r="F1123" s="31" t="s">
        <v>58</v>
      </c>
      <c r="G1123" s="31">
        <v>6</v>
      </c>
      <c r="H1123" s="32">
        <v>11925</v>
      </c>
      <c r="I1123" s="31">
        <v>976.4190000000001</v>
      </c>
    </row>
    <row r="1124" spans="2:9" x14ac:dyDescent="0.25">
      <c r="B1124" s="29">
        <v>41802</v>
      </c>
      <c r="C1124" s="30">
        <v>2541</v>
      </c>
      <c r="D1124" s="31" t="s">
        <v>57</v>
      </c>
      <c r="E1124" s="31" t="s">
        <v>64</v>
      </c>
      <c r="F1124" s="31" t="s">
        <v>55</v>
      </c>
      <c r="G1124" s="31">
        <v>8</v>
      </c>
      <c r="H1124" s="32">
        <v>6144</v>
      </c>
      <c r="I1124" s="31">
        <v>687.66719999999998</v>
      </c>
    </row>
    <row r="1125" spans="2:9" x14ac:dyDescent="0.25">
      <c r="B1125" s="29">
        <v>41803</v>
      </c>
      <c r="C1125" s="30">
        <v>2906</v>
      </c>
      <c r="D1125" s="31" t="s">
        <v>56</v>
      </c>
      <c r="E1125" s="31" t="s">
        <v>64</v>
      </c>
      <c r="F1125" s="31" t="s">
        <v>58</v>
      </c>
      <c r="G1125" s="31">
        <v>10</v>
      </c>
      <c r="H1125" s="32">
        <v>10640</v>
      </c>
      <c r="I1125" s="31">
        <v>2016.28</v>
      </c>
    </row>
    <row r="1126" spans="2:9" x14ac:dyDescent="0.25">
      <c r="B1126" s="29">
        <v>41804</v>
      </c>
      <c r="C1126" s="30">
        <v>2911</v>
      </c>
      <c r="D1126" s="31" t="s">
        <v>56</v>
      </c>
      <c r="E1126" s="31" t="s">
        <v>64</v>
      </c>
      <c r="F1126" s="31" t="s">
        <v>58</v>
      </c>
      <c r="G1126" s="31">
        <v>10</v>
      </c>
      <c r="H1126" s="32">
        <v>7980</v>
      </c>
      <c r="I1126" s="31">
        <v>4032.56</v>
      </c>
    </row>
    <row r="1127" spans="2:9" x14ac:dyDescent="0.25">
      <c r="B1127" s="29">
        <v>41805</v>
      </c>
      <c r="C1127" s="30">
        <v>2542</v>
      </c>
      <c r="D1127" s="31" t="s">
        <v>53</v>
      </c>
      <c r="E1127" s="31" t="s">
        <v>64</v>
      </c>
      <c r="F1127" s="31" t="s">
        <v>55</v>
      </c>
      <c r="G1127" s="31">
        <v>10</v>
      </c>
      <c r="H1127" s="32">
        <v>9900</v>
      </c>
      <c r="I1127" s="31">
        <v>4235.22</v>
      </c>
    </row>
    <row r="1128" spans="2:9" x14ac:dyDescent="0.25">
      <c r="B1128" s="29">
        <v>41806</v>
      </c>
      <c r="C1128" s="30">
        <v>2907</v>
      </c>
      <c r="D1128" s="31" t="s">
        <v>57</v>
      </c>
      <c r="E1128" s="31" t="s">
        <v>64</v>
      </c>
      <c r="F1128" s="31" t="s">
        <v>59</v>
      </c>
      <c r="G1128" s="31">
        <v>9</v>
      </c>
      <c r="H1128" s="32">
        <v>10485</v>
      </c>
      <c r="I1128" s="31">
        <v>2603.8449000000001</v>
      </c>
    </row>
    <row r="1129" spans="2:9" x14ac:dyDescent="0.25">
      <c r="B1129" s="29">
        <v>41807</v>
      </c>
      <c r="C1129" s="30">
        <v>2912</v>
      </c>
      <c r="D1129" s="31" t="s">
        <v>57</v>
      </c>
      <c r="E1129" s="31" t="s">
        <v>64</v>
      </c>
      <c r="F1129" s="31" t="s">
        <v>59</v>
      </c>
      <c r="G1129" s="31">
        <v>9</v>
      </c>
      <c r="H1129" s="32">
        <v>4194</v>
      </c>
      <c r="I1129" s="31">
        <v>4339.7415000000001</v>
      </c>
    </row>
    <row r="1130" spans="2:9" x14ac:dyDescent="0.25">
      <c r="B1130" s="29">
        <v>41808</v>
      </c>
      <c r="C1130" s="30">
        <v>2543</v>
      </c>
      <c r="D1130" s="31" t="s">
        <v>56</v>
      </c>
      <c r="E1130" s="31" t="s">
        <v>64</v>
      </c>
      <c r="F1130" s="31" t="s">
        <v>55</v>
      </c>
      <c r="G1130" s="31">
        <v>6</v>
      </c>
      <c r="H1130" s="32">
        <v>4576.5</v>
      </c>
      <c r="I1130" s="31">
        <v>2406.4762500000002</v>
      </c>
    </row>
    <row r="1131" spans="2:9" x14ac:dyDescent="0.25">
      <c r="B1131" s="29">
        <v>41809</v>
      </c>
      <c r="C1131" s="30">
        <v>2908</v>
      </c>
      <c r="D1131" s="31" t="s">
        <v>53</v>
      </c>
      <c r="E1131" s="31" t="s">
        <v>64</v>
      </c>
      <c r="F1131" s="31" t="s">
        <v>59</v>
      </c>
      <c r="G1131" s="31">
        <v>7</v>
      </c>
      <c r="H1131" s="32">
        <v>6090</v>
      </c>
      <c r="I1131" s="31">
        <v>2547.1425000000004</v>
      </c>
    </row>
    <row r="1132" spans="2:9" x14ac:dyDescent="0.25">
      <c r="B1132" s="29">
        <v>41810</v>
      </c>
      <c r="C1132" s="30">
        <v>2913</v>
      </c>
      <c r="D1132" s="31" t="s">
        <v>53</v>
      </c>
      <c r="E1132" s="31" t="s">
        <v>64</v>
      </c>
      <c r="F1132" s="31" t="s">
        <v>59</v>
      </c>
      <c r="G1132" s="31">
        <v>7</v>
      </c>
      <c r="H1132" s="32">
        <v>6090</v>
      </c>
      <c r="I1132" s="31">
        <v>2547.1425000000004</v>
      </c>
    </row>
    <row r="1133" spans="2:9" x14ac:dyDescent="0.25">
      <c r="B1133" s="29">
        <v>41811</v>
      </c>
      <c r="C1133" s="30">
        <v>2544</v>
      </c>
      <c r="D1133" s="31" t="s">
        <v>57</v>
      </c>
      <c r="E1133" s="31" t="s">
        <v>64</v>
      </c>
      <c r="F1133" s="31" t="s">
        <v>58</v>
      </c>
      <c r="G1133" s="31">
        <v>6</v>
      </c>
      <c r="H1133" s="32">
        <v>5292</v>
      </c>
      <c r="I1133" s="31">
        <v>3454.6175999999996</v>
      </c>
    </row>
    <row r="1134" spans="2:9" x14ac:dyDescent="0.25">
      <c r="B1134" s="29">
        <v>41812</v>
      </c>
      <c r="C1134" s="30">
        <v>2909</v>
      </c>
      <c r="D1134" s="31" t="s">
        <v>56</v>
      </c>
      <c r="E1134" s="31" t="s">
        <v>64</v>
      </c>
      <c r="F1134" s="31" t="s">
        <v>59</v>
      </c>
      <c r="G1134" s="31">
        <v>9</v>
      </c>
      <c r="H1134" s="32">
        <v>4252.5</v>
      </c>
      <c r="I1134" s="31">
        <v>680.40000000000009</v>
      </c>
    </row>
    <row r="1135" spans="2:9" x14ac:dyDescent="0.25">
      <c r="B1135" s="29">
        <v>41813</v>
      </c>
      <c r="C1135" s="30">
        <v>2914</v>
      </c>
      <c r="D1135" s="31" t="s">
        <v>56</v>
      </c>
      <c r="E1135" s="31" t="s">
        <v>64</v>
      </c>
      <c r="F1135" s="31" t="s">
        <v>59</v>
      </c>
      <c r="G1135" s="31">
        <v>9</v>
      </c>
      <c r="H1135" s="32">
        <v>4252.5</v>
      </c>
      <c r="I1135" s="31">
        <v>2041.2000000000003</v>
      </c>
    </row>
    <row r="1136" spans="2:9" x14ac:dyDescent="0.25">
      <c r="B1136" s="29">
        <v>41814</v>
      </c>
      <c r="C1136" s="30">
        <v>2915</v>
      </c>
      <c r="D1136" s="31" t="s">
        <v>53</v>
      </c>
      <c r="E1136" s="31" t="s">
        <v>64</v>
      </c>
      <c r="F1136" s="31" t="s">
        <v>55</v>
      </c>
      <c r="G1136" s="31">
        <v>8</v>
      </c>
      <c r="H1136" s="32">
        <v>4776</v>
      </c>
      <c r="I1136" s="31">
        <v>2532.4739999999997</v>
      </c>
    </row>
    <row r="1137" spans="2:9" x14ac:dyDescent="0.25">
      <c r="B1137" s="29">
        <v>41815</v>
      </c>
      <c r="C1137" s="30">
        <v>2545</v>
      </c>
      <c r="D1137" s="31" t="s">
        <v>53</v>
      </c>
      <c r="E1137" s="31" t="s">
        <v>64</v>
      </c>
      <c r="F1137" s="31" t="s">
        <v>58</v>
      </c>
      <c r="G1137" s="31">
        <v>9</v>
      </c>
      <c r="H1137" s="32">
        <v>6777</v>
      </c>
      <c r="I1137" s="31">
        <v>2062.9187999999999</v>
      </c>
    </row>
    <row r="1138" spans="2:9" x14ac:dyDescent="0.25">
      <c r="B1138" s="29">
        <v>41816</v>
      </c>
      <c r="C1138" s="30">
        <v>2546</v>
      </c>
      <c r="D1138" s="31" t="s">
        <v>56</v>
      </c>
      <c r="E1138" s="31" t="s">
        <v>64</v>
      </c>
      <c r="F1138" s="31" t="s">
        <v>58</v>
      </c>
      <c r="G1138" s="31">
        <v>9</v>
      </c>
      <c r="H1138" s="32">
        <v>5697</v>
      </c>
      <c r="I1138" s="31">
        <v>1026.5994000000001</v>
      </c>
    </row>
    <row r="1139" spans="2:9" x14ac:dyDescent="0.25">
      <c r="B1139" s="29">
        <v>41817</v>
      </c>
      <c r="C1139" s="30">
        <v>2547</v>
      </c>
      <c r="D1139" s="31" t="s">
        <v>57</v>
      </c>
      <c r="E1139" s="31" t="s">
        <v>64</v>
      </c>
      <c r="F1139" s="31" t="s">
        <v>59</v>
      </c>
      <c r="G1139" s="31">
        <v>7</v>
      </c>
      <c r="H1139" s="32">
        <v>4000.5</v>
      </c>
      <c r="I1139" s="31">
        <v>2616.3270000000002</v>
      </c>
    </row>
    <row r="1140" spans="2:9" x14ac:dyDescent="0.25">
      <c r="B1140" s="29">
        <v>41818</v>
      </c>
      <c r="C1140" s="30">
        <v>2548</v>
      </c>
      <c r="D1140" s="31" t="s">
        <v>53</v>
      </c>
      <c r="E1140" s="31" t="s">
        <v>64</v>
      </c>
      <c r="F1140" s="31" t="s">
        <v>59</v>
      </c>
      <c r="G1140" s="31">
        <v>6</v>
      </c>
      <c r="H1140" s="32">
        <v>5427</v>
      </c>
      <c r="I1140" s="31">
        <v>2658.5064000000002</v>
      </c>
    </row>
    <row r="1141" spans="2:9" x14ac:dyDescent="0.25">
      <c r="B1141" s="29">
        <v>41819</v>
      </c>
      <c r="C1141" s="30">
        <v>2549</v>
      </c>
      <c r="D1141" s="31" t="s">
        <v>56</v>
      </c>
      <c r="E1141" s="31" t="s">
        <v>64</v>
      </c>
      <c r="F1141" s="31" t="s">
        <v>59</v>
      </c>
      <c r="G1141" s="31">
        <v>7</v>
      </c>
      <c r="H1141" s="32">
        <v>3192</v>
      </c>
      <c r="I1141" s="31">
        <v>1860.6168</v>
      </c>
    </row>
    <row r="1142" spans="2:9" x14ac:dyDescent="0.25">
      <c r="B1142" s="29">
        <v>41820</v>
      </c>
      <c r="C1142" s="30">
        <v>2550</v>
      </c>
      <c r="D1142" s="31" t="s">
        <v>57</v>
      </c>
      <c r="E1142" s="31" t="s">
        <v>64</v>
      </c>
      <c r="F1142" s="31" t="s">
        <v>55</v>
      </c>
      <c r="G1142" s="31">
        <v>10</v>
      </c>
      <c r="H1142" s="32">
        <v>5175</v>
      </c>
      <c r="I1142" s="31">
        <v>541.30500000000006</v>
      </c>
    </row>
    <row r="1143" spans="2:9" x14ac:dyDescent="0.25">
      <c r="B1143" s="29">
        <v>41821</v>
      </c>
      <c r="C1143" s="30">
        <v>2551</v>
      </c>
      <c r="D1143" s="31" t="s">
        <v>53</v>
      </c>
      <c r="E1143" s="31" t="s">
        <v>64</v>
      </c>
      <c r="F1143" s="31" t="s">
        <v>55</v>
      </c>
      <c r="G1143" s="31">
        <v>10</v>
      </c>
      <c r="H1143" s="32">
        <v>10200</v>
      </c>
      <c r="I1143" s="31">
        <v>3057.5519999999997</v>
      </c>
    </row>
    <row r="1144" spans="2:9" x14ac:dyDescent="0.25">
      <c r="B1144" s="29">
        <v>41822</v>
      </c>
      <c r="C1144" s="30">
        <v>2552</v>
      </c>
      <c r="D1144" s="31" t="s">
        <v>56</v>
      </c>
      <c r="E1144" s="31" t="s">
        <v>64</v>
      </c>
      <c r="F1144" s="31" t="s">
        <v>55</v>
      </c>
      <c r="G1144" s="31">
        <v>8</v>
      </c>
      <c r="H1144" s="32">
        <v>5952</v>
      </c>
      <c r="I1144" s="31">
        <v>4679.4624000000003</v>
      </c>
    </row>
    <row r="1145" spans="2:9" x14ac:dyDescent="0.25">
      <c r="B1145" s="29">
        <v>41823</v>
      </c>
      <c r="C1145" s="30">
        <v>2553</v>
      </c>
      <c r="D1145" s="31" t="s">
        <v>57</v>
      </c>
      <c r="E1145" s="31" t="s">
        <v>64</v>
      </c>
      <c r="F1145" s="31" t="s">
        <v>58</v>
      </c>
      <c r="G1145" s="31">
        <v>9</v>
      </c>
      <c r="H1145" s="32">
        <v>2308.5</v>
      </c>
      <c r="I1145" s="31">
        <v>4884.7860000000001</v>
      </c>
    </row>
    <row r="1146" spans="2:9" x14ac:dyDescent="0.25">
      <c r="B1146" s="29">
        <v>41824</v>
      </c>
      <c r="C1146" s="30">
        <v>2554</v>
      </c>
      <c r="D1146" s="31" t="s">
        <v>53</v>
      </c>
      <c r="E1146" s="31" t="s">
        <v>64</v>
      </c>
      <c r="F1146" s="31" t="s">
        <v>58</v>
      </c>
      <c r="G1146" s="31">
        <v>9</v>
      </c>
      <c r="H1146" s="32">
        <v>6831</v>
      </c>
      <c r="I1146" s="31">
        <v>5122.1115</v>
      </c>
    </row>
    <row r="1147" spans="2:9" x14ac:dyDescent="0.25">
      <c r="B1147" s="29">
        <v>41825</v>
      </c>
      <c r="C1147" s="30">
        <v>2555</v>
      </c>
      <c r="D1147" s="31" t="s">
        <v>56</v>
      </c>
      <c r="E1147" s="31" t="s">
        <v>64</v>
      </c>
      <c r="F1147" s="31" t="s">
        <v>58</v>
      </c>
      <c r="G1147" s="31">
        <v>9</v>
      </c>
      <c r="H1147" s="32">
        <v>5872.5</v>
      </c>
      <c r="I1147" s="31">
        <v>774.97424999999998</v>
      </c>
    </row>
    <row r="1148" spans="2:9" x14ac:dyDescent="0.25">
      <c r="B1148" s="29">
        <v>41826</v>
      </c>
      <c r="C1148" s="30">
        <v>2556</v>
      </c>
      <c r="D1148" s="31" t="s">
        <v>57</v>
      </c>
      <c r="E1148" s="31" t="s">
        <v>64</v>
      </c>
      <c r="F1148" s="31" t="s">
        <v>59</v>
      </c>
      <c r="G1148" s="31">
        <v>9</v>
      </c>
      <c r="H1148" s="32">
        <v>10260</v>
      </c>
      <c r="I1148" s="31">
        <v>2513.9565000000002</v>
      </c>
    </row>
    <row r="1149" spans="2:9" x14ac:dyDescent="0.25">
      <c r="B1149" s="29">
        <v>41827</v>
      </c>
      <c r="C1149" s="30">
        <v>2557</v>
      </c>
      <c r="D1149" s="31" t="s">
        <v>53</v>
      </c>
      <c r="E1149" s="31" t="s">
        <v>64</v>
      </c>
      <c r="F1149" s="31" t="s">
        <v>59</v>
      </c>
      <c r="G1149" s="31">
        <v>6</v>
      </c>
      <c r="H1149" s="32">
        <v>5751</v>
      </c>
      <c r="I1149" s="31">
        <v>2803.4207999999999</v>
      </c>
    </row>
    <row r="1150" spans="2:9" x14ac:dyDescent="0.25">
      <c r="B1150" s="29">
        <v>41828</v>
      </c>
      <c r="C1150" s="30">
        <v>2558</v>
      </c>
      <c r="D1150" s="31" t="s">
        <v>56</v>
      </c>
      <c r="E1150" s="31" t="s">
        <v>64</v>
      </c>
      <c r="F1150" s="31" t="s">
        <v>59</v>
      </c>
      <c r="G1150" s="31">
        <v>6</v>
      </c>
      <c r="H1150" s="32">
        <v>8964</v>
      </c>
      <c r="I1150" s="31">
        <v>2641.4666999999999</v>
      </c>
    </row>
    <row r="1151" spans="2:9" x14ac:dyDescent="0.25">
      <c r="B1151" s="29">
        <v>41829</v>
      </c>
      <c r="C1151" s="30">
        <v>2559</v>
      </c>
      <c r="D1151" s="31" t="s">
        <v>57</v>
      </c>
      <c r="E1151" s="31" t="s">
        <v>64</v>
      </c>
      <c r="F1151" s="31" t="s">
        <v>55</v>
      </c>
      <c r="G1151" s="31">
        <v>7</v>
      </c>
      <c r="H1151" s="32">
        <v>4536</v>
      </c>
      <c r="I1151" s="31">
        <v>503.79839999999996</v>
      </c>
    </row>
    <row r="1152" spans="2:9" x14ac:dyDescent="0.25">
      <c r="B1152" s="29">
        <v>41828</v>
      </c>
      <c r="C1152" s="30">
        <v>2560</v>
      </c>
      <c r="D1152" s="31" t="s">
        <v>53</v>
      </c>
      <c r="E1152" s="31" t="s">
        <v>64</v>
      </c>
      <c r="F1152" s="31" t="s">
        <v>55</v>
      </c>
      <c r="G1152" s="31">
        <v>6</v>
      </c>
      <c r="H1152" s="32">
        <v>1791</v>
      </c>
      <c r="I1152" s="31">
        <v>805.23360000000002</v>
      </c>
    </row>
    <row r="1153" spans="2:9" x14ac:dyDescent="0.25">
      <c r="B1153" s="29">
        <v>41829</v>
      </c>
      <c r="C1153" s="30">
        <v>2561</v>
      </c>
      <c r="D1153" s="31" t="s">
        <v>56</v>
      </c>
      <c r="E1153" s="31" t="s">
        <v>64</v>
      </c>
      <c r="F1153" s="31" t="s">
        <v>55</v>
      </c>
      <c r="G1153" s="31">
        <v>8</v>
      </c>
      <c r="H1153" s="32">
        <v>13020</v>
      </c>
      <c r="I1153" s="31">
        <v>4309.0992000000006</v>
      </c>
    </row>
    <row r="1154" spans="2:9" x14ac:dyDescent="0.25">
      <c r="B1154" s="29">
        <v>40909</v>
      </c>
      <c r="C1154" s="30">
        <v>2616</v>
      </c>
      <c r="D1154" s="31" t="s">
        <v>57</v>
      </c>
      <c r="E1154" s="31" t="s">
        <v>65</v>
      </c>
      <c r="F1154" s="31" t="s">
        <v>58</v>
      </c>
      <c r="G1154" s="31">
        <v>8</v>
      </c>
      <c r="H1154" s="32">
        <v>9744</v>
      </c>
      <c r="I1154" s="31">
        <v>904.73039999999992</v>
      </c>
    </row>
    <row r="1155" spans="2:9" x14ac:dyDescent="0.25">
      <c r="B1155" s="29">
        <v>40910</v>
      </c>
      <c r="C1155" s="30">
        <v>2251</v>
      </c>
      <c r="D1155" s="31" t="s">
        <v>53</v>
      </c>
      <c r="E1155" s="31" t="s">
        <v>65</v>
      </c>
      <c r="F1155" s="31" t="s">
        <v>59</v>
      </c>
      <c r="G1155" s="31">
        <v>8</v>
      </c>
      <c r="H1155" s="32">
        <v>9600</v>
      </c>
      <c r="I1155" s="31">
        <v>741.12</v>
      </c>
    </row>
    <row r="1156" spans="2:9" x14ac:dyDescent="0.25">
      <c r="B1156" s="29">
        <v>40911</v>
      </c>
      <c r="C1156" s="30">
        <v>2617</v>
      </c>
      <c r="D1156" s="31" t="s">
        <v>53</v>
      </c>
      <c r="E1156" s="31" t="s">
        <v>65</v>
      </c>
      <c r="F1156" s="31" t="s">
        <v>58</v>
      </c>
      <c r="G1156" s="31">
        <v>10</v>
      </c>
      <c r="H1156" s="32">
        <v>14450</v>
      </c>
      <c r="I1156" s="31">
        <v>2875.8389999999999</v>
      </c>
    </row>
    <row r="1157" spans="2:9" x14ac:dyDescent="0.25">
      <c r="B1157" s="29">
        <v>40913</v>
      </c>
      <c r="C1157" s="30">
        <v>2252</v>
      </c>
      <c r="D1157" s="31" t="s">
        <v>56</v>
      </c>
      <c r="E1157" s="31" t="s">
        <v>65</v>
      </c>
      <c r="F1157" s="31" t="s">
        <v>59</v>
      </c>
      <c r="G1157" s="31">
        <v>10</v>
      </c>
      <c r="H1157" s="32">
        <v>10750</v>
      </c>
      <c r="I1157" s="31">
        <v>928.58500000000004</v>
      </c>
    </row>
    <row r="1158" spans="2:9" x14ac:dyDescent="0.25">
      <c r="B1158" s="29">
        <v>40914</v>
      </c>
      <c r="C1158" s="30">
        <v>2618</v>
      </c>
      <c r="D1158" s="31" t="s">
        <v>56</v>
      </c>
      <c r="E1158" s="31" t="s">
        <v>65</v>
      </c>
      <c r="F1158" s="31" t="s">
        <v>58</v>
      </c>
      <c r="G1158" s="31">
        <v>8</v>
      </c>
      <c r="H1158" s="32">
        <v>2520</v>
      </c>
      <c r="I1158" s="31">
        <v>2920.4279999999999</v>
      </c>
    </row>
    <row r="1159" spans="2:9" x14ac:dyDescent="0.25">
      <c r="B1159" s="29">
        <v>40915</v>
      </c>
      <c r="C1159" s="30">
        <v>2253</v>
      </c>
      <c r="D1159" s="31" t="s">
        <v>57</v>
      </c>
      <c r="E1159" s="31" t="s">
        <v>65</v>
      </c>
      <c r="F1159" s="31" t="s">
        <v>55</v>
      </c>
      <c r="G1159" s="31">
        <v>6</v>
      </c>
      <c r="H1159" s="32">
        <v>1674</v>
      </c>
      <c r="I1159" s="31">
        <v>571.16880000000003</v>
      </c>
    </row>
    <row r="1160" spans="2:9" x14ac:dyDescent="0.25">
      <c r="B1160" s="29">
        <v>40916</v>
      </c>
      <c r="C1160" s="30">
        <v>2619</v>
      </c>
      <c r="D1160" s="31" t="s">
        <v>57</v>
      </c>
      <c r="E1160" s="31" t="s">
        <v>65</v>
      </c>
      <c r="F1160" s="31" t="s">
        <v>59</v>
      </c>
      <c r="G1160" s="31">
        <v>8</v>
      </c>
      <c r="H1160" s="32">
        <v>6084</v>
      </c>
      <c r="I1160" s="31">
        <v>4072.2240000000002</v>
      </c>
    </row>
    <row r="1161" spans="2:9" x14ac:dyDescent="0.25">
      <c r="B1161" s="29">
        <v>40917</v>
      </c>
      <c r="C1161" s="30">
        <v>2254</v>
      </c>
      <c r="D1161" s="31" t="s">
        <v>53</v>
      </c>
      <c r="E1161" s="31" t="s">
        <v>65</v>
      </c>
      <c r="F1161" s="31" t="s">
        <v>55</v>
      </c>
      <c r="G1161" s="31">
        <v>7</v>
      </c>
      <c r="H1161" s="32">
        <v>11466</v>
      </c>
      <c r="I1161" s="31">
        <v>5305.8914999999997</v>
      </c>
    </row>
    <row r="1162" spans="2:9" x14ac:dyDescent="0.25">
      <c r="B1162" s="29">
        <v>40918</v>
      </c>
      <c r="C1162" s="30">
        <v>2620</v>
      </c>
      <c r="D1162" s="31" t="s">
        <v>53</v>
      </c>
      <c r="E1162" s="31" t="s">
        <v>65</v>
      </c>
      <c r="F1162" s="31" t="s">
        <v>59</v>
      </c>
      <c r="G1162" s="31">
        <v>9</v>
      </c>
      <c r="H1162" s="32">
        <v>2529</v>
      </c>
      <c r="I1162" s="31">
        <v>1095.3099</v>
      </c>
    </row>
    <row r="1163" spans="2:9" x14ac:dyDescent="0.25">
      <c r="B1163" s="29">
        <v>40919</v>
      </c>
      <c r="C1163" s="30">
        <v>2622</v>
      </c>
      <c r="D1163" s="31" t="s">
        <v>57</v>
      </c>
      <c r="E1163" s="31" t="s">
        <v>65</v>
      </c>
      <c r="F1163" s="31" t="s">
        <v>55</v>
      </c>
      <c r="G1163" s="31">
        <v>9</v>
      </c>
      <c r="H1163" s="32">
        <v>5386.5</v>
      </c>
      <c r="I1163" s="31">
        <v>2413.6906500000005</v>
      </c>
    </row>
    <row r="1164" spans="2:9" x14ac:dyDescent="0.25">
      <c r="B1164" s="29">
        <v>40920</v>
      </c>
      <c r="C1164" s="30">
        <v>2623</v>
      </c>
      <c r="D1164" s="31" t="s">
        <v>53</v>
      </c>
      <c r="E1164" s="31" t="s">
        <v>65</v>
      </c>
      <c r="F1164" s="31" t="s">
        <v>55</v>
      </c>
      <c r="G1164" s="31">
        <v>6</v>
      </c>
      <c r="H1164" s="32">
        <v>8928</v>
      </c>
      <c r="I1164" s="31">
        <v>3718.5120000000002</v>
      </c>
    </row>
    <row r="1165" spans="2:9" x14ac:dyDescent="0.25">
      <c r="B1165" s="29">
        <v>40921</v>
      </c>
      <c r="C1165" s="30">
        <v>2624</v>
      </c>
      <c r="D1165" s="31" t="s">
        <v>56</v>
      </c>
      <c r="E1165" s="31" t="s">
        <v>65</v>
      </c>
      <c r="F1165" s="31" t="s">
        <v>55</v>
      </c>
      <c r="G1165" s="31">
        <v>9</v>
      </c>
      <c r="H1165" s="32">
        <v>5346</v>
      </c>
      <c r="I1165" s="31">
        <v>5565.1859999999997</v>
      </c>
    </row>
    <row r="1166" spans="2:9" x14ac:dyDescent="0.25">
      <c r="B1166" s="29">
        <v>40922</v>
      </c>
      <c r="C1166" s="30">
        <v>2625</v>
      </c>
      <c r="D1166" s="31" t="s">
        <v>57</v>
      </c>
      <c r="E1166" s="31" t="s">
        <v>65</v>
      </c>
      <c r="F1166" s="31" t="s">
        <v>58</v>
      </c>
      <c r="G1166" s="31">
        <v>7</v>
      </c>
      <c r="H1166" s="32">
        <v>11103.75</v>
      </c>
      <c r="I1166" s="31">
        <v>2948.0456249999997</v>
      </c>
    </row>
    <row r="1167" spans="2:9" x14ac:dyDescent="0.25">
      <c r="B1167" s="29">
        <v>40923</v>
      </c>
      <c r="C1167" s="30">
        <v>2626</v>
      </c>
      <c r="D1167" s="31" t="s">
        <v>53</v>
      </c>
      <c r="E1167" s="31" t="s">
        <v>65</v>
      </c>
      <c r="F1167" s="31" t="s">
        <v>58</v>
      </c>
      <c r="G1167" s="31">
        <v>6</v>
      </c>
      <c r="H1167" s="32">
        <v>1872</v>
      </c>
      <c r="I1167" s="31">
        <v>1645.1136000000001</v>
      </c>
    </row>
    <row r="1168" spans="2:9" x14ac:dyDescent="0.25">
      <c r="B1168" s="29">
        <v>40924</v>
      </c>
      <c r="C1168" s="30">
        <v>2262</v>
      </c>
      <c r="D1168" s="31" t="s">
        <v>57</v>
      </c>
      <c r="E1168" s="31" t="s">
        <v>65</v>
      </c>
      <c r="F1168" s="31" t="s">
        <v>55</v>
      </c>
      <c r="G1168" s="31">
        <v>9</v>
      </c>
      <c r="H1168" s="32">
        <v>1984.5</v>
      </c>
      <c r="I1168" s="31">
        <v>1616.9705999999999</v>
      </c>
    </row>
    <row r="1169" spans="2:9" x14ac:dyDescent="0.25">
      <c r="B1169" s="29">
        <v>40925</v>
      </c>
      <c r="C1169" s="30">
        <v>2627</v>
      </c>
      <c r="D1169" s="31" t="s">
        <v>56</v>
      </c>
      <c r="E1169" s="31" t="s">
        <v>65</v>
      </c>
      <c r="F1169" s="31" t="s">
        <v>58</v>
      </c>
      <c r="G1169" s="31">
        <v>6</v>
      </c>
      <c r="H1169" s="32">
        <v>7344</v>
      </c>
      <c r="I1169" s="31">
        <v>5129.7839999999997</v>
      </c>
    </row>
    <row r="1170" spans="2:9" x14ac:dyDescent="0.25">
      <c r="B1170" s="29">
        <v>40926</v>
      </c>
      <c r="C1170" s="30">
        <v>2263</v>
      </c>
      <c r="D1170" s="31" t="s">
        <v>53</v>
      </c>
      <c r="E1170" s="31" t="s">
        <v>65</v>
      </c>
      <c r="F1170" s="31" t="s">
        <v>55</v>
      </c>
      <c r="G1170" s="31">
        <v>9</v>
      </c>
      <c r="H1170" s="32">
        <v>12645</v>
      </c>
      <c r="I1170" s="31">
        <v>2667.5892000000003</v>
      </c>
    </row>
    <row r="1171" spans="2:9" x14ac:dyDescent="0.25">
      <c r="B1171" s="29">
        <v>40927</v>
      </c>
      <c r="C1171" s="30">
        <v>2628</v>
      </c>
      <c r="D1171" s="31" t="s">
        <v>57</v>
      </c>
      <c r="E1171" s="31" t="s">
        <v>65</v>
      </c>
      <c r="F1171" s="31" t="s">
        <v>59</v>
      </c>
      <c r="G1171" s="31">
        <v>6</v>
      </c>
      <c r="H1171" s="32">
        <v>5751</v>
      </c>
      <c r="I1171" s="31">
        <v>3564.6615000000002</v>
      </c>
    </row>
    <row r="1172" spans="2:9" x14ac:dyDescent="0.25">
      <c r="B1172" s="29">
        <v>40928</v>
      </c>
      <c r="C1172" s="30">
        <v>2264</v>
      </c>
      <c r="D1172" s="31" t="s">
        <v>56</v>
      </c>
      <c r="E1172" s="31" t="s">
        <v>65</v>
      </c>
      <c r="F1172" s="31" t="s">
        <v>55</v>
      </c>
      <c r="G1172" s="31">
        <v>8</v>
      </c>
      <c r="H1172" s="32">
        <v>11952</v>
      </c>
      <c r="I1172" s="31">
        <v>2329.4447999999998</v>
      </c>
    </row>
    <row r="1173" spans="2:9" x14ac:dyDescent="0.25">
      <c r="B1173" s="29">
        <v>40929</v>
      </c>
      <c r="C1173" s="30">
        <v>2629</v>
      </c>
      <c r="D1173" s="31" t="s">
        <v>53</v>
      </c>
      <c r="E1173" s="31" t="s">
        <v>65</v>
      </c>
      <c r="F1173" s="31" t="s">
        <v>59</v>
      </c>
      <c r="G1173" s="31">
        <v>8</v>
      </c>
      <c r="H1173" s="32">
        <v>9120</v>
      </c>
      <c r="I1173" s="31">
        <v>1475.16</v>
      </c>
    </row>
    <row r="1174" spans="2:9" x14ac:dyDescent="0.25">
      <c r="B1174" s="29">
        <v>40930</v>
      </c>
      <c r="C1174" s="30">
        <v>2265</v>
      </c>
      <c r="D1174" s="31" t="s">
        <v>57</v>
      </c>
      <c r="E1174" s="31" t="s">
        <v>65</v>
      </c>
      <c r="F1174" s="31" t="s">
        <v>58</v>
      </c>
      <c r="G1174" s="31">
        <v>10</v>
      </c>
      <c r="H1174" s="32">
        <v>5520</v>
      </c>
      <c r="I1174" s="31">
        <v>4529.1600000000008</v>
      </c>
    </row>
    <row r="1175" spans="2:9" x14ac:dyDescent="0.25">
      <c r="B1175" s="29">
        <v>40931</v>
      </c>
      <c r="C1175" s="30">
        <v>2630</v>
      </c>
      <c r="D1175" s="31" t="s">
        <v>56</v>
      </c>
      <c r="E1175" s="31" t="s">
        <v>65</v>
      </c>
      <c r="F1175" s="31" t="s">
        <v>59</v>
      </c>
      <c r="G1175" s="31">
        <v>8</v>
      </c>
      <c r="H1175" s="32">
        <v>4048</v>
      </c>
      <c r="I1175" s="31">
        <v>3422.1792</v>
      </c>
    </row>
    <row r="1176" spans="2:9" x14ac:dyDescent="0.25">
      <c r="B1176" s="29">
        <v>40932</v>
      </c>
      <c r="C1176" s="30">
        <v>2266</v>
      </c>
      <c r="D1176" s="31" t="s">
        <v>53</v>
      </c>
      <c r="E1176" s="31" t="s">
        <v>65</v>
      </c>
      <c r="F1176" s="31" t="s">
        <v>58</v>
      </c>
      <c r="G1176" s="31">
        <v>8</v>
      </c>
      <c r="H1176" s="32">
        <v>2106</v>
      </c>
      <c r="I1176" s="31">
        <v>718.98839999999996</v>
      </c>
    </row>
    <row r="1177" spans="2:9" x14ac:dyDescent="0.25">
      <c r="B1177" s="29">
        <v>40933</v>
      </c>
      <c r="C1177" s="30">
        <v>2631</v>
      </c>
      <c r="D1177" s="31" t="s">
        <v>57</v>
      </c>
      <c r="E1177" s="31" t="s">
        <v>65</v>
      </c>
      <c r="F1177" s="31" t="s">
        <v>55</v>
      </c>
      <c r="G1177" s="31">
        <v>9</v>
      </c>
      <c r="H1177" s="32">
        <v>10215</v>
      </c>
      <c r="I1177" s="31">
        <v>2739.0500999999999</v>
      </c>
    </row>
    <row r="1178" spans="2:9" x14ac:dyDescent="0.25">
      <c r="B1178" s="29">
        <v>40934</v>
      </c>
      <c r="C1178" s="30">
        <v>2267</v>
      </c>
      <c r="D1178" s="31" t="s">
        <v>56</v>
      </c>
      <c r="E1178" s="31" t="s">
        <v>65</v>
      </c>
      <c r="F1178" s="31" t="s">
        <v>58</v>
      </c>
      <c r="G1178" s="31">
        <v>8</v>
      </c>
      <c r="H1178" s="32">
        <v>3960</v>
      </c>
      <c r="I1178" s="31">
        <v>1251.7560000000001</v>
      </c>
    </row>
    <row r="1179" spans="2:9" x14ac:dyDescent="0.25">
      <c r="B1179" s="29">
        <v>40935</v>
      </c>
      <c r="C1179" s="30">
        <v>2632</v>
      </c>
      <c r="D1179" s="31" t="s">
        <v>53</v>
      </c>
      <c r="E1179" s="31" t="s">
        <v>65</v>
      </c>
      <c r="F1179" s="31" t="s">
        <v>55</v>
      </c>
      <c r="G1179" s="31">
        <v>10</v>
      </c>
      <c r="H1179" s="32">
        <v>10200</v>
      </c>
      <c r="I1179" s="31">
        <v>3237.4800000000005</v>
      </c>
    </row>
    <row r="1180" spans="2:9" x14ac:dyDescent="0.25">
      <c r="B1180" s="29">
        <v>40936</v>
      </c>
      <c r="C1180" s="30">
        <v>2268</v>
      </c>
      <c r="D1180" s="31" t="s">
        <v>57</v>
      </c>
      <c r="E1180" s="31" t="s">
        <v>65</v>
      </c>
      <c r="F1180" s="31" t="s">
        <v>59</v>
      </c>
      <c r="G1180" s="31">
        <v>9</v>
      </c>
      <c r="H1180" s="32">
        <v>5022</v>
      </c>
      <c r="I1180" s="31">
        <v>1969.6284000000001</v>
      </c>
    </row>
    <row r="1181" spans="2:9" x14ac:dyDescent="0.25">
      <c r="B1181" s="29">
        <v>40937</v>
      </c>
      <c r="C1181" s="30">
        <v>2633</v>
      </c>
      <c r="D1181" s="31" t="s">
        <v>56</v>
      </c>
      <c r="E1181" s="31" t="s">
        <v>65</v>
      </c>
      <c r="F1181" s="31" t="s">
        <v>55</v>
      </c>
      <c r="G1181" s="31">
        <v>9</v>
      </c>
      <c r="H1181" s="32">
        <v>2349</v>
      </c>
      <c r="I1181" s="31">
        <v>732.88800000000003</v>
      </c>
    </row>
    <row r="1182" spans="2:9" x14ac:dyDescent="0.25">
      <c r="B1182" s="29">
        <v>40938</v>
      </c>
      <c r="C1182" s="30">
        <v>2269</v>
      </c>
      <c r="D1182" s="31" t="s">
        <v>53</v>
      </c>
      <c r="E1182" s="31" t="s">
        <v>65</v>
      </c>
      <c r="F1182" s="31" t="s">
        <v>59</v>
      </c>
      <c r="G1182" s="31">
        <v>8</v>
      </c>
      <c r="H1182" s="32">
        <v>4716</v>
      </c>
      <c r="I1182" s="31">
        <v>3420.6719999999996</v>
      </c>
    </row>
    <row r="1183" spans="2:9" x14ac:dyDescent="0.25">
      <c r="B1183" s="29">
        <v>40939</v>
      </c>
      <c r="C1183" s="30">
        <v>2634</v>
      </c>
      <c r="D1183" s="31" t="s">
        <v>57</v>
      </c>
      <c r="E1183" s="31" t="s">
        <v>65</v>
      </c>
      <c r="F1183" s="31" t="s">
        <v>58</v>
      </c>
      <c r="G1183" s="31">
        <v>10</v>
      </c>
      <c r="H1183" s="32">
        <v>8460</v>
      </c>
      <c r="I1183" s="31">
        <v>4686.84</v>
      </c>
    </row>
    <row r="1184" spans="2:9" x14ac:dyDescent="0.25">
      <c r="B1184" s="29">
        <v>40940</v>
      </c>
      <c r="C1184" s="30">
        <v>2270</v>
      </c>
      <c r="D1184" s="31" t="s">
        <v>56</v>
      </c>
      <c r="E1184" s="31" t="s">
        <v>65</v>
      </c>
      <c r="F1184" s="31" t="s">
        <v>59</v>
      </c>
      <c r="G1184" s="31">
        <v>10</v>
      </c>
      <c r="H1184" s="32">
        <v>7515</v>
      </c>
      <c r="I1184" s="31">
        <v>1917.3269999999998</v>
      </c>
    </row>
    <row r="1185" spans="2:9" x14ac:dyDescent="0.25">
      <c r="B1185" s="29">
        <v>40941</v>
      </c>
      <c r="C1185" s="30">
        <v>2635</v>
      </c>
      <c r="D1185" s="31" t="s">
        <v>53</v>
      </c>
      <c r="E1185" s="31" t="s">
        <v>65</v>
      </c>
      <c r="F1185" s="31" t="s">
        <v>58</v>
      </c>
      <c r="G1185" s="31">
        <v>7</v>
      </c>
      <c r="H1185" s="32">
        <v>4772.25</v>
      </c>
      <c r="I1185" s="31">
        <v>2592.127125</v>
      </c>
    </row>
    <row r="1186" spans="2:9" x14ac:dyDescent="0.25">
      <c r="B1186" s="29">
        <v>40942</v>
      </c>
      <c r="C1186" s="30">
        <v>2271</v>
      </c>
      <c r="D1186" s="31" t="s">
        <v>57</v>
      </c>
      <c r="E1186" s="31" t="s">
        <v>65</v>
      </c>
      <c r="F1186" s="31" t="s">
        <v>55</v>
      </c>
      <c r="G1186" s="31">
        <v>10</v>
      </c>
      <c r="H1186" s="32">
        <v>4140</v>
      </c>
      <c r="I1186" s="31">
        <v>706.077</v>
      </c>
    </row>
    <row r="1187" spans="2:9" x14ac:dyDescent="0.25">
      <c r="B1187" s="29">
        <v>40943</v>
      </c>
      <c r="C1187" s="30">
        <v>2636</v>
      </c>
      <c r="D1187" s="31" t="s">
        <v>56</v>
      </c>
      <c r="E1187" s="31" t="s">
        <v>65</v>
      </c>
      <c r="F1187" s="31" t="s">
        <v>58</v>
      </c>
      <c r="G1187" s="31">
        <v>10</v>
      </c>
      <c r="H1187" s="32">
        <v>5880</v>
      </c>
      <c r="I1187" s="31">
        <v>4880.3999999999996</v>
      </c>
    </row>
    <row r="1188" spans="2:9" x14ac:dyDescent="0.25">
      <c r="B1188" s="29">
        <v>40944</v>
      </c>
      <c r="C1188" s="30">
        <v>2272</v>
      </c>
      <c r="D1188" s="31" t="s">
        <v>53</v>
      </c>
      <c r="E1188" s="31" t="s">
        <v>65</v>
      </c>
      <c r="F1188" s="31" t="s">
        <v>55</v>
      </c>
      <c r="G1188" s="31">
        <v>9</v>
      </c>
      <c r="H1188" s="32">
        <v>8464.5</v>
      </c>
      <c r="I1188" s="31">
        <v>2866.0797000000002</v>
      </c>
    </row>
    <row r="1189" spans="2:9" x14ac:dyDescent="0.25">
      <c r="B1189" s="29">
        <v>40945</v>
      </c>
      <c r="C1189" s="30">
        <v>2637</v>
      </c>
      <c r="D1189" s="31" t="s">
        <v>57</v>
      </c>
      <c r="E1189" s="31" t="s">
        <v>65</v>
      </c>
      <c r="F1189" s="31" t="s">
        <v>59</v>
      </c>
      <c r="G1189" s="31">
        <v>10</v>
      </c>
      <c r="H1189" s="32">
        <v>8360</v>
      </c>
      <c r="I1189" s="31">
        <v>3410.0439999999999</v>
      </c>
    </row>
    <row r="1190" spans="2:9" x14ac:dyDescent="0.25">
      <c r="B1190" s="29">
        <v>40946</v>
      </c>
      <c r="C1190" s="30">
        <v>2273</v>
      </c>
      <c r="D1190" s="31" t="s">
        <v>56</v>
      </c>
      <c r="E1190" s="31" t="s">
        <v>65</v>
      </c>
      <c r="F1190" s="31" t="s">
        <v>55</v>
      </c>
      <c r="G1190" s="31">
        <v>10</v>
      </c>
      <c r="H1190" s="32">
        <v>12300</v>
      </c>
      <c r="I1190" s="31">
        <v>4463.67</v>
      </c>
    </row>
    <row r="1191" spans="2:9" x14ac:dyDescent="0.25">
      <c r="B1191" s="29">
        <v>40947</v>
      </c>
      <c r="C1191" s="30">
        <v>2638</v>
      </c>
      <c r="D1191" s="31" t="s">
        <v>53</v>
      </c>
      <c r="E1191" s="31" t="s">
        <v>65</v>
      </c>
      <c r="F1191" s="31" t="s">
        <v>59</v>
      </c>
      <c r="G1191" s="31">
        <v>9</v>
      </c>
      <c r="H1191" s="32">
        <v>1741.5</v>
      </c>
      <c r="I1191" s="31">
        <v>1337.1237000000001</v>
      </c>
    </row>
    <row r="1192" spans="2:9" x14ac:dyDescent="0.25">
      <c r="B1192" s="29">
        <v>40948</v>
      </c>
      <c r="C1192" s="30">
        <v>2274</v>
      </c>
      <c r="D1192" s="31" t="s">
        <v>57</v>
      </c>
      <c r="E1192" s="31" t="s">
        <v>65</v>
      </c>
      <c r="F1192" s="31" t="s">
        <v>58</v>
      </c>
      <c r="G1192" s="31">
        <v>7</v>
      </c>
      <c r="H1192" s="32">
        <v>1932</v>
      </c>
      <c r="I1192" s="31">
        <v>4193.4059999999999</v>
      </c>
    </row>
    <row r="1193" spans="2:9" x14ac:dyDescent="0.25">
      <c r="B1193" s="29">
        <v>40949</v>
      </c>
      <c r="C1193" s="30">
        <v>2639</v>
      </c>
      <c r="D1193" s="31" t="s">
        <v>56</v>
      </c>
      <c r="E1193" s="31" t="s">
        <v>65</v>
      </c>
      <c r="F1193" s="31" t="s">
        <v>59</v>
      </c>
      <c r="G1193" s="31">
        <v>10</v>
      </c>
      <c r="H1193" s="32">
        <v>2085</v>
      </c>
      <c r="I1193" s="31">
        <v>822.32400000000007</v>
      </c>
    </row>
    <row r="1194" spans="2:9" x14ac:dyDescent="0.25">
      <c r="B1194" s="29">
        <v>40950</v>
      </c>
      <c r="C1194" s="30">
        <v>2275</v>
      </c>
      <c r="D1194" s="31" t="s">
        <v>53</v>
      </c>
      <c r="E1194" s="31" t="s">
        <v>65</v>
      </c>
      <c r="F1194" s="31" t="s">
        <v>58</v>
      </c>
      <c r="G1194" s="31">
        <v>10</v>
      </c>
      <c r="H1194" s="32">
        <v>5640</v>
      </c>
      <c r="I1194" s="31">
        <v>2078.34</v>
      </c>
    </row>
    <row r="1195" spans="2:9" x14ac:dyDescent="0.25">
      <c r="B1195" s="29">
        <v>40951</v>
      </c>
      <c r="C1195" s="30">
        <v>2658</v>
      </c>
      <c r="D1195" s="31" t="s">
        <v>57</v>
      </c>
      <c r="E1195" s="31" t="s">
        <v>65</v>
      </c>
      <c r="F1195" s="31" t="s">
        <v>55</v>
      </c>
      <c r="G1195" s="31">
        <v>7</v>
      </c>
      <c r="H1195" s="32">
        <v>2016</v>
      </c>
      <c r="I1195" s="31">
        <v>1776.096</v>
      </c>
    </row>
    <row r="1196" spans="2:9" x14ac:dyDescent="0.25">
      <c r="B1196" s="29">
        <v>40952</v>
      </c>
      <c r="C1196" s="30">
        <v>2659</v>
      </c>
      <c r="D1196" s="31" t="s">
        <v>53</v>
      </c>
      <c r="E1196" s="31" t="s">
        <v>65</v>
      </c>
      <c r="F1196" s="31" t="s">
        <v>55</v>
      </c>
      <c r="G1196" s="31">
        <v>10</v>
      </c>
      <c r="H1196" s="32">
        <v>4890</v>
      </c>
      <c r="I1196" s="31">
        <v>926.89949999999999</v>
      </c>
    </row>
    <row r="1197" spans="2:9" x14ac:dyDescent="0.25">
      <c r="B1197" s="29">
        <v>40953</v>
      </c>
      <c r="C1197" s="30">
        <v>2660</v>
      </c>
      <c r="D1197" s="31" t="s">
        <v>56</v>
      </c>
      <c r="E1197" s="31" t="s">
        <v>65</v>
      </c>
      <c r="F1197" s="31" t="s">
        <v>55</v>
      </c>
      <c r="G1197" s="31">
        <v>10</v>
      </c>
      <c r="H1197" s="32">
        <v>8850</v>
      </c>
      <c r="I1197" s="31">
        <v>2768.28</v>
      </c>
    </row>
    <row r="1198" spans="2:9" x14ac:dyDescent="0.25">
      <c r="B1198" s="29">
        <v>40954</v>
      </c>
      <c r="C1198" s="30">
        <v>2661</v>
      </c>
      <c r="D1198" s="31" t="s">
        <v>57</v>
      </c>
      <c r="E1198" s="31" t="s">
        <v>65</v>
      </c>
      <c r="F1198" s="31" t="s">
        <v>58</v>
      </c>
      <c r="G1198" s="31">
        <v>6</v>
      </c>
      <c r="H1198" s="32">
        <v>5859</v>
      </c>
      <c r="I1198" s="31">
        <v>3330.8415000000005</v>
      </c>
    </row>
    <row r="1199" spans="2:9" x14ac:dyDescent="0.25">
      <c r="B1199" s="29">
        <v>40955</v>
      </c>
      <c r="C1199" s="30">
        <v>2662</v>
      </c>
      <c r="D1199" s="31" t="s">
        <v>53</v>
      </c>
      <c r="E1199" s="31" t="s">
        <v>65</v>
      </c>
      <c r="F1199" s="31" t="s">
        <v>58</v>
      </c>
      <c r="G1199" s="31">
        <v>10</v>
      </c>
      <c r="H1199" s="32">
        <v>7785</v>
      </c>
      <c r="I1199" s="31">
        <v>1109.1030000000001</v>
      </c>
    </row>
    <row r="1200" spans="2:9" x14ac:dyDescent="0.25">
      <c r="B1200" s="29">
        <v>40956</v>
      </c>
      <c r="C1200" s="30">
        <v>2298</v>
      </c>
      <c r="D1200" s="31" t="s">
        <v>57</v>
      </c>
      <c r="E1200" s="31" t="s">
        <v>65</v>
      </c>
      <c r="F1200" s="31" t="s">
        <v>55</v>
      </c>
      <c r="G1200" s="31">
        <v>8</v>
      </c>
      <c r="H1200" s="32">
        <v>6876</v>
      </c>
      <c r="I1200" s="31">
        <v>4302.0840000000007</v>
      </c>
    </row>
    <row r="1201" spans="2:9" x14ac:dyDescent="0.25">
      <c r="B1201" s="29">
        <v>40957</v>
      </c>
      <c r="C1201" s="30">
        <v>2383</v>
      </c>
      <c r="D1201" s="31" t="s">
        <v>53</v>
      </c>
      <c r="E1201" s="31" t="s">
        <v>65</v>
      </c>
      <c r="F1201" s="31" t="s">
        <v>58</v>
      </c>
      <c r="G1201" s="31">
        <v>10</v>
      </c>
      <c r="H1201" s="32">
        <v>11000</v>
      </c>
      <c r="I1201" s="31">
        <v>811.58</v>
      </c>
    </row>
    <row r="1202" spans="2:9" x14ac:dyDescent="0.25">
      <c r="B1202" s="29">
        <v>40958</v>
      </c>
      <c r="C1202" s="30">
        <v>2748</v>
      </c>
      <c r="D1202" s="31" t="s">
        <v>57</v>
      </c>
      <c r="E1202" s="31" t="s">
        <v>65</v>
      </c>
      <c r="F1202" s="31" t="s">
        <v>55</v>
      </c>
      <c r="G1202" s="31">
        <v>8</v>
      </c>
      <c r="H1202" s="32">
        <v>14160</v>
      </c>
      <c r="I1202" s="31">
        <v>1010.7407999999999</v>
      </c>
    </row>
    <row r="1203" spans="2:9" x14ac:dyDescent="0.25">
      <c r="B1203" s="29">
        <v>40959</v>
      </c>
      <c r="C1203" s="30">
        <v>2384</v>
      </c>
      <c r="D1203" s="31" t="s">
        <v>56</v>
      </c>
      <c r="E1203" s="31" t="s">
        <v>65</v>
      </c>
      <c r="F1203" s="31" t="s">
        <v>58</v>
      </c>
      <c r="G1203" s="31">
        <v>7</v>
      </c>
      <c r="H1203" s="32">
        <v>4851</v>
      </c>
      <c r="I1203" s="31">
        <v>2858.93685</v>
      </c>
    </row>
    <row r="1204" spans="2:9" x14ac:dyDescent="0.25">
      <c r="B1204" s="29">
        <v>40960</v>
      </c>
      <c r="C1204" s="30">
        <v>2749</v>
      </c>
      <c r="D1204" s="31" t="s">
        <v>53</v>
      </c>
      <c r="E1204" s="31" t="s">
        <v>65</v>
      </c>
      <c r="F1204" s="31" t="s">
        <v>55</v>
      </c>
      <c r="G1204" s="31">
        <v>7</v>
      </c>
      <c r="H1204" s="32">
        <v>10500</v>
      </c>
      <c r="I1204" s="31">
        <v>872.7600000000001</v>
      </c>
    </row>
    <row r="1205" spans="2:9" x14ac:dyDescent="0.25">
      <c r="B1205" s="29">
        <v>40961</v>
      </c>
      <c r="C1205" s="30">
        <v>2385</v>
      </c>
      <c r="D1205" s="31" t="s">
        <v>57</v>
      </c>
      <c r="E1205" s="31" t="s">
        <v>65</v>
      </c>
      <c r="F1205" s="31" t="s">
        <v>59</v>
      </c>
      <c r="G1205" s="31">
        <v>10</v>
      </c>
      <c r="H1205" s="32">
        <v>13700</v>
      </c>
      <c r="I1205" s="31">
        <v>2335.0279999999998</v>
      </c>
    </row>
    <row r="1206" spans="2:9" x14ac:dyDescent="0.25">
      <c r="B1206" s="29">
        <v>40962</v>
      </c>
      <c r="C1206" s="30">
        <v>2750</v>
      </c>
      <c r="D1206" s="31" t="s">
        <v>56</v>
      </c>
      <c r="E1206" s="31" t="s">
        <v>65</v>
      </c>
      <c r="F1206" s="31" t="s">
        <v>55</v>
      </c>
      <c r="G1206" s="31">
        <v>10</v>
      </c>
      <c r="H1206" s="32">
        <v>12450</v>
      </c>
      <c r="I1206" s="31">
        <v>4834.335</v>
      </c>
    </row>
    <row r="1207" spans="2:9" x14ac:dyDescent="0.25">
      <c r="B1207" s="29">
        <v>40963</v>
      </c>
      <c r="C1207" s="30">
        <v>2386</v>
      </c>
      <c r="D1207" s="31" t="s">
        <v>53</v>
      </c>
      <c r="E1207" s="31" t="s">
        <v>65</v>
      </c>
      <c r="F1207" s="31" t="s">
        <v>59</v>
      </c>
      <c r="G1207" s="31">
        <v>7</v>
      </c>
      <c r="H1207" s="32">
        <v>4368</v>
      </c>
      <c r="I1207" s="31">
        <v>3318.5880000000002</v>
      </c>
    </row>
    <row r="1208" spans="2:9" x14ac:dyDescent="0.25">
      <c r="B1208" s="29">
        <v>40964</v>
      </c>
      <c r="C1208" s="30">
        <v>2751</v>
      </c>
      <c r="D1208" s="31" t="s">
        <v>57</v>
      </c>
      <c r="E1208" s="31" t="s">
        <v>65</v>
      </c>
      <c r="F1208" s="31" t="s">
        <v>58</v>
      </c>
      <c r="G1208" s="31">
        <v>9</v>
      </c>
      <c r="H1208" s="32">
        <v>1795.5</v>
      </c>
      <c r="I1208" s="31">
        <v>1237.4585999999999</v>
      </c>
    </row>
    <row r="1209" spans="2:9" x14ac:dyDescent="0.25">
      <c r="B1209" s="29">
        <v>40965</v>
      </c>
      <c r="C1209" s="30">
        <v>2387</v>
      </c>
      <c r="D1209" s="31" t="s">
        <v>56</v>
      </c>
      <c r="E1209" s="31" t="s">
        <v>65</v>
      </c>
      <c r="F1209" s="31" t="s">
        <v>59</v>
      </c>
      <c r="G1209" s="31">
        <v>6</v>
      </c>
      <c r="H1209" s="32">
        <v>9036</v>
      </c>
      <c r="I1209" s="31">
        <v>3571.4789999999994</v>
      </c>
    </row>
    <row r="1210" spans="2:9" x14ac:dyDescent="0.25">
      <c r="B1210" s="29">
        <v>40966</v>
      </c>
      <c r="C1210" s="30">
        <v>2752</v>
      </c>
      <c r="D1210" s="31" t="s">
        <v>53</v>
      </c>
      <c r="E1210" s="31" t="s">
        <v>65</v>
      </c>
      <c r="F1210" s="31" t="s">
        <v>58</v>
      </c>
      <c r="G1210" s="31">
        <v>10</v>
      </c>
      <c r="H1210" s="32">
        <v>8100</v>
      </c>
      <c r="I1210" s="31">
        <v>1702.2149999999999</v>
      </c>
    </row>
    <row r="1211" spans="2:9" x14ac:dyDescent="0.25">
      <c r="B1211" s="29">
        <v>40967</v>
      </c>
      <c r="C1211" s="30">
        <v>2388</v>
      </c>
      <c r="D1211" s="31" t="s">
        <v>57</v>
      </c>
      <c r="E1211" s="31" t="s">
        <v>65</v>
      </c>
      <c r="F1211" s="31" t="s">
        <v>55</v>
      </c>
      <c r="G1211" s="31">
        <v>7</v>
      </c>
      <c r="H1211" s="32">
        <v>1669.5</v>
      </c>
      <c r="I1211" s="31">
        <v>3289.7497500000004</v>
      </c>
    </row>
    <row r="1212" spans="2:9" x14ac:dyDescent="0.25">
      <c r="B1212" s="29">
        <v>40969</v>
      </c>
      <c r="C1212" s="30">
        <v>2753</v>
      </c>
      <c r="D1212" s="31" t="s">
        <v>56</v>
      </c>
      <c r="E1212" s="31" t="s">
        <v>65</v>
      </c>
      <c r="F1212" s="31" t="s">
        <v>58</v>
      </c>
      <c r="G1212" s="31">
        <v>8</v>
      </c>
      <c r="H1212" s="32">
        <v>6888</v>
      </c>
      <c r="I1212" s="31">
        <v>1569.5455999999999</v>
      </c>
    </row>
    <row r="1213" spans="2:9" x14ac:dyDescent="0.25">
      <c r="B1213" s="29">
        <v>40970</v>
      </c>
      <c r="C1213" s="30">
        <v>2389</v>
      </c>
      <c r="D1213" s="31" t="s">
        <v>53</v>
      </c>
      <c r="E1213" s="31" t="s">
        <v>65</v>
      </c>
      <c r="F1213" s="31" t="s">
        <v>55</v>
      </c>
      <c r="G1213" s="31">
        <v>8</v>
      </c>
      <c r="H1213" s="32">
        <v>3744</v>
      </c>
      <c r="I1213" s="31">
        <v>681.40800000000002</v>
      </c>
    </row>
    <row r="1214" spans="2:9" x14ac:dyDescent="0.25">
      <c r="B1214" s="29">
        <v>40971</v>
      </c>
      <c r="C1214" s="30">
        <v>2754</v>
      </c>
      <c r="D1214" s="31" t="s">
        <v>57</v>
      </c>
      <c r="E1214" s="31" t="s">
        <v>65</v>
      </c>
      <c r="F1214" s="31" t="s">
        <v>59</v>
      </c>
      <c r="G1214" s="31">
        <v>10</v>
      </c>
      <c r="H1214" s="32">
        <v>2205</v>
      </c>
      <c r="I1214" s="31">
        <v>665.68949999999995</v>
      </c>
    </row>
    <row r="1215" spans="2:9" x14ac:dyDescent="0.25">
      <c r="B1215" s="29">
        <v>40972</v>
      </c>
      <c r="C1215" s="30">
        <v>2390</v>
      </c>
      <c r="D1215" s="31" t="s">
        <v>56</v>
      </c>
      <c r="E1215" s="31" t="s">
        <v>65</v>
      </c>
      <c r="F1215" s="31" t="s">
        <v>55</v>
      </c>
      <c r="G1215" s="31">
        <v>8</v>
      </c>
      <c r="H1215" s="32">
        <v>11200</v>
      </c>
      <c r="I1215" s="31">
        <v>1729.28</v>
      </c>
    </row>
    <row r="1216" spans="2:9" x14ac:dyDescent="0.25">
      <c r="B1216" s="29">
        <v>40973</v>
      </c>
      <c r="C1216" s="30">
        <v>2755</v>
      </c>
      <c r="D1216" s="31" t="s">
        <v>53</v>
      </c>
      <c r="E1216" s="31" t="s">
        <v>65</v>
      </c>
      <c r="F1216" s="31" t="s">
        <v>59</v>
      </c>
      <c r="G1216" s="31">
        <v>9</v>
      </c>
      <c r="H1216" s="32">
        <v>8676</v>
      </c>
      <c r="I1216" s="31">
        <v>2805.1677</v>
      </c>
    </row>
    <row r="1217" spans="2:9" x14ac:dyDescent="0.25">
      <c r="B1217" s="29">
        <v>41339</v>
      </c>
      <c r="C1217" s="30">
        <v>2391</v>
      </c>
      <c r="D1217" s="31" t="s">
        <v>57</v>
      </c>
      <c r="E1217" s="31" t="s">
        <v>65</v>
      </c>
      <c r="F1217" s="31" t="s">
        <v>58</v>
      </c>
      <c r="G1217" s="31">
        <v>6</v>
      </c>
      <c r="H1217" s="32">
        <v>5292</v>
      </c>
      <c r="I1217" s="31">
        <v>3653.2439999999997</v>
      </c>
    </row>
    <row r="1218" spans="2:9" x14ac:dyDescent="0.25">
      <c r="B1218" s="29">
        <v>41340</v>
      </c>
      <c r="C1218" s="30">
        <v>2756</v>
      </c>
      <c r="D1218" s="31" t="s">
        <v>56</v>
      </c>
      <c r="E1218" s="31" t="s">
        <v>65</v>
      </c>
      <c r="F1218" s="31" t="s">
        <v>59</v>
      </c>
      <c r="G1218" s="31">
        <v>9</v>
      </c>
      <c r="H1218" s="32">
        <v>6048</v>
      </c>
      <c r="I1218" s="31">
        <v>1563.1056000000001</v>
      </c>
    </row>
    <row r="1219" spans="2:9" x14ac:dyDescent="0.25">
      <c r="B1219" s="29">
        <v>41341</v>
      </c>
      <c r="C1219" s="30">
        <v>2392</v>
      </c>
      <c r="D1219" s="31" t="s">
        <v>53</v>
      </c>
      <c r="E1219" s="31" t="s">
        <v>65</v>
      </c>
      <c r="F1219" s="31" t="s">
        <v>58</v>
      </c>
      <c r="G1219" s="31">
        <v>6</v>
      </c>
      <c r="H1219" s="32">
        <v>7371</v>
      </c>
      <c r="I1219" s="31">
        <v>2491.3980000000001</v>
      </c>
    </row>
    <row r="1220" spans="2:9" x14ac:dyDescent="0.25">
      <c r="B1220" s="29">
        <v>41342</v>
      </c>
      <c r="C1220" s="30">
        <v>2757</v>
      </c>
      <c r="D1220" s="31" t="s">
        <v>57</v>
      </c>
      <c r="E1220" s="31" t="s">
        <v>65</v>
      </c>
      <c r="F1220" s="31" t="s">
        <v>55</v>
      </c>
      <c r="G1220" s="31">
        <v>7</v>
      </c>
      <c r="H1220" s="32">
        <v>4221</v>
      </c>
      <c r="I1220" s="31">
        <v>4334.9669999999996</v>
      </c>
    </row>
    <row r="1221" spans="2:9" x14ac:dyDescent="0.25">
      <c r="B1221" s="29">
        <v>41343</v>
      </c>
      <c r="C1221" s="30">
        <v>2393</v>
      </c>
      <c r="D1221" s="31" t="s">
        <v>56</v>
      </c>
      <c r="E1221" s="31" t="s">
        <v>65</v>
      </c>
      <c r="F1221" s="31" t="s">
        <v>58</v>
      </c>
      <c r="G1221" s="31">
        <v>8</v>
      </c>
      <c r="H1221" s="32">
        <v>10880</v>
      </c>
      <c r="I1221" s="31">
        <v>2310.2592</v>
      </c>
    </row>
    <row r="1222" spans="2:9" x14ac:dyDescent="0.25">
      <c r="B1222" s="29">
        <v>41344</v>
      </c>
      <c r="C1222" s="30">
        <v>2758</v>
      </c>
      <c r="D1222" s="31" t="s">
        <v>53</v>
      </c>
      <c r="E1222" s="31" t="s">
        <v>65</v>
      </c>
      <c r="F1222" s="31" t="s">
        <v>55</v>
      </c>
      <c r="G1222" s="31">
        <v>7</v>
      </c>
      <c r="H1222" s="32">
        <v>10710</v>
      </c>
      <c r="I1222" s="31">
        <v>5527.6987499999996</v>
      </c>
    </row>
    <row r="1223" spans="2:9" x14ac:dyDescent="0.25">
      <c r="B1223" s="29">
        <v>41345</v>
      </c>
      <c r="C1223" s="30">
        <v>2394</v>
      </c>
      <c r="D1223" s="31" t="s">
        <v>57</v>
      </c>
      <c r="E1223" s="31" t="s">
        <v>65</v>
      </c>
      <c r="F1223" s="31" t="s">
        <v>59</v>
      </c>
      <c r="G1223" s="31">
        <v>10</v>
      </c>
      <c r="H1223" s="32">
        <v>2000</v>
      </c>
      <c r="I1223" s="31">
        <v>623.80000000000007</v>
      </c>
    </row>
    <row r="1224" spans="2:9" x14ac:dyDescent="0.25">
      <c r="B1224" s="29">
        <v>41346</v>
      </c>
      <c r="C1224" s="30">
        <v>2759</v>
      </c>
      <c r="D1224" s="31" t="s">
        <v>56</v>
      </c>
      <c r="E1224" s="31" t="s">
        <v>65</v>
      </c>
      <c r="F1224" s="31" t="s">
        <v>55</v>
      </c>
      <c r="G1224" s="31">
        <v>9</v>
      </c>
      <c r="H1224" s="32">
        <v>9045</v>
      </c>
      <c r="I1224" s="31">
        <v>545.95619999999997</v>
      </c>
    </row>
    <row r="1225" spans="2:9" x14ac:dyDescent="0.25">
      <c r="B1225" s="29">
        <v>41347</v>
      </c>
      <c r="C1225" s="30">
        <v>2395</v>
      </c>
      <c r="D1225" s="31" t="s">
        <v>53</v>
      </c>
      <c r="E1225" s="31" t="s">
        <v>65</v>
      </c>
      <c r="F1225" s="31" t="s">
        <v>59</v>
      </c>
      <c r="G1225" s="31">
        <v>10</v>
      </c>
      <c r="H1225" s="32">
        <v>5400</v>
      </c>
      <c r="I1225" s="31">
        <v>5366.25</v>
      </c>
    </row>
    <row r="1226" spans="2:9" x14ac:dyDescent="0.25">
      <c r="B1226" s="29">
        <v>41348</v>
      </c>
      <c r="C1226" s="30">
        <v>2760</v>
      </c>
      <c r="D1226" s="31" t="s">
        <v>57</v>
      </c>
      <c r="E1226" s="31" t="s">
        <v>65</v>
      </c>
      <c r="F1226" s="31" t="s">
        <v>58</v>
      </c>
      <c r="G1226" s="31">
        <v>8</v>
      </c>
      <c r="H1226" s="32">
        <v>9248</v>
      </c>
      <c r="I1226" s="31">
        <v>985.14319999999998</v>
      </c>
    </row>
    <row r="1227" spans="2:9" x14ac:dyDescent="0.25">
      <c r="B1227" s="29">
        <v>41349</v>
      </c>
      <c r="C1227" s="30">
        <v>2396</v>
      </c>
      <c r="D1227" s="31" t="s">
        <v>56</v>
      </c>
      <c r="E1227" s="31" t="s">
        <v>65</v>
      </c>
      <c r="F1227" s="31" t="s">
        <v>59</v>
      </c>
      <c r="G1227" s="31">
        <v>8</v>
      </c>
      <c r="H1227" s="32">
        <v>4496</v>
      </c>
      <c r="I1227" s="31">
        <v>842.32559999999989</v>
      </c>
    </row>
    <row r="1228" spans="2:9" x14ac:dyDescent="0.25">
      <c r="B1228" s="29">
        <v>41350</v>
      </c>
      <c r="C1228" s="30">
        <v>2761</v>
      </c>
      <c r="D1228" s="31" t="s">
        <v>53</v>
      </c>
      <c r="E1228" s="31" t="s">
        <v>65</v>
      </c>
      <c r="F1228" s="31" t="s">
        <v>58</v>
      </c>
      <c r="G1228" s="31">
        <v>9</v>
      </c>
      <c r="H1228" s="32">
        <v>8842.5</v>
      </c>
      <c r="I1228" s="31">
        <v>1452.6459</v>
      </c>
    </row>
    <row r="1229" spans="2:9" x14ac:dyDescent="0.25">
      <c r="B1229" s="29">
        <v>41351</v>
      </c>
      <c r="C1229" s="30">
        <v>2397</v>
      </c>
      <c r="D1229" s="31" t="s">
        <v>57</v>
      </c>
      <c r="E1229" s="31" t="s">
        <v>65</v>
      </c>
      <c r="F1229" s="31" t="s">
        <v>55</v>
      </c>
      <c r="G1229" s="31">
        <v>6</v>
      </c>
      <c r="H1229" s="32">
        <v>4446</v>
      </c>
      <c r="I1229" s="31">
        <v>2164.7574000000004</v>
      </c>
    </row>
    <row r="1230" spans="2:9" x14ac:dyDescent="0.25">
      <c r="B1230" s="29">
        <v>41352</v>
      </c>
      <c r="C1230" s="30">
        <v>2762</v>
      </c>
      <c r="D1230" s="31" t="s">
        <v>56</v>
      </c>
      <c r="E1230" s="31" t="s">
        <v>65</v>
      </c>
      <c r="F1230" s="31" t="s">
        <v>58</v>
      </c>
      <c r="G1230" s="31">
        <v>10</v>
      </c>
      <c r="H1230" s="32">
        <v>5760</v>
      </c>
      <c r="I1230" s="31">
        <v>2762.4960000000001</v>
      </c>
    </row>
    <row r="1231" spans="2:9" x14ac:dyDescent="0.25">
      <c r="B1231" s="29">
        <v>41353</v>
      </c>
      <c r="C1231" s="30">
        <v>2398</v>
      </c>
      <c r="D1231" s="31" t="s">
        <v>53</v>
      </c>
      <c r="E1231" s="31" t="s">
        <v>65</v>
      </c>
      <c r="F1231" s="31" t="s">
        <v>55</v>
      </c>
      <c r="G1231" s="31">
        <v>9</v>
      </c>
      <c r="H1231" s="32">
        <v>2214</v>
      </c>
      <c r="I1231" s="31">
        <v>3928.7429999999999</v>
      </c>
    </row>
    <row r="1232" spans="2:9" x14ac:dyDescent="0.25">
      <c r="B1232" s="29">
        <v>41354</v>
      </c>
      <c r="C1232" s="30">
        <v>2763</v>
      </c>
      <c r="D1232" s="31" t="s">
        <v>57</v>
      </c>
      <c r="E1232" s="31" t="s">
        <v>65</v>
      </c>
      <c r="F1232" s="31" t="s">
        <v>59</v>
      </c>
      <c r="G1232" s="31">
        <v>9</v>
      </c>
      <c r="H1232" s="32">
        <v>9585</v>
      </c>
      <c r="I1232" s="31">
        <v>1387.1412</v>
      </c>
    </row>
    <row r="1233" spans="2:9" x14ac:dyDescent="0.25">
      <c r="B1233" s="29">
        <v>41355</v>
      </c>
      <c r="C1233" s="30">
        <v>2399</v>
      </c>
      <c r="D1233" s="31" t="s">
        <v>56</v>
      </c>
      <c r="E1233" s="31" t="s">
        <v>65</v>
      </c>
      <c r="F1233" s="31" t="s">
        <v>55</v>
      </c>
      <c r="G1233" s="31">
        <v>8</v>
      </c>
      <c r="H1233" s="32">
        <v>1926</v>
      </c>
      <c r="I1233" s="31">
        <v>1205.6759999999999</v>
      </c>
    </row>
    <row r="1234" spans="2:9" x14ac:dyDescent="0.25">
      <c r="B1234" s="29">
        <v>41356</v>
      </c>
      <c r="C1234" s="30">
        <v>2764</v>
      </c>
      <c r="D1234" s="31" t="s">
        <v>53</v>
      </c>
      <c r="E1234" s="31" t="s">
        <v>65</v>
      </c>
      <c r="F1234" s="31" t="s">
        <v>59</v>
      </c>
      <c r="G1234" s="31">
        <v>7</v>
      </c>
      <c r="H1234" s="32">
        <v>6384</v>
      </c>
      <c r="I1234" s="31">
        <v>3173.6459999999997</v>
      </c>
    </row>
    <row r="1235" spans="2:9" x14ac:dyDescent="0.25">
      <c r="B1235" s="29">
        <v>41357</v>
      </c>
      <c r="C1235" s="30">
        <v>2400</v>
      </c>
      <c r="D1235" s="31" t="s">
        <v>57</v>
      </c>
      <c r="E1235" s="31" t="s">
        <v>65</v>
      </c>
      <c r="F1235" s="31" t="s">
        <v>58</v>
      </c>
      <c r="G1235" s="31">
        <v>8</v>
      </c>
      <c r="H1235" s="32">
        <v>11160</v>
      </c>
      <c r="I1235" s="31">
        <v>4388.1120000000001</v>
      </c>
    </row>
    <row r="1236" spans="2:9" x14ac:dyDescent="0.25">
      <c r="B1236" s="29">
        <v>41358</v>
      </c>
      <c r="C1236" s="30">
        <v>2765</v>
      </c>
      <c r="D1236" s="31" t="s">
        <v>56</v>
      </c>
      <c r="E1236" s="31" t="s">
        <v>65</v>
      </c>
      <c r="F1236" s="31" t="s">
        <v>59</v>
      </c>
      <c r="G1236" s="31">
        <v>10</v>
      </c>
      <c r="H1236" s="32">
        <v>11250</v>
      </c>
      <c r="I1236" s="31">
        <v>2397.6000000000004</v>
      </c>
    </row>
    <row r="1237" spans="2:9" x14ac:dyDescent="0.25">
      <c r="B1237" s="29">
        <v>41359</v>
      </c>
      <c r="C1237" s="30">
        <v>2401</v>
      </c>
      <c r="D1237" s="31" t="s">
        <v>53</v>
      </c>
      <c r="E1237" s="31" t="s">
        <v>65</v>
      </c>
      <c r="F1237" s="31" t="s">
        <v>58</v>
      </c>
      <c r="G1237" s="31">
        <v>8</v>
      </c>
      <c r="H1237" s="32">
        <v>5640</v>
      </c>
      <c r="I1237" s="31">
        <v>2969.46</v>
      </c>
    </row>
    <row r="1238" spans="2:9" x14ac:dyDescent="0.25">
      <c r="B1238" s="29">
        <v>41360</v>
      </c>
      <c r="C1238" s="30">
        <v>2402</v>
      </c>
      <c r="D1238" s="31" t="s">
        <v>56</v>
      </c>
      <c r="E1238" s="31" t="s">
        <v>65</v>
      </c>
      <c r="F1238" s="31" t="s">
        <v>58</v>
      </c>
      <c r="G1238" s="31">
        <v>10</v>
      </c>
      <c r="H1238" s="32">
        <v>1635</v>
      </c>
      <c r="I1238" s="31">
        <v>612.9615</v>
      </c>
    </row>
    <row r="1239" spans="2:9" x14ac:dyDescent="0.25">
      <c r="B1239" s="29">
        <v>41361</v>
      </c>
      <c r="C1239" s="30">
        <v>2403</v>
      </c>
      <c r="D1239" s="31" t="s">
        <v>57</v>
      </c>
      <c r="E1239" s="31" t="s">
        <v>65</v>
      </c>
      <c r="F1239" s="31" t="s">
        <v>59</v>
      </c>
      <c r="G1239" s="31">
        <v>8</v>
      </c>
      <c r="H1239" s="32">
        <v>9216</v>
      </c>
      <c r="I1239" s="31">
        <v>2406.7583999999997</v>
      </c>
    </row>
    <row r="1240" spans="2:9" x14ac:dyDescent="0.25">
      <c r="B1240" s="29">
        <v>41362</v>
      </c>
      <c r="C1240" s="30">
        <v>2404</v>
      </c>
      <c r="D1240" s="31" t="s">
        <v>53</v>
      </c>
      <c r="E1240" s="31" t="s">
        <v>65</v>
      </c>
      <c r="F1240" s="31" t="s">
        <v>59</v>
      </c>
      <c r="G1240" s="31">
        <v>10</v>
      </c>
      <c r="H1240" s="32">
        <v>7620</v>
      </c>
      <c r="I1240" s="31">
        <v>1853.3745000000001</v>
      </c>
    </row>
    <row r="1241" spans="2:9" x14ac:dyDescent="0.25">
      <c r="B1241" s="29">
        <v>41363</v>
      </c>
      <c r="C1241" s="30">
        <v>2405</v>
      </c>
      <c r="D1241" s="31" t="s">
        <v>56</v>
      </c>
      <c r="E1241" s="31" t="s">
        <v>65</v>
      </c>
      <c r="F1241" s="31" t="s">
        <v>59</v>
      </c>
      <c r="G1241" s="31">
        <v>10</v>
      </c>
      <c r="H1241" s="32">
        <v>5970</v>
      </c>
      <c r="I1241" s="31">
        <v>5246.1374999999998</v>
      </c>
    </row>
    <row r="1242" spans="2:9" x14ac:dyDescent="0.25">
      <c r="B1242" s="29">
        <v>41364</v>
      </c>
      <c r="C1242" s="30">
        <v>2775</v>
      </c>
      <c r="D1242" s="31" t="s">
        <v>57</v>
      </c>
      <c r="E1242" s="31" t="s">
        <v>65</v>
      </c>
      <c r="F1242" s="31" t="s">
        <v>55</v>
      </c>
      <c r="G1242" s="31">
        <v>10</v>
      </c>
      <c r="H1242" s="32">
        <v>6060</v>
      </c>
      <c r="I1242" s="31">
        <v>1452.7839999999999</v>
      </c>
    </row>
    <row r="1243" spans="2:9" x14ac:dyDescent="0.25">
      <c r="B1243" s="29">
        <v>41365</v>
      </c>
      <c r="C1243" s="30">
        <v>2411</v>
      </c>
      <c r="D1243" s="31" t="s">
        <v>56</v>
      </c>
      <c r="E1243" s="31" t="s">
        <v>65</v>
      </c>
      <c r="F1243" s="31" t="s">
        <v>58</v>
      </c>
      <c r="G1243" s="31">
        <v>8</v>
      </c>
      <c r="H1243" s="32">
        <v>5724</v>
      </c>
      <c r="I1243" s="31">
        <v>849.44159999999999</v>
      </c>
    </row>
    <row r="1244" spans="2:9" x14ac:dyDescent="0.25">
      <c r="B1244" s="29">
        <v>41366</v>
      </c>
      <c r="C1244" s="30">
        <v>2776</v>
      </c>
      <c r="D1244" s="31" t="s">
        <v>53</v>
      </c>
      <c r="E1244" s="31" t="s">
        <v>65</v>
      </c>
      <c r="F1244" s="31" t="s">
        <v>55</v>
      </c>
      <c r="G1244" s="31">
        <v>10</v>
      </c>
      <c r="H1244" s="32">
        <v>10350</v>
      </c>
      <c r="I1244" s="31">
        <v>683.51400000000001</v>
      </c>
    </row>
    <row r="1245" spans="2:9" x14ac:dyDescent="0.25">
      <c r="B1245" s="29">
        <v>41367</v>
      </c>
      <c r="C1245" s="30">
        <v>2412</v>
      </c>
      <c r="D1245" s="31" t="s">
        <v>57</v>
      </c>
      <c r="E1245" s="31" t="s">
        <v>65</v>
      </c>
      <c r="F1245" s="31" t="s">
        <v>59</v>
      </c>
      <c r="G1245" s="31">
        <v>6</v>
      </c>
      <c r="H1245" s="32">
        <v>11475</v>
      </c>
      <c r="I1245" s="31">
        <v>3490.2359999999999</v>
      </c>
    </row>
    <row r="1246" spans="2:9" x14ac:dyDescent="0.25">
      <c r="B1246" s="29">
        <v>41368</v>
      </c>
      <c r="C1246" s="30">
        <v>2777</v>
      </c>
      <c r="D1246" s="31" t="s">
        <v>56</v>
      </c>
      <c r="E1246" s="31" t="s">
        <v>65</v>
      </c>
      <c r="F1246" s="31" t="s">
        <v>55</v>
      </c>
      <c r="G1246" s="31">
        <v>9</v>
      </c>
      <c r="H1246" s="32">
        <v>6831</v>
      </c>
      <c r="I1246" s="31">
        <v>852.96420000000001</v>
      </c>
    </row>
    <row r="1247" spans="2:9" x14ac:dyDescent="0.25">
      <c r="B1247" s="29">
        <v>41369</v>
      </c>
      <c r="C1247" s="30">
        <v>2413</v>
      </c>
      <c r="D1247" s="31" t="s">
        <v>53</v>
      </c>
      <c r="E1247" s="31" t="s">
        <v>65</v>
      </c>
      <c r="F1247" s="31" t="s">
        <v>59</v>
      </c>
      <c r="G1247" s="31">
        <v>6</v>
      </c>
      <c r="H1247" s="32">
        <v>5062.5</v>
      </c>
      <c r="I1247" s="31">
        <v>1971.84375</v>
      </c>
    </row>
    <row r="1248" spans="2:9" x14ac:dyDescent="0.25">
      <c r="B1248" s="29">
        <v>41370</v>
      </c>
      <c r="C1248" s="30">
        <v>2778</v>
      </c>
      <c r="D1248" s="31" t="s">
        <v>57</v>
      </c>
      <c r="E1248" s="31" t="s">
        <v>65</v>
      </c>
      <c r="F1248" s="31" t="s">
        <v>58</v>
      </c>
      <c r="G1248" s="31">
        <v>6</v>
      </c>
      <c r="H1248" s="32">
        <v>5778</v>
      </c>
      <c r="I1248" s="31">
        <v>2354.5349999999999</v>
      </c>
    </row>
    <row r="1249" spans="2:9" x14ac:dyDescent="0.25">
      <c r="B1249" s="29">
        <v>41371</v>
      </c>
      <c r="C1249" s="30">
        <v>2414</v>
      </c>
      <c r="D1249" s="31" t="s">
        <v>56</v>
      </c>
      <c r="E1249" s="31" t="s">
        <v>65</v>
      </c>
      <c r="F1249" s="31" t="s">
        <v>59</v>
      </c>
      <c r="G1249" s="31">
        <v>9</v>
      </c>
      <c r="H1249" s="32">
        <v>13432.5</v>
      </c>
      <c r="I1249" s="31">
        <v>2267.4059999999999</v>
      </c>
    </row>
    <row r="1250" spans="2:9" x14ac:dyDescent="0.25">
      <c r="B1250" s="29">
        <v>41372</v>
      </c>
      <c r="C1250" s="30">
        <v>2779</v>
      </c>
      <c r="D1250" s="31" t="s">
        <v>53</v>
      </c>
      <c r="E1250" s="31" t="s">
        <v>65</v>
      </c>
      <c r="F1250" s="31" t="s">
        <v>58</v>
      </c>
      <c r="G1250" s="31">
        <v>8</v>
      </c>
      <c r="H1250" s="32">
        <v>6516</v>
      </c>
      <c r="I1250" s="31">
        <v>683.31119999999999</v>
      </c>
    </row>
    <row r="1251" spans="2:9" x14ac:dyDescent="0.25">
      <c r="B1251" s="29">
        <v>41373</v>
      </c>
      <c r="C1251" s="30">
        <v>2415</v>
      </c>
      <c r="D1251" s="31" t="s">
        <v>57</v>
      </c>
      <c r="E1251" s="31" t="s">
        <v>65</v>
      </c>
      <c r="F1251" s="31" t="s">
        <v>55</v>
      </c>
      <c r="G1251" s="31">
        <v>10</v>
      </c>
      <c r="H1251" s="32">
        <v>7575</v>
      </c>
      <c r="I1251" s="31">
        <v>578.73</v>
      </c>
    </row>
    <row r="1252" spans="2:9" x14ac:dyDescent="0.25">
      <c r="B1252" s="29">
        <v>41374</v>
      </c>
      <c r="C1252" s="30">
        <v>2780</v>
      </c>
      <c r="D1252" s="31" t="s">
        <v>56</v>
      </c>
      <c r="E1252" s="31" t="s">
        <v>65</v>
      </c>
      <c r="F1252" s="31" t="s">
        <v>58</v>
      </c>
      <c r="G1252" s="31">
        <v>6</v>
      </c>
      <c r="H1252" s="32">
        <v>6084</v>
      </c>
      <c r="I1252" s="31">
        <v>1423.1997000000001</v>
      </c>
    </row>
    <row r="1253" spans="2:9" x14ac:dyDescent="0.25">
      <c r="B1253" s="29">
        <v>41375</v>
      </c>
      <c r="C1253" s="30">
        <v>2416</v>
      </c>
      <c r="D1253" s="31" t="s">
        <v>53</v>
      </c>
      <c r="E1253" s="31" t="s">
        <v>65</v>
      </c>
      <c r="F1253" s="31" t="s">
        <v>55</v>
      </c>
      <c r="G1253" s="31">
        <v>9</v>
      </c>
      <c r="H1253" s="32">
        <v>12487.5</v>
      </c>
      <c r="I1253" s="31">
        <v>912.33675000000005</v>
      </c>
    </row>
    <row r="1254" spans="2:9" x14ac:dyDescent="0.25">
      <c r="B1254" s="29">
        <v>41376</v>
      </c>
      <c r="C1254" s="30">
        <v>2781</v>
      </c>
      <c r="D1254" s="31" t="s">
        <v>57</v>
      </c>
      <c r="E1254" s="31" t="s">
        <v>65</v>
      </c>
      <c r="F1254" s="31" t="s">
        <v>59</v>
      </c>
      <c r="G1254" s="31">
        <v>9</v>
      </c>
      <c r="H1254" s="32">
        <v>7506</v>
      </c>
      <c r="I1254" s="31">
        <v>754.35299999999995</v>
      </c>
    </row>
    <row r="1255" spans="2:9" x14ac:dyDescent="0.25">
      <c r="B1255" s="29">
        <v>41377</v>
      </c>
      <c r="C1255" s="30">
        <v>2417</v>
      </c>
      <c r="D1255" s="31" t="s">
        <v>56</v>
      </c>
      <c r="E1255" s="31" t="s">
        <v>65</v>
      </c>
      <c r="F1255" s="31" t="s">
        <v>55</v>
      </c>
      <c r="G1255" s="31">
        <v>7</v>
      </c>
      <c r="H1255" s="32">
        <v>12022.5</v>
      </c>
      <c r="I1255" s="31">
        <v>4181.9063999999998</v>
      </c>
    </row>
    <row r="1256" spans="2:9" x14ac:dyDescent="0.25">
      <c r="B1256" s="29">
        <v>41378</v>
      </c>
      <c r="C1256" s="30">
        <v>2782</v>
      </c>
      <c r="D1256" s="31" t="s">
        <v>53</v>
      </c>
      <c r="E1256" s="31" t="s">
        <v>65</v>
      </c>
      <c r="F1256" s="31" t="s">
        <v>59</v>
      </c>
      <c r="G1256" s="31">
        <v>9</v>
      </c>
      <c r="H1256" s="32">
        <v>4266</v>
      </c>
      <c r="I1256" s="31">
        <v>1736.2619999999997</v>
      </c>
    </row>
    <row r="1257" spans="2:9" x14ac:dyDescent="0.25">
      <c r="B1257" s="29">
        <v>41379</v>
      </c>
      <c r="C1257" s="30">
        <v>2418</v>
      </c>
      <c r="D1257" s="31" t="s">
        <v>57</v>
      </c>
      <c r="E1257" s="31" t="s">
        <v>65</v>
      </c>
      <c r="F1257" s="31" t="s">
        <v>58</v>
      </c>
      <c r="G1257" s="31">
        <v>7</v>
      </c>
      <c r="H1257" s="32">
        <v>3370.5</v>
      </c>
      <c r="I1257" s="31">
        <v>2058.7013999999999</v>
      </c>
    </row>
    <row r="1258" spans="2:9" x14ac:dyDescent="0.25">
      <c r="B1258" s="29">
        <v>41380</v>
      </c>
      <c r="C1258" s="30">
        <v>2783</v>
      </c>
      <c r="D1258" s="31" t="s">
        <v>56</v>
      </c>
      <c r="E1258" s="31" t="s">
        <v>65</v>
      </c>
      <c r="F1258" s="31" t="s">
        <v>59</v>
      </c>
      <c r="G1258" s="31">
        <v>9</v>
      </c>
      <c r="H1258" s="32">
        <v>2673</v>
      </c>
      <c r="I1258" s="31">
        <v>4602.9059999999999</v>
      </c>
    </row>
    <row r="1259" spans="2:9" x14ac:dyDescent="0.25">
      <c r="B1259" s="29">
        <v>41381</v>
      </c>
      <c r="C1259" s="30">
        <v>2419</v>
      </c>
      <c r="D1259" s="31" t="s">
        <v>53</v>
      </c>
      <c r="E1259" s="31" t="s">
        <v>65</v>
      </c>
      <c r="F1259" s="31" t="s">
        <v>58</v>
      </c>
      <c r="G1259" s="31">
        <v>8</v>
      </c>
      <c r="H1259" s="32">
        <v>6048</v>
      </c>
      <c r="I1259" s="31">
        <v>3281.04</v>
      </c>
    </row>
    <row r="1260" spans="2:9" x14ac:dyDescent="0.25">
      <c r="B1260" s="29">
        <v>41382</v>
      </c>
      <c r="C1260" s="30">
        <v>2784</v>
      </c>
      <c r="D1260" s="31" t="s">
        <v>57</v>
      </c>
      <c r="E1260" s="31" t="s">
        <v>65</v>
      </c>
      <c r="F1260" s="31" t="s">
        <v>55</v>
      </c>
      <c r="G1260" s="31">
        <v>8</v>
      </c>
      <c r="H1260" s="32">
        <v>4428</v>
      </c>
      <c r="I1260" s="31">
        <v>721.09979999999996</v>
      </c>
    </row>
    <row r="1261" spans="2:9" x14ac:dyDescent="0.25">
      <c r="B1261" s="29">
        <v>41383</v>
      </c>
      <c r="C1261" s="30">
        <v>2420</v>
      </c>
      <c r="D1261" s="31" t="s">
        <v>56</v>
      </c>
      <c r="E1261" s="31" t="s">
        <v>65</v>
      </c>
      <c r="F1261" s="31" t="s">
        <v>58</v>
      </c>
      <c r="G1261" s="31">
        <v>10</v>
      </c>
      <c r="H1261" s="32">
        <v>5160</v>
      </c>
      <c r="I1261" s="31">
        <v>2085.1559999999999</v>
      </c>
    </row>
    <row r="1262" spans="2:9" x14ac:dyDescent="0.25">
      <c r="B1262" s="29">
        <v>41384</v>
      </c>
      <c r="C1262" s="30">
        <v>2785</v>
      </c>
      <c r="D1262" s="31" t="s">
        <v>53</v>
      </c>
      <c r="E1262" s="31" t="s">
        <v>65</v>
      </c>
      <c r="F1262" s="31" t="s">
        <v>55</v>
      </c>
      <c r="G1262" s="31">
        <v>7</v>
      </c>
      <c r="H1262" s="32">
        <v>14280</v>
      </c>
      <c r="I1262" s="31">
        <v>4382.5320000000002</v>
      </c>
    </row>
    <row r="1263" spans="2:9" x14ac:dyDescent="0.25">
      <c r="B1263" s="29">
        <v>41385</v>
      </c>
      <c r="C1263" s="30">
        <v>2421</v>
      </c>
      <c r="D1263" s="31" t="s">
        <v>57</v>
      </c>
      <c r="E1263" s="31" t="s">
        <v>65</v>
      </c>
      <c r="F1263" s="31" t="s">
        <v>59</v>
      </c>
      <c r="G1263" s="31">
        <v>7</v>
      </c>
      <c r="H1263" s="32">
        <v>11172</v>
      </c>
      <c r="I1263" s="31">
        <v>2141.1137999999996</v>
      </c>
    </row>
    <row r="1264" spans="2:9" x14ac:dyDescent="0.25">
      <c r="B1264" s="29">
        <v>41386</v>
      </c>
      <c r="C1264" s="30">
        <v>2786</v>
      </c>
      <c r="D1264" s="31" t="s">
        <v>56</v>
      </c>
      <c r="E1264" s="31" t="s">
        <v>65</v>
      </c>
      <c r="F1264" s="31" t="s">
        <v>55</v>
      </c>
      <c r="G1264" s="31">
        <v>7</v>
      </c>
      <c r="H1264" s="32">
        <v>11550</v>
      </c>
      <c r="I1264" s="31">
        <v>2089.395</v>
      </c>
    </row>
    <row r="1265" spans="2:9" x14ac:dyDescent="0.25">
      <c r="B1265" s="29">
        <v>41387</v>
      </c>
      <c r="C1265" s="30">
        <v>2422</v>
      </c>
      <c r="D1265" s="31" t="s">
        <v>53</v>
      </c>
      <c r="E1265" s="31" t="s">
        <v>65</v>
      </c>
      <c r="F1265" s="31" t="s">
        <v>59</v>
      </c>
      <c r="G1265" s="31">
        <v>6</v>
      </c>
      <c r="H1265" s="32">
        <v>9828</v>
      </c>
      <c r="I1265" s="31">
        <v>4660.9290000000001</v>
      </c>
    </row>
    <row r="1266" spans="2:9" x14ac:dyDescent="0.25">
      <c r="B1266" s="29">
        <v>41388</v>
      </c>
      <c r="C1266" s="30">
        <v>2787</v>
      </c>
      <c r="D1266" s="31" t="s">
        <v>57</v>
      </c>
      <c r="E1266" s="31" t="s">
        <v>65</v>
      </c>
      <c r="F1266" s="31" t="s">
        <v>58</v>
      </c>
      <c r="G1266" s="31">
        <v>8</v>
      </c>
      <c r="H1266" s="32">
        <v>7200</v>
      </c>
      <c r="I1266" s="31">
        <v>2219.7600000000002</v>
      </c>
    </row>
    <row r="1267" spans="2:9" x14ac:dyDescent="0.25">
      <c r="B1267" s="29">
        <v>41389</v>
      </c>
      <c r="C1267" s="30">
        <v>2423</v>
      </c>
      <c r="D1267" s="31" t="s">
        <v>56</v>
      </c>
      <c r="E1267" s="31" t="s">
        <v>65</v>
      </c>
      <c r="F1267" s="31" t="s">
        <v>59</v>
      </c>
      <c r="G1267" s="31">
        <v>10</v>
      </c>
      <c r="H1267" s="32">
        <v>5130</v>
      </c>
      <c r="I1267" s="31">
        <v>969.31350000000009</v>
      </c>
    </row>
    <row r="1268" spans="2:9" x14ac:dyDescent="0.25">
      <c r="B1268" s="29">
        <v>41390</v>
      </c>
      <c r="C1268" s="30">
        <v>2788</v>
      </c>
      <c r="D1268" s="31" t="s">
        <v>53</v>
      </c>
      <c r="E1268" s="31" t="s">
        <v>65</v>
      </c>
      <c r="F1268" s="31" t="s">
        <v>58</v>
      </c>
      <c r="G1268" s="31">
        <v>10</v>
      </c>
      <c r="H1268" s="32">
        <v>6780</v>
      </c>
      <c r="I1268" s="31">
        <v>1490.922</v>
      </c>
    </row>
    <row r="1269" spans="2:9" x14ac:dyDescent="0.25">
      <c r="B1269" s="29">
        <v>41391</v>
      </c>
      <c r="C1269" s="30">
        <v>2424</v>
      </c>
      <c r="D1269" s="31" t="s">
        <v>57</v>
      </c>
      <c r="E1269" s="31" t="s">
        <v>65</v>
      </c>
      <c r="F1269" s="31" t="s">
        <v>55</v>
      </c>
      <c r="G1269" s="31">
        <v>10</v>
      </c>
      <c r="H1269" s="32">
        <v>2210</v>
      </c>
      <c r="I1269" s="31">
        <v>2978.8589999999999</v>
      </c>
    </row>
    <row r="1270" spans="2:9" x14ac:dyDescent="0.25">
      <c r="B1270" s="29">
        <v>41392</v>
      </c>
      <c r="C1270" s="30">
        <v>2789</v>
      </c>
      <c r="D1270" s="31" t="s">
        <v>56</v>
      </c>
      <c r="E1270" s="31" t="s">
        <v>65</v>
      </c>
      <c r="F1270" s="31" t="s">
        <v>58</v>
      </c>
      <c r="G1270" s="31">
        <v>7</v>
      </c>
      <c r="H1270" s="32">
        <v>5355</v>
      </c>
      <c r="I1270" s="31">
        <v>1920.3029999999999</v>
      </c>
    </row>
    <row r="1271" spans="2:9" x14ac:dyDescent="0.25">
      <c r="B1271" s="29">
        <v>41393</v>
      </c>
      <c r="C1271" s="30">
        <v>2425</v>
      </c>
      <c r="D1271" s="31" t="s">
        <v>53</v>
      </c>
      <c r="E1271" s="31" t="s">
        <v>65</v>
      </c>
      <c r="F1271" s="31" t="s">
        <v>55</v>
      </c>
      <c r="G1271" s="31">
        <v>6</v>
      </c>
      <c r="H1271" s="32">
        <v>3762</v>
      </c>
      <c r="I1271" s="31">
        <v>3857.9309999999996</v>
      </c>
    </row>
    <row r="1272" spans="2:9" x14ac:dyDescent="0.25">
      <c r="B1272" s="29">
        <v>41394</v>
      </c>
      <c r="C1272" s="30">
        <v>2790</v>
      </c>
      <c r="D1272" s="31" t="s">
        <v>57</v>
      </c>
      <c r="E1272" s="31" t="s">
        <v>65</v>
      </c>
      <c r="F1272" s="31" t="s">
        <v>59</v>
      </c>
      <c r="G1272" s="31">
        <v>6</v>
      </c>
      <c r="H1272" s="32">
        <v>4698</v>
      </c>
      <c r="I1272" s="31">
        <v>587.40659999999991</v>
      </c>
    </row>
    <row r="1273" spans="2:9" x14ac:dyDescent="0.25">
      <c r="B1273" s="29">
        <v>41395</v>
      </c>
      <c r="C1273" s="30">
        <v>2426</v>
      </c>
      <c r="D1273" s="31" t="s">
        <v>56</v>
      </c>
      <c r="E1273" s="31" t="s">
        <v>65</v>
      </c>
      <c r="F1273" s="31" t="s">
        <v>55</v>
      </c>
      <c r="G1273" s="31">
        <v>10</v>
      </c>
      <c r="H1273" s="32">
        <v>3660</v>
      </c>
      <c r="I1273" s="31">
        <v>2663.0160000000001</v>
      </c>
    </row>
    <row r="1274" spans="2:9" x14ac:dyDescent="0.25">
      <c r="B1274" s="29">
        <v>41396</v>
      </c>
      <c r="C1274" s="30">
        <v>2791</v>
      </c>
      <c r="D1274" s="31" t="s">
        <v>53</v>
      </c>
      <c r="E1274" s="31" t="s">
        <v>65</v>
      </c>
      <c r="F1274" s="31" t="s">
        <v>59</v>
      </c>
      <c r="G1274" s="31">
        <v>8</v>
      </c>
      <c r="H1274" s="32">
        <v>1608</v>
      </c>
      <c r="I1274" s="31">
        <v>1651.2552000000001</v>
      </c>
    </row>
    <row r="1275" spans="2:9" x14ac:dyDescent="0.25">
      <c r="B1275" s="29">
        <v>41397</v>
      </c>
      <c r="C1275" s="30">
        <v>2427</v>
      </c>
      <c r="D1275" s="31" t="s">
        <v>57</v>
      </c>
      <c r="E1275" s="31" t="s">
        <v>65</v>
      </c>
      <c r="F1275" s="31" t="s">
        <v>58</v>
      </c>
      <c r="G1275" s="31">
        <v>10</v>
      </c>
      <c r="H1275" s="32">
        <v>4160</v>
      </c>
      <c r="I1275" s="31">
        <v>3580.7200000000003</v>
      </c>
    </row>
    <row r="1276" spans="2:9" x14ac:dyDescent="0.25">
      <c r="B1276" s="29">
        <v>41398</v>
      </c>
      <c r="C1276" s="30">
        <v>2792</v>
      </c>
      <c r="D1276" s="31" t="s">
        <v>56</v>
      </c>
      <c r="E1276" s="31" t="s">
        <v>65</v>
      </c>
      <c r="F1276" s="31" t="s">
        <v>59</v>
      </c>
      <c r="G1276" s="31">
        <v>10</v>
      </c>
      <c r="H1276" s="32">
        <v>4120</v>
      </c>
      <c r="I1276" s="31">
        <v>1837.52</v>
      </c>
    </row>
    <row r="1277" spans="2:9" x14ac:dyDescent="0.25">
      <c r="B1277" s="29">
        <v>41399</v>
      </c>
      <c r="C1277" s="30">
        <v>2428</v>
      </c>
      <c r="D1277" s="31" t="s">
        <v>53</v>
      </c>
      <c r="E1277" s="31" t="s">
        <v>65</v>
      </c>
      <c r="F1277" s="31" t="s">
        <v>58</v>
      </c>
      <c r="G1277" s="31">
        <v>8</v>
      </c>
      <c r="H1277" s="32">
        <v>4416</v>
      </c>
      <c r="I1277" s="31">
        <v>2109.0816</v>
      </c>
    </row>
    <row r="1278" spans="2:9" x14ac:dyDescent="0.25">
      <c r="B1278" s="29">
        <v>41400</v>
      </c>
      <c r="C1278" s="30">
        <v>2793</v>
      </c>
      <c r="D1278" s="31" t="s">
        <v>57</v>
      </c>
      <c r="E1278" s="31" t="s">
        <v>65</v>
      </c>
      <c r="F1278" s="31" t="s">
        <v>55</v>
      </c>
      <c r="G1278" s="31">
        <v>6</v>
      </c>
      <c r="H1278" s="32">
        <v>2178</v>
      </c>
      <c r="I1278" s="31">
        <v>2867.7726000000002</v>
      </c>
    </row>
    <row r="1279" spans="2:9" x14ac:dyDescent="0.25">
      <c r="B1279" s="29">
        <v>41401</v>
      </c>
      <c r="C1279" s="30">
        <v>2429</v>
      </c>
      <c r="D1279" s="31" t="s">
        <v>56</v>
      </c>
      <c r="E1279" s="31" t="s">
        <v>65</v>
      </c>
      <c r="F1279" s="31" t="s">
        <v>58</v>
      </c>
      <c r="G1279" s="31">
        <v>8</v>
      </c>
      <c r="H1279" s="32">
        <v>2496</v>
      </c>
      <c r="I1279" s="31">
        <v>5033.1840000000002</v>
      </c>
    </row>
    <row r="1280" spans="2:9" x14ac:dyDescent="0.25">
      <c r="B1280" s="29">
        <v>41767</v>
      </c>
      <c r="C1280" s="30">
        <v>2794</v>
      </c>
      <c r="D1280" s="31" t="s">
        <v>53</v>
      </c>
      <c r="E1280" s="31" t="s">
        <v>65</v>
      </c>
      <c r="F1280" s="31" t="s">
        <v>55</v>
      </c>
      <c r="G1280" s="31">
        <v>6</v>
      </c>
      <c r="H1280" s="32">
        <v>8784</v>
      </c>
      <c r="I1280" s="31">
        <v>2782.1124</v>
      </c>
    </row>
    <row r="1281" spans="2:9" x14ac:dyDescent="0.25">
      <c r="B1281" s="29">
        <v>41768</v>
      </c>
      <c r="C1281" s="30">
        <v>2430</v>
      </c>
      <c r="D1281" s="31" t="s">
        <v>57</v>
      </c>
      <c r="E1281" s="31" t="s">
        <v>65</v>
      </c>
      <c r="F1281" s="31" t="s">
        <v>59</v>
      </c>
      <c r="G1281" s="31">
        <v>9</v>
      </c>
      <c r="H1281" s="32">
        <v>9324</v>
      </c>
      <c r="I1281" s="31">
        <v>1722.1428000000001</v>
      </c>
    </row>
    <row r="1282" spans="2:9" x14ac:dyDescent="0.25">
      <c r="B1282" s="29">
        <v>41769</v>
      </c>
      <c r="C1282" s="30">
        <v>2795</v>
      </c>
      <c r="D1282" s="31" t="s">
        <v>56</v>
      </c>
      <c r="E1282" s="31" t="s">
        <v>65</v>
      </c>
      <c r="F1282" s="31" t="s">
        <v>55</v>
      </c>
      <c r="G1282" s="31">
        <v>10</v>
      </c>
      <c r="H1282" s="32">
        <v>4260</v>
      </c>
      <c r="I1282" s="31">
        <v>1370.0159999999998</v>
      </c>
    </row>
    <row r="1283" spans="2:9" x14ac:dyDescent="0.25">
      <c r="B1283" s="29">
        <v>41770</v>
      </c>
      <c r="C1283" s="30">
        <v>2431</v>
      </c>
      <c r="D1283" s="31" t="s">
        <v>53</v>
      </c>
      <c r="E1283" s="31" t="s">
        <v>65</v>
      </c>
      <c r="F1283" s="31" t="s">
        <v>59</v>
      </c>
      <c r="G1283" s="31">
        <v>8</v>
      </c>
      <c r="H1283" s="32">
        <v>5760</v>
      </c>
      <c r="I1283" s="31">
        <v>2139.2640000000001</v>
      </c>
    </row>
    <row r="1284" spans="2:9" x14ac:dyDescent="0.25">
      <c r="B1284" s="29">
        <v>41771</v>
      </c>
      <c r="C1284" s="30">
        <v>2796</v>
      </c>
      <c r="D1284" s="31" t="s">
        <v>57</v>
      </c>
      <c r="E1284" s="31" t="s">
        <v>65</v>
      </c>
      <c r="F1284" s="31" t="s">
        <v>58</v>
      </c>
      <c r="G1284" s="31">
        <v>9</v>
      </c>
      <c r="H1284" s="32">
        <v>10440</v>
      </c>
      <c r="I1284" s="31">
        <v>3124.17</v>
      </c>
    </row>
    <row r="1285" spans="2:9" x14ac:dyDescent="0.25">
      <c r="B1285" s="29">
        <v>41772</v>
      </c>
      <c r="C1285" s="30">
        <v>2432</v>
      </c>
      <c r="D1285" s="31" t="s">
        <v>56</v>
      </c>
      <c r="E1285" s="31" t="s">
        <v>65</v>
      </c>
      <c r="F1285" s="31" t="s">
        <v>59</v>
      </c>
      <c r="G1285" s="31">
        <v>9</v>
      </c>
      <c r="H1285" s="32">
        <v>9396</v>
      </c>
      <c r="I1285" s="31">
        <v>3484.9763999999996</v>
      </c>
    </row>
    <row r="1286" spans="2:9" x14ac:dyDescent="0.25">
      <c r="B1286" s="29">
        <v>41773</v>
      </c>
      <c r="C1286" s="30">
        <v>2797</v>
      </c>
      <c r="D1286" s="31" t="s">
        <v>53</v>
      </c>
      <c r="E1286" s="31" t="s">
        <v>65</v>
      </c>
      <c r="F1286" s="31" t="s">
        <v>58</v>
      </c>
      <c r="G1286" s="31">
        <v>6</v>
      </c>
      <c r="H1286" s="32">
        <v>13005</v>
      </c>
      <c r="I1286" s="31">
        <v>2521.9295999999999</v>
      </c>
    </row>
    <row r="1287" spans="2:9" x14ac:dyDescent="0.25">
      <c r="B1287" s="29">
        <v>41774</v>
      </c>
      <c r="C1287" s="30">
        <v>2433</v>
      </c>
      <c r="D1287" s="31" t="s">
        <v>57</v>
      </c>
      <c r="E1287" s="31" t="s">
        <v>65</v>
      </c>
      <c r="F1287" s="31" t="s">
        <v>55</v>
      </c>
      <c r="G1287" s="31">
        <v>10</v>
      </c>
      <c r="H1287" s="32">
        <v>13300</v>
      </c>
      <c r="I1287" s="31">
        <v>4205.46</v>
      </c>
    </row>
    <row r="1288" spans="2:9" x14ac:dyDescent="0.25">
      <c r="B1288" s="29">
        <v>41775</v>
      </c>
      <c r="C1288" s="30">
        <v>2798</v>
      </c>
      <c r="D1288" s="31" t="s">
        <v>56</v>
      </c>
      <c r="E1288" s="31" t="s">
        <v>65</v>
      </c>
      <c r="F1288" s="31" t="s">
        <v>58</v>
      </c>
      <c r="G1288" s="31">
        <v>9</v>
      </c>
      <c r="H1288" s="32">
        <v>2475</v>
      </c>
      <c r="I1288" s="31">
        <v>780.12</v>
      </c>
    </row>
    <row r="1289" spans="2:9" x14ac:dyDescent="0.25">
      <c r="B1289" s="29">
        <v>41776</v>
      </c>
      <c r="C1289" s="30">
        <v>2434</v>
      </c>
      <c r="D1289" s="31" t="s">
        <v>53</v>
      </c>
      <c r="E1289" s="31" t="s">
        <v>65</v>
      </c>
      <c r="F1289" s="31" t="s">
        <v>55</v>
      </c>
      <c r="G1289" s="31">
        <v>10</v>
      </c>
      <c r="H1289" s="32">
        <v>14100</v>
      </c>
      <c r="I1289" s="31">
        <v>3058.29</v>
      </c>
    </row>
    <row r="1290" spans="2:9" x14ac:dyDescent="0.25">
      <c r="B1290" s="29">
        <v>41777</v>
      </c>
      <c r="C1290" s="30">
        <v>2799</v>
      </c>
      <c r="D1290" s="31" t="s">
        <v>57</v>
      </c>
      <c r="E1290" s="31" t="s">
        <v>65</v>
      </c>
      <c r="F1290" s="31" t="s">
        <v>59</v>
      </c>
      <c r="G1290" s="31">
        <v>10</v>
      </c>
      <c r="H1290" s="32">
        <v>10440</v>
      </c>
      <c r="I1290" s="31">
        <v>1908.432</v>
      </c>
    </row>
    <row r="1291" spans="2:9" x14ac:dyDescent="0.25">
      <c r="B1291" s="29">
        <v>41778</v>
      </c>
      <c r="C1291" s="30">
        <v>2435</v>
      </c>
      <c r="D1291" s="31" t="s">
        <v>56</v>
      </c>
      <c r="E1291" s="31" t="s">
        <v>65</v>
      </c>
      <c r="F1291" s="31" t="s">
        <v>55</v>
      </c>
      <c r="G1291" s="31">
        <v>9</v>
      </c>
      <c r="H1291" s="32">
        <v>9108</v>
      </c>
      <c r="I1291" s="31">
        <v>969.77430000000004</v>
      </c>
    </row>
    <row r="1292" spans="2:9" x14ac:dyDescent="0.25">
      <c r="B1292" s="29">
        <v>41779</v>
      </c>
      <c r="C1292" s="30">
        <v>2800</v>
      </c>
      <c r="D1292" s="31" t="s">
        <v>53</v>
      </c>
      <c r="E1292" s="31" t="s">
        <v>65</v>
      </c>
      <c r="F1292" s="31" t="s">
        <v>59</v>
      </c>
      <c r="G1292" s="31">
        <v>8</v>
      </c>
      <c r="H1292" s="32">
        <v>11960</v>
      </c>
      <c r="I1292" s="31">
        <v>4174.04</v>
      </c>
    </row>
    <row r="1293" spans="2:9" x14ac:dyDescent="0.25">
      <c r="B1293" s="29">
        <v>41780</v>
      </c>
      <c r="C1293" s="30">
        <v>2436</v>
      </c>
      <c r="D1293" s="31" t="s">
        <v>57</v>
      </c>
      <c r="E1293" s="31" t="s">
        <v>65</v>
      </c>
      <c r="F1293" s="31" t="s">
        <v>58</v>
      </c>
      <c r="G1293" s="31">
        <v>9</v>
      </c>
      <c r="H1293" s="32">
        <v>10422</v>
      </c>
      <c r="I1293" s="31">
        <v>2384.8141500000002</v>
      </c>
    </row>
    <row r="1294" spans="2:9" x14ac:dyDescent="0.25">
      <c r="B1294" s="29">
        <v>41781</v>
      </c>
      <c r="C1294" s="30">
        <v>2801</v>
      </c>
      <c r="D1294" s="31" t="s">
        <v>56</v>
      </c>
      <c r="E1294" s="31" t="s">
        <v>65</v>
      </c>
      <c r="F1294" s="31" t="s">
        <v>59</v>
      </c>
      <c r="G1294" s="31">
        <v>10</v>
      </c>
      <c r="H1294" s="32">
        <v>2650</v>
      </c>
      <c r="I1294" s="31">
        <v>3340.59</v>
      </c>
    </row>
    <row r="1295" spans="2:9" x14ac:dyDescent="0.25">
      <c r="B1295" s="29">
        <v>41782</v>
      </c>
      <c r="C1295" s="30">
        <v>2437</v>
      </c>
      <c r="D1295" s="31" t="s">
        <v>53</v>
      </c>
      <c r="E1295" s="31" t="s">
        <v>65</v>
      </c>
      <c r="F1295" s="31" t="s">
        <v>58</v>
      </c>
      <c r="G1295" s="31">
        <v>7</v>
      </c>
      <c r="H1295" s="32">
        <v>9660</v>
      </c>
      <c r="I1295" s="31">
        <v>2898.9659999999994</v>
      </c>
    </row>
    <row r="1296" spans="2:9" x14ac:dyDescent="0.25">
      <c r="B1296" s="29">
        <v>41783</v>
      </c>
      <c r="C1296" s="30">
        <v>2802</v>
      </c>
      <c r="D1296" s="31" t="s">
        <v>57</v>
      </c>
      <c r="E1296" s="31" t="s">
        <v>65</v>
      </c>
      <c r="F1296" s="31" t="s">
        <v>55</v>
      </c>
      <c r="G1296" s="31">
        <v>9</v>
      </c>
      <c r="H1296" s="32">
        <v>9990</v>
      </c>
      <c r="I1296" s="31">
        <v>5395.8487500000001</v>
      </c>
    </row>
    <row r="1297" spans="2:9" x14ac:dyDescent="0.25">
      <c r="B1297" s="29">
        <v>41784</v>
      </c>
      <c r="C1297" s="30">
        <v>2438</v>
      </c>
      <c r="D1297" s="31" t="s">
        <v>56</v>
      </c>
      <c r="E1297" s="31" t="s">
        <v>65</v>
      </c>
      <c r="F1297" s="31" t="s">
        <v>58</v>
      </c>
      <c r="G1297" s="31">
        <v>9</v>
      </c>
      <c r="H1297" s="32">
        <v>10980</v>
      </c>
      <c r="I1297" s="31">
        <v>851.60879999999997</v>
      </c>
    </row>
    <row r="1298" spans="2:9" x14ac:dyDescent="0.25">
      <c r="B1298" s="29">
        <v>41785</v>
      </c>
      <c r="C1298" s="30">
        <v>2803</v>
      </c>
      <c r="D1298" s="31" t="s">
        <v>53</v>
      </c>
      <c r="E1298" s="31" t="s">
        <v>65</v>
      </c>
      <c r="F1298" s="31" t="s">
        <v>55</v>
      </c>
      <c r="G1298" s="31">
        <v>9</v>
      </c>
      <c r="H1298" s="32">
        <v>10935</v>
      </c>
      <c r="I1298" s="31">
        <v>3368.8548000000001</v>
      </c>
    </row>
    <row r="1299" spans="2:9" x14ac:dyDescent="0.25">
      <c r="B1299" s="29">
        <v>41786</v>
      </c>
      <c r="C1299" s="30">
        <v>2439</v>
      </c>
      <c r="D1299" s="31" t="s">
        <v>57</v>
      </c>
      <c r="E1299" s="31" t="s">
        <v>65</v>
      </c>
      <c r="F1299" s="31" t="s">
        <v>59</v>
      </c>
      <c r="G1299" s="31">
        <v>7</v>
      </c>
      <c r="H1299" s="32">
        <v>8127</v>
      </c>
      <c r="I1299" s="31">
        <v>1466.1108000000002</v>
      </c>
    </row>
    <row r="1300" spans="2:9" x14ac:dyDescent="0.25">
      <c r="B1300" s="29">
        <v>41787</v>
      </c>
      <c r="C1300" s="30">
        <v>2804</v>
      </c>
      <c r="D1300" s="31" t="s">
        <v>56</v>
      </c>
      <c r="E1300" s="31" t="s">
        <v>65</v>
      </c>
      <c r="F1300" s="31" t="s">
        <v>55</v>
      </c>
      <c r="G1300" s="31">
        <v>7</v>
      </c>
      <c r="H1300" s="32">
        <v>4914</v>
      </c>
      <c r="I1300" s="31">
        <v>3646.1880000000001</v>
      </c>
    </row>
    <row r="1301" spans="2:9" x14ac:dyDescent="0.25">
      <c r="B1301" s="29">
        <v>41788</v>
      </c>
      <c r="C1301" s="30">
        <v>2440</v>
      </c>
      <c r="D1301" s="31" t="s">
        <v>53</v>
      </c>
      <c r="E1301" s="31" t="s">
        <v>65</v>
      </c>
      <c r="F1301" s="31" t="s">
        <v>59</v>
      </c>
      <c r="G1301" s="31">
        <v>10</v>
      </c>
      <c r="H1301" s="32">
        <v>8910</v>
      </c>
      <c r="I1301" s="31">
        <v>5103.9450000000006</v>
      </c>
    </row>
    <row r="1302" spans="2:9" x14ac:dyDescent="0.25">
      <c r="B1302" s="29">
        <v>41789</v>
      </c>
      <c r="C1302" s="30">
        <v>2805</v>
      </c>
      <c r="D1302" s="31" t="s">
        <v>57</v>
      </c>
      <c r="E1302" s="31" t="s">
        <v>65</v>
      </c>
      <c r="F1302" s="31" t="s">
        <v>58</v>
      </c>
      <c r="G1302" s="31">
        <v>8</v>
      </c>
      <c r="H1302" s="32">
        <v>10560</v>
      </c>
      <c r="I1302" s="31">
        <v>915.76319999999998</v>
      </c>
    </row>
    <row r="1303" spans="2:9" x14ac:dyDescent="0.25">
      <c r="B1303" s="29">
        <v>41790</v>
      </c>
      <c r="C1303" s="30">
        <v>2441</v>
      </c>
      <c r="D1303" s="31" t="s">
        <v>56</v>
      </c>
      <c r="E1303" s="31" t="s">
        <v>65</v>
      </c>
      <c r="F1303" s="31" t="s">
        <v>59</v>
      </c>
      <c r="G1303" s="31">
        <v>10</v>
      </c>
      <c r="H1303" s="32">
        <v>2280</v>
      </c>
      <c r="I1303" s="31">
        <v>3961.7280000000001</v>
      </c>
    </row>
    <row r="1304" spans="2:9" x14ac:dyDescent="0.25">
      <c r="B1304" s="29">
        <v>41791</v>
      </c>
      <c r="C1304" s="30">
        <v>2806</v>
      </c>
      <c r="D1304" s="31" t="s">
        <v>53</v>
      </c>
      <c r="E1304" s="31" t="s">
        <v>65</v>
      </c>
      <c r="F1304" s="31" t="s">
        <v>58</v>
      </c>
      <c r="G1304" s="31">
        <v>7</v>
      </c>
      <c r="H1304" s="32">
        <v>2131.5</v>
      </c>
      <c r="I1304" s="31">
        <v>3615.0239999999994</v>
      </c>
    </row>
    <row r="1305" spans="2:9" x14ac:dyDescent="0.25">
      <c r="B1305" s="29">
        <v>41792</v>
      </c>
      <c r="C1305" s="30">
        <v>2442</v>
      </c>
      <c r="D1305" s="31" t="s">
        <v>57</v>
      </c>
      <c r="E1305" s="31" t="s">
        <v>65</v>
      </c>
      <c r="F1305" s="31" t="s">
        <v>55</v>
      </c>
      <c r="G1305" s="31">
        <v>7</v>
      </c>
      <c r="H1305" s="32">
        <v>4046</v>
      </c>
      <c r="I1305" s="31">
        <v>2198.1918000000005</v>
      </c>
    </row>
    <row r="1306" spans="2:9" x14ac:dyDescent="0.25">
      <c r="B1306" s="29">
        <v>41793</v>
      </c>
      <c r="C1306" s="30">
        <v>2807</v>
      </c>
      <c r="D1306" s="31" t="s">
        <v>56</v>
      </c>
      <c r="E1306" s="31" t="s">
        <v>65</v>
      </c>
      <c r="F1306" s="31" t="s">
        <v>58</v>
      </c>
      <c r="G1306" s="31">
        <v>7</v>
      </c>
      <c r="H1306" s="32">
        <v>7612.5</v>
      </c>
      <c r="I1306" s="31">
        <v>609.60900000000004</v>
      </c>
    </row>
    <row r="1307" spans="2:9" x14ac:dyDescent="0.25">
      <c r="B1307" s="29">
        <v>41794</v>
      </c>
      <c r="C1307" s="30">
        <v>2443</v>
      </c>
      <c r="D1307" s="31" t="s">
        <v>53</v>
      </c>
      <c r="E1307" s="31" t="s">
        <v>65</v>
      </c>
      <c r="F1307" s="31" t="s">
        <v>55</v>
      </c>
      <c r="G1307" s="31">
        <v>10</v>
      </c>
      <c r="H1307" s="32">
        <v>9080</v>
      </c>
      <c r="I1307" s="31">
        <v>3489.444</v>
      </c>
    </row>
    <row r="1308" spans="2:9" x14ac:dyDescent="0.25">
      <c r="B1308" s="29">
        <v>41795</v>
      </c>
      <c r="C1308" s="30">
        <v>2808</v>
      </c>
      <c r="D1308" s="31" t="s">
        <v>57</v>
      </c>
      <c r="E1308" s="31" t="s">
        <v>65</v>
      </c>
      <c r="F1308" s="31" t="s">
        <v>59</v>
      </c>
      <c r="G1308" s="31">
        <v>6</v>
      </c>
      <c r="H1308" s="32">
        <v>1458</v>
      </c>
      <c r="I1308" s="31">
        <v>653.7672</v>
      </c>
    </row>
    <row r="1309" spans="2:9" x14ac:dyDescent="0.25">
      <c r="B1309" s="29">
        <v>41796</v>
      </c>
      <c r="C1309" s="30">
        <v>2444</v>
      </c>
      <c r="D1309" s="31" t="s">
        <v>56</v>
      </c>
      <c r="E1309" s="31" t="s">
        <v>65</v>
      </c>
      <c r="F1309" s="31" t="s">
        <v>55</v>
      </c>
      <c r="G1309" s="31">
        <v>7</v>
      </c>
      <c r="H1309" s="32">
        <v>3129</v>
      </c>
      <c r="I1309" s="31">
        <v>686.97194999999999</v>
      </c>
    </row>
    <row r="1310" spans="2:9" x14ac:dyDescent="0.25">
      <c r="B1310" s="29">
        <v>41797</v>
      </c>
      <c r="C1310" s="30">
        <v>2809</v>
      </c>
      <c r="D1310" s="31" t="s">
        <v>53</v>
      </c>
      <c r="E1310" s="31" t="s">
        <v>65</v>
      </c>
      <c r="F1310" s="31" t="s">
        <v>59</v>
      </c>
      <c r="G1310" s="31">
        <v>7</v>
      </c>
      <c r="H1310" s="32">
        <v>1858.5</v>
      </c>
      <c r="I1310" s="31">
        <v>3535.7962500000003</v>
      </c>
    </row>
    <row r="1311" spans="2:9" x14ac:dyDescent="0.25">
      <c r="B1311" s="29">
        <v>41798</v>
      </c>
      <c r="C1311" s="30">
        <v>2445</v>
      </c>
      <c r="D1311" s="31" t="s">
        <v>57</v>
      </c>
      <c r="E1311" s="31" t="s">
        <v>65</v>
      </c>
      <c r="F1311" s="31" t="s">
        <v>58</v>
      </c>
      <c r="G1311" s="31">
        <v>10</v>
      </c>
      <c r="H1311" s="32">
        <v>8370</v>
      </c>
      <c r="I1311" s="31">
        <v>3657.69</v>
      </c>
    </row>
    <row r="1312" spans="2:9" x14ac:dyDescent="0.25">
      <c r="B1312" s="29">
        <v>41799</v>
      </c>
      <c r="C1312" s="30">
        <v>2810</v>
      </c>
      <c r="D1312" s="31" t="s">
        <v>56</v>
      </c>
      <c r="E1312" s="31" t="s">
        <v>65</v>
      </c>
      <c r="F1312" s="31" t="s">
        <v>59</v>
      </c>
      <c r="G1312" s="31">
        <v>8</v>
      </c>
      <c r="H1312" s="32">
        <v>10416</v>
      </c>
      <c r="I1312" s="31">
        <v>3102.9264000000003</v>
      </c>
    </row>
    <row r="1313" spans="2:9" x14ac:dyDescent="0.25">
      <c r="B1313" s="29">
        <v>41800</v>
      </c>
      <c r="C1313" s="30">
        <v>2446</v>
      </c>
      <c r="D1313" s="31" t="s">
        <v>53</v>
      </c>
      <c r="E1313" s="31" t="s">
        <v>65</v>
      </c>
      <c r="F1313" s="31" t="s">
        <v>58</v>
      </c>
      <c r="G1313" s="31">
        <v>8</v>
      </c>
      <c r="H1313" s="32">
        <v>8064</v>
      </c>
      <c r="I1313" s="31">
        <v>2483.712</v>
      </c>
    </row>
    <row r="1314" spans="2:9" x14ac:dyDescent="0.25">
      <c r="B1314" s="29">
        <v>41801</v>
      </c>
      <c r="C1314" s="30">
        <v>2811</v>
      </c>
      <c r="D1314" s="31" t="s">
        <v>57</v>
      </c>
      <c r="E1314" s="31" t="s">
        <v>65</v>
      </c>
      <c r="F1314" s="31" t="s">
        <v>55</v>
      </c>
      <c r="G1314" s="31">
        <v>6</v>
      </c>
      <c r="H1314" s="32">
        <v>2214</v>
      </c>
      <c r="I1314" s="31">
        <v>1799.9819999999997</v>
      </c>
    </row>
    <row r="1315" spans="2:9" x14ac:dyDescent="0.25">
      <c r="B1315" s="29">
        <v>41802</v>
      </c>
      <c r="C1315" s="30">
        <v>2447</v>
      </c>
      <c r="D1315" s="31" t="s">
        <v>56</v>
      </c>
      <c r="E1315" s="31" t="s">
        <v>65</v>
      </c>
      <c r="F1315" s="31" t="s">
        <v>58</v>
      </c>
      <c r="G1315" s="31">
        <v>10</v>
      </c>
      <c r="H1315" s="32">
        <v>2900</v>
      </c>
      <c r="I1315" s="31">
        <v>3108.51</v>
      </c>
    </row>
    <row r="1316" spans="2:9" x14ac:dyDescent="0.25">
      <c r="B1316" s="29">
        <v>41803</v>
      </c>
      <c r="C1316" s="30">
        <v>2812</v>
      </c>
      <c r="D1316" s="31" t="s">
        <v>53</v>
      </c>
      <c r="E1316" s="31" t="s">
        <v>65</v>
      </c>
      <c r="F1316" s="31" t="s">
        <v>55</v>
      </c>
      <c r="G1316" s="31">
        <v>6</v>
      </c>
      <c r="H1316" s="32">
        <v>2214</v>
      </c>
      <c r="I1316" s="31">
        <v>1947.8772000000001</v>
      </c>
    </row>
    <row r="1317" spans="2:9" x14ac:dyDescent="0.25">
      <c r="B1317" s="29">
        <v>41804</v>
      </c>
      <c r="C1317" s="30">
        <v>2448</v>
      </c>
      <c r="D1317" s="31" t="s">
        <v>57</v>
      </c>
      <c r="E1317" s="31" t="s">
        <v>65</v>
      </c>
      <c r="F1317" s="31" t="s">
        <v>59</v>
      </c>
      <c r="G1317" s="31">
        <v>9</v>
      </c>
      <c r="H1317" s="32">
        <v>10044</v>
      </c>
      <c r="I1317" s="31">
        <v>2862.54</v>
      </c>
    </row>
    <row r="1318" spans="2:9" x14ac:dyDescent="0.25">
      <c r="B1318" s="29">
        <v>41805</v>
      </c>
      <c r="C1318" s="30">
        <v>2813</v>
      </c>
      <c r="D1318" s="31" t="s">
        <v>56</v>
      </c>
      <c r="E1318" s="31" t="s">
        <v>65</v>
      </c>
      <c r="F1318" s="31" t="s">
        <v>55</v>
      </c>
      <c r="G1318" s="31">
        <v>8</v>
      </c>
      <c r="H1318" s="32">
        <v>5436</v>
      </c>
      <c r="I1318" s="31">
        <v>578.75280000000009</v>
      </c>
    </row>
    <row r="1319" spans="2:9" x14ac:dyDescent="0.25">
      <c r="B1319" s="29">
        <v>41806</v>
      </c>
      <c r="C1319" s="30">
        <v>2449</v>
      </c>
      <c r="D1319" s="31" t="s">
        <v>53</v>
      </c>
      <c r="E1319" s="31" t="s">
        <v>65</v>
      </c>
      <c r="F1319" s="31" t="s">
        <v>59</v>
      </c>
      <c r="G1319" s="31">
        <v>10</v>
      </c>
      <c r="H1319" s="32">
        <v>13850</v>
      </c>
      <c r="I1319" s="31">
        <v>1676.404</v>
      </c>
    </row>
    <row r="1320" spans="2:9" x14ac:dyDescent="0.25">
      <c r="B1320" s="29">
        <v>41807</v>
      </c>
      <c r="C1320" s="30">
        <v>2814</v>
      </c>
      <c r="D1320" s="31" t="s">
        <v>57</v>
      </c>
      <c r="E1320" s="31" t="s">
        <v>65</v>
      </c>
      <c r="F1320" s="31" t="s">
        <v>58</v>
      </c>
      <c r="G1320" s="31">
        <v>7</v>
      </c>
      <c r="H1320" s="32">
        <v>5544</v>
      </c>
      <c r="I1320" s="31">
        <v>1490.2271999999998</v>
      </c>
    </row>
    <row r="1321" spans="2:9" x14ac:dyDescent="0.25">
      <c r="B1321" s="29">
        <v>41808</v>
      </c>
      <c r="C1321" s="30">
        <v>2450</v>
      </c>
      <c r="D1321" s="31" t="s">
        <v>56</v>
      </c>
      <c r="E1321" s="31" t="s">
        <v>65</v>
      </c>
      <c r="F1321" s="31" t="s">
        <v>59</v>
      </c>
      <c r="G1321" s="31">
        <v>9</v>
      </c>
      <c r="H1321" s="32">
        <v>10584</v>
      </c>
      <c r="I1321" s="31">
        <v>2676.6935999999996</v>
      </c>
    </row>
    <row r="1322" spans="2:9" x14ac:dyDescent="0.25">
      <c r="B1322" s="29">
        <v>41809</v>
      </c>
      <c r="C1322" s="30">
        <v>2815</v>
      </c>
      <c r="D1322" s="31" t="s">
        <v>53</v>
      </c>
      <c r="E1322" s="31" t="s">
        <v>65</v>
      </c>
      <c r="F1322" s="31" t="s">
        <v>58</v>
      </c>
      <c r="G1322" s="31">
        <v>8</v>
      </c>
      <c r="H1322" s="32">
        <v>4688</v>
      </c>
      <c r="I1322" s="31">
        <v>5041.9440000000004</v>
      </c>
    </row>
    <row r="1323" spans="2:9" x14ac:dyDescent="0.25">
      <c r="B1323" s="29">
        <v>41810</v>
      </c>
      <c r="C1323" s="30">
        <v>2451</v>
      </c>
      <c r="D1323" s="31" t="s">
        <v>57</v>
      </c>
      <c r="E1323" s="31" t="s">
        <v>65</v>
      </c>
      <c r="F1323" s="31" t="s">
        <v>55</v>
      </c>
      <c r="G1323" s="31">
        <v>9</v>
      </c>
      <c r="H1323" s="32">
        <v>2376</v>
      </c>
      <c r="I1323" s="31">
        <v>881.25840000000005</v>
      </c>
    </row>
    <row r="1324" spans="2:9" x14ac:dyDescent="0.25">
      <c r="B1324" s="29">
        <v>41811</v>
      </c>
      <c r="C1324" s="30">
        <v>2816</v>
      </c>
      <c r="D1324" s="31" t="s">
        <v>56</v>
      </c>
      <c r="E1324" s="31" t="s">
        <v>65</v>
      </c>
      <c r="F1324" s="31" t="s">
        <v>58</v>
      </c>
      <c r="G1324" s="31">
        <v>6</v>
      </c>
      <c r="H1324" s="32">
        <v>9180</v>
      </c>
      <c r="I1324" s="31">
        <v>1172.4695999999999</v>
      </c>
    </row>
    <row r="1325" spans="2:9" x14ac:dyDescent="0.25">
      <c r="B1325" s="29">
        <v>41812</v>
      </c>
      <c r="C1325" s="30">
        <v>2452</v>
      </c>
      <c r="D1325" s="31" t="s">
        <v>53</v>
      </c>
      <c r="E1325" s="31" t="s">
        <v>65</v>
      </c>
      <c r="F1325" s="31" t="s">
        <v>55</v>
      </c>
      <c r="G1325" s="31">
        <v>6</v>
      </c>
      <c r="H1325" s="32">
        <v>1566</v>
      </c>
      <c r="I1325" s="31">
        <v>2028.5964000000004</v>
      </c>
    </row>
    <row r="1326" spans="2:9" x14ac:dyDescent="0.25">
      <c r="B1326" s="29">
        <v>41813</v>
      </c>
      <c r="C1326" s="30">
        <v>2817</v>
      </c>
      <c r="D1326" s="31" t="s">
        <v>57</v>
      </c>
      <c r="E1326" s="31" t="s">
        <v>65</v>
      </c>
      <c r="F1326" s="31" t="s">
        <v>59</v>
      </c>
      <c r="G1326" s="31">
        <v>9</v>
      </c>
      <c r="H1326" s="32">
        <v>3294</v>
      </c>
      <c r="I1326" s="31">
        <v>1251.3905999999999</v>
      </c>
    </row>
    <row r="1327" spans="2:9" x14ac:dyDescent="0.25">
      <c r="B1327" s="29">
        <v>41814</v>
      </c>
      <c r="C1327" s="30">
        <v>2453</v>
      </c>
      <c r="D1327" s="31" t="s">
        <v>56</v>
      </c>
      <c r="E1327" s="31" t="s">
        <v>65</v>
      </c>
      <c r="F1327" s="31" t="s">
        <v>55</v>
      </c>
      <c r="G1327" s="31">
        <v>9</v>
      </c>
      <c r="H1327" s="32">
        <v>1944</v>
      </c>
      <c r="I1327" s="31">
        <v>1673.3951999999999</v>
      </c>
    </row>
    <row r="1328" spans="2:9" x14ac:dyDescent="0.25">
      <c r="B1328" s="29">
        <v>41815</v>
      </c>
      <c r="C1328" s="30">
        <v>2818</v>
      </c>
      <c r="D1328" s="31" t="s">
        <v>53</v>
      </c>
      <c r="E1328" s="31" t="s">
        <v>65</v>
      </c>
      <c r="F1328" s="31" t="s">
        <v>59</v>
      </c>
      <c r="G1328" s="31">
        <v>8</v>
      </c>
      <c r="H1328" s="32">
        <v>7524</v>
      </c>
      <c r="I1328" s="31">
        <v>4315.0140000000001</v>
      </c>
    </row>
    <row r="1329" spans="2:9" x14ac:dyDescent="0.25">
      <c r="B1329" s="29">
        <v>41816</v>
      </c>
      <c r="C1329" s="30">
        <v>2454</v>
      </c>
      <c r="D1329" s="31" t="s">
        <v>57</v>
      </c>
      <c r="E1329" s="31" t="s">
        <v>65</v>
      </c>
      <c r="F1329" s="31" t="s">
        <v>58</v>
      </c>
      <c r="G1329" s="31">
        <v>6</v>
      </c>
      <c r="H1329" s="32">
        <v>3510</v>
      </c>
      <c r="I1329" s="31">
        <v>2724.6374999999998</v>
      </c>
    </row>
    <row r="1330" spans="2:9" x14ac:dyDescent="0.25">
      <c r="B1330" s="29">
        <v>41817</v>
      </c>
      <c r="C1330" s="30">
        <v>2819</v>
      </c>
      <c r="D1330" s="31" t="s">
        <v>56</v>
      </c>
      <c r="E1330" s="31" t="s">
        <v>65</v>
      </c>
      <c r="F1330" s="31" t="s">
        <v>59</v>
      </c>
      <c r="G1330" s="31">
        <v>7</v>
      </c>
      <c r="H1330" s="32">
        <v>4599</v>
      </c>
      <c r="I1330" s="31">
        <v>2021.2605000000001</v>
      </c>
    </row>
    <row r="1331" spans="2:9" x14ac:dyDescent="0.25">
      <c r="B1331" s="29">
        <v>41818</v>
      </c>
      <c r="C1331" s="30">
        <v>2455</v>
      </c>
      <c r="D1331" s="31" t="s">
        <v>53</v>
      </c>
      <c r="E1331" s="31" t="s">
        <v>65</v>
      </c>
      <c r="F1331" s="31" t="s">
        <v>58</v>
      </c>
      <c r="G1331" s="31">
        <v>7</v>
      </c>
      <c r="H1331" s="32">
        <v>9712.5</v>
      </c>
      <c r="I1331" s="31">
        <v>2367.1305000000002</v>
      </c>
    </row>
    <row r="1332" spans="2:9" x14ac:dyDescent="0.25">
      <c r="B1332" s="29">
        <v>41819</v>
      </c>
      <c r="C1332" s="30">
        <v>2820</v>
      </c>
      <c r="D1332" s="31" t="s">
        <v>57</v>
      </c>
      <c r="E1332" s="31" t="s">
        <v>65</v>
      </c>
      <c r="F1332" s="31" t="s">
        <v>55</v>
      </c>
      <c r="G1332" s="31">
        <v>6</v>
      </c>
      <c r="H1332" s="32">
        <v>6876</v>
      </c>
      <c r="I1332" s="31">
        <v>3053.6316000000002</v>
      </c>
    </row>
    <row r="1333" spans="2:9" x14ac:dyDescent="0.25">
      <c r="B1333" s="29">
        <v>41820</v>
      </c>
      <c r="C1333" s="30">
        <v>2456</v>
      </c>
      <c r="D1333" s="31" t="s">
        <v>56</v>
      </c>
      <c r="E1333" s="31" t="s">
        <v>65</v>
      </c>
      <c r="F1333" s="31" t="s">
        <v>58</v>
      </c>
      <c r="G1333" s="31">
        <v>7</v>
      </c>
      <c r="H1333" s="32">
        <v>2009</v>
      </c>
      <c r="I1333" s="31">
        <v>3864.3114999999998</v>
      </c>
    </row>
    <row r="1334" spans="2:9" x14ac:dyDescent="0.25">
      <c r="B1334" s="29">
        <v>41821</v>
      </c>
      <c r="C1334" s="30">
        <v>2821</v>
      </c>
      <c r="D1334" s="31" t="s">
        <v>53</v>
      </c>
      <c r="E1334" s="31" t="s">
        <v>65</v>
      </c>
      <c r="F1334" s="31" t="s">
        <v>55</v>
      </c>
      <c r="G1334" s="31">
        <v>9</v>
      </c>
      <c r="H1334" s="32">
        <v>8316</v>
      </c>
      <c r="I1334" s="31">
        <v>3690.6407999999997</v>
      </c>
    </row>
    <row r="1335" spans="2:9" x14ac:dyDescent="0.25">
      <c r="B1335" s="29">
        <v>41822</v>
      </c>
      <c r="C1335" s="30">
        <v>2457</v>
      </c>
      <c r="D1335" s="31" t="s">
        <v>57</v>
      </c>
      <c r="E1335" s="31" t="s">
        <v>65</v>
      </c>
      <c r="F1335" s="31" t="s">
        <v>59</v>
      </c>
      <c r="G1335" s="31">
        <v>10</v>
      </c>
      <c r="H1335" s="32">
        <v>5550</v>
      </c>
      <c r="I1335" s="31">
        <v>1232.0999999999999</v>
      </c>
    </row>
    <row r="1336" spans="2:9" x14ac:dyDescent="0.25">
      <c r="B1336" s="29">
        <v>41823</v>
      </c>
      <c r="C1336" s="30">
        <v>2822</v>
      </c>
      <c r="D1336" s="31" t="s">
        <v>56</v>
      </c>
      <c r="E1336" s="31" t="s">
        <v>65</v>
      </c>
      <c r="F1336" s="31" t="s">
        <v>55</v>
      </c>
      <c r="G1336" s="31">
        <v>9</v>
      </c>
      <c r="H1336" s="32">
        <v>11880</v>
      </c>
      <c r="I1336" s="31">
        <v>5095.3320000000003</v>
      </c>
    </row>
    <row r="1337" spans="2:9" x14ac:dyDescent="0.25">
      <c r="B1337" s="29">
        <v>41824</v>
      </c>
      <c r="C1337" s="30">
        <v>2458</v>
      </c>
      <c r="D1337" s="31" t="s">
        <v>53</v>
      </c>
      <c r="E1337" s="31" t="s">
        <v>65</v>
      </c>
      <c r="F1337" s="31" t="s">
        <v>59</v>
      </c>
      <c r="G1337" s="31">
        <v>7</v>
      </c>
      <c r="H1337" s="32">
        <v>9954</v>
      </c>
      <c r="I1337" s="31">
        <v>1101.1612499999999</v>
      </c>
    </row>
    <row r="1338" spans="2:9" x14ac:dyDescent="0.25">
      <c r="B1338" s="29">
        <v>41825</v>
      </c>
      <c r="C1338" s="30">
        <v>2823</v>
      </c>
      <c r="D1338" s="31" t="s">
        <v>57</v>
      </c>
      <c r="E1338" s="31" t="s">
        <v>65</v>
      </c>
      <c r="F1338" s="31" t="s">
        <v>58</v>
      </c>
      <c r="G1338" s="31">
        <v>7</v>
      </c>
      <c r="H1338" s="32">
        <v>2044</v>
      </c>
      <c r="I1338" s="31">
        <v>671.45400000000006</v>
      </c>
    </row>
    <row r="1339" spans="2:9" x14ac:dyDescent="0.25">
      <c r="B1339" s="29">
        <v>41826</v>
      </c>
      <c r="C1339" s="30">
        <v>2459</v>
      </c>
      <c r="D1339" s="31" t="s">
        <v>56</v>
      </c>
      <c r="E1339" s="31" t="s">
        <v>65</v>
      </c>
      <c r="F1339" s="31" t="s">
        <v>59</v>
      </c>
      <c r="G1339" s="31">
        <v>7</v>
      </c>
      <c r="H1339" s="32">
        <v>2625</v>
      </c>
      <c r="I1339" s="31">
        <v>2775.1499999999996</v>
      </c>
    </row>
    <row r="1340" spans="2:9" x14ac:dyDescent="0.25">
      <c r="B1340" s="29">
        <v>41827</v>
      </c>
      <c r="C1340" s="30">
        <v>2824</v>
      </c>
      <c r="D1340" s="31" t="s">
        <v>53</v>
      </c>
      <c r="E1340" s="31" t="s">
        <v>65</v>
      </c>
      <c r="F1340" s="31" t="s">
        <v>58</v>
      </c>
      <c r="G1340" s="31">
        <v>10</v>
      </c>
      <c r="H1340" s="32">
        <v>14650</v>
      </c>
      <c r="I1340" s="31">
        <v>3042.2190000000001</v>
      </c>
    </row>
    <row r="1341" spans="2:9" x14ac:dyDescent="0.25">
      <c r="B1341" s="29">
        <v>41828</v>
      </c>
      <c r="C1341" s="30">
        <v>2460</v>
      </c>
      <c r="D1341" s="31" t="s">
        <v>57</v>
      </c>
      <c r="E1341" s="31" t="s">
        <v>65</v>
      </c>
      <c r="F1341" s="31" t="s">
        <v>55</v>
      </c>
      <c r="G1341" s="31">
        <v>9</v>
      </c>
      <c r="H1341" s="32">
        <v>2997</v>
      </c>
      <c r="I1341" s="31">
        <v>5626.8675000000003</v>
      </c>
    </row>
    <row r="1342" spans="2:9" x14ac:dyDescent="0.25">
      <c r="B1342" s="29">
        <v>41829</v>
      </c>
      <c r="C1342" s="30">
        <v>2825</v>
      </c>
      <c r="D1342" s="31" t="s">
        <v>56</v>
      </c>
      <c r="E1342" s="31" t="s">
        <v>65</v>
      </c>
      <c r="F1342" s="31" t="s">
        <v>58</v>
      </c>
      <c r="G1342" s="31">
        <v>8</v>
      </c>
      <c r="H1342" s="32">
        <v>11070</v>
      </c>
      <c r="I1342" s="31">
        <v>940.5071999999999</v>
      </c>
    </row>
  </sheetData>
  <mergeCells count="1">
    <mergeCell ref="C3: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328"/>
  <sheetViews>
    <sheetView topLeftCell="L1" workbookViewId="0">
      <selection activeCell="V6" sqref="V6"/>
    </sheetView>
  </sheetViews>
  <sheetFormatPr defaultRowHeight="15" x14ac:dyDescent="0.25"/>
  <cols>
    <col min="1" max="1" width="3" customWidth="1"/>
    <col min="2" max="6" width="12.7109375" customWidth="1"/>
    <col min="7" max="7" width="15.7109375" customWidth="1"/>
    <col min="8" max="10" width="12.7109375" customWidth="1"/>
    <col min="11" max="11" width="1.85546875" customWidth="1"/>
    <col min="12" max="12" width="18" customWidth="1"/>
    <col min="13" max="13" width="16.42578125" customWidth="1"/>
    <col min="14" max="14" width="16.5703125" customWidth="1"/>
  </cols>
  <sheetData>
    <row r="2" spans="2:16" thickBot="1" x14ac:dyDescent="0.4"/>
    <row r="3" spans="2:16" thickBot="1" x14ac:dyDescent="0.4">
      <c r="B3" s="60" t="s">
        <v>45</v>
      </c>
      <c r="C3" s="61" t="s">
        <v>46</v>
      </c>
      <c r="D3" s="61" t="s">
        <v>47</v>
      </c>
      <c r="E3" s="61" t="s">
        <v>48</v>
      </c>
      <c r="F3" s="61" t="s">
        <v>49</v>
      </c>
      <c r="G3" s="61" t="s">
        <v>50</v>
      </c>
      <c r="H3" s="61" t="s">
        <v>51</v>
      </c>
      <c r="I3" s="61" t="s">
        <v>52</v>
      </c>
      <c r="J3" s="87" t="s">
        <v>166</v>
      </c>
      <c r="L3" s="61" t="s">
        <v>126</v>
      </c>
      <c r="M3" s="61" t="s">
        <v>127</v>
      </c>
      <c r="N3" s="62" t="s">
        <v>128</v>
      </c>
    </row>
    <row r="4" spans="2:16" ht="14.45" x14ac:dyDescent="0.35">
      <c r="B4" s="63">
        <v>41385</v>
      </c>
      <c r="C4" s="64">
        <v>1745</v>
      </c>
      <c r="D4" s="65" t="s">
        <v>56</v>
      </c>
      <c r="E4" s="65" t="s">
        <v>62</v>
      </c>
      <c r="F4" s="65" t="s">
        <v>58</v>
      </c>
      <c r="G4" s="65">
        <v>8</v>
      </c>
      <c r="H4" s="65">
        <v>14580</v>
      </c>
      <c r="I4" s="65">
        <v>6256.2780000000002</v>
      </c>
      <c r="J4" s="64">
        <f t="shared" ref="J4:J67" si="0">RANK(I4,$I$4:$I$1328,0)</f>
        <v>1</v>
      </c>
      <c r="L4" s="8" t="s">
        <v>129</v>
      </c>
      <c r="M4" s="8" t="s">
        <v>63</v>
      </c>
      <c r="N4" s="66">
        <f>SUMIFS(H4:H1324,E4:E1324,M4)</f>
        <v>1171745</v>
      </c>
    </row>
    <row r="5" spans="2:16" ht="14.45" x14ac:dyDescent="0.35">
      <c r="B5" s="67">
        <v>40937</v>
      </c>
      <c r="C5" s="8">
        <v>1328</v>
      </c>
      <c r="D5" s="9" t="s">
        <v>56</v>
      </c>
      <c r="E5" s="9" t="s">
        <v>60</v>
      </c>
      <c r="F5" s="9" t="s">
        <v>55</v>
      </c>
      <c r="G5" s="9">
        <v>10</v>
      </c>
      <c r="H5" s="9">
        <v>5610</v>
      </c>
      <c r="I5" s="9">
        <v>6250.9425000000001</v>
      </c>
      <c r="J5" s="64">
        <f t="shared" si="0"/>
        <v>2</v>
      </c>
      <c r="L5" s="8" t="s">
        <v>130</v>
      </c>
      <c r="M5" s="8" t="s">
        <v>90</v>
      </c>
      <c r="N5" s="8">
        <f>COUNTIFS(H4:H1324,M5)</f>
        <v>445</v>
      </c>
    </row>
    <row r="6" spans="2:16" ht="14.45" x14ac:dyDescent="0.35">
      <c r="B6" s="67">
        <v>41388</v>
      </c>
      <c r="C6" s="8">
        <v>1224</v>
      </c>
      <c r="D6" s="9" t="s">
        <v>57</v>
      </c>
      <c r="E6" s="9" t="s">
        <v>54</v>
      </c>
      <c r="F6" s="9" t="s">
        <v>59</v>
      </c>
      <c r="G6" s="9">
        <v>7</v>
      </c>
      <c r="H6" s="9">
        <v>5775</v>
      </c>
      <c r="I6" s="9">
        <v>6108.5062500000004</v>
      </c>
      <c r="J6" s="64">
        <f t="shared" si="0"/>
        <v>3</v>
      </c>
      <c r="L6" s="8" t="s">
        <v>131</v>
      </c>
      <c r="M6" s="68"/>
      <c r="N6" s="66">
        <f>PERCENTILE(H4:H1328,0.4)</f>
        <v>5220</v>
      </c>
    </row>
    <row r="7" spans="2:16" ht="14.45" x14ac:dyDescent="0.35">
      <c r="B7" s="67">
        <v>40946</v>
      </c>
      <c r="C7" s="8">
        <v>2479</v>
      </c>
      <c r="D7" s="9" t="s">
        <v>53</v>
      </c>
      <c r="E7" s="9" t="s">
        <v>64</v>
      </c>
      <c r="F7" s="9" t="s">
        <v>55</v>
      </c>
      <c r="G7" s="9">
        <v>9</v>
      </c>
      <c r="H7" s="9">
        <v>8586</v>
      </c>
      <c r="I7" s="9">
        <v>6004.4759999999997</v>
      </c>
      <c r="J7" s="64">
        <f t="shared" si="0"/>
        <v>4</v>
      </c>
      <c r="L7" s="8" t="s">
        <v>132</v>
      </c>
      <c r="M7" s="68"/>
      <c r="N7" s="66">
        <f>QUARTILE(H4:H1328,1)</f>
        <v>3822</v>
      </c>
    </row>
    <row r="8" spans="2:16" ht="14.45" x14ac:dyDescent="0.35">
      <c r="B8" s="67">
        <v>40932</v>
      </c>
      <c r="C8" s="8">
        <v>2472</v>
      </c>
      <c r="D8" s="9" t="s">
        <v>57</v>
      </c>
      <c r="E8" s="9" t="s">
        <v>64</v>
      </c>
      <c r="F8" s="9" t="s">
        <v>58</v>
      </c>
      <c r="G8" s="9">
        <v>9</v>
      </c>
      <c r="H8" s="9">
        <v>2794.5</v>
      </c>
      <c r="I8" s="9">
        <v>5992.8052500000003</v>
      </c>
      <c r="J8" s="64">
        <f t="shared" si="0"/>
        <v>5</v>
      </c>
      <c r="L8" s="8" t="s">
        <v>133</v>
      </c>
      <c r="M8" s="68"/>
      <c r="N8" s="69">
        <f>STDEV(H4:H1328)</f>
        <v>3455.7474455630177</v>
      </c>
    </row>
    <row r="9" spans="2:16" ht="14.45" x14ac:dyDescent="0.35">
      <c r="B9" s="67">
        <v>41354</v>
      </c>
      <c r="C9" s="8">
        <v>1379</v>
      </c>
      <c r="D9" s="9" t="s">
        <v>56</v>
      </c>
      <c r="E9" s="9" t="s">
        <v>60</v>
      </c>
      <c r="F9" s="9" t="s">
        <v>59</v>
      </c>
      <c r="G9" s="9">
        <v>8</v>
      </c>
      <c r="H9" s="9">
        <v>8856</v>
      </c>
      <c r="I9" s="9">
        <v>5951.232</v>
      </c>
      <c r="J9" s="64">
        <f t="shared" si="0"/>
        <v>6</v>
      </c>
      <c r="L9" s="8" t="s">
        <v>134</v>
      </c>
      <c r="M9" s="68"/>
      <c r="N9" s="69">
        <f>MEDIAN(H4:H1328)</f>
        <v>6192</v>
      </c>
    </row>
    <row r="10" spans="2:16" ht="14.45" x14ac:dyDescent="0.35">
      <c r="B10" s="67">
        <v>40917</v>
      </c>
      <c r="C10" s="8">
        <v>1800</v>
      </c>
      <c r="D10" s="9" t="s">
        <v>57</v>
      </c>
      <c r="E10" s="9" t="s">
        <v>63</v>
      </c>
      <c r="F10" s="9" t="s">
        <v>59</v>
      </c>
      <c r="G10" s="9">
        <v>9</v>
      </c>
      <c r="H10" s="9">
        <v>14107.5</v>
      </c>
      <c r="I10" s="9">
        <v>5919.5069999999987</v>
      </c>
      <c r="J10" s="64">
        <f t="shared" si="0"/>
        <v>7</v>
      </c>
    </row>
    <row r="11" spans="2:16" thickBot="1" x14ac:dyDescent="0.4">
      <c r="B11" s="67">
        <v>41368</v>
      </c>
      <c r="C11" s="8">
        <v>2202</v>
      </c>
      <c r="D11" s="9" t="s">
        <v>57</v>
      </c>
      <c r="E11" s="9" t="s">
        <v>63</v>
      </c>
      <c r="F11" s="9" t="s">
        <v>58</v>
      </c>
      <c r="G11" s="9">
        <v>7</v>
      </c>
      <c r="H11" s="9">
        <v>8568</v>
      </c>
      <c r="I11" s="9">
        <v>5873.3639999999996</v>
      </c>
      <c r="J11" s="64">
        <f t="shared" si="0"/>
        <v>8</v>
      </c>
      <c r="P11" s="5" t="s">
        <v>16</v>
      </c>
    </row>
    <row r="12" spans="2:16" thickBot="1" x14ac:dyDescent="0.4">
      <c r="B12" s="67">
        <v>41400</v>
      </c>
      <c r="C12" s="8">
        <v>2117</v>
      </c>
      <c r="D12" s="9" t="s">
        <v>56</v>
      </c>
      <c r="E12" s="9" t="s">
        <v>62</v>
      </c>
      <c r="F12" s="9" t="s">
        <v>59</v>
      </c>
      <c r="G12" s="9">
        <v>8</v>
      </c>
      <c r="H12" s="9">
        <v>2988</v>
      </c>
      <c r="I12" s="9">
        <v>5837.0579999999991</v>
      </c>
      <c r="J12" s="64">
        <f t="shared" si="0"/>
        <v>9</v>
      </c>
      <c r="L12" s="61" t="s">
        <v>126</v>
      </c>
      <c r="M12" s="61" t="s">
        <v>127</v>
      </c>
      <c r="N12" s="62" t="s">
        <v>128</v>
      </c>
      <c r="P12" t="s">
        <v>163</v>
      </c>
    </row>
    <row r="13" spans="2:16" ht="14.45" x14ac:dyDescent="0.35">
      <c r="B13" s="67">
        <v>41385</v>
      </c>
      <c r="C13" s="8">
        <v>1410</v>
      </c>
      <c r="D13" s="9" t="s">
        <v>57</v>
      </c>
      <c r="E13" s="9" t="s">
        <v>60</v>
      </c>
      <c r="F13" s="9" t="s">
        <v>58</v>
      </c>
      <c r="G13" s="9">
        <v>10</v>
      </c>
      <c r="H13" s="9">
        <v>13600</v>
      </c>
      <c r="I13" s="9">
        <v>5811.2800000000007</v>
      </c>
      <c r="J13" s="64">
        <f t="shared" si="0"/>
        <v>10</v>
      </c>
      <c r="L13" s="8" t="s">
        <v>129</v>
      </c>
      <c r="M13" s="8" t="s">
        <v>54</v>
      </c>
      <c r="N13" s="66">
        <f>SUMIFS(H4:H1328,E4:E1328,M13)</f>
        <v>1254184.5</v>
      </c>
      <c r="P13" t="s">
        <v>135</v>
      </c>
    </row>
    <row r="14" spans="2:16" ht="14.45" x14ac:dyDescent="0.35">
      <c r="B14" s="67">
        <v>41821</v>
      </c>
      <c r="C14" s="8">
        <v>1292</v>
      </c>
      <c r="D14" s="9" t="s">
        <v>56</v>
      </c>
      <c r="E14" s="9" t="s">
        <v>54</v>
      </c>
      <c r="F14" s="9" t="s">
        <v>55</v>
      </c>
      <c r="G14" s="9">
        <v>9</v>
      </c>
      <c r="H14" s="9">
        <v>7938</v>
      </c>
      <c r="I14" s="9">
        <v>5806.6470000000008</v>
      </c>
      <c r="J14" s="64">
        <f t="shared" si="0"/>
        <v>11</v>
      </c>
      <c r="L14" s="8" t="s">
        <v>130</v>
      </c>
      <c r="M14" s="8" t="s">
        <v>165</v>
      </c>
      <c r="N14" s="8">
        <f>COUNTIFS(H4:H1328,M14)</f>
        <v>691</v>
      </c>
      <c r="P14" t="s">
        <v>139</v>
      </c>
    </row>
    <row r="15" spans="2:16" ht="14.45" x14ac:dyDescent="0.35">
      <c r="B15" s="67">
        <v>40970</v>
      </c>
      <c r="C15" s="8">
        <v>1824</v>
      </c>
      <c r="D15" s="9" t="s">
        <v>57</v>
      </c>
      <c r="E15" s="9" t="s">
        <v>63</v>
      </c>
      <c r="F15" s="9" t="s">
        <v>58</v>
      </c>
      <c r="G15" s="9">
        <v>6</v>
      </c>
      <c r="H15" s="9">
        <v>13230</v>
      </c>
      <c r="I15" s="9">
        <v>5757.6959999999999</v>
      </c>
      <c r="J15" s="64">
        <f t="shared" si="0"/>
        <v>12</v>
      </c>
      <c r="L15" s="8" t="s">
        <v>131</v>
      </c>
      <c r="M15" s="68"/>
      <c r="N15" s="66">
        <f>PERCENTILE(H4:H1328,0.4)</f>
        <v>5220</v>
      </c>
    </row>
    <row r="16" spans="2:16" ht="14.45" x14ac:dyDescent="0.35">
      <c r="B16" s="67">
        <v>40922</v>
      </c>
      <c r="C16" s="8">
        <v>2467</v>
      </c>
      <c r="D16" s="9" t="s">
        <v>53</v>
      </c>
      <c r="E16" s="9" t="s">
        <v>64</v>
      </c>
      <c r="F16" s="9" t="s">
        <v>59</v>
      </c>
      <c r="G16" s="9">
        <v>10</v>
      </c>
      <c r="H16" s="9">
        <v>14300</v>
      </c>
      <c r="I16" s="9">
        <v>5694.26</v>
      </c>
      <c r="J16" s="64">
        <f t="shared" si="0"/>
        <v>13</v>
      </c>
      <c r="L16" s="8" t="s">
        <v>132</v>
      </c>
      <c r="M16" s="68"/>
      <c r="N16" s="66">
        <f>QUARTILE(H4:H1328,2)</f>
        <v>6192</v>
      </c>
    </row>
    <row r="17" spans="2:14" ht="14.45" x14ac:dyDescent="0.35">
      <c r="B17" s="67">
        <v>41828</v>
      </c>
      <c r="C17" s="8">
        <v>2460</v>
      </c>
      <c r="D17" s="9" t="s">
        <v>57</v>
      </c>
      <c r="E17" s="9" t="s">
        <v>65</v>
      </c>
      <c r="F17" s="9" t="s">
        <v>55</v>
      </c>
      <c r="G17" s="9">
        <v>9</v>
      </c>
      <c r="H17" s="9">
        <v>2997</v>
      </c>
      <c r="I17" s="9">
        <v>5626.8675000000003</v>
      </c>
      <c r="J17" s="64">
        <f t="shared" si="0"/>
        <v>14</v>
      </c>
      <c r="L17" s="8" t="s">
        <v>133</v>
      </c>
      <c r="M17" s="68"/>
      <c r="N17" s="69"/>
    </row>
    <row r="18" spans="2:14" ht="14.45" x14ac:dyDescent="0.35">
      <c r="B18" s="67">
        <v>41342</v>
      </c>
      <c r="C18" s="8">
        <v>1904</v>
      </c>
      <c r="D18" s="9" t="s">
        <v>56</v>
      </c>
      <c r="E18" s="9" t="s">
        <v>61</v>
      </c>
      <c r="F18" s="9" t="s">
        <v>55</v>
      </c>
      <c r="G18" s="9">
        <v>9</v>
      </c>
      <c r="H18" s="9">
        <v>13365</v>
      </c>
      <c r="I18" s="9">
        <v>5565.1859999999997</v>
      </c>
      <c r="J18" s="64">
        <f t="shared" si="0"/>
        <v>15</v>
      </c>
      <c r="L18" s="8" t="s">
        <v>134</v>
      </c>
      <c r="M18" s="68"/>
      <c r="N18" s="69"/>
    </row>
    <row r="19" spans="2:14" ht="14.45" x14ac:dyDescent="0.35">
      <c r="B19" s="67">
        <v>40921</v>
      </c>
      <c r="C19" s="8">
        <v>2624</v>
      </c>
      <c r="D19" s="9" t="s">
        <v>56</v>
      </c>
      <c r="E19" s="9" t="s">
        <v>65</v>
      </c>
      <c r="F19" s="9" t="s">
        <v>55</v>
      </c>
      <c r="G19" s="9">
        <v>9</v>
      </c>
      <c r="H19" s="9">
        <v>5346</v>
      </c>
      <c r="I19" s="9">
        <v>5565.1859999999997</v>
      </c>
      <c r="J19" s="64">
        <f t="shared" si="0"/>
        <v>15</v>
      </c>
      <c r="L19" s="8" t="s">
        <v>136</v>
      </c>
      <c r="M19" s="68"/>
      <c r="N19" s="9">
        <f>AVERAGE(H4:H1328)</f>
        <v>6565.5618867924532</v>
      </c>
    </row>
    <row r="20" spans="2:14" ht="14.45" x14ac:dyDescent="0.35">
      <c r="B20" s="67">
        <v>41344</v>
      </c>
      <c r="C20" s="8">
        <v>2758</v>
      </c>
      <c r="D20" s="9" t="s">
        <v>53</v>
      </c>
      <c r="E20" s="9" t="s">
        <v>65</v>
      </c>
      <c r="F20" s="9" t="s">
        <v>55</v>
      </c>
      <c r="G20" s="9">
        <v>7</v>
      </c>
      <c r="H20" s="9">
        <v>10710</v>
      </c>
      <c r="I20" s="9">
        <v>5527.6987499999996</v>
      </c>
      <c r="J20" s="64">
        <f t="shared" si="0"/>
        <v>17</v>
      </c>
      <c r="L20" s="8" t="s">
        <v>137</v>
      </c>
      <c r="M20" s="68"/>
      <c r="N20" s="8"/>
    </row>
    <row r="21" spans="2:14" ht="14.45" x14ac:dyDescent="0.35">
      <c r="B21" s="67">
        <v>40920</v>
      </c>
      <c r="C21" s="8">
        <v>1858</v>
      </c>
      <c r="D21" s="9" t="s">
        <v>53</v>
      </c>
      <c r="E21" s="9" t="s">
        <v>61</v>
      </c>
      <c r="F21" s="9" t="s">
        <v>55</v>
      </c>
      <c r="G21" s="9">
        <v>9</v>
      </c>
      <c r="H21" s="9">
        <v>13050</v>
      </c>
      <c r="I21" s="9">
        <v>5495.3549999999996</v>
      </c>
      <c r="J21" s="64">
        <f t="shared" si="0"/>
        <v>18</v>
      </c>
      <c r="L21" s="8" t="s">
        <v>125</v>
      </c>
      <c r="M21" s="68"/>
      <c r="N21" s="8"/>
    </row>
    <row r="22" spans="2:14" ht="14.45" x14ac:dyDescent="0.35">
      <c r="B22" s="67">
        <v>40918</v>
      </c>
      <c r="C22" s="8">
        <v>1309</v>
      </c>
      <c r="D22" s="9" t="s">
        <v>53</v>
      </c>
      <c r="E22" s="9" t="s">
        <v>60</v>
      </c>
      <c r="F22" s="9" t="s">
        <v>55</v>
      </c>
      <c r="G22" s="9">
        <v>10</v>
      </c>
      <c r="H22" s="9">
        <v>14800</v>
      </c>
      <c r="I22" s="9">
        <v>5459.7199999999993</v>
      </c>
      <c r="J22" s="64">
        <f t="shared" si="0"/>
        <v>19</v>
      </c>
    </row>
    <row r="23" spans="2:14" ht="14.45" x14ac:dyDescent="0.35">
      <c r="B23" s="67">
        <v>41801</v>
      </c>
      <c r="C23" s="8">
        <v>1272</v>
      </c>
      <c r="D23" s="9" t="s">
        <v>57</v>
      </c>
      <c r="E23" s="9" t="s">
        <v>54</v>
      </c>
      <c r="F23" s="9" t="s">
        <v>55</v>
      </c>
      <c r="G23" s="9">
        <v>7</v>
      </c>
      <c r="H23" s="9">
        <v>8599.5</v>
      </c>
      <c r="I23" s="9">
        <v>5433.45075</v>
      </c>
      <c r="J23" s="64">
        <f t="shared" si="0"/>
        <v>20</v>
      </c>
    </row>
    <row r="24" spans="2:14" ht="14.45" x14ac:dyDescent="0.35">
      <c r="B24" s="67">
        <v>41777</v>
      </c>
      <c r="C24" s="8">
        <v>2224</v>
      </c>
      <c r="D24" s="9" t="s">
        <v>53</v>
      </c>
      <c r="E24" s="9" t="s">
        <v>63</v>
      </c>
      <c r="F24" s="9" t="s">
        <v>59</v>
      </c>
      <c r="G24" s="9">
        <v>9</v>
      </c>
      <c r="H24" s="9">
        <v>2439</v>
      </c>
      <c r="I24" s="9">
        <v>5413.3604999999998</v>
      </c>
      <c r="J24" s="64">
        <f t="shared" si="0"/>
        <v>21</v>
      </c>
    </row>
    <row r="25" spans="2:14" ht="14.45" x14ac:dyDescent="0.35">
      <c r="B25" s="67">
        <v>41783</v>
      </c>
      <c r="C25" s="8">
        <v>2802</v>
      </c>
      <c r="D25" s="9" t="s">
        <v>57</v>
      </c>
      <c r="E25" s="9" t="s">
        <v>65</v>
      </c>
      <c r="F25" s="9" t="s">
        <v>55</v>
      </c>
      <c r="G25" s="9">
        <v>9</v>
      </c>
      <c r="H25" s="9">
        <v>9990</v>
      </c>
      <c r="I25" s="9">
        <v>5395.8487500000001</v>
      </c>
      <c r="J25" s="64">
        <f t="shared" si="0"/>
        <v>22</v>
      </c>
    </row>
    <row r="26" spans="2:14" ht="14.45" x14ac:dyDescent="0.35">
      <c r="B26" s="67">
        <v>40915</v>
      </c>
      <c r="C26" s="8">
        <v>1675</v>
      </c>
      <c r="D26" s="9" t="s">
        <v>53</v>
      </c>
      <c r="E26" s="9" t="s">
        <v>62</v>
      </c>
      <c r="F26" s="9" t="s">
        <v>59</v>
      </c>
      <c r="G26" s="9">
        <v>10</v>
      </c>
      <c r="H26" s="9">
        <v>10800</v>
      </c>
      <c r="I26" s="9">
        <v>5366.25</v>
      </c>
      <c r="J26" s="64">
        <f t="shared" si="0"/>
        <v>23</v>
      </c>
    </row>
    <row r="27" spans="2:14" ht="14.45" x14ac:dyDescent="0.35">
      <c r="B27" s="67">
        <v>41347</v>
      </c>
      <c r="C27" s="8">
        <v>2395</v>
      </c>
      <c r="D27" s="9" t="s">
        <v>53</v>
      </c>
      <c r="E27" s="9" t="s">
        <v>65</v>
      </c>
      <c r="F27" s="9" t="s">
        <v>59</v>
      </c>
      <c r="G27" s="9">
        <v>10</v>
      </c>
      <c r="H27" s="9">
        <v>5400</v>
      </c>
      <c r="I27" s="9">
        <v>5366.25</v>
      </c>
      <c r="J27" s="64">
        <f t="shared" si="0"/>
        <v>23</v>
      </c>
    </row>
    <row r="28" spans="2:14" ht="14.45" x14ac:dyDescent="0.35">
      <c r="B28" s="67">
        <v>40917</v>
      </c>
      <c r="C28" s="8">
        <v>2254</v>
      </c>
      <c r="D28" s="9" t="s">
        <v>53</v>
      </c>
      <c r="E28" s="9" t="s">
        <v>65</v>
      </c>
      <c r="F28" s="9" t="s">
        <v>55</v>
      </c>
      <c r="G28" s="9">
        <v>7</v>
      </c>
      <c r="H28" s="9">
        <v>11466</v>
      </c>
      <c r="I28" s="9">
        <v>5305.8914999999997</v>
      </c>
      <c r="J28" s="64">
        <f t="shared" si="0"/>
        <v>25</v>
      </c>
    </row>
    <row r="29" spans="2:14" ht="14.45" x14ac:dyDescent="0.35">
      <c r="B29" s="67">
        <v>41790</v>
      </c>
      <c r="C29" s="8">
        <v>2596</v>
      </c>
      <c r="D29" s="9" t="s">
        <v>53</v>
      </c>
      <c r="E29" s="9" t="s">
        <v>63</v>
      </c>
      <c r="F29" s="9" t="s">
        <v>55</v>
      </c>
      <c r="G29" s="9">
        <v>9</v>
      </c>
      <c r="H29" s="9">
        <v>5643</v>
      </c>
      <c r="I29" s="9">
        <v>5301.5985000000001</v>
      </c>
      <c r="J29" s="64">
        <f t="shared" si="0"/>
        <v>26</v>
      </c>
    </row>
    <row r="30" spans="2:14" ht="14.45" x14ac:dyDescent="0.35">
      <c r="B30" s="67">
        <v>41364</v>
      </c>
      <c r="C30" s="8">
        <v>1389</v>
      </c>
      <c r="D30" s="9" t="s">
        <v>57</v>
      </c>
      <c r="E30" s="9" t="s">
        <v>60</v>
      </c>
      <c r="F30" s="9" t="s">
        <v>55</v>
      </c>
      <c r="G30" s="9">
        <v>8</v>
      </c>
      <c r="H30" s="9">
        <v>14940</v>
      </c>
      <c r="I30" s="9">
        <v>5294.7359999999999</v>
      </c>
      <c r="J30" s="64">
        <f t="shared" si="0"/>
        <v>27</v>
      </c>
    </row>
    <row r="31" spans="2:14" ht="14.45" x14ac:dyDescent="0.35">
      <c r="B31" s="67">
        <v>41363</v>
      </c>
      <c r="C31" s="8">
        <v>2405</v>
      </c>
      <c r="D31" s="9" t="s">
        <v>56</v>
      </c>
      <c r="E31" s="9" t="s">
        <v>65</v>
      </c>
      <c r="F31" s="9" t="s">
        <v>59</v>
      </c>
      <c r="G31" s="9">
        <v>10</v>
      </c>
      <c r="H31" s="9">
        <v>5970</v>
      </c>
      <c r="I31" s="9">
        <v>5246.1374999999998</v>
      </c>
      <c r="J31" s="64">
        <f t="shared" si="0"/>
        <v>28</v>
      </c>
    </row>
    <row r="32" spans="2:14" ht="14.45" x14ac:dyDescent="0.35">
      <c r="B32" s="67">
        <v>40950</v>
      </c>
      <c r="C32" s="8">
        <v>2066</v>
      </c>
      <c r="D32" s="9" t="s">
        <v>56</v>
      </c>
      <c r="E32" s="9" t="s">
        <v>62</v>
      </c>
      <c r="F32" s="9" t="s">
        <v>55</v>
      </c>
      <c r="G32" s="9">
        <v>7</v>
      </c>
      <c r="H32" s="9">
        <v>8662.5</v>
      </c>
      <c r="I32" s="9">
        <v>5223.4875000000002</v>
      </c>
      <c r="J32" s="64">
        <f t="shared" si="0"/>
        <v>29</v>
      </c>
    </row>
    <row r="33" spans="2:10" ht="14.45" x14ac:dyDescent="0.35">
      <c r="B33" s="67">
        <v>41373</v>
      </c>
      <c r="C33" s="8">
        <v>1398</v>
      </c>
      <c r="D33" s="9" t="s">
        <v>57</v>
      </c>
      <c r="E33" s="9" t="s">
        <v>60</v>
      </c>
      <c r="F33" s="9" t="s">
        <v>55</v>
      </c>
      <c r="G33" s="9">
        <v>9</v>
      </c>
      <c r="H33" s="9">
        <v>2430</v>
      </c>
      <c r="I33" s="9">
        <v>5209.920000000001</v>
      </c>
      <c r="J33" s="64">
        <f t="shared" si="0"/>
        <v>30</v>
      </c>
    </row>
    <row r="34" spans="2:10" x14ac:dyDescent="0.25">
      <c r="B34" s="67">
        <v>40958</v>
      </c>
      <c r="C34" s="8">
        <v>1514</v>
      </c>
      <c r="D34" s="9" t="s">
        <v>56</v>
      </c>
      <c r="E34" s="9" t="s">
        <v>61</v>
      </c>
      <c r="F34" s="9" t="s">
        <v>59</v>
      </c>
      <c r="G34" s="9">
        <v>8</v>
      </c>
      <c r="H34" s="9">
        <v>14880</v>
      </c>
      <c r="I34" s="9">
        <v>5200.5599999999995</v>
      </c>
      <c r="J34" s="64">
        <f t="shared" si="0"/>
        <v>31</v>
      </c>
    </row>
    <row r="35" spans="2:10" x14ac:dyDescent="0.25">
      <c r="B35" s="67">
        <v>40925</v>
      </c>
      <c r="C35" s="8">
        <v>2627</v>
      </c>
      <c r="D35" s="9" t="s">
        <v>56</v>
      </c>
      <c r="E35" s="9" t="s">
        <v>65</v>
      </c>
      <c r="F35" s="9" t="s">
        <v>58</v>
      </c>
      <c r="G35" s="9">
        <v>6</v>
      </c>
      <c r="H35" s="9">
        <v>7344</v>
      </c>
      <c r="I35" s="9">
        <v>5129.7839999999997</v>
      </c>
      <c r="J35" s="64">
        <f t="shared" si="0"/>
        <v>32</v>
      </c>
    </row>
    <row r="36" spans="2:10" x14ac:dyDescent="0.25">
      <c r="B36" s="67">
        <v>41824</v>
      </c>
      <c r="C36" s="8">
        <v>2554</v>
      </c>
      <c r="D36" s="9" t="s">
        <v>53</v>
      </c>
      <c r="E36" s="9" t="s">
        <v>64</v>
      </c>
      <c r="F36" s="9" t="s">
        <v>58</v>
      </c>
      <c r="G36" s="9">
        <v>9</v>
      </c>
      <c r="H36" s="9">
        <v>6831</v>
      </c>
      <c r="I36" s="9">
        <v>5122.1115</v>
      </c>
      <c r="J36" s="64">
        <f t="shared" si="0"/>
        <v>33</v>
      </c>
    </row>
    <row r="37" spans="2:10" x14ac:dyDescent="0.25">
      <c r="B37" s="67">
        <v>41350</v>
      </c>
      <c r="C37" s="8">
        <v>1720</v>
      </c>
      <c r="D37" s="9" t="s">
        <v>53</v>
      </c>
      <c r="E37" s="9" t="s">
        <v>62</v>
      </c>
      <c r="F37" s="9" t="s">
        <v>59</v>
      </c>
      <c r="G37" s="9">
        <v>10</v>
      </c>
      <c r="H37" s="9">
        <v>14850</v>
      </c>
      <c r="I37" s="9">
        <v>5103.9450000000006</v>
      </c>
      <c r="J37" s="64">
        <f t="shared" si="0"/>
        <v>34</v>
      </c>
    </row>
    <row r="38" spans="2:10" x14ac:dyDescent="0.25">
      <c r="B38" s="67">
        <v>41788</v>
      </c>
      <c r="C38" s="8">
        <v>2440</v>
      </c>
      <c r="D38" s="9" t="s">
        <v>53</v>
      </c>
      <c r="E38" s="9" t="s">
        <v>65</v>
      </c>
      <c r="F38" s="9" t="s">
        <v>59</v>
      </c>
      <c r="G38" s="9">
        <v>10</v>
      </c>
      <c r="H38" s="9">
        <v>8910</v>
      </c>
      <c r="I38" s="9">
        <v>5103.9450000000006</v>
      </c>
      <c r="J38" s="64">
        <f t="shared" si="0"/>
        <v>34</v>
      </c>
    </row>
    <row r="39" spans="2:10" x14ac:dyDescent="0.25">
      <c r="B39" s="67">
        <v>41799</v>
      </c>
      <c r="C39" s="8">
        <v>1270</v>
      </c>
      <c r="D39" s="9" t="s">
        <v>53</v>
      </c>
      <c r="E39" s="9" t="s">
        <v>54</v>
      </c>
      <c r="F39" s="9" t="s">
        <v>59</v>
      </c>
      <c r="G39" s="9">
        <v>8</v>
      </c>
      <c r="H39" s="9">
        <v>5688</v>
      </c>
      <c r="I39" s="9">
        <v>5102.1360000000004</v>
      </c>
      <c r="J39" s="64">
        <f t="shared" si="0"/>
        <v>36</v>
      </c>
    </row>
    <row r="40" spans="2:10" x14ac:dyDescent="0.25">
      <c r="B40" s="67">
        <v>41798</v>
      </c>
      <c r="C40" s="8">
        <v>1646</v>
      </c>
      <c r="D40" s="9" t="s">
        <v>56</v>
      </c>
      <c r="E40" s="9" t="s">
        <v>61</v>
      </c>
      <c r="F40" s="9" t="s">
        <v>58</v>
      </c>
      <c r="G40" s="9">
        <v>9</v>
      </c>
      <c r="H40" s="9">
        <v>11448</v>
      </c>
      <c r="I40" s="9">
        <v>5098.6530000000002</v>
      </c>
      <c r="J40" s="64">
        <f t="shared" si="0"/>
        <v>37</v>
      </c>
    </row>
    <row r="41" spans="2:10" x14ac:dyDescent="0.25">
      <c r="B41" s="67">
        <v>41341</v>
      </c>
      <c r="C41" s="8">
        <v>1714</v>
      </c>
      <c r="D41" s="9" t="s">
        <v>53</v>
      </c>
      <c r="E41" s="9" t="s">
        <v>62</v>
      </c>
      <c r="F41" s="9" t="s">
        <v>55</v>
      </c>
      <c r="G41" s="9">
        <v>10</v>
      </c>
      <c r="H41" s="9">
        <v>11280</v>
      </c>
      <c r="I41" s="9">
        <v>5097.1500000000005</v>
      </c>
      <c r="J41" s="64">
        <f t="shared" si="0"/>
        <v>38</v>
      </c>
    </row>
    <row r="42" spans="2:10" x14ac:dyDescent="0.25">
      <c r="B42" s="67">
        <v>41823</v>
      </c>
      <c r="C42" s="8">
        <v>2822</v>
      </c>
      <c r="D42" s="9" t="s">
        <v>56</v>
      </c>
      <c r="E42" s="9" t="s">
        <v>65</v>
      </c>
      <c r="F42" s="9" t="s">
        <v>55</v>
      </c>
      <c r="G42" s="9">
        <v>9</v>
      </c>
      <c r="H42" s="9">
        <v>11880</v>
      </c>
      <c r="I42" s="9">
        <v>5095.3320000000003</v>
      </c>
      <c r="J42" s="64">
        <f t="shared" si="0"/>
        <v>39</v>
      </c>
    </row>
    <row r="43" spans="2:10" x14ac:dyDescent="0.25">
      <c r="B43" s="67">
        <v>40944</v>
      </c>
      <c r="C43" s="8">
        <v>1870</v>
      </c>
      <c r="D43" s="9" t="s">
        <v>53</v>
      </c>
      <c r="E43" s="9" t="s">
        <v>61</v>
      </c>
      <c r="F43" s="9" t="s">
        <v>58</v>
      </c>
      <c r="G43" s="9">
        <v>10</v>
      </c>
      <c r="H43" s="9">
        <v>10560</v>
      </c>
      <c r="I43" s="9">
        <v>5089.92</v>
      </c>
      <c r="J43" s="64">
        <f t="shared" si="0"/>
        <v>40</v>
      </c>
    </row>
    <row r="44" spans="2:10" x14ac:dyDescent="0.25">
      <c r="B44" s="67">
        <v>41374</v>
      </c>
      <c r="C44" s="8">
        <v>2104</v>
      </c>
      <c r="D44" s="9" t="s">
        <v>53</v>
      </c>
      <c r="E44" s="9" t="s">
        <v>62</v>
      </c>
      <c r="F44" s="9" t="s">
        <v>58</v>
      </c>
      <c r="G44" s="9">
        <v>10</v>
      </c>
      <c r="H44" s="9">
        <v>14650</v>
      </c>
      <c r="I44" s="9">
        <v>5070.3650000000007</v>
      </c>
      <c r="J44" s="64">
        <f t="shared" si="0"/>
        <v>41</v>
      </c>
    </row>
    <row r="45" spans="2:10" x14ac:dyDescent="0.25">
      <c r="B45" s="67">
        <v>41812</v>
      </c>
      <c r="C45" s="8">
        <v>2028</v>
      </c>
      <c r="D45" s="9" t="s">
        <v>57</v>
      </c>
      <c r="E45" s="9" t="s">
        <v>61</v>
      </c>
      <c r="F45" s="9" t="s">
        <v>55</v>
      </c>
      <c r="G45" s="9">
        <v>8</v>
      </c>
      <c r="H45" s="9">
        <v>2832</v>
      </c>
      <c r="I45" s="9">
        <v>5053.7039999999997</v>
      </c>
      <c r="J45" s="64">
        <f t="shared" si="0"/>
        <v>42</v>
      </c>
    </row>
    <row r="46" spans="2:10" x14ac:dyDescent="0.25">
      <c r="B46" s="67">
        <v>41809</v>
      </c>
      <c r="C46" s="8">
        <v>2815</v>
      </c>
      <c r="D46" s="9" t="s">
        <v>53</v>
      </c>
      <c r="E46" s="9" t="s">
        <v>65</v>
      </c>
      <c r="F46" s="9" t="s">
        <v>58</v>
      </c>
      <c r="G46" s="9">
        <v>8</v>
      </c>
      <c r="H46" s="9">
        <v>4688</v>
      </c>
      <c r="I46" s="9">
        <v>5041.9440000000004</v>
      </c>
      <c r="J46" s="64">
        <f t="shared" si="0"/>
        <v>43</v>
      </c>
    </row>
    <row r="47" spans="2:10" x14ac:dyDescent="0.25">
      <c r="B47" s="67">
        <v>40961</v>
      </c>
      <c r="C47" s="8">
        <v>2186</v>
      </c>
      <c r="D47" s="9" t="s">
        <v>56</v>
      </c>
      <c r="E47" s="9" t="s">
        <v>63</v>
      </c>
      <c r="F47" s="9" t="s">
        <v>58</v>
      </c>
      <c r="G47" s="9">
        <v>10</v>
      </c>
      <c r="H47" s="9">
        <v>2660</v>
      </c>
      <c r="I47" s="9">
        <v>5040.7</v>
      </c>
      <c r="J47" s="64">
        <f t="shared" si="0"/>
        <v>44</v>
      </c>
    </row>
    <row r="48" spans="2:10" x14ac:dyDescent="0.25">
      <c r="B48" s="67">
        <v>41401</v>
      </c>
      <c r="C48" s="8">
        <v>2429</v>
      </c>
      <c r="D48" s="9" t="s">
        <v>56</v>
      </c>
      <c r="E48" s="9" t="s">
        <v>65</v>
      </c>
      <c r="F48" s="9" t="s">
        <v>58</v>
      </c>
      <c r="G48" s="9">
        <v>8</v>
      </c>
      <c r="H48" s="9">
        <v>2496</v>
      </c>
      <c r="I48" s="9">
        <v>5033.1840000000002</v>
      </c>
      <c r="J48" s="64">
        <f t="shared" si="0"/>
        <v>45</v>
      </c>
    </row>
    <row r="49" spans="2:10" x14ac:dyDescent="0.25">
      <c r="B49" s="67">
        <v>40914</v>
      </c>
      <c r="C49" s="8">
        <v>1305</v>
      </c>
      <c r="D49" s="9" t="s">
        <v>57</v>
      </c>
      <c r="E49" s="9" t="s">
        <v>60</v>
      </c>
      <c r="F49" s="9" t="s">
        <v>59</v>
      </c>
      <c r="G49" s="9">
        <v>10</v>
      </c>
      <c r="H49" s="9">
        <v>11000</v>
      </c>
      <c r="I49" s="9">
        <v>5031.125</v>
      </c>
      <c r="J49" s="64">
        <f t="shared" si="0"/>
        <v>46</v>
      </c>
    </row>
    <row r="50" spans="2:10" x14ac:dyDescent="0.25">
      <c r="B50" s="67">
        <v>41776</v>
      </c>
      <c r="C50" s="8">
        <v>1436</v>
      </c>
      <c r="D50" s="9" t="s">
        <v>56</v>
      </c>
      <c r="E50" s="9" t="s">
        <v>60</v>
      </c>
      <c r="F50" s="9" t="s">
        <v>55</v>
      </c>
      <c r="G50" s="9">
        <v>9</v>
      </c>
      <c r="H50" s="9">
        <v>11205</v>
      </c>
      <c r="I50" s="9">
        <v>4979.5020000000004</v>
      </c>
      <c r="J50" s="64">
        <f t="shared" si="0"/>
        <v>47</v>
      </c>
    </row>
    <row r="51" spans="2:10" x14ac:dyDescent="0.25">
      <c r="B51" s="67">
        <v>41815</v>
      </c>
      <c r="C51" s="8">
        <v>1475</v>
      </c>
      <c r="D51" s="9" t="s">
        <v>56</v>
      </c>
      <c r="E51" s="9" t="s">
        <v>60</v>
      </c>
      <c r="F51" s="9" t="s">
        <v>58</v>
      </c>
      <c r="G51" s="9">
        <v>9</v>
      </c>
      <c r="H51" s="9">
        <v>7938</v>
      </c>
      <c r="I51" s="9">
        <v>4969.1880000000001</v>
      </c>
      <c r="J51" s="64">
        <f t="shared" si="0"/>
        <v>48</v>
      </c>
    </row>
    <row r="52" spans="2:10" x14ac:dyDescent="0.25">
      <c r="B52" s="67">
        <v>41369</v>
      </c>
      <c r="C52" s="8">
        <v>2568</v>
      </c>
      <c r="D52" s="9" t="s">
        <v>57</v>
      </c>
      <c r="E52" s="9" t="s">
        <v>63</v>
      </c>
      <c r="F52" s="9" t="s">
        <v>55</v>
      </c>
      <c r="G52" s="9">
        <v>10</v>
      </c>
      <c r="H52" s="9">
        <v>8880</v>
      </c>
      <c r="I52" s="9">
        <v>4962.8100000000004</v>
      </c>
      <c r="J52" s="64">
        <f t="shared" si="0"/>
        <v>49</v>
      </c>
    </row>
    <row r="53" spans="2:10" x14ac:dyDescent="0.25">
      <c r="B53" s="67">
        <v>41400</v>
      </c>
      <c r="C53" s="8">
        <v>1425</v>
      </c>
      <c r="D53" s="9" t="s">
        <v>57</v>
      </c>
      <c r="E53" s="9" t="s">
        <v>60</v>
      </c>
      <c r="F53" s="9" t="s">
        <v>55</v>
      </c>
      <c r="G53" s="9">
        <v>9</v>
      </c>
      <c r="H53" s="9">
        <v>10476</v>
      </c>
      <c r="I53" s="9">
        <v>4955.1480000000001</v>
      </c>
      <c r="J53" s="64">
        <f t="shared" si="0"/>
        <v>50</v>
      </c>
    </row>
    <row r="54" spans="2:10" x14ac:dyDescent="0.25">
      <c r="B54" s="67">
        <v>41799</v>
      </c>
      <c r="C54" s="8">
        <v>2235</v>
      </c>
      <c r="D54" s="9" t="s">
        <v>57</v>
      </c>
      <c r="E54" s="9" t="s">
        <v>63</v>
      </c>
      <c r="F54" s="9" t="s">
        <v>55</v>
      </c>
      <c r="G54" s="9">
        <v>8</v>
      </c>
      <c r="H54" s="9">
        <v>4728</v>
      </c>
      <c r="I54" s="9">
        <v>4931.3040000000001</v>
      </c>
      <c r="J54" s="64">
        <f t="shared" si="0"/>
        <v>51</v>
      </c>
    </row>
    <row r="55" spans="2:10" x14ac:dyDescent="0.25">
      <c r="B55" s="67">
        <v>41369</v>
      </c>
      <c r="C55" s="8">
        <v>1737</v>
      </c>
      <c r="D55" s="9" t="s">
        <v>57</v>
      </c>
      <c r="E55" s="9" t="s">
        <v>62</v>
      </c>
      <c r="F55" s="9" t="s">
        <v>59</v>
      </c>
      <c r="G55" s="9">
        <v>10</v>
      </c>
      <c r="H55" s="9">
        <v>11100</v>
      </c>
      <c r="I55" s="9">
        <v>4928.3999999999996</v>
      </c>
      <c r="J55" s="64">
        <f t="shared" si="0"/>
        <v>52</v>
      </c>
    </row>
    <row r="56" spans="2:10" x14ac:dyDescent="0.25">
      <c r="B56" s="67">
        <v>41357</v>
      </c>
      <c r="C56" s="8">
        <v>1193</v>
      </c>
      <c r="D56" s="9" t="s">
        <v>56</v>
      </c>
      <c r="E56" s="9" t="s">
        <v>54</v>
      </c>
      <c r="F56" s="9" t="s">
        <v>55</v>
      </c>
      <c r="G56" s="9">
        <v>9</v>
      </c>
      <c r="H56" s="9">
        <v>7911</v>
      </c>
      <c r="I56" s="9">
        <v>4921.9605000000001</v>
      </c>
      <c r="J56" s="64">
        <f t="shared" si="0"/>
        <v>53</v>
      </c>
    </row>
    <row r="57" spans="2:10" x14ac:dyDescent="0.25">
      <c r="B57" s="67">
        <v>41378</v>
      </c>
      <c r="C57" s="8">
        <v>2106</v>
      </c>
      <c r="D57" s="9" t="s">
        <v>57</v>
      </c>
      <c r="E57" s="9" t="s">
        <v>62</v>
      </c>
      <c r="F57" s="9" t="s">
        <v>59</v>
      </c>
      <c r="G57" s="9">
        <v>6</v>
      </c>
      <c r="H57" s="9">
        <v>7560</v>
      </c>
      <c r="I57" s="9">
        <v>4897.619999999999</v>
      </c>
      <c r="J57" s="64">
        <f t="shared" si="0"/>
        <v>54</v>
      </c>
    </row>
    <row r="58" spans="2:10" x14ac:dyDescent="0.25">
      <c r="B58" s="67">
        <v>41823</v>
      </c>
      <c r="C58" s="8">
        <v>2553</v>
      </c>
      <c r="D58" s="9" t="s">
        <v>57</v>
      </c>
      <c r="E58" s="9" t="s">
        <v>64</v>
      </c>
      <c r="F58" s="9" t="s">
        <v>58</v>
      </c>
      <c r="G58" s="9">
        <v>9</v>
      </c>
      <c r="H58" s="9">
        <v>2308.5</v>
      </c>
      <c r="I58" s="9">
        <v>4884.7860000000001</v>
      </c>
      <c r="J58" s="64">
        <f t="shared" si="0"/>
        <v>55</v>
      </c>
    </row>
    <row r="59" spans="2:10" x14ac:dyDescent="0.25">
      <c r="B59" s="67">
        <v>40943</v>
      </c>
      <c r="C59" s="8">
        <v>2636</v>
      </c>
      <c r="D59" s="9" t="s">
        <v>56</v>
      </c>
      <c r="E59" s="9" t="s">
        <v>65</v>
      </c>
      <c r="F59" s="9" t="s">
        <v>58</v>
      </c>
      <c r="G59" s="9">
        <v>10</v>
      </c>
      <c r="H59" s="9">
        <v>5880</v>
      </c>
      <c r="I59" s="9">
        <v>4880.3999999999996</v>
      </c>
      <c r="J59" s="64">
        <f t="shared" si="0"/>
        <v>56</v>
      </c>
    </row>
    <row r="60" spans="2:10" x14ac:dyDescent="0.25">
      <c r="B60" s="67">
        <v>40943</v>
      </c>
      <c r="C60" s="8">
        <v>1334</v>
      </c>
      <c r="D60" s="9" t="s">
        <v>56</v>
      </c>
      <c r="E60" s="9" t="s">
        <v>60</v>
      </c>
      <c r="F60" s="9" t="s">
        <v>59</v>
      </c>
      <c r="G60" s="9">
        <v>7</v>
      </c>
      <c r="H60" s="9">
        <v>2740.5</v>
      </c>
      <c r="I60" s="9">
        <v>4873.9792500000003</v>
      </c>
      <c r="J60" s="64">
        <f t="shared" si="0"/>
        <v>57</v>
      </c>
    </row>
    <row r="61" spans="2:10" x14ac:dyDescent="0.25">
      <c r="B61" s="67">
        <v>41378</v>
      </c>
      <c r="C61" s="8">
        <v>2512</v>
      </c>
      <c r="D61" s="9" t="s">
        <v>53</v>
      </c>
      <c r="E61" s="9" t="s">
        <v>64</v>
      </c>
      <c r="F61" s="9" t="s">
        <v>59</v>
      </c>
      <c r="G61" s="9">
        <v>6</v>
      </c>
      <c r="H61" s="9">
        <v>12510</v>
      </c>
      <c r="I61" s="9">
        <v>4870.143</v>
      </c>
      <c r="J61" s="64">
        <f t="shared" si="0"/>
        <v>58</v>
      </c>
    </row>
    <row r="62" spans="2:10" x14ac:dyDescent="0.25">
      <c r="B62" s="67">
        <v>41343</v>
      </c>
      <c r="C62" s="8">
        <v>1715</v>
      </c>
      <c r="D62" s="9" t="s">
        <v>56</v>
      </c>
      <c r="E62" s="9" t="s">
        <v>62</v>
      </c>
      <c r="F62" s="9" t="s">
        <v>55</v>
      </c>
      <c r="G62" s="9">
        <v>9</v>
      </c>
      <c r="H62" s="9">
        <v>9108</v>
      </c>
      <c r="I62" s="9">
        <v>4848.8715000000002</v>
      </c>
      <c r="J62" s="64">
        <f t="shared" si="0"/>
        <v>59</v>
      </c>
    </row>
    <row r="63" spans="2:10" x14ac:dyDescent="0.25">
      <c r="B63" s="67">
        <v>41398</v>
      </c>
      <c r="C63" s="8">
        <v>1621</v>
      </c>
      <c r="D63" s="9" t="s">
        <v>53</v>
      </c>
      <c r="E63" s="9" t="s">
        <v>61</v>
      </c>
      <c r="F63" s="9" t="s">
        <v>59</v>
      </c>
      <c r="G63" s="9">
        <v>10</v>
      </c>
      <c r="H63" s="9">
        <v>5000</v>
      </c>
      <c r="I63" s="9">
        <v>4843.75</v>
      </c>
      <c r="J63" s="64">
        <f t="shared" si="0"/>
        <v>60</v>
      </c>
    </row>
    <row r="64" spans="2:10" x14ac:dyDescent="0.25">
      <c r="B64" s="67">
        <v>41386</v>
      </c>
      <c r="C64" s="8">
        <v>2516</v>
      </c>
      <c r="D64" s="9" t="s">
        <v>56</v>
      </c>
      <c r="E64" s="9" t="s">
        <v>64</v>
      </c>
      <c r="F64" s="9" t="s">
        <v>55</v>
      </c>
      <c r="G64" s="9">
        <v>10</v>
      </c>
      <c r="H64" s="9">
        <v>11220</v>
      </c>
      <c r="I64" s="9">
        <v>4840.0275000000001</v>
      </c>
      <c r="J64" s="64">
        <f t="shared" si="0"/>
        <v>61</v>
      </c>
    </row>
    <row r="65" spans="2:10" x14ac:dyDescent="0.25">
      <c r="B65" s="67">
        <v>40962</v>
      </c>
      <c r="C65" s="8">
        <v>2750</v>
      </c>
      <c r="D65" s="9" t="s">
        <v>56</v>
      </c>
      <c r="E65" s="9" t="s">
        <v>65</v>
      </c>
      <c r="F65" s="9" t="s">
        <v>55</v>
      </c>
      <c r="G65" s="9">
        <v>10</v>
      </c>
      <c r="H65" s="9">
        <v>12450</v>
      </c>
      <c r="I65" s="9">
        <v>4834.335</v>
      </c>
      <c r="J65" s="64">
        <f t="shared" si="0"/>
        <v>62</v>
      </c>
    </row>
    <row r="66" spans="2:10" x14ac:dyDescent="0.25">
      <c r="B66" s="67">
        <v>41816</v>
      </c>
      <c r="C66" s="8">
        <v>2030</v>
      </c>
      <c r="D66" s="9" t="s">
        <v>56</v>
      </c>
      <c r="E66" s="9" t="s">
        <v>61</v>
      </c>
      <c r="F66" s="9" t="s">
        <v>55</v>
      </c>
      <c r="G66" s="9">
        <v>10</v>
      </c>
      <c r="H66" s="9">
        <v>7470</v>
      </c>
      <c r="I66" s="9">
        <v>4834.335</v>
      </c>
      <c r="J66" s="64">
        <f t="shared" si="0"/>
        <v>62</v>
      </c>
    </row>
    <row r="67" spans="2:10" x14ac:dyDescent="0.25">
      <c r="B67" s="67">
        <v>41806</v>
      </c>
      <c r="C67" s="8">
        <v>1277</v>
      </c>
      <c r="D67" s="9" t="s">
        <v>56</v>
      </c>
      <c r="E67" s="9" t="s">
        <v>54</v>
      </c>
      <c r="F67" s="9" t="s">
        <v>58</v>
      </c>
      <c r="G67" s="9">
        <v>8</v>
      </c>
      <c r="H67" s="9">
        <v>14280</v>
      </c>
      <c r="I67" s="9">
        <v>4829.4960000000001</v>
      </c>
      <c r="J67" s="64">
        <f t="shared" si="0"/>
        <v>64</v>
      </c>
    </row>
    <row r="68" spans="2:10" x14ac:dyDescent="0.25">
      <c r="B68" s="67">
        <v>40946</v>
      </c>
      <c r="C68" s="8">
        <v>1871</v>
      </c>
      <c r="D68" s="9" t="s">
        <v>56</v>
      </c>
      <c r="E68" s="9" t="s">
        <v>61</v>
      </c>
      <c r="F68" s="9" t="s">
        <v>58</v>
      </c>
      <c r="G68" s="9">
        <v>9</v>
      </c>
      <c r="H68" s="9">
        <v>2146.5</v>
      </c>
      <c r="I68" s="9">
        <v>4819.9657500000003</v>
      </c>
      <c r="J68" s="64">
        <f t="shared" ref="J68:J131" si="1">RANK(I68,$I$4:$I$1328,0)</f>
        <v>65</v>
      </c>
    </row>
    <row r="69" spans="2:10" x14ac:dyDescent="0.25">
      <c r="B69" s="67">
        <v>41823</v>
      </c>
      <c r="C69" s="8">
        <v>1294</v>
      </c>
      <c r="D69" s="9" t="s">
        <v>53</v>
      </c>
      <c r="E69" s="9" t="s">
        <v>54</v>
      </c>
      <c r="F69" s="9" t="s">
        <v>58</v>
      </c>
      <c r="G69" s="9">
        <v>10</v>
      </c>
      <c r="H69" s="9">
        <v>11840</v>
      </c>
      <c r="I69" s="9">
        <v>4792.8320000000003</v>
      </c>
      <c r="J69" s="64">
        <f t="shared" si="1"/>
        <v>66</v>
      </c>
    </row>
    <row r="70" spans="2:10" x14ac:dyDescent="0.25">
      <c r="B70" s="67">
        <v>41820</v>
      </c>
      <c r="C70" s="8">
        <v>1478</v>
      </c>
      <c r="D70" s="9" t="s">
        <v>56</v>
      </c>
      <c r="E70" s="9" t="s">
        <v>60</v>
      </c>
      <c r="F70" s="9" t="s">
        <v>59</v>
      </c>
      <c r="G70" s="9">
        <v>9</v>
      </c>
      <c r="H70" s="9">
        <v>13972.5</v>
      </c>
      <c r="I70" s="9">
        <v>4783.0661999999993</v>
      </c>
      <c r="J70" s="64">
        <f t="shared" si="1"/>
        <v>67</v>
      </c>
    </row>
    <row r="71" spans="2:10" x14ac:dyDescent="0.25">
      <c r="B71" s="67">
        <v>41360</v>
      </c>
      <c r="C71" s="8">
        <v>2198</v>
      </c>
      <c r="D71" s="9" t="s">
        <v>56</v>
      </c>
      <c r="E71" s="9" t="s">
        <v>63</v>
      </c>
      <c r="F71" s="9" t="s">
        <v>59</v>
      </c>
      <c r="G71" s="9">
        <v>9</v>
      </c>
      <c r="H71" s="9">
        <v>11178</v>
      </c>
      <c r="I71" s="9">
        <v>4783.0661999999993</v>
      </c>
      <c r="J71" s="64">
        <f t="shared" si="1"/>
        <v>67</v>
      </c>
    </row>
    <row r="72" spans="2:10" x14ac:dyDescent="0.25">
      <c r="B72" s="67">
        <v>40964</v>
      </c>
      <c r="C72" s="8">
        <v>2073</v>
      </c>
      <c r="D72" s="9" t="s">
        <v>57</v>
      </c>
      <c r="E72" s="9" t="s">
        <v>62</v>
      </c>
      <c r="F72" s="9" t="s">
        <v>55</v>
      </c>
      <c r="G72" s="9">
        <v>6</v>
      </c>
      <c r="H72" s="9">
        <v>10890</v>
      </c>
      <c r="I72" s="9">
        <v>4779.621000000001</v>
      </c>
      <c r="J72" s="64">
        <f t="shared" si="1"/>
        <v>69</v>
      </c>
    </row>
    <row r="73" spans="2:10" x14ac:dyDescent="0.25">
      <c r="B73" s="67">
        <v>41363</v>
      </c>
      <c r="C73" s="8">
        <v>1388</v>
      </c>
      <c r="D73" s="9" t="s">
        <v>56</v>
      </c>
      <c r="E73" s="9" t="s">
        <v>60</v>
      </c>
      <c r="F73" s="9" t="s">
        <v>59</v>
      </c>
      <c r="G73" s="9">
        <v>6</v>
      </c>
      <c r="H73" s="9">
        <v>4878</v>
      </c>
      <c r="I73" s="9">
        <v>4765.8060000000005</v>
      </c>
      <c r="J73" s="64">
        <f t="shared" si="1"/>
        <v>70</v>
      </c>
    </row>
    <row r="74" spans="2:10" x14ac:dyDescent="0.25">
      <c r="B74" s="67">
        <v>41813</v>
      </c>
      <c r="C74" s="8">
        <v>1473</v>
      </c>
      <c r="D74" s="9" t="s">
        <v>57</v>
      </c>
      <c r="E74" s="9" t="s">
        <v>60</v>
      </c>
      <c r="F74" s="9" t="s">
        <v>58</v>
      </c>
      <c r="G74" s="9">
        <v>7</v>
      </c>
      <c r="H74" s="9">
        <v>5733</v>
      </c>
      <c r="I74" s="9">
        <v>4751.2237500000001</v>
      </c>
      <c r="J74" s="64">
        <f t="shared" si="1"/>
        <v>71</v>
      </c>
    </row>
    <row r="75" spans="2:10" x14ac:dyDescent="0.25">
      <c r="B75" s="67">
        <v>40965</v>
      </c>
      <c r="C75" s="8">
        <v>1356</v>
      </c>
      <c r="D75" s="9" t="s">
        <v>57</v>
      </c>
      <c r="E75" s="9" t="s">
        <v>60</v>
      </c>
      <c r="F75" s="9" t="s">
        <v>58</v>
      </c>
      <c r="G75" s="9">
        <v>9</v>
      </c>
      <c r="H75" s="9">
        <v>14310</v>
      </c>
      <c r="I75" s="9">
        <v>4742.9063999999998</v>
      </c>
      <c r="J75" s="64">
        <f t="shared" si="1"/>
        <v>72</v>
      </c>
    </row>
    <row r="76" spans="2:10" x14ac:dyDescent="0.25">
      <c r="B76" s="67">
        <v>41394</v>
      </c>
      <c r="C76" s="8">
        <v>2520</v>
      </c>
      <c r="D76" s="9" t="s">
        <v>57</v>
      </c>
      <c r="E76" s="9" t="s">
        <v>64</v>
      </c>
      <c r="F76" s="9" t="s">
        <v>59</v>
      </c>
      <c r="G76" s="9">
        <v>9</v>
      </c>
      <c r="H76" s="9">
        <v>2821.5</v>
      </c>
      <c r="I76" s="9">
        <v>4735.605599999999</v>
      </c>
      <c r="J76" s="64">
        <f t="shared" si="1"/>
        <v>73</v>
      </c>
    </row>
    <row r="77" spans="2:10" x14ac:dyDescent="0.25">
      <c r="B77" s="67">
        <v>41363</v>
      </c>
      <c r="C77" s="8">
        <v>1199</v>
      </c>
      <c r="D77" s="9" t="s">
        <v>56</v>
      </c>
      <c r="E77" s="9" t="s">
        <v>54</v>
      </c>
      <c r="F77" s="9" t="s">
        <v>59</v>
      </c>
      <c r="G77" s="9">
        <v>9</v>
      </c>
      <c r="H77" s="9">
        <v>7749</v>
      </c>
      <c r="I77" s="9">
        <v>4713.9749999999995</v>
      </c>
      <c r="J77" s="64">
        <f t="shared" si="1"/>
        <v>74</v>
      </c>
    </row>
    <row r="78" spans="2:10" x14ac:dyDescent="0.25">
      <c r="B78" s="67">
        <v>41362</v>
      </c>
      <c r="C78" s="8">
        <v>2504</v>
      </c>
      <c r="D78" s="9" t="s">
        <v>56</v>
      </c>
      <c r="E78" s="9" t="s">
        <v>64</v>
      </c>
      <c r="F78" s="9" t="s">
        <v>59</v>
      </c>
      <c r="G78" s="9">
        <v>8</v>
      </c>
      <c r="H78" s="9">
        <v>4248</v>
      </c>
      <c r="I78" s="9">
        <v>4709.9699999999993</v>
      </c>
      <c r="J78" s="64">
        <f t="shared" si="1"/>
        <v>75</v>
      </c>
    </row>
    <row r="79" spans="2:10" x14ac:dyDescent="0.25">
      <c r="B79" s="67">
        <v>41376</v>
      </c>
      <c r="C79" s="8">
        <v>2105</v>
      </c>
      <c r="D79" s="9" t="s">
        <v>56</v>
      </c>
      <c r="E79" s="9" t="s">
        <v>62</v>
      </c>
      <c r="F79" s="9" t="s">
        <v>58</v>
      </c>
      <c r="G79" s="9">
        <v>8</v>
      </c>
      <c r="H79" s="9">
        <v>2214</v>
      </c>
      <c r="I79" s="9">
        <v>4702.5359999999991</v>
      </c>
      <c r="J79" s="64">
        <f t="shared" si="1"/>
        <v>76</v>
      </c>
    </row>
    <row r="80" spans="2:10" x14ac:dyDescent="0.25">
      <c r="B80" s="67">
        <v>40965</v>
      </c>
      <c r="C80" s="8">
        <v>1167</v>
      </c>
      <c r="D80" s="9" t="s">
        <v>57</v>
      </c>
      <c r="E80" s="9" t="s">
        <v>54</v>
      </c>
      <c r="F80" s="9" t="s">
        <v>58</v>
      </c>
      <c r="G80" s="9">
        <v>10</v>
      </c>
      <c r="H80" s="9">
        <v>11280</v>
      </c>
      <c r="I80" s="9">
        <v>4693.8899999999994</v>
      </c>
      <c r="J80" s="64">
        <f t="shared" si="1"/>
        <v>77</v>
      </c>
    </row>
    <row r="81" spans="2:10" x14ac:dyDescent="0.25">
      <c r="B81" s="67">
        <v>40940</v>
      </c>
      <c r="C81" s="8">
        <v>2176</v>
      </c>
      <c r="D81" s="9" t="s">
        <v>53</v>
      </c>
      <c r="E81" s="9" t="s">
        <v>63</v>
      </c>
      <c r="F81" s="9" t="s">
        <v>58</v>
      </c>
      <c r="G81" s="9">
        <v>8</v>
      </c>
      <c r="H81" s="9">
        <v>4176</v>
      </c>
      <c r="I81" s="9">
        <v>4690.692</v>
      </c>
      <c r="J81" s="64">
        <f t="shared" si="1"/>
        <v>78</v>
      </c>
    </row>
    <row r="82" spans="2:10" x14ac:dyDescent="0.25">
      <c r="B82" s="67">
        <v>41811</v>
      </c>
      <c r="C82" s="8">
        <v>2149</v>
      </c>
      <c r="D82" s="9" t="s">
        <v>53</v>
      </c>
      <c r="E82" s="9" t="s">
        <v>62</v>
      </c>
      <c r="F82" s="9" t="s">
        <v>58</v>
      </c>
      <c r="G82" s="9">
        <v>9</v>
      </c>
      <c r="H82" s="9">
        <v>2160</v>
      </c>
      <c r="I82" s="9">
        <v>4688.28</v>
      </c>
      <c r="J82" s="64">
        <f t="shared" si="1"/>
        <v>79</v>
      </c>
    </row>
    <row r="83" spans="2:10" x14ac:dyDescent="0.25">
      <c r="B83" s="67">
        <v>41375</v>
      </c>
      <c r="C83" s="8">
        <v>1400</v>
      </c>
      <c r="D83" s="9" t="s">
        <v>56</v>
      </c>
      <c r="E83" s="9" t="s">
        <v>60</v>
      </c>
      <c r="F83" s="9" t="s">
        <v>55</v>
      </c>
      <c r="G83" s="9">
        <v>7</v>
      </c>
      <c r="H83" s="9">
        <v>8379</v>
      </c>
      <c r="I83" s="9">
        <v>4688.0505000000003</v>
      </c>
      <c r="J83" s="64">
        <f t="shared" si="1"/>
        <v>80</v>
      </c>
    </row>
    <row r="84" spans="2:10" x14ac:dyDescent="0.25">
      <c r="B84" s="67">
        <v>40939</v>
      </c>
      <c r="C84" s="8">
        <v>2634</v>
      </c>
      <c r="D84" s="9" t="s">
        <v>57</v>
      </c>
      <c r="E84" s="9" t="s">
        <v>65</v>
      </c>
      <c r="F84" s="9" t="s">
        <v>58</v>
      </c>
      <c r="G84" s="9">
        <v>10</v>
      </c>
      <c r="H84" s="9">
        <v>8460</v>
      </c>
      <c r="I84" s="9">
        <v>4686.84</v>
      </c>
      <c r="J84" s="64">
        <f t="shared" si="1"/>
        <v>81</v>
      </c>
    </row>
    <row r="85" spans="2:10" x14ac:dyDescent="0.25">
      <c r="B85" s="67">
        <v>41822</v>
      </c>
      <c r="C85" s="8">
        <v>2552</v>
      </c>
      <c r="D85" s="9" t="s">
        <v>56</v>
      </c>
      <c r="E85" s="9" t="s">
        <v>64</v>
      </c>
      <c r="F85" s="9" t="s">
        <v>55</v>
      </c>
      <c r="G85" s="9">
        <v>8</v>
      </c>
      <c r="H85" s="9">
        <v>5952</v>
      </c>
      <c r="I85" s="9">
        <v>4679.4624000000003</v>
      </c>
      <c r="J85" s="64">
        <f t="shared" si="1"/>
        <v>82</v>
      </c>
    </row>
    <row r="86" spans="2:10" x14ac:dyDescent="0.25">
      <c r="B86" s="67">
        <v>41341</v>
      </c>
      <c r="C86" s="8">
        <v>1177</v>
      </c>
      <c r="D86" s="9" t="s">
        <v>53</v>
      </c>
      <c r="E86" s="9" t="s">
        <v>54</v>
      </c>
      <c r="F86" s="9" t="s">
        <v>58</v>
      </c>
      <c r="G86" s="9">
        <v>9</v>
      </c>
      <c r="H86" s="9">
        <v>8505</v>
      </c>
      <c r="I86" s="9">
        <v>4672.08</v>
      </c>
      <c r="J86" s="64">
        <f t="shared" si="1"/>
        <v>83</v>
      </c>
    </row>
    <row r="87" spans="2:10" x14ac:dyDescent="0.25">
      <c r="B87" s="67">
        <v>40951</v>
      </c>
      <c r="C87" s="8">
        <v>1702</v>
      </c>
      <c r="D87" s="9" t="s">
        <v>53</v>
      </c>
      <c r="E87" s="9" t="s">
        <v>62</v>
      </c>
      <c r="F87" s="9" t="s">
        <v>59</v>
      </c>
      <c r="G87" s="9">
        <v>6</v>
      </c>
      <c r="H87" s="9">
        <v>12285</v>
      </c>
      <c r="I87" s="9">
        <v>4660.9290000000001</v>
      </c>
      <c r="J87" s="64">
        <f t="shared" si="1"/>
        <v>84</v>
      </c>
    </row>
    <row r="88" spans="2:10" x14ac:dyDescent="0.25">
      <c r="B88" s="67">
        <v>41387</v>
      </c>
      <c r="C88" s="8">
        <v>2422</v>
      </c>
      <c r="D88" s="9" t="s">
        <v>53</v>
      </c>
      <c r="E88" s="9" t="s">
        <v>65</v>
      </c>
      <c r="F88" s="9" t="s">
        <v>59</v>
      </c>
      <c r="G88" s="9">
        <v>6</v>
      </c>
      <c r="H88" s="9">
        <v>9828</v>
      </c>
      <c r="I88" s="9">
        <v>4660.9290000000001</v>
      </c>
      <c r="J88" s="64">
        <f t="shared" si="1"/>
        <v>84</v>
      </c>
    </row>
    <row r="89" spans="2:10" x14ac:dyDescent="0.25">
      <c r="B89" s="67">
        <v>40940</v>
      </c>
      <c r="C89" s="8">
        <v>2476</v>
      </c>
      <c r="D89" s="9" t="s">
        <v>53</v>
      </c>
      <c r="E89" s="9" t="s">
        <v>64</v>
      </c>
      <c r="F89" s="9" t="s">
        <v>59</v>
      </c>
      <c r="G89" s="9">
        <v>8</v>
      </c>
      <c r="H89" s="9">
        <v>4656</v>
      </c>
      <c r="I89" s="9">
        <v>4615.26</v>
      </c>
      <c r="J89" s="64">
        <f t="shared" si="1"/>
        <v>86</v>
      </c>
    </row>
    <row r="90" spans="2:10" x14ac:dyDescent="0.25">
      <c r="B90" s="67">
        <v>41380</v>
      </c>
      <c r="C90" s="8">
        <v>2783</v>
      </c>
      <c r="D90" s="9" t="s">
        <v>56</v>
      </c>
      <c r="E90" s="9" t="s">
        <v>65</v>
      </c>
      <c r="F90" s="9" t="s">
        <v>59</v>
      </c>
      <c r="G90" s="9">
        <v>9</v>
      </c>
      <c r="H90" s="9">
        <v>2673</v>
      </c>
      <c r="I90" s="9">
        <v>4602.9059999999999</v>
      </c>
      <c r="J90" s="64">
        <f t="shared" si="1"/>
        <v>87</v>
      </c>
    </row>
    <row r="91" spans="2:10" x14ac:dyDescent="0.25">
      <c r="B91" s="67">
        <v>41356</v>
      </c>
      <c r="C91" s="8">
        <v>2501</v>
      </c>
      <c r="D91" s="9" t="s">
        <v>56</v>
      </c>
      <c r="E91" s="9" t="s">
        <v>64</v>
      </c>
      <c r="F91" s="9" t="s">
        <v>58</v>
      </c>
      <c r="G91" s="9">
        <v>9</v>
      </c>
      <c r="H91" s="9">
        <v>14377.5</v>
      </c>
      <c r="I91" s="9">
        <v>4574.9204999999993</v>
      </c>
      <c r="J91" s="64">
        <f t="shared" si="1"/>
        <v>88</v>
      </c>
    </row>
    <row r="92" spans="2:10" x14ac:dyDescent="0.25">
      <c r="B92" s="67">
        <v>40916</v>
      </c>
      <c r="C92" s="8">
        <v>2464</v>
      </c>
      <c r="D92" s="9" t="s">
        <v>53</v>
      </c>
      <c r="E92" s="9" t="s">
        <v>64</v>
      </c>
      <c r="F92" s="9" t="s">
        <v>58</v>
      </c>
      <c r="G92" s="9">
        <v>6</v>
      </c>
      <c r="H92" s="9">
        <v>11002.5</v>
      </c>
      <c r="I92" s="9">
        <v>4562.73675</v>
      </c>
      <c r="J92" s="64">
        <f t="shared" si="1"/>
        <v>89</v>
      </c>
    </row>
    <row r="93" spans="2:10" x14ac:dyDescent="0.25">
      <c r="B93" s="67">
        <v>41780</v>
      </c>
      <c r="C93" s="8">
        <v>2895</v>
      </c>
      <c r="D93" s="9" t="s">
        <v>57</v>
      </c>
      <c r="E93" s="9" t="s">
        <v>64</v>
      </c>
      <c r="F93" s="9" t="s">
        <v>58</v>
      </c>
      <c r="G93" s="9">
        <v>8</v>
      </c>
      <c r="H93" s="9">
        <v>12420</v>
      </c>
      <c r="I93" s="9">
        <v>4550.6880000000001</v>
      </c>
      <c r="J93" s="64">
        <f t="shared" si="1"/>
        <v>90</v>
      </c>
    </row>
    <row r="94" spans="2:10" x14ac:dyDescent="0.25">
      <c r="B94" s="67">
        <v>40930</v>
      </c>
      <c r="C94" s="8">
        <v>2265</v>
      </c>
      <c r="D94" s="9" t="s">
        <v>57</v>
      </c>
      <c r="E94" s="9" t="s">
        <v>65</v>
      </c>
      <c r="F94" s="9" t="s">
        <v>58</v>
      </c>
      <c r="G94" s="9">
        <v>10</v>
      </c>
      <c r="H94" s="9">
        <v>5520</v>
      </c>
      <c r="I94" s="9">
        <v>4529.1600000000008</v>
      </c>
      <c r="J94" s="64">
        <f t="shared" si="1"/>
        <v>91</v>
      </c>
    </row>
    <row r="95" spans="2:10" x14ac:dyDescent="0.25">
      <c r="B95" s="67">
        <v>41386</v>
      </c>
      <c r="C95" s="8">
        <v>1411</v>
      </c>
      <c r="D95" s="9" t="s">
        <v>53</v>
      </c>
      <c r="E95" s="9" t="s">
        <v>60</v>
      </c>
      <c r="F95" s="9" t="s">
        <v>58</v>
      </c>
      <c r="G95" s="9">
        <v>8</v>
      </c>
      <c r="H95" s="9">
        <v>8640</v>
      </c>
      <c r="I95" s="9">
        <v>4520.880000000001</v>
      </c>
      <c r="J95" s="64">
        <f t="shared" si="1"/>
        <v>92</v>
      </c>
    </row>
    <row r="96" spans="2:10" x14ac:dyDescent="0.25">
      <c r="B96" s="67">
        <v>40929</v>
      </c>
      <c r="C96" s="8">
        <v>1131</v>
      </c>
      <c r="D96" s="9" t="s">
        <v>57</v>
      </c>
      <c r="E96" s="9" t="s">
        <v>54</v>
      </c>
      <c r="F96" s="9" t="s">
        <v>58</v>
      </c>
      <c r="G96" s="9">
        <v>10</v>
      </c>
      <c r="H96" s="9">
        <v>5600</v>
      </c>
      <c r="I96" s="9">
        <v>4516.3999999999996</v>
      </c>
      <c r="J96" s="64">
        <f t="shared" si="1"/>
        <v>93</v>
      </c>
    </row>
    <row r="97" spans="2:10" x14ac:dyDescent="0.25">
      <c r="B97" s="67">
        <v>40938</v>
      </c>
      <c r="C97" s="8">
        <v>1140</v>
      </c>
      <c r="D97" s="9" t="s">
        <v>57</v>
      </c>
      <c r="E97" s="9" t="s">
        <v>54</v>
      </c>
      <c r="F97" s="9" t="s">
        <v>58</v>
      </c>
      <c r="G97" s="9">
        <v>10</v>
      </c>
      <c r="H97" s="9">
        <v>10350</v>
      </c>
      <c r="I97" s="9">
        <v>4514.67</v>
      </c>
      <c r="J97" s="64">
        <f t="shared" si="1"/>
        <v>94</v>
      </c>
    </row>
    <row r="98" spans="2:10" x14ac:dyDescent="0.25">
      <c r="B98" s="67">
        <v>41809</v>
      </c>
      <c r="C98" s="8">
        <v>2240</v>
      </c>
      <c r="D98" s="9" t="s">
        <v>56</v>
      </c>
      <c r="E98" s="9" t="s">
        <v>63</v>
      </c>
      <c r="F98" s="9" t="s">
        <v>58</v>
      </c>
      <c r="G98" s="9">
        <v>10</v>
      </c>
      <c r="H98" s="9">
        <v>10450</v>
      </c>
      <c r="I98" s="9">
        <v>4504.9949999999999</v>
      </c>
      <c r="J98" s="64">
        <f t="shared" si="1"/>
        <v>95</v>
      </c>
    </row>
    <row r="99" spans="2:10" x14ac:dyDescent="0.25">
      <c r="B99" s="67">
        <v>41375</v>
      </c>
      <c r="C99" s="8">
        <v>1740</v>
      </c>
      <c r="D99" s="9" t="s">
        <v>57</v>
      </c>
      <c r="E99" s="9" t="s">
        <v>62</v>
      </c>
      <c r="F99" s="9" t="s">
        <v>55</v>
      </c>
      <c r="G99" s="9">
        <v>9</v>
      </c>
      <c r="H99" s="9">
        <v>14985</v>
      </c>
      <c r="I99" s="9">
        <v>4501.4940000000006</v>
      </c>
      <c r="J99" s="64">
        <f t="shared" si="1"/>
        <v>96</v>
      </c>
    </row>
    <row r="100" spans="2:10" x14ac:dyDescent="0.25">
      <c r="B100" s="67">
        <v>40967</v>
      </c>
      <c r="C100" s="8">
        <v>1358</v>
      </c>
      <c r="D100" s="9" t="s">
        <v>56</v>
      </c>
      <c r="E100" s="9" t="s">
        <v>60</v>
      </c>
      <c r="F100" s="9" t="s">
        <v>58</v>
      </c>
      <c r="G100" s="9">
        <v>9</v>
      </c>
      <c r="H100" s="9">
        <v>12465</v>
      </c>
      <c r="I100" s="9">
        <v>4464.4643999999998</v>
      </c>
      <c r="J100" s="64">
        <f t="shared" si="1"/>
        <v>97</v>
      </c>
    </row>
    <row r="101" spans="2:10" x14ac:dyDescent="0.25">
      <c r="B101" s="67">
        <v>40946</v>
      </c>
      <c r="C101" s="8">
        <v>2273</v>
      </c>
      <c r="D101" s="9" t="s">
        <v>56</v>
      </c>
      <c r="E101" s="9" t="s">
        <v>65</v>
      </c>
      <c r="F101" s="9" t="s">
        <v>55</v>
      </c>
      <c r="G101" s="9">
        <v>10</v>
      </c>
      <c r="H101" s="9">
        <v>12300</v>
      </c>
      <c r="I101" s="9">
        <v>4463.67</v>
      </c>
      <c r="J101" s="64">
        <f t="shared" si="1"/>
        <v>98</v>
      </c>
    </row>
    <row r="102" spans="2:10" x14ac:dyDescent="0.25">
      <c r="B102" s="67">
        <v>41364</v>
      </c>
      <c r="C102" s="8">
        <v>1200</v>
      </c>
      <c r="D102" s="9" t="s">
        <v>57</v>
      </c>
      <c r="E102" s="9" t="s">
        <v>54</v>
      </c>
      <c r="F102" s="9" t="s">
        <v>55</v>
      </c>
      <c r="G102" s="9">
        <v>7</v>
      </c>
      <c r="H102" s="9">
        <v>13702.5</v>
      </c>
      <c r="I102" s="9">
        <v>4461.5339999999997</v>
      </c>
      <c r="J102" s="64">
        <f t="shared" si="1"/>
        <v>99</v>
      </c>
    </row>
    <row r="103" spans="2:10" x14ac:dyDescent="0.25">
      <c r="B103" s="67">
        <v>41388</v>
      </c>
      <c r="C103" s="8">
        <v>2517</v>
      </c>
      <c r="D103" s="9" t="s">
        <v>57</v>
      </c>
      <c r="E103" s="9" t="s">
        <v>64</v>
      </c>
      <c r="F103" s="9" t="s">
        <v>58</v>
      </c>
      <c r="G103" s="9">
        <v>9</v>
      </c>
      <c r="H103" s="9">
        <v>6277.5</v>
      </c>
      <c r="I103" s="9">
        <v>4457.0249999999996</v>
      </c>
      <c r="J103" s="64">
        <f t="shared" si="1"/>
        <v>100</v>
      </c>
    </row>
    <row r="104" spans="2:10" x14ac:dyDescent="0.25">
      <c r="B104" s="67">
        <v>41391</v>
      </c>
      <c r="C104" s="8">
        <v>1227</v>
      </c>
      <c r="D104" s="9" t="s">
        <v>57</v>
      </c>
      <c r="E104" s="9" t="s">
        <v>54</v>
      </c>
      <c r="F104" s="9" t="s">
        <v>55</v>
      </c>
      <c r="G104" s="9">
        <v>9</v>
      </c>
      <c r="H104" s="9">
        <v>13837.5</v>
      </c>
      <c r="I104" s="9">
        <v>4455.6750000000002</v>
      </c>
      <c r="J104" s="64">
        <f t="shared" si="1"/>
        <v>101</v>
      </c>
    </row>
    <row r="105" spans="2:10" x14ac:dyDescent="0.25">
      <c r="B105" s="67">
        <v>41346</v>
      </c>
      <c r="C105" s="8">
        <v>2081</v>
      </c>
      <c r="D105" s="9" t="s">
        <v>56</v>
      </c>
      <c r="E105" s="9" t="s">
        <v>62</v>
      </c>
      <c r="F105" s="9" t="s">
        <v>59</v>
      </c>
      <c r="G105" s="9">
        <v>10</v>
      </c>
      <c r="H105" s="9">
        <v>10600</v>
      </c>
      <c r="I105" s="9">
        <v>4454.12</v>
      </c>
      <c r="J105" s="64">
        <f t="shared" si="1"/>
        <v>102</v>
      </c>
    </row>
    <row r="106" spans="2:10" x14ac:dyDescent="0.25">
      <c r="B106" s="67">
        <v>40957</v>
      </c>
      <c r="C106" s="8">
        <v>1820</v>
      </c>
      <c r="D106" s="9" t="s">
        <v>56</v>
      </c>
      <c r="E106" s="9" t="s">
        <v>63</v>
      </c>
      <c r="F106" s="9" t="s">
        <v>59</v>
      </c>
      <c r="G106" s="9">
        <v>10</v>
      </c>
      <c r="H106" s="9">
        <v>8880</v>
      </c>
      <c r="I106" s="9">
        <v>4449.99</v>
      </c>
      <c r="J106" s="64">
        <f t="shared" si="1"/>
        <v>103</v>
      </c>
    </row>
    <row r="107" spans="2:10" x14ac:dyDescent="0.25">
      <c r="B107" s="67">
        <v>41347</v>
      </c>
      <c r="C107" s="8">
        <v>1543</v>
      </c>
      <c r="D107" s="9" t="s">
        <v>53</v>
      </c>
      <c r="E107" s="9" t="s">
        <v>61</v>
      </c>
      <c r="F107" s="9" t="s">
        <v>55</v>
      </c>
      <c r="G107" s="9">
        <v>9</v>
      </c>
      <c r="H107" s="9">
        <v>7587</v>
      </c>
      <c r="I107" s="9">
        <v>4445.982</v>
      </c>
      <c r="J107" s="64">
        <f t="shared" si="1"/>
        <v>104</v>
      </c>
    </row>
    <row r="108" spans="2:10" x14ac:dyDescent="0.25">
      <c r="B108" s="67">
        <v>40934</v>
      </c>
      <c r="C108" s="8">
        <v>2173</v>
      </c>
      <c r="D108" s="9" t="s">
        <v>53</v>
      </c>
      <c r="E108" s="9" t="s">
        <v>63</v>
      </c>
      <c r="F108" s="9" t="s">
        <v>55</v>
      </c>
      <c r="G108" s="9">
        <v>10</v>
      </c>
      <c r="H108" s="9">
        <v>2265</v>
      </c>
      <c r="I108" s="9">
        <v>4442.7974999999988</v>
      </c>
      <c r="J108" s="64">
        <f t="shared" si="1"/>
        <v>105</v>
      </c>
    </row>
    <row r="109" spans="2:10" x14ac:dyDescent="0.25">
      <c r="B109" s="67">
        <v>41362</v>
      </c>
      <c r="C109" s="8">
        <v>1942</v>
      </c>
      <c r="D109" s="9" t="s">
        <v>53</v>
      </c>
      <c r="E109" s="9" t="s">
        <v>61</v>
      </c>
      <c r="F109" s="9" t="s">
        <v>58</v>
      </c>
      <c r="G109" s="9">
        <v>10</v>
      </c>
      <c r="H109" s="9">
        <v>7785</v>
      </c>
      <c r="I109" s="9">
        <v>4436.4120000000003</v>
      </c>
      <c r="J109" s="64">
        <f t="shared" si="1"/>
        <v>106</v>
      </c>
    </row>
    <row r="110" spans="2:10" x14ac:dyDescent="0.25">
      <c r="B110" s="67">
        <v>41371</v>
      </c>
      <c r="C110" s="8">
        <v>1738</v>
      </c>
      <c r="D110" s="9" t="s">
        <v>53</v>
      </c>
      <c r="E110" s="9" t="s">
        <v>62</v>
      </c>
      <c r="F110" s="9" t="s">
        <v>59</v>
      </c>
      <c r="G110" s="9">
        <v>7</v>
      </c>
      <c r="H110" s="9">
        <v>12442.5</v>
      </c>
      <c r="I110" s="9">
        <v>4404.6449999999995</v>
      </c>
      <c r="J110" s="64">
        <f t="shared" si="1"/>
        <v>107</v>
      </c>
    </row>
    <row r="111" spans="2:10" x14ac:dyDescent="0.25">
      <c r="B111" s="67">
        <v>41805</v>
      </c>
      <c r="C111" s="8">
        <v>1276</v>
      </c>
      <c r="D111" s="9" t="s">
        <v>53</v>
      </c>
      <c r="E111" s="9" t="s">
        <v>54</v>
      </c>
      <c r="F111" s="9" t="s">
        <v>58</v>
      </c>
      <c r="G111" s="9">
        <v>7</v>
      </c>
      <c r="H111" s="9">
        <v>10920</v>
      </c>
      <c r="I111" s="9">
        <v>4396.3919999999998</v>
      </c>
      <c r="J111" s="64">
        <f t="shared" si="1"/>
        <v>108</v>
      </c>
    </row>
    <row r="112" spans="2:10" x14ac:dyDescent="0.25">
      <c r="B112" s="67">
        <v>40951</v>
      </c>
      <c r="C112" s="8">
        <v>1153</v>
      </c>
      <c r="D112" s="9" t="s">
        <v>53</v>
      </c>
      <c r="E112" s="9" t="s">
        <v>54</v>
      </c>
      <c r="F112" s="9" t="s">
        <v>59</v>
      </c>
      <c r="G112" s="9">
        <v>7</v>
      </c>
      <c r="H112" s="9">
        <v>2730</v>
      </c>
      <c r="I112" s="9">
        <v>4393.116</v>
      </c>
      <c r="J112" s="64">
        <f t="shared" si="1"/>
        <v>109</v>
      </c>
    </row>
    <row r="113" spans="2:10" x14ac:dyDescent="0.25">
      <c r="B113" s="67">
        <v>41339</v>
      </c>
      <c r="C113" s="8">
        <v>1364</v>
      </c>
      <c r="D113" s="9" t="s">
        <v>56</v>
      </c>
      <c r="E113" s="9" t="s">
        <v>60</v>
      </c>
      <c r="F113" s="9" t="s">
        <v>55</v>
      </c>
      <c r="G113" s="9">
        <v>9</v>
      </c>
      <c r="H113" s="9">
        <v>6480</v>
      </c>
      <c r="I113" s="9">
        <v>4390.2</v>
      </c>
      <c r="J113" s="64">
        <f t="shared" si="1"/>
        <v>110</v>
      </c>
    </row>
    <row r="114" spans="2:10" x14ac:dyDescent="0.25">
      <c r="B114" s="67">
        <v>41357</v>
      </c>
      <c r="C114" s="8">
        <v>2400</v>
      </c>
      <c r="D114" s="9" t="s">
        <v>57</v>
      </c>
      <c r="E114" s="9" t="s">
        <v>65</v>
      </c>
      <c r="F114" s="9" t="s">
        <v>58</v>
      </c>
      <c r="G114" s="9">
        <v>8</v>
      </c>
      <c r="H114" s="9">
        <v>11160</v>
      </c>
      <c r="I114" s="9">
        <v>4388.1120000000001</v>
      </c>
      <c r="J114" s="64">
        <f t="shared" si="1"/>
        <v>111</v>
      </c>
    </row>
    <row r="115" spans="2:10" x14ac:dyDescent="0.25">
      <c r="B115" s="67">
        <v>41802</v>
      </c>
      <c r="C115" s="8">
        <v>2602</v>
      </c>
      <c r="D115" s="9" t="s">
        <v>53</v>
      </c>
      <c r="E115" s="9" t="s">
        <v>63</v>
      </c>
      <c r="F115" s="9" t="s">
        <v>59</v>
      </c>
      <c r="G115" s="9">
        <v>9</v>
      </c>
      <c r="H115" s="9">
        <v>10548</v>
      </c>
      <c r="I115" s="9">
        <v>4387.9679999999998</v>
      </c>
      <c r="J115" s="64">
        <f t="shared" si="1"/>
        <v>112</v>
      </c>
    </row>
    <row r="116" spans="2:10" x14ac:dyDescent="0.25">
      <c r="B116" s="67">
        <v>41795</v>
      </c>
      <c r="C116" s="8">
        <v>2141</v>
      </c>
      <c r="D116" s="9" t="s">
        <v>56</v>
      </c>
      <c r="E116" s="9" t="s">
        <v>62</v>
      </c>
      <c r="F116" s="9" t="s">
        <v>58</v>
      </c>
      <c r="G116" s="9">
        <v>8</v>
      </c>
      <c r="H116" s="9">
        <v>5232</v>
      </c>
      <c r="I116" s="9">
        <v>4387.5551999999998</v>
      </c>
      <c r="J116" s="64">
        <f t="shared" si="1"/>
        <v>113</v>
      </c>
    </row>
    <row r="117" spans="2:10" x14ac:dyDescent="0.25">
      <c r="B117" s="67">
        <v>41808</v>
      </c>
      <c r="C117" s="8">
        <v>2605</v>
      </c>
      <c r="D117" s="9" t="s">
        <v>53</v>
      </c>
      <c r="E117" s="9" t="s">
        <v>63</v>
      </c>
      <c r="F117" s="9" t="s">
        <v>55</v>
      </c>
      <c r="G117" s="9">
        <v>10</v>
      </c>
      <c r="H117" s="9">
        <v>13050</v>
      </c>
      <c r="I117" s="9">
        <v>4386.1049999999996</v>
      </c>
      <c r="J117" s="64">
        <f t="shared" si="1"/>
        <v>114</v>
      </c>
    </row>
    <row r="118" spans="2:10" x14ac:dyDescent="0.25">
      <c r="B118" s="67">
        <v>41384</v>
      </c>
      <c r="C118" s="8">
        <v>2785</v>
      </c>
      <c r="D118" s="9" t="s">
        <v>53</v>
      </c>
      <c r="E118" s="9" t="s">
        <v>65</v>
      </c>
      <c r="F118" s="9" t="s">
        <v>55</v>
      </c>
      <c r="G118" s="9">
        <v>7</v>
      </c>
      <c r="H118" s="9">
        <v>14280</v>
      </c>
      <c r="I118" s="9">
        <v>4382.5320000000002</v>
      </c>
      <c r="J118" s="64">
        <f t="shared" si="1"/>
        <v>115</v>
      </c>
    </row>
    <row r="119" spans="2:10" x14ac:dyDescent="0.25">
      <c r="B119" s="67">
        <v>40940</v>
      </c>
      <c r="C119" s="8">
        <v>1868</v>
      </c>
      <c r="D119" s="9" t="s">
        <v>56</v>
      </c>
      <c r="E119" s="9" t="s">
        <v>61</v>
      </c>
      <c r="F119" s="9" t="s">
        <v>55</v>
      </c>
      <c r="G119" s="9">
        <v>8</v>
      </c>
      <c r="H119" s="9">
        <v>8496</v>
      </c>
      <c r="I119" s="9">
        <v>4378.6259999999993</v>
      </c>
      <c r="J119" s="64">
        <f t="shared" si="1"/>
        <v>116</v>
      </c>
    </row>
    <row r="120" spans="2:10" x14ac:dyDescent="0.25">
      <c r="B120" s="67">
        <v>40952</v>
      </c>
      <c r="C120" s="8">
        <v>1874</v>
      </c>
      <c r="D120" s="9" t="s">
        <v>56</v>
      </c>
      <c r="E120" s="9" t="s">
        <v>61</v>
      </c>
      <c r="F120" s="9" t="s">
        <v>59</v>
      </c>
      <c r="G120" s="9">
        <v>6</v>
      </c>
      <c r="H120" s="9">
        <v>7533</v>
      </c>
      <c r="I120" s="9">
        <v>4375.4174999999996</v>
      </c>
      <c r="J120" s="64">
        <f t="shared" si="1"/>
        <v>117</v>
      </c>
    </row>
    <row r="121" spans="2:10" x14ac:dyDescent="0.25">
      <c r="B121" s="67">
        <v>41772</v>
      </c>
      <c r="C121" s="8">
        <v>1633</v>
      </c>
      <c r="D121" s="9" t="s">
        <v>53</v>
      </c>
      <c r="E121" s="9" t="s">
        <v>61</v>
      </c>
      <c r="F121" s="9" t="s">
        <v>55</v>
      </c>
      <c r="G121" s="9">
        <v>10</v>
      </c>
      <c r="H121" s="9">
        <v>11560</v>
      </c>
      <c r="I121" s="9">
        <v>4369.68</v>
      </c>
      <c r="J121" s="64">
        <f t="shared" si="1"/>
        <v>118</v>
      </c>
    </row>
    <row r="122" spans="2:10" x14ac:dyDescent="0.25">
      <c r="B122" s="67">
        <v>41814</v>
      </c>
      <c r="C122" s="8">
        <v>2029</v>
      </c>
      <c r="D122" s="9" t="s">
        <v>53</v>
      </c>
      <c r="E122" s="9" t="s">
        <v>61</v>
      </c>
      <c r="F122" s="9" t="s">
        <v>55</v>
      </c>
      <c r="G122" s="9">
        <v>7</v>
      </c>
      <c r="H122" s="9">
        <v>2100</v>
      </c>
      <c r="I122" s="9">
        <v>4363.8</v>
      </c>
      <c r="J122" s="64">
        <f t="shared" si="1"/>
        <v>119</v>
      </c>
    </row>
    <row r="123" spans="2:10" x14ac:dyDescent="0.25">
      <c r="B123" s="67">
        <v>41379</v>
      </c>
      <c r="C123" s="8">
        <v>1404</v>
      </c>
      <c r="D123" s="9" t="s">
        <v>57</v>
      </c>
      <c r="E123" s="9" t="s">
        <v>60</v>
      </c>
      <c r="F123" s="9" t="s">
        <v>59</v>
      </c>
      <c r="G123" s="9">
        <v>6</v>
      </c>
      <c r="H123" s="9">
        <v>8856</v>
      </c>
      <c r="I123" s="9">
        <v>4363.7939999999999</v>
      </c>
      <c r="J123" s="64">
        <f t="shared" si="1"/>
        <v>120</v>
      </c>
    </row>
    <row r="124" spans="2:10" x14ac:dyDescent="0.25">
      <c r="B124" s="67">
        <v>41801</v>
      </c>
      <c r="C124" s="8">
        <v>2012</v>
      </c>
      <c r="D124" s="9" t="s">
        <v>56</v>
      </c>
      <c r="E124" s="9" t="s">
        <v>61</v>
      </c>
      <c r="F124" s="9" t="s">
        <v>55</v>
      </c>
      <c r="G124" s="9">
        <v>9</v>
      </c>
      <c r="H124" s="9">
        <v>9288</v>
      </c>
      <c r="I124" s="9">
        <v>4353.75</v>
      </c>
      <c r="J124" s="64">
        <f t="shared" si="1"/>
        <v>121</v>
      </c>
    </row>
    <row r="125" spans="2:10" x14ac:dyDescent="0.25">
      <c r="B125" s="67">
        <v>41784</v>
      </c>
      <c r="C125" s="8">
        <v>2897</v>
      </c>
      <c r="D125" s="9" t="s">
        <v>56</v>
      </c>
      <c r="E125" s="9" t="s">
        <v>64</v>
      </c>
      <c r="F125" s="9" t="s">
        <v>58</v>
      </c>
      <c r="G125" s="9">
        <v>6</v>
      </c>
      <c r="H125" s="9">
        <v>7641</v>
      </c>
      <c r="I125" s="9">
        <v>4349.0025000000005</v>
      </c>
      <c r="J125" s="64">
        <f t="shared" si="1"/>
        <v>122</v>
      </c>
    </row>
    <row r="126" spans="2:10" x14ac:dyDescent="0.25">
      <c r="B126" s="67">
        <v>41339</v>
      </c>
      <c r="C126" s="8">
        <v>1528</v>
      </c>
      <c r="D126" s="9" t="s">
        <v>53</v>
      </c>
      <c r="E126" s="9" t="s">
        <v>61</v>
      </c>
      <c r="F126" s="9" t="s">
        <v>58</v>
      </c>
      <c r="G126" s="9">
        <v>8</v>
      </c>
      <c r="H126" s="9">
        <v>4288</v>
      </c>
      <c r="I126" s="9">
        <v>4340.5280000000002</v>
      </c>
      <c r="J126" s="64">
        <f t="shared" si="1"/>
        <v>123</v>
      </c>
    </row>
    <row r="127" spans="2:10" x14ac:dyDescent="0.25">
      <c r="B127" s="67">
        <v>41807</v>
      </c>
      <c r="C127" s="8">
        <v>2912</v>
      </c>
      <c r="D127" s="9" t="s">
        <v>57</v>
      </c>
      <c r="E127" s="9" t="s">
        <v>64</v>
      </c>
      <c r="F127" s="9" t="s">
        <v>59</v>
      </c>
      <c r="G127" s="9">
        <v>9</v>
      </c>
      <c r="H127" s="9">
        <v>4194</v>
      </c>
      <c r="I127" s="9">
        <v>4339.7415000000001</v>
      </c>
      <c r="J127" s="64">
        <f t="shared" si="1"/>
        <v>124</v>
      </c>
    </row>
    <row r="128" spans="2:10" x14ac:dyDescent="0.25">
      <c r="B128" s="67">
        <v>40924</v>
      </c>
      <c r="C128" s="8">
        <v>2168</v>
      </c>
      <c r="D128" s="9" t="s">
        <v>56</v>
      </c>
      <c r="E128" s="9" t="s">
        <v>63</v>
      </c>
      <c r="F128" s="9" t="s">
        <v>58</v>
      </c>
      <c r="G128" s="9">
        <v>7</v>
      </c>
      <c r="H128" s="9">
        <v>5811.75</v>
      </c>
      <c r="I128" s="9">
        <v>4338.4713750000001</v>
      </c>
      <c r="J128" s="64">
        <f t="shared" si="1"/>
        <v>125</v>
      </c>
    </row>
    <row r="129" spans="2:10" x14ac:dyDescent="0.25">
      <c r="B129" s="67">
        <v>41342</v>
      </c>
      <c r="C129" s="8">
        <v>2757</v>
      </c>
      <c r="D129" s="9" t="s">
        <v>57</v>
      </c>
      <c r="E129" s="9" t="s">
        <v>65</v>
      </c>
      <c r="F129" s="9" t="s">
        <v>55</v>
      </c>
      <c r="G129" s="9">
        <v>7</v>
      </c>
      <c r="H129" s="9">
        <v>4221</v>
      </c>
      <c r="I129" s="9">
        <v>4334.9669999999996</v>
      </c>
      <c r="J129" s="64">
        <f t="shared" si="1"/>
        <v>126</v>
      </c>
    </row>
    <row r="130" spans="2:10" x14ac:dyDescent="0.25">
      <c r="B130" s="67">
        <v>41792</v>
      </c>
      <c r="C130" s="8">
        <v>1452</v>
      </c>
      <c r="D130" s="9" t="s">
        <v>57</v>
      </c>
      <c r="E130" s="9" t="s">
        <v>60</v>
      </c>
      <c r="F130" s="9" t="s">
        <v>55</v>
      </c>
      <c r="G130" s="9">
        <v>7</v>
      </c>
      <c r="H130" s="9">
        <v>4851</v>
      </c>
      <c r="I130" s="9">
        <v>4334.8536000000004</v>
      </c>
      <c r="J130" s="64">
        <f t="shared" si="1"/>
        <v>127</v>
      </c>
    </row>
    <row r="131" spans="2:10" x14ac:dyDescent="0.25">
      <c r="B131" s="67">
        <v>41795</v>
      </c>
      <c r="C131" s="8">
        <v>2538</v>
      </c>
      <c r="D131" s="9" t="s">
        <v>57</v>
      </c>
      <c r="E131" s="9" t="s">
        <v>64</v>
      </c>
      <c r="F131" s="9" t="s">
        <v>59</v>
      </c>
      <c r="G131" s="9">
        <v>7</v>
      </c>
      <c r="H131" s="9">
        <v>3874.5</v>
      </c>
      <c r="I131" s="9">
        <v>4334.5968749999993</v>
      </c>
      <c r="J131" s="64">
        <f t="shared" si="1"/>
        <v>128</v>
      </c>
    </row>
    <row r="132" spans="2:10" x14ac:dyDescent="0.25">
      <c r="B132" s="67">
        <v>41776</v>
      </c>
      <c r="C132" s="8">
        <v>1767</v>
      </c>
      <c r="D132" s="9" t="s">
        <v>57</v>
      </c>
      <c r="E132" s="9" t="s">
        <v>62</v>
      </c>
      <c r="F132" s="9" t="s">
        <v>55</v>
      </c>
      <c r="G132" s="9">
        <v>9</v>
      </c>
      <c r="H132" s="9">
        <v>4347</v>
      </c>
      <c r="I132" s="9">
        <v>4315.4842500000004</v>
      </c>
      <c r="J132" s="64">
        <f t="shared" ref="J132:J195" si="2">RANK(I132,$I$4:$I$1328,0)</f>
        <v>129</v>
      </c>
    </row>
    <row r="133" spans="2:10" x14ac:dyDescent="0.25">
      <c r="B133" s="67">
        <v>41815</v>
      </c>
      <c r="C133" s="8">
        <v>2818</v>
      </c>
      <c r="D133" s="9" t="s">
        <v>53</v>
      </c>
      <c r="E133" s="9" t="s">
        <v>65</v>
      </c>
      <c r="F133" s="9" t="s">
        <v>59</v>
      </c>
      <c r="G133" s="9">
        <v>8</v>
      </c>
      <c r="H133" s="9">
        <v>7524</v>
      </c>
      <c r="I133" s="9">
        <v>4315.0140000000001</v>
      </c>
      <c r="J133" s="64">
        <f t="shared" si="2"/>
        <v>130</v>
      </c>
    </row>
    <row r="134" spans="2:10" x14ac:dyDescent="0.25">
      <c r="B134" s="67">
        <v>41829</v>
      </c>
      <c r="C134" s="8">
        <v>2561</v>
      </c>
      <c r="D134" s="9" t="s">
        <v>56</v>
      </c>
      <c r="E134" s="9" t="s">
        <v>64</v>
      </c>
      <c r="F134" s="9" t="s">
        <v>55</v>
      </c>
      <c r="G134" s="9">
        <v>8</v>
      </c>
      <c r="H134" s="9">
        <v>13020</v>
      </c>
      <c r="I134" s="9">
        <v>4309.0992000000006</v>
      </c>
      <c r="J134" s="64">
        <f t="shared" si="2"/>
        <v>131</v>
      </c>
    </row>
    <row r="135" spans="2:10" x14ac:dyDescent="0.25">
      <c r="B135" s="67">
        <v>41355</v>
      </c>
      <c r="C135" s="8">
        <v>1841</v>
      </c>
      <c r="D135" s="9" t="s">
        <v>56</v>
      </c>
      <c r="E135" s="9" t="s">
        <v>63</v>
      </c>
      <c r="F135" s="9" t="s">
        <v>55</v>
      </c>
      <c r="G135" s="9">
        <v>8</v>
      </c>
      <c r="H135" s="9">
        <v>2604</v>
      </c>
      <c r="I135" s="9">
        <v>4309.0992000000006</v>
      </c>
      <c r="J135" s="64">
        <f t="shared" si="2"/>
        <v>131</v>
      </c>
    </row>
    <row r="136" spans="2:10" x14ac:dyDescent="0.25">
      <c r="B136" s="67">
        <v>40956</v>
      </c>
      <c r="C136" s="8">
        <v>2298</v>
      </c>
      <c r="D136" s="9" t="s">
        <v>57</v>
      </c>
      <c r="E136" s="9" t="s">
        <v>65</v>
      </c>
      <c r="F136" s="9" t="s">
        <v>55</v>
      </c>
      <c r="G136" s="9">
        <v>8</v>
      </c>
      <c r="H136" s="9">
        <v>6876</v>
      </c>
      <c r="I136" s="9">
        <v>4302.0840000000007</v>
      </c>
      <c r="J136" s="64">
        <f t="shared" si="2"/>
        <v>133</v>
      </c>
    </row>
    <row r="137" spans="2:10" x14ac:dyDescent="0.25">
      <c r="B137" s="67">
        <v>41828</v>
      </c>
      <c r="C137" s="8">
        <v>2615</v>
      </c>
      <c r="D137" s="9" t="s">
        <v>56</v>
      </c>
      <c r="E137" s="9" t="s">
        <v>63</v>
      </c>
      <c r="F137" s="9" t="s">
        <v>55</v>
      </c>
      <c r="G137" s="9">
        <v>8</v>
      </c>
      <c r="H137" s="9">
        <v>5568</v>
      </c>
      <c r="I137" s="9">
        <v>4292.9279999999999</v>
      </c>
      <c r="J137" s="64">
        <f t="shared" si="2"/>
        <v>134</v>
      </c>
    </row>
    <row r="138" spans="2:10" x14ac:dyDescent="0.25">
      <c r="B138" s="67">
        <v>40949</v>
      </c>
      <c r="C138" s="8">
        <v>1701</v>
      </c>
      <c r="D138" s="9" t="s">
        <v>57</v>
      </c>
      <c r="E138" s="9" t="s">
        <v>62</v>
      </c>
      <c r="F138" s="9" t="s">
        <v>59</v>
      </c>
      <c r="G138" s="9">
        <v>7</v>
      </c>
      <c r="H138" s="9">
        <v>8379</v>
      </c>
      <c r="I138" s="9">
        <v>4282.2275999999993</v>
      </c>
      <c r="J138" s="64">
        <f t="shared" si="2"/>
        <v>135</v>
      </c>
    </row>
    <row r="139" spans="2:10" x14ac:dyDescent="0.25">
      <c r="B139" s="67">
        <v>40934</v>
      </c>
      <c r="C139" s="8">
        <v>2057</v>
      </c>
      <c r="D139" s="9" t="s">
        <v>56</v>
      </c>
      <c r="E139" s="9" t="s">
        <v>62</v>
      </c>
      <c r="F139" s="9" t="s">
        <v>55</v>
      </c>
      <c r="G139" s="9">
        <v>9</v>
      </c>
      <c r="H139" s="9">
        <v>6831</v>
      </c>
      <c r="I139" s="9">
        <v>4264.8209999999999</v>
      </c>
      <c r="J139" s="64">
        <f t="shared" si="2"/>
        <v>136</v>
      </c>
    </row>
    <row r="140" spans="2:10" x14ac:dyDescent="0.25">
      <c r="B140" s="67">
        <v>40946</v>
      </c>
      <c r="C140" s="8">
        <v>1148</v>
      </c>
      <c r="D140" s="9" t="s">
        <v>56</v>
      </c>
      <c r="E140" s="9" t="s">
        <v>54</v>
      </c>
      <c r="F140" s="9" t="s">
        <v>55</v>
      </c>
      <c r="G140" s="9">
        <v>6</v>
      </c>
      <c r="H140" s="9">
        <v>12060</v>
      </c>
      <c r="I140" s="9">
        <v>4258.6271999999999</v>
      </c>
      <c r="J140" s="64">
        <f t="shared" si="2"/>
        <v>137</v>
      </c>
    </row>
    <row r="141" spans="2:10" x14ac:dyDescent="0.25">
      <c r="B141" s="67">
        <v>41820</v>
      </c>
      <c r="C141" s="8">
        <v>2032</v>
      </c>
      <c r="D141" s="9" t="s">
        <v>53</v>
      </c>
      <c r="E141" s="9" t="s">
        <v>61</v>
      </c>
      <c r="F141" s="9" t="s">
        <v>58</v>
      </c>
      <c r="G141" s="9">
        <v>10</v>
      </c>
      <c r="H141" s="9">
        <v>10125</v>
      </c>
      <c r="I141" s="9">
        <v>4255.5374999999995</v>
      </c>
      <c r="J141" s="64">
        <f t="shared" si="2"/>
        <v>138</v>
      </c>
    </row>
    <row r="142" spans="2:10" x14ac:dyDescent="0.25">
      <c r="B142" s="67">
        <v>40960</v>
      </c>
      <c r="C142" s="8">
        <v>1351</v>
      </c>
      <c r="D142" s="9" t="s">
        <v>53</v>
      </c>
      <c r="E142" s="9" t="s">
        <v>60</v>
      </c>
      <c r="F142" s="9" t="s">
        <v>59</v>
      </c>
      <c r="G142" s="9">
        <v>6</v>
      </c>
      <c r="H142" s="9">
        <v>11475</v>
      </c>
      <c r="I142" s="9">
        <v>4240.0125000000007</v>
      </c>
      <c r="J142" s="64">
        <f t="shared" si="2"/>
        <v>139</v>
      </c>
    </row>
    <row r="143" spans="2:10" x14ac:dyDescent="0.25">
      <c r="B143" s="67">
        <v>41805</v>
      </c>
      <c r="C143" s="8">
        <v>2542</v>
      </c>
      <c r="D143" s="9" t="s">
        <v>53</v>
      </c>
      <c r="E143" s="9" t="s">
        <v>64</v>
      </c>
      <c r="F143" s="9" t="s">
        <v>55</v>
      </c>
      <c r="G143" s="9">
        <v>10</v>
      </c>
      <c r="H143" s="9">
        <v>9900</v>
      </c>
      <c r="I143" s="9">
        <v>4235.22</v>
      </c>
      <c r="J143" s="64">
        <f t="shared" si="2"/>
        <v>140</v>
      </c>
    </row>
    <row r="144" spans="2:10" x14ac:dyDescent="0.25">
      <c r="B144" s="67">
        <v>41348</v>
      </c>
      <c r="C144" s="8">
        <v>1184</v>
      </c>
      <c r="D144" s="9" t="s">
        <v>56</v>
      </c>
      <c r="E144" s="9" t="s">
        <v>54</v>
      </c>
      <c r="F144" s="9" t="s">
        <v>55</v>
      </c>
      <c r="G144" s="9">
        <v>10</v>
      </c>
      <c r="H144" s="9">
        <v>8440</v>
      </c>
      <c r="I144" s="9">
        <v>4225.2750000000005</v>
      </c>
      <c r="J144" s="64">
        <f t="shared" si="2"/>
        <v>141</v>
      </c>
    </row>
    <row r="145" spans="2:10" x14ac:dyDescent="0.25">
      <c r="B145" s="67">
        <v>40971</v>
      </c>
      <c r="C145" s="8">
        <v>1172</v>
      </c>
      <c r="D145" s="9" t="s">
        <v>56</v>
      </c>
      <c r="E145" s="9" t="s">
        <v>54</v>
      </c>
      <c r="F145" s="9" t="s">
        <v>59</v>
      </c>
      <c r="G145" s="9">
        <v>9</v>
      </c>
      <c r="H145" s="9">
        <v>2106</v>
      </c>
      <c r="I145" s="9">
        <v>4223.5829999999996</v>
      </c>
      <c r="J145" s="64">
        <f t="shared" si="2"/>
        <v>142</v>
      </c>
    </row>
    <row r="146" spans="2:10" x14ac:dyDescent="0.25">
      <c r="B146" s="67">
        <v>41365</v>
      </c>
      <c r="C146" s="8">
        <v>1390</v>
      </c>
      <c r="D146" s="9" t="s">
        <v>53</v>
      </c>
      <c r="E146" s="9" t="s">
        <v>60</v>
      </c>
      <c r="F146" s="9" t="s">
        <v>55</v>
      </c>
      <c r="G146" s="9">
        <v>8</v>
      </c>
      <c r="H146" s="9">
        <v>8280</v>
      </c>
      <c r="I146" s="9">
        <v>4222.7999999999993</v>
      </c>
      <c r="J146" s="64">
        <f t="shared" si="2"/>
        <v>143</v>
      </c>
    </row>
    <row r="147" spans="2:10" x14ac:dyDescent="0.25">
      <c r="B147" s="67">
        <v>40921</v>
      </c>
      <c r="C147" s="8">
        <v>1312</v>
      </c>
      <c r="D147" s="9" t="s">
        <v>53</v>
      </c>
      <c r="E147" s="9" t="s">
        <v>60</v>
      </c>
      <c r="F147" s="9" t="s">
        <v>58</v>
      </c>
      <c r="G147" s="9">
        <v>10</v>
      </c>
      <c r="H147" s="9">
        <v>7155</v>
      </c>
      <c r="I147" s="9">
        <v>4222.6424999999999</v>
      </c>
      <c r="J147" s="64">
        <f t="shared" si="2"/>
        <v>144</v>
      </c>
    </row>
    <row r="148" spans="2:10" x14ac:dyDescent="0.25">
      <c r="B148" s="67">
        <v>40952</v>
      </c>
      <c r="C148" s="8">
        <v>2182</v>
      </c>
      <c r="D148" s="9" t="s">
        <v>53</v>
      </c>
      <c r="E148" s="9" t="s">
        <v>63</v>
      </c>
      <c r="F148" s="9" t="s">
        <v>55</v>
      </c>
      <c r="G148" s="9">
        <v>9</v>
      </c>
      <c r="H148" s="9">
        <v>13140</v>
      </c>
      <c r="I148" s="9">
        <v>4216.3631999999998</v>
      </c>
      <c r="J148" s="64">
        <f t="shared" si="2"/>
        <v>145</v>
      </c>
    </row>
    <row r="149" spans="2:10" x14ac:dyDescent="0.25">
      <c r="B149" s="67">
        <v>40929</v>
      </c>
      <c r="C149" s="8">
        <v>1806</v>
      </c>
      <c r="D149" s="9" t="s">
        <v>57</v>
      </c>
      <c r="E149" s="9" t="s">
        <v>63</v>
      </c>
      <c r="F149" s="9" t="s">
        <v>58</v>
      </c>
      <c r="G149" s="9">
        <v>6</v>
      </c>
      <c r="H149" s="9">
        <v>2133</v>
      </c>
      <c r="I149" s="9">
        <v>4209.4754999999996</v>
      </c>
      <c r="J149" s="64">
        <f t="shared" si="2"/>
        <v>146</v>
      </c>
    </row>
    <row r="150" spans="2:10" x14ac:dyDescent="0.25">
      <c r="B150" s="67">
        <v>41395</v>
      </c>
      <c r="C150" s="8">
        <v>1231</v>
      </c>
      <c r="D150" s="9" t="s">
        <v>53</v>
      </c>
      <c r="E150" s="9" t="s">
        <v>54</v>
      </c>
      <c r="F150" s="9" t="s">
        <v>58</v>
      </c>
      <c r="G150" s="9">
        <v>8</v>
      </c>
      <c r="H150" s="9">
        <v>4920</v>
      </c>
      <c r="I150" s="9">
        <v>4207.5839999999998</v>
      </c>
      <c r="J150" s="64">
        <f t="shared" si="2"/>
        <v>147</v>
      </c>
    </row>
    <row r="151" spans="2:10" x14ac:dyDescent="0.25">
      <c r="B151" s="67">
        <v>41386</v>
      </c>
      <c r="C151" s="8">
        <v>2110</v>
      </c>
      <c r="D151" s="9" t="s">
        <v>53</v>
      </c>
      <c r="E151" s="9" t="s">
        <v>62</v>
      </c>
      <c r="F151" s="9" t="s">
        <v>55</v>
      </c>
      <c r="G151" s="9">
        <v>7</v>
      </c>
      <c r="H151" s="9">
        <v>10867.5</v>
      </c>
      <c r="I151" s="9">
        <v>4205.7224999999999</v>
      </c>
      <c r="J151" s="64">
        <f t="shared" si="2"/>
        <v>148</v>
      </c>
    </row>
    <row r="152" spans="2:10" x14ac:dyDescent="0.25">
      <c r="B152" s="67">
        <v>41774</v>
      </c>
      <c r="C152" s="8">
        <v>2433</v>
      </c>
      <c r="D152" s="9" t="s">
        <v>57</v>
      </c>
      <c r="E152" s="9" t="s">
        <v>65</v>
      </c>
      <c r="F152" s="9" t="s">
        <v>55</v>
      </c>
      <c r="G152" s="9">
        <v>10</v>
      </c>
      <c r="H152" s="9">
        <v>13300</v>
      </c>
      <c r="I152" s="9">
        <v>4205.46</v>
      </c>
      <c r="J152" s="64">
        <f t="shared" si="2"/>
        <v>149</v>
      </c>
    </row>
    <row r="153" spans="2:10" x14ac:dyDescent="0.25">
      <c r="B153" s="67">
        <v>41822</v>
      </c>
      <c r="C153" s="8">
        <v>2612</v>
      </c>
      <c r="D153" s="9" t="s">
        <v>56</v>
      </c>
      <c r="E153" s="9" t="s">
        <v>63</v>
      </c>
      <c r="F153" s="9" t="s">
        <v>59</v>
      </c>
      <c r="G153" s="9">
        <v>9</v>
      </c>
      <c r="H153" s="9">
        <v>4171.5</v>
      </c>
      <c r="I153" s="9">
        <v>4196.5289999999995</v>
      </c>
      <c r="J153" s="64">
        <f t="shared" si="2"/>
        <v>150</v>
      </c>
    </row>
    <row r="154" spans="2:10" x14ac:dyDescent="0.25">
      <c r="B154" s="67">
        <v>40948</v>
      </c>
      <c r="C154" s="8">
        <v>2274</v>
      </c>
      <c r="D154" s="9" t="s">
        <v>57</v>
      </c>
      <c r="E154" s="9" t="s">
        <v>65</v>
      </c>
      <c r="F154" s="9" t="s">
        <v>58</v>
      </c>
      <c r="G154" s="9">
        <v>7</v>
      </c>
      <c r="H154" s="9">
        <v>1932</v>
      </c>
      <c r="I154" s="9">
        <v>4193.4059999999999</v>
      </c>
      <c r="J154" s="64">
        <f t="shared" si="2"/>
        <v>151</v>
      </c>
    </row>
    <row r="155" spans="2:10" x14ac:dyDescent="0.25">
      <c r="B155" s="67">
        <v>41367</v>
      </c>
      <c r="C155" s="8">
        <v>2567</v>
      </c>
      <c r="D155" s="9" t="s">
        <v>56</v>
      </c>
      <c r="E155" s="9" t="s">
        <v>63</v>
      </c>
      <c r="F155" s="9" t="s">
        <v>59</v>
      </c>
      <c r="G155" s="9">
        <v>9</v>
      </c>
      <c r="H155" s="9">
        <v>7411.5</v>
      </c>
      <c r="I155" s="9">
        <v>4191.9444000000003</v>
      </c>
      <c r="J155" s="64">
        <f t="shared" si="2"/>
        <v>152</v>
      </c>
    </row>
    <row r="156" spans="2:10" x14ac:dyDescent="0.25">
      <c r="B156" s="67">
        <v>40932</v>
      </c>
      <c r="C156" s="8">
        <v>1323</v>
      </c>
      <c r="D156" s="9" t="s">
        <v>57</v>
      </c>
      <c r="E156" s="9" t="s">
        <v>60</v>
      </c>
      <c r="F156" s="9" t="s">
        <v>59</v>
      </c>
      <c r="G156" s="9">
        <v>8</v>
      </c>
      <c r="H156" s="9">
        <v>5640</v>
      </c>
      <c r="I156" s="9">
        <v>4190.5199999999995</v>
      </c>
      <c r="J156" s="64">
        <f t="shared" si="2"/>
        <v>153</v>
      </c>
    </row>
    <row r="157" spans="2:10" x14ac:dyDescent="0.25">
      <c r="B157" s="67">
        <v>40926</v>
      </c>
      <c r="C157" s="8">
        <v>1128</v>
      </c>
      <c r="D157" s="9" t="s">
        <v>57</v>
      </c>
      <c r="E157" s="9" t="s">
        <v>54</v>
      </c>
      <c r="F157" s="9" t="s">
        <v>55</v>
      </c>
      <c r="G157" s="9">
        <v>9</v>
      </c>
      <c r="H157" s="9">
        <v>8829</v>
      </c>
      <c r="I157" s="9">
        <v>4189.3605000000007</v>
      </c>
      <c r="J157" s="64">
        <f t="shared" si="2"/>
        <v>154</v>
      </c>
    </row>
    <row r="158" spans="2:10" x14ac:dyDescent="0.25">
      <c r="B158" s="67">
        <v>41789</v>
      </c>
      <c r="C158" s="8">
        <v>2138</v>
      </c>
      <c r="D158" s="9" t="s">
        <v>56</v>
      </c>
      <c r="E158" s="9" t="s">
        <v>62</v>
      </c>
      <c r="F158" s="9" t="s">
        <v>55</v>
      </c>
      <c r="G158" s="9">
        <v>6</v>
      </c>
      <c r="H158" s="9">
        <v>2583</v>
      </c>
      <c r="I158" s="9">
        <v>4184.4600000000009</v>
      </c>
      <c r="J158" s="64">
        <f t="shared" si="2"/>
        <v>155</v>
      </c>
    </row>
    <row r="159" spans="2:10" x14ac:dyDescent="0.25">
      <c r="B159" s="67">
        <v>41377</v>
      </c>
      <c r="C159" s="8">
        <v>2417</v>
      </c>
      <c r="D159" s="9" t="s">
        <v>56</v>
      </c>
      <c r="E159" s="9" t="s">
        <v>65</v>
      </c>
      <c r="F159" s="9" t="s">
        <v>55</v>
      </c>
      <c r="G159" s="9">
        <v>7</v>
      </c>
      <c r="H159" s="9">
        <v>12022.5</v>
      </c>
      <c r="I159" s="9">
        <v>4181.9063999999998</v>
      </c>
      <c r="J159" s="64">
        <f t="shared" si="2"/>
        <v>156</v>
      </c>
    </row>
    <row r="160" spans="2:10" x14ac:dyDescent="0.25">
      <c r="B160" s="67">
        <v>41779</v>
      </c>
      <c r="C160" s="8">
        <v>2800</v>
      </c>
      <c r="D160" s="9" t="s">
        <v>53</v>
      </c>
      <c r="E160" s="9" t="s">
        <v>65</v>
      </c>
      <c r="F160" s="9" t="s">
        <v>59</v>
      </c>
      <c r="G160" s="9">
        <v>8</v>
      </c>
      <c r="H160" s="9">
        <v>11960</v>
      </c>
      <c r="I160" s="9">
        <v>4174.04</v>
      </c>
      <c r="J160" s="64">
        <f t="shared" si="2"/>
        <v>157</v>
      </c>
    </row>
    <row r="161" spans="2:10" x14ac:dyDescent="0.25">
      <c r="B161" s="67">
        <v>41797</v>
      </c>
      <c r="C161" s="8">
        <v>2234</v>
      </c>
      <c r="D161" s="9" t="s">
        <v>56</v>
      </c>
      <c r="E161" s="9" t="s">
        <v>63</v>
      </c>
      <c r="F161" s="9" t="s">
        <v>59</v>
      </c>
      <c r="G161" s="9">
        <v>8</v>
      </c>
      <c r="H161" s="9">
        <v>11904</v>
      </c>
      <c r="I161" s="9">
        <v>4160.4479999999994</v>
      </c>
      <c r="J161" s="64">
        <f t="shared" si="2"/>
        <v>158</v>
      </c>
    </row>
    <row r="162" spans="2:10" x14ac:dyDescent="0.25">
      <c r="B162" s="67">
        <v>41817</v>
      </c>
      <c r="C162" s="8">
        <v>2244</v>
      </c>
      <c r="D162" s="9" t="s">
        <v>57</v>
      </c>
      <c r="E162" s="9" t="s">
        <v>63</v>
      </c>
      <c r="F162" s="9" t="s">
        <v>55</v>
      </c>
      <c r="G162" s="9">
        <v>6</v>
      </c>
      <c r="H162" s="9">
        <v>8676</v>
      </c>
      <c r="I162" s="9">
        <v>4146.0434999999998</v>
      </c>
      <c r="J162" s="64">
        <f t="shared" si="2"/>
        <v>159</v>
      </c>
    </row>
    <row r="163" spans="2:10" x14ac:dyDescent="0.25">
      <c r="B163" s="67">
        <v>41390</v>
      </c>
      <c r="C163" s="8">
        <v>1980</v>
      </c>
      <c r="D163" s="9" t="s">
        <v>57</v>
      </c>
      <c r="E163" s="9" t="s">
        <v>61</v>
      </c>
      <c r="F163" s="9" t="s">
        <v>59</v>
      </c>
      <c r="G163" s="9">
        <v>6</v>
      </c>
      <c r="H163" s="9">
        <v>4950</v>
      </c>
      <c r="I163" s="9">
        <v>4145.13</v>
      </c>
      <c r="J163" s="64">
        <f t="shared" si="2"/>
        <v>160</v>
      </c>
    </row>
    <row r="164" spans="2:10" x14ac:dyDescent="0.25">
      <c r="B164" s="67">
        <v>40946</v>
      </c>
      <c r="C164" s="8">
        <v>1337</v>
      </c>
      <c r="D164" s="9" t="s">
        <v>56</v>
      </c>
      <c r="E164" s="9" t="s">
        <v>60</v>
      </c>
      <c r="F164" s="9" t="s">
        <v>55</v>
      </c>
      <c r="G164" s="9">
        <v>8</v>
      </c>
      <c r="H164" s="9">
        <v>9408</v>
      </c>
      <c r="I164" s="9">
        <v>4139.5200000000004</v>
      </c>
      <c r="J164" s="64">
        <f t="shared" si="2"/>
        <v>161</v>
      </c>
    </row>
    <row r="165" spans="2:10" x14ac:dyDescent="0.25">
      <c r="B165" s="67">
        <v>41344</v>
      </c>
      <c r="C165" s="8">
        <v>1906</v>
      </c>
      <c r="D165" s="9" t="s">
        <v>53</v>
      </c>
      <c r="E165" s="9" t="s">
        <v>61</v>
      </c>
      <c r="F165" s="9" t="s">
        <v>58</v>
      </c>
      <c r="G165" s="9">
        <v>6</v>
      </c>
      <c r="H165" s="9">
        <v>5616</v>
      </c>
      <c r="I165" s="9">
        <v>4112.7840000000006</v>
      </c>
      <c r="J165" s="64">
        <f t="shared" si="2"/>
        <v>162</v>
      </c>
    </row>
    <row r="166" spans="2:10" x14ac:dyDescent="0.25">
      <c r="B166" s="67">
        <v>41340</v>
      </c>
      <c r="C166" s="8">
        <v>1826</v>
      </c>
      <c r="D166" s="9" t="s">
        <v>56</v>
      </c>
      <c r="E166" s="9" t="s">
        <v>63</v>
      </c>
      <c r="F166" s="9" t="s">
        <v>58</v>
      </c>
      <c r="G166" s="9">
        <v>9</v>
      </c>
      <c r="H166" s="9">
        <v>5697</v>
      </c>
      <c r="I166" s="9">
        <v>4106.3976000000002</v>
      </c>
      <c r="J166" s="64">
        <f t="shared" si="2"/>
        <v>163</v>
      </c>
    </row>
    <row r="167" spans="2:10" x14ac:dyDescent="0.25">
      <c r="B167" s="67">
        <v>41348</v>
      </c>
      <c r="C167" s="8">
        <v>1834</v>
      </c>
      <c r="D167" s="9" t="s">
        <v>53</v>
      </c>
      <c r="E167" s="9" t="s">
        <v>63</v>
      </c>
      <c r="F167" s="9" t="s">
        <v>58</v>
      </c>
      <c r="G167" s="9">
        <v>9</v>
      </c>
      <c r="H167" s="9">
        <v>6831</v>
      </c>
      <c r="I167" s="9">
        <v>4097.6891999999998</v>
      </c>
      <c r="J167" s="64">
        <f t="shared" si="2"/>
        <v>164</v>
      </c>
    </row>
    <row r="168" spans="2:10" x14ac:dyDescent="0.25">
      <c r="B168" s="67">
        <v>40934</v>
      </c>
      <c r="C168" s="8">
        <v>1865</v>
      </c>
      <c r="D168" s="9" t="s">
        <v>56</v>
      </c>
      <c r="E168" s="9" t="s">
        <v>61</v>
      </c>
      <c r="F168" s="9" t="s">
        <v>59</v>
      </c>
      <c r="G168" s="9">
        <v>8</v>
      </c>
      <c r="H168" s="9">
        <v>4496</v>
      </c>
      <c r="I168" s="9">
        <v>4094.732</v>
      </c>
      <c r="J168" s="64">
        <f t="shared" si="2"/>
        <v>165</v>
      </c>
    </row>
    <row r="169" spans="2:10" x14ac:dyDescent="0.25">
      <c r="B169" s="67">
        <v>40921</v>
      </c>
      <c r="C169" s="8">
        <v>1123</v>
      </c>
      <c r="D169" s="9" t="s">
        <v>53</v>
      </c>
      <c r="E169" s="9" t="s">
        <v>54</v>
      </c>
      <c r="F169" s="9" t="s">
        <v>58</v>
      </c>
      <c r="G169" s="9">
        <v>9</v>
      </c>
      <c r="H169" s="9">
        <v>8046</v>
      </c>
      <c r="I169" s="9">
        <v>4092.732</v>
      </c>
      <c r="J169" s="64">
        <f t="shared" si="2"/>
        <v>166</v>
      </c>
    </row>
    <row r="170" spans="2:10" x14ac:dyDescent="0.25">
      <c r="B170" s="67">
        <v>41344</v>
      </c>
      <c r="C170" s="8">
        <v>1180</v>
      </c>
      <c r="D170" s="9" t="s">
        <v>53</v>
      </c>
      <c r="E170" s="9" t="s">
        <v>54</v>
      </c>
      <c r="F170" s="9" t="s">
        <v>59</v>
      </c>
      <c r="G170" s="9">
        <v>9</v>
      </c>
      <c r="H170" s="9">
        <v>4914</v>
      </c>
      <c r="I170" s="9">
        <v>4085.4996000000001</v>
      </c>
      <c r="J170" s="64">
        <f t="shared" si="2"/>
        <v>167</v>
      </c>
    </row>
    <row r="171" spans="2:10" x14ac:dyDescent="0.25">
      <c r="B171" s="67">
        <v>40916</v>
      </c>
      <c r="C171" s="8">
        <v>2619</v>
      </c>
      <c r="D171" s="9" t="s">
        <v>57</v>
      </c>
      <c r="E171" s="9" t="s">
        <v>65</v>
      </c>
      <c r="F171" s="9" t="s">
        <v>59</v>
      </c>
      <c r="G171" s="9">
        <v>8</v>
      </c>
      <c r="H171" s="9">
        <v>6084</v>
      </c>
      <c r="I171" s="9">
        <v>4072.2240000000002</v>
      </c>
      <c r="J171" s="64">
        <f t="shared" si="2"/>
        <v>168</v>
      </c>
    </row>
    <row r="172" spans="2:10" x14ac:dyDescent="0.25">
      <c r="B172" s="67">
        <v>40964</v>
      </c>
      <c r="C172" s="8">
        <v>1166</v>
      </c>
      <c r="D172" s="9" t="s">
        <v>56</v>
      </c>
      <c r="E172" s="9" t="s">
        <v>54</v>
      </c>
      <c r="F172" s="9" t="s">
        <v>55</v>
      </c>
      <c r="G172" s="9">
        <v>6</v>
      </c>
      <c r="H172" s="9">
        <v>9315</v>
      </c>
      <c r="I172" s="9">
        <v>4057.6140000000005</v>
      </c>
      <c r="J172" s="64">
        <f t="shared" si="2"/>
        <v>169</v>
      </c>
    </row>
    <row r="173" spans="2:10" x14ac:dyDescent="0.25">
      <c r="B173" s="67">
        <v>41345</v>
      </c>
      <c r="C173" s="8">
        <v>1542</v>
      </c>
      <c r="D173" s="9" t="s">
        <v>57</v>
      </c>
      <c r="E173" s="9" t="s">
        <v>61</v>
      </c>
      <c r="F173" s="9" t="s">
        <v>55</v>
      </c>
      <c r="G173" s="9">
        <v>9</v>
      </c>
      <c r="H173" s="9">
        <v>1984.5</v>
      </c>
      <c r="I173" s="9">
        <v>4042.4264999999996</v>
      </c>
      <c r="J173" s="64">
        <f t="shared" si="2"/>
        <v>170</v>
      </c>
    </row>
    <row r="174" spans="2:10" x14ac:dyDescent="0.25">
      <c r="B174" s="67">
        <v>41791</v>
      </c>
      <c r="C174" s="8">
        <v>2007</v>
      </c>
      <c r="D174" s="9" t="s">
        <v>57</v>
      </c>
      <c r="E174" s="9" t="s">
        <v>61</v>
      </c>
      <c r="F174" s="9" t="s">
        <v>59</v>
      </c>
      <c r="G174" s="9">
        <v>9</v>
      </c>
      <c r="H174" s="9">
        <v>11790</v>
      </c>
      <c r="I174" s="9">
        <v>4036.8959999999997</v>
      </c>
      <c r="J174" s="64">
        <f t="shared" si="2"/>
        <v>171</v>
      </c>
    </row>
    <row r="175" spans="2:10" x14ac:dyDescent="0.25">
      <c r="B175" s="67">
        <v>41782</v>
      </c>
      <c r="C175" s="8">
        <v>2592</v>
      </c>
      <c r="D175" s="9" t="s">
        <v>57</v>
      </c>
      <c r="E175" s="9" t="s">
        <v>63</v>
      </c>
      <c r="F175" s="9" t="s">
        <v>59</v>
      </c>
      <c r="G175" s="9">
        <v>7</v>
      </c>
      <c r="H175" s="9">
        <v>5386.5</v>
      </c>
      <c r="I175" s="9">
        <v>4035.3862500000005</v>
      </c>
      <c r="J175" s="64">
        <f t="shared" si="2"/>
        <v>172</v>
      </c>
    </row>
    <row r="176" spans="2:10" x14ac:dyDescent="0.25">
      <c r="B176" s="67">
        <v>41804</v>
      </c>
      <c r="C176" s="8">
        <v>2911</v>
      </c>
      <c r="D176" s="9" t="s">
        <v>56</v>
      </c>
      <c r="E176" s="9" t="s">
        <v>64</v>
      </c>
      <c r="F176" s="9" t="s">
        <v>58</v>
      </c>
      <c r="G176" s="9">
        <v>10</v>
      </c>
      <c r="H176" s="9">
        <v>7980</v>
      </c>
      <c r="I176" s="9">
        <v>4032.56</v>
      </c>
      <c r="J176" s="64">
        <f t="shared" si="2"/>
        <v>173</v>
      </c>
    </row>
    <row r="177" spans="2:10" x14ac:dyDescent="0.25">
      <c r="B177" s="67">
        <v>40962</v>
      </c>
      <c r="C177" s="8">
        <v>2191</v>
      </c>
      <c r="D177" s="9" t="s">
        <v>56</v>
      </c>
      <c r="E177" s="9" t="s">
        <v>63</v>
      </c>
      <c r="F177" s="9" t="s">
        <v>58</v>
      </c>
      <c r="G177" s="9">
        <v>10</v>
      </c>
      <c r="H177" s="9">
        <v>2660</v>
      </c>
      <c r="I177" s="9">
        <v>4032.56</v>
      </c>
      <c r="J177" s="64">
        <f t="shared" si="2"/>
        <v>173</v>
      </c>
    </row>
    <row r="178" spans="2:10" x14ac:dyDescent="0.25">
      <c r="B178" s="67">
        <v>41367</v>
      </c>
      <c r="C178" s="8">
        <v>1392</v>
      </c>
      <c r="D178" s="9" t="s">
        <v>57</v>
      </c>
      <c r="E178" s="9" t="s">
        <v>60</v>
      </c>
      <c r="F178" s="9" t="s">
        <v>58</v>
      </c>
      <c r="G178" s="9">
        <v>8</v>
      </c>
      <c r="H178" s="9">
        <v>8028</v>
      </c>
      <c r="I178" s="9">
        <v>4016.6760000000004</v>
      </c>
      <c r="J178" s="64">
        <f t="shared" si="2"/>
        <v>175</v>
      </c>
    </row>
    <row r="179" spans="2:10" x14ac:dyDescent="0.25">
      <c r="B179" s="67">
        <v>40919</v>
      </c>
      <c r="C179" s="8">
        <v>1310</v>
      </c>
      <c r="D179" s="9" t="s">
        <v>56</v>
      </c>
      <c r="E179" s="9" t="s">
        <v>60</v>
      </c>
      <c r="F179" s="9" t="s">
        <v>55</v>
      </c>
      <c r="G179" s="9">
        <v>8</v>
      </c>
      <c r="H179" s="9">
        <v>13020</v>
      </c>
      <c r="I179" s="9">
        <v>4004.9519999999998</v>
      </c>
      <c r="J179" s="64">
        <f t="shared" si="2"/>
        <v>176</v>
      </c>
    </row>
    <row r="180" spans="2:10" x14ac:dyDescent="0.25">
      <c r="B180" s="67">
        <v>40969</v>
      </c>
      <c r="C180" s="8">
        <v>1891</v>
      </c>
      <c r="D180" s="9" t="s">
        <v>53</v>
      </c>
      <c r="E180" s="9" t="s">
        <v>61</v>
      </c>
      <c r="F180" s="9" t="s">
        <v>59</v>
      </c>
      <c r="G180" s="9">
        <v>6</v>
      </c>
      <c r="H180" s="9">
        <v>10710</v>
      </c>
      <c r="I180" s="9">
        <v>3991.6170000000002</v>
      </c>
      <c r="J180" s="64">
        <f t="shared" si="2"/>
        <v>177</v>
      </c>
    </row>
    <row r="181" spans="2:10" x14ac:dyDescent="0.25">
      <c r="B181" s="67">
        <v>41387</v>
      </c>
      <c r="C181" s="8">
        <v>1412</v>
      </c>
      <c r="D181" s="9" t="s">
        <v>56</v>
      </c>
      <c r="E181" s="9" t="s">
        <v>60</v>
      </c>
      <c r="F181" s="9" t="s">
        <v>58</v>
      </c>
      <c r="G181" s="9">
        <v>9</v>
      </c>
      <c r="H181" s="9">
        <v>2421</v>
      </c>
      <c r="I181" s="9">
        <v>3976.4924999999998</v>
      </c>
      <c r="J181" s="64">
        <f t="shared" si="2"/>
        <v>178</v>
      </c>
    </row>
    <row r="182" spans="2:10" x14ac:dyDescent="0.25">
      <c r="B182" s="67">
        <v>41790</v>
      </c>
      <c r="C182" s="8">
        <v>2441</v>
      </c>
      <c r="D182" s="9" t="s">
        <v>56</v>
      </c>
      <c r="E182" s="9" t="s">
        <v>65</v>
      </c>
      <c r="F182" s="9" t="s">
        <v>59</v>
      </c>
      <c r="G182" s="9">
        <v>10</v>
      </c>
      <c r="H182" s="9">
        <v>2280</v>
      </c>
      <c r="I182" s="9">
        <v>3961.7280000000001</v>
      </c>
      <c r="J182" s="64">
        <f t="shared" si="2"/>
        <v>179</v>
      </c>
    </row>
    <row r="183" spans="2:10" x14ac:dyDescent="0.25">
      <c r="B183" s="67">
        <v>40927</v>
      </c>
      <c r="C183" s="8">
        <v>1681</v>
      </c>
      <c r="D183" s="9" t="s">
        <v>53</v>
      </c>
      <c r="E183" s="9" t="s">
        <v>62</v>
      </c>
      <c r="F183" s="9" t="s">
        <v>58</v>
      </c>
      <c r="G183" s="9">
        <v>8</v>
      </c>
      <c r="H183" s="9">
        <v>11280</v>
      </c>
      <c r="I183" s="9">
        <v>3959.2799999999997</v>
      </c>
      <c r="J183" s="64">
        <f t="shared" si="2"/>
        <v>180</v>
      </c>
    </row>
    <row r="184" spans="2:10" x14ac:dyDescent="0.25">
      <c r="B184" s="67">
        <v>41373</v>
      </c>
      <c r="C184" s="8">
        <v>2874</v>
      </c>
      <c r="D184" s="9" t="s">
        <v>57</v>
      </c>
      <c r="E184" s="9" t="s">
        <v>64</v>
      </c>
      <c r="F184" s="9" t="s">
        <v>55</v>
      </c>
      <c r="G184" s="9">
        <v>8</v>
      </c>
      <c r="H184" s="9">
        <v>2952</v>
      </c>
      <c r="I184" s="9">
        <v>3958.6320000000005</v>
      </c>
      <c r="J184" s="64">
        <f t="shared" si="2"/>
        <v>181</v>
      </c>
    </row>
    <row r="185" spans="2:10" x14ac:dyDescent="0.25">
      <c r="B185" s="67">
        <v>41801</v>
      </c>
      <c r="C185" s="8">
        <v>1461</v>
      </c>
      <c r="D185" s="9" t="s">
        <v>57</v>
      </c>
      <c r="E185" s="9" t="s">
        <v>60</v>
      </c>
      <c r="F185" s="9" t="s">
        <v>55</v>
      </c>
      <c r="G185" s="9">
        <v>8</v>
      </c>
      <c r="H185" s="9">
        <v>11088</v>
      </c>
      <c r="I185" s="9">
        <v>3958.4160000000002</v>
      </c>
      <c r="J185" s="64">
        <f t="shared" si="2"/>
        <v>182</v>
      </c>
    </row>
    <row r="186" spans="2:10" x14ac:dyDescent="0.25">
      <c r="B186" s="67">
        <v>41371</v>
      </c>
      <c r="C186" s="8">
        <v>2569</v>
      </c>
      <c r="D186" s="9" t="s">
        <v>53</v>
      </c>
      <c r="E186" s="9" t="s">
        <v>63</v>
      </c>
      <c r="F186" s="9" t="s">
        <v>55</v>
      </c>
      <c r="G186" s="9">
        <v>6</v>
      </c>
      <c r="H186" s="9">
        <v>7992</v>
      </c>
      <c r="I186" s="9">
        <v>3956.5727999999999</v>
      </c>
      <c r="J186" s="64">
        <f t="shared" si="2"/>
        <v>183</v>
      </c>
    </row>
    <row r="187" spans="2:10" x14ac:dyDescent="0.25">
      <c r="B187" s="67">
        <v>41357</v>
      </c>
      <c r="C187" s="8">
        <v>1382</v>
      </c>
      <c r="D187" s="9" t="s">
        <v>56</v>
      </c>
      <c r="E187" s="9" t="s">
        <v>60</v>
      </c>
      <c r="F187" s="9" t="s">
        <v>55</v>
      </c>
      <c r="G187" s="9">
        <v>10</v>
      </c>
      <c r="H187" s="9">
        <v>8160</v>
      </c>
      <c r="I187" s="9">
        <v>3942.9119999999998</v>
      </c>
      <c r="J187" s="64">
        <f t="shared" si="2"/>
        <v>184</v>
      </c>
    </row>
    <row r="188" spans="2:10" x14ac:dyDescent="0.25">
      <c r="B188" s="67">
        <v>40960</v>
      </c>
      <c r="C188" s="8">
        <v>2486</v>
      </c>
      <c r="D188" s="9" t="s">
        <v>56</v>
      </c>
      <c r="E188" s="9" t="s">
        <v>64</v>
      </c>
      <c r="F188" s="9" t="s">
        <v>59</v>
      </c>
      <c r="G188" s="9">
        <v>6</v>
      </c>
      <c r="H188" s="9">
        <v>4734</v>
      </c>
      <c r="I188" s="9">
        <v>3942.4751999999999</v>
      </c>
      <c r="J188" s="64">
        <f t="shared" si="2"/>
        <v>185</v>
      </c>
    </row>
    <row r="189" spans="2:10" x14ac:dyDescent="0.25">
      <c r="B189" s="67">
        <v>41371</v>
      </c>
      <c r="C189" s="8">
        <v>2873</v>
      </c>
      <c r="D189" s="9" t="s">
        <v>56</v>
      </c>
      <c r="E189" s="9" t="s">
        <v>64</v>
      </c>
      <c r="F189" s="9" t="s">
        <v>59</v>
      </c>
      <c r="G189" s="9">
        <v>6</v>
      </c>
      <c r="H189" s="9">
        <v>12330</v>
      </c>
      <c r="I189" s="9">
        <v>3938.6952000000001</v>
      </c>
      <c r="J189" s="64">
        <f t="shared" si="2"/>
        <v>186</v>
      </c>
    </row>
    <row r="190" spans="2:10" x14ac:dyDescent="0.25">
      <c r="B190" s="67">
        <v>41382</v>
      </c>
      <c r="C190" s="8">
        <v>2209</v>
      </c>
      <c r="D190" s="9" t="s">
        <v>53</v>
      </c>
      <c r="E190" s="9" t="s">
        <v>63</v>
      </c>
      <c r="F190" s="9" t="s">
        <v>55</v>
      </c>
      <c r="G190" s="9">
        <v>9</v>
      </c>
      <c r="H190" s="9">
        <v>2349</v>
      </c>
      <c r="I190" s="9">
        <v>3937.8635999999997</v>
      </c>
      <c r="J190" s="64">
        <f t="shared" si="2"/>
        <v>187</v>
      </c>
    </row>
    <row r="191" spans="2:10" x14ac:dyDescent="0.25">
      <c r="B191" s="67">
        <v>41792</v>
      </c>
      <c r="C191" s="8">
        <v>1263</v>
      </c>
      <c r="D191" s="9" t="s">
        <v>57</v>
      </c>
      <c r="E191" s="9" t="s">
        <v>54</v>
      </c>
      <c r="F191" s="9" t="s">
        <v>55</v>
      </c>
      <c r="G191" s="9">
        <v>10</v>
      </c>
      <c r="H191" s="9">
        <v>9000</v>
      </c>
      <c r="I191" s="9">
        <v>3937.5</v>
      </c>
      <c r="J191" s="64">
        <f t="shared" si="2"/>
        <v>188</v>
      </c>
    </row>
    <row r="192" spans="2:10" x14ac:dyDescent="0.25">
      <c r="B192" s="67">
        <v>41351</v>
      </c>
      <c r="C192" s="8">
        <v>1187</v>
      </c>
      <c r="D192" s="9" t="s">
        <v>56</v>
      </c>
      <c r="E192" s="9" t="s">
        <v>54</v>
      </c>
      <c r="F192" s="9" t="s">
        <v>58</v>
      </c>
      <c r="G192" s="9">
        <v>8</v>
      </c>
      <c r="H192" s="9">
        <v>11070</v>
      </c>
      <c r="I192" s="9">
        <v>3935.3850000000002</v>
      </c>
      <c r="J192" s="64">
        <f t="shared" si="2"/>
        <v>189</v>
      </c>
    </row>
    <row r="193" spans="2:10" x14ac:dyDescent="0.25">
      <c r="B193" s="67">
        <v>41775</v>
      </c>
      <c r="C193" s="8">
        <v>2223</v>
      </c>
      <c r="D193" s="9" t="s">
        <v>57</v>
      </c>
      <c r="E193" s="9" t="s">
        <v>63</v>
      </c>
      <c r="F193" s="9" t="s">
        <v>59</v>
      </c>
      <c r="G193" s="9">
        <v>7</v>
      </c>
      <c r="H193" s="9">
        <v>4515</v>
      </c>
      <c r="I193" s="9">
        <v>3930.3074999999999</v>
      </c>
      <c r="J193" s="64">
        <f t="shared" si="2"/>
        <v>190</v>
      </c>
    </row>
    <row r="194" spans="2:10" x14ac:dyDescent="0.25">
      <c r="B194" s="67">
        <v>41353</v>
      </c>
      <c r="C194" s="8">
        <v>2398</v>
      </c>
      <c r="D194" s="9" t="s">
        <v>53</v>
      </c>
      <c r="E194" s="9" t="s">
        <v>65</v>
      </c>
      <c r="F194" s="9" t="s">
        <v>55</v>
      </c>
      <c r="G194" s="9">
        <v>9</v>
      </c>
      <c r="H194" s="9">
        <v>2214</v>
      </c>
      <c r="I194" s="9">
        <v>3928.7429999999999</v>
      </c>
      <c r="J194" s="64">
        <f t="shared" si="2"/>
        <v>191</v>
      </c>
    </row>
    <row r="195" spans="2:10" x14ac:dyDescent="0.25">
      <c r="B195" s="67">
        <v>41364</v>
      </c>
      <c r="C195" s="8">
        <v>2505</v>
      </c>
      <c r="D195" s="9" t="s">
        <v>57</v>
      </c>
      <c r="E195" s="9" t="s">
        <v>64</v>
      </c>
      <c r="F195" s="9" t="s">
        <v>55</v>
      </c>
      <c r="G195" s="9">
        <v>10</v>
      </c>
      <c r="H195" s="9">
        <v>10240</v>
      </c>
      <c r="I195" s="9">
        <v>3927.04</v>
      </c>
      <c r="J195" s="64">
        <f t="shared" si="2"/>
        <v>192</v>
      </c>
    </row>
    <row r="196" spans="2:10" x14ac:dyDescent="0.25">
      <c r="B196" s="67">
        <v>40969</v>
      </c>
      <c r="C196" s="8">
        <v>1359</v>
      </c>
      <c r="D196" s="9" t="s">
        <v>57</v>
      </c>
      <c r="E196" s="9" t="s">
        <v>60</v>
      </c>
      <c r="F196" s="9" t="s">
        <v>59</v>
      </c>
      <c r="G196" s="9">
        <v>7</v>
      </c>
      <c r="H196" s="9">
        <v>7182</v>
      </c>
      <c r="I196" s="9">
        <v>3926.1600000000003</v>
      </c>
      <c r="J196" s="64">
        <f t="shared" ref="J196:J259" si="3">RANK(I196,$I$4:$I$1328,0)</f>
        <v>193</v>
      </c>
    </row>
    <row r="197" spans="2:10" x14ac:dyDescent="0.25">
      <c r="B197" s="67">
        <v>40932</v>
      </c>
      <c r="C197" s="8">
        <v>1134</v>
      </c>
      <c r="D197" s="9" t="s">
        <v>57</v>
      </c>
      <c r="E197" s="9" t="s">
        <v>54</v>
      </c>
      <c r="F197" s="9" t="s">
        <v>59</v>
      </c>
      <c r="G197" s="9">
        <v>9</v>
      </c>
      <c r="H197" s="9">
        <v>12735</v>
      </c>
      <c r="I197" s="9">
        <v>3907.0980000000004</v>
      </c>
      <c r="J197" s="64">
        <f t="shared" si="3"/>
        <v>194</v>
      </c>
    </row>
    <row r="198" spans="2:10" x14ac:dyDescent="0.25">
      <c r="B198" s="67">
        <v>40959</v>
      </c>
      <c r="C198" s="8">
        <v>2190</v>
      </c>
      <c r="D198" s="9" t="s">
        <v>53</v>
      </c>
      <c r="E198" s="9" t="s">
        <v>63</v>
      </c>
      <c r="F198" s="9" t="s">
        <v>58</v>
      </c>
      <c r="G198" s="9">
        <v>6</v>
      </c>
      <c r="H198" s="9">
        <v>11925</v>
      </c>
      <c r="I198" s="9">
        <v>3905.6760000000004</v>
      </c>
      <c r="J198" s="64">
        <f t="shared" si="3"/>
        <v>195</v>
      </c>
    </row>
    <row r="199" spans="2:10" x14ac:dyDescent="0.25">
      <c r="B199" s="67">
        <v>41398</v>
      </c>
      <c r="C199" s="8">
        <v>2116</v>
      </c>
      <c r="D199" s="9" t="s">
        <v>53</v>
      </c>
      <c r="E199" s="9" t="s">
        <v>62</v>
      </c>
      <c r="F199" s="9" t="s">
        <v>59</v>
      </c>
      <c r="G199" s="9">
        <v>6</v>
      </c>
      <c r="H199" s="9">
        <v>12060</v>
      </c>
      <c r="I199" s="9">
        <v>3905.5104000000001</v>
      </c>
      <c r="J199" s="64">
        <f t="shared" si="3"/>
        <v>196</v>
      </c>
    </row>
    <row r="200" spans="2:10" x14ac:dyDescent="0.25">
      <c r="B200" s="67">
        <v>41823</v>
      </c>
      <c r="C200" s="8">
        <v>1792</v>
      </c>
      <c r="D200" s="9" t="s">
        <v>53</v>
      </c>
      <c r="E200" s="9" t="s">
        <v>62</v>
      </c>
      <c r="F200" s="9" t="s">
        <v>59</v>
      </c>
      <c r="G200" s="9">
        <v>6</v>
      </c>
      <c r="H200" s="9">
        <v>5004</v>
      </c>
      <c r="I200" s="9">
        <v>3896.1143999999999</v>
      </c>
      <c r="J200" s="64">
        <f t="shared" si="3"/>
        <v>197</v>
      </c>
    </row>
    <row r="201" spans="2:10" x14ac:dyDescent="0.25">
      <c r="B201" s="67">
        <v>40955</v>
      </c>
      <c r="C201" s="8">
        <v>1511</v>
      </c>
      <c r="D201" s="9" t="s">
        <v>56</v>
      </c>
      <c r="E201" s="9" t="s">
        <v>61</v>
      </c>
      <c r="F201" s="9" t="s">
        <v>58</v>
      </c>
      <c r="G201" s="9">
        <v>7</v>
      </c>
      <c r="H201" s="9">
        <v>9345</v>
      </c>
      <c r="I201" s="9">
        <v>3895.9304999999999</v>
      </c>
      <c r="J201" s="64">
        <f t="shared" si="3"/>
        <v>198</v>
      </c>
    </row>
    <row r="202" spans="2:10" x14ac:dyDescent="0.25">
      <c r="B202" s="67">
        <v>41352</v>
      </c>
      <c r="C202" s="8">
        <v>1188</v>
      </c>
      <c r="D202" s="9" t="s">
        <v>57</v>
      </c>
      <c r="E202" s="9" t="s">
        <v>54</v>
      </c>
      <c r="F202" s="9" t="s">
        <v>59</v>
      </c>
      <c r="G202" s="9">
        <v>9</v>
      </c>
      <c r="H202" s="9">
        <v>5913</v>
      </c>
      <c r="I202" s="9">
        <v>3893.1192000000001</v>
      </c>
      <c r="J202" s="64">
        <f t="shared" si="3"/>
        <v>199</v>
      </c>
    </row>
    <row r="203" spans="2:10" x14ac:dyDescent="0.25">
      <c r="B203" s="67">
        <v>40938</v>
      </c>
      <c r="C203" s="8">
        <v>1329</v>
      </c>
      <c r="D203" s="9" t="s">
        <v>57</v>
      </c>
      <c r="E203" s="9" t="s">
        <v>60</v>
      </c>
      <c r="F203" s="9" t="s">
        <v>58</v>
      </c>
      <c r="G203" s="9">
        <v>9</v>
      </c>
      <c r="H203" s="9">
        <v>5022</v>
      </c>
      <c r="I203" s="9">
        <v>3887.0280000000002</v>
      </c>
      <c r="J203" s="64">
        <f t="shared" si="3"/>
        <v>200</v>
      </c>
    </row>
    <row r="204" spans="2:10" x14ac:dyDescent="0.25">
      <c r="B204" s="67">
        <v>41805</v>
      </c>
      <c r="C204" s="8">
        <v>2146</v>
      </c>
      <c r="D204" s="9" t="s">
        <v>53</v>
      </c>
      <c r="E204" s="9" t="s">
        <v>62</v>
      </c>
      <c r="F204" s="9" t="s">
        <v>55</v>
      </c>
      <c r="G204" s="9">
        <v>9</v>
      </c>
      <c r="H204" s="9">
        <v>4770</v>
      </c>
      <c r="I204" s="9">
        <v>3885.1649999999995</v>
      </c>
      <c r="J204" s="64">
        <f t="shared" si="3"/>
        <v>201</v>
      </c>
    </row>
    <row r="205" spans="2:10" x14ac:dyDescent="0.25">
      <c r="B205" s="67">
        <v>41823</v>
      </c>
      <c r="C205" s="8">
        <v>2247</v>
      </c>
      <c r="D205" s="9" t="s">
        <v>57</v>
      </c>
      <c r="E205" s="9" t="s">
        <v>63</v>
      </c>
      <c r="F205" s="9" t="s">
        <v>58</v>
      </c>
      <c r="G205" s="9">
        <v>9</v>
      </c>
      <c r="H205" s="9">
        <v>9432</v>
      </c>
      <c r="I205" s="9">
        <v>3880.3247999999999</v>
      </c>
      <c r="J205" s="64">
        <f t="shared" si="3"/>
        <v>202</v>
      </c>
    </row>
    <row r="206" spans="2:10" x14ac:dyDescent="0.25">
      <c r="B206" s="67">
        <v>41769</v>
      </c>
      <c r="C206" s="8">
        <v>1429</v>
      </c>
      <c r="D206" s="9" t="s">
        <v>53</v>
      </c>
      <c r="E206" s="9" t="s">
        <v>60</v>
      </c>
      <c r="F206" s="9" t="s">
        <v>58</v>
      </c>
      <c r="G206" s="9">
        <v>6</v>
      </c>
      <c r="H206" s="9">
        <v>5535</v>
      </c>
      <c r="I206" s="9">
        <v>3875.4224999999997</v>
      </c>
      <c r="J206" s="64">
        <f t="shared" si="3"/>
        <v>203</v>
      </c>
    </row>
    <row r="207" spans="2:10" x14ac:dyDescent="0.25">
      <c r="B207" s="67">
        <v>41774</v>
      </c>
      <c r="C207" s="8">
        <v>2130</v>
      </c>
      <c r="D207" s="9" t="s">
        <v>57</v>
      </c>
      <c r="E207" s="9" t="s">
        <v>62</v>
      </c>
      <c r="F207" s="9" t="s">
        <v>58</v>
      </c>
      <c r="G207" s="9">
        <v>8</v>
      </c>
      <c r="H207" s="9">
        <v>7152</v>
      </c>
      <c r="I207" s="9">
        <v>3874.5960000000005</v>
      </c>
      <c r="J207" s="64">
        <f t="shared" si="3"/>
        <v>204</v>
      </c>
    </row>
    <row r="208" spans="2:10" x14ac:dyDescent="0.25">
      <c r="B208" s="67">
        <v>40928</v>
      </c>
      <c r="C208" s="8">
        <v>2470</v>
      </c>
      <c r="D208" s="9" t="s">
        <v>53</v>
      </c>
      <c r="E208" s="9" t="s">
        <v>64</v>
      </c>
      <c r="F208" s="9" t="s">
        <v>55</v>
      </c>
      <c r="G208" s="9">
        <v>10</v>
      </c>
      <c r="H208" s="9">
        <v>9840</v>
      </c>
      <c r="I208" s="9">
        <v>3874.5</v>
      </c>
      <c r="J208" s="64">
        <f t="shared" si="3"/>
        <v>205</v>
      </c>
    </row>
    <row r="209" spans="2:10" x14ac:dyDescent="0.25">
      <c r="B209" s="67">
        <v>41820</v>
      </c>
      <c r="C209" s="8">
        <v>2456</v>
      </c>
      <c r="D209" s="9" t="s">
        <v>56</v>
      </c>
      <c r="E209" s="9" t="s">
        <v>65</v>
      </c>
      <c r="F209" s="9" t="s">
        <v>58</v>
      </c>
      <c r="G209" s="9">
        <v>7</v>
      </c>
      <c r="H209" s="9">
        <v>2009</v>
      </c>
      <c r="I209" s="9">
        <v>3864.3114999999998</v>
      </c>
      <c r="J209" s="64">
        <f t="shared" si="3"/>
        <v>206</v>
      </c>
    </row>
    <row r="210" spans="2:10" x14ac:dyDescent="0.25">
      <c r="B210" s="67">
        <v>41393</v>
      </c>
      <c r="C210" s="8">
        <v>2425</v>
      </c>
      <c r="D210" s="9" t="s">
        <v>53</v>
      </c>
      <c r="E210" s="9" t="s">
        <v>65</v>
      </c>
      <c r="F210" s="9" t="s">
        <v>55</v>
      </c>
      <c r="G210" s="9">
        <v>6</v>
      </c>
      <c r="H210" s="9">
        <v>3762</v>
      </c>
      <c r="I210" s="9">
        <v>3857.9309999999996</v>
      </c>
      <c r="J210" s="64">
        <f t="shared" si="3"/>
        <v>207</v>
      </c>
    </row>
    <row r="211" spans="2:10" x14ac:dyDescent="0.25">
      <c r="B211" s="67">
        <v>41388</v>
      </c>
      <c r="C211" s="8">
        <v>2212</v>
      </c>
      <c r="D211" s="9" t="s">
        <v>53</v>
      </c>
      <c r="E211" s="9" t="s">
        <v>63</v>
      </c>
      <c r="F211" s="9" t="s">
        <v>58</v>
      </c>
      <c r="G211" s="9">
        <v>9</v>
      </c>
      <c r="H211" s="9">
        <v>2610</v>
      </c>
      <c r="I211" s="9">
        <v>3854.4479999999999</v>
      </c>
      <c r="J211" s="64">
        <f t="shared" si="3"/>
        <v>208</v>
      </c>
    </row>
    <row r="212" spans="2:10" x14ac:dyDescent="0.25">
      <c r="B212" s="67">
        <v>40928</v>
      </c>
      <c r="C212" s="8">
        <v>1862</v>
      </c>
      <c r="D212" s="9" t="s">
        <v>56</v>
      </c>
      <c r="E212" s="9" t="s">
        <v>61</v>
      </c>
      <c r="F212" s="9" t="s">
        <v>58</v>
      </c>
      <c r="G212" s="9">
        <v>7</v>
      </c>
      <c r="H212" s="9">
        <v>2394</v>
      </c>
      <c r="I212" s="9">
        <v>3850.7489999999998</v>
      </c>
      <c r="J212" s="64">
        <f t="shared" si="3"/>
        <v>209</v>
      </c>
    </row>
    <row r="213" spans="2:10" x14ac:dyDescent="0.25">
      <c r="B213" s="67">
        <v>40910</v>
      </c>
      <c r="C213" s="8">
        <v>1673</v>
      </c>
      <c r="D213" s="9" t="s">
        <v>56</v>
      </c>
      <c r="E213" s="9" t="s">
        <v>62</v>
      </c>
      <c r="F213" s="9" t="s">
        <v>58</v>
      </c>
      <c r="G213" s="9">
        <v>8</v>
      </c>
      <c r="H213" s="9">
        <v>6528</v>
      </c>
      <c r="I213" s="9">
        <v>3850.4320000000002</v>
      </c>
      <c r="J213" s="64">
        <f t="shared" si="3"/>
        <v>210</v>
      </c>
    </row>
    <row r="214" spans="2:10" x14ac:dyDescent="0.25">
      <c r="B214" s="67">
        <v>40961</v>
      </c>
      <c r="C214" s="8">
        <v>2851</v>
      </c>
      <c r="D214" s="9" t="s">
        <v>53</v>
      </c>
      <c r="E214" s="9" t="s">
        <v>64</v>
      </c>
      <c r="F214" s="9" t="s">
        <v>58</v>
      </c>
      <c r="G214" s="9">
        <v>8</v>
      </c>
      <c r="H214" s="9">
        <v>11376</v>
      </c>
      <c r="I214" s="9">
        <v>3846.2255999999998</v>
      </c>
      <c r="J214" s="64">
        <f t="shared" si="3"/>
        <v>211</v>
      </c>
    </row>
    <row r="215" spans="2:10" x14ac:dyDescent="0.25">
      <c r="B215" s="67">
        <v>40950</v>
      </c>
      <c r="C215" s="8">
        <v>2481</v>
      </c>
      <c r="D215" s="9" t="s">
        <v>57</v>
      </c>
      <c r="E215" s="9" t="s">
        <v>64</v>
      </c>
      <c r="F215" s="9" t="s">
        <v>58</v>
      </c>
      <c r="G215" s="9">
        <v>9</v>
      </c>
      <c r="H215" s="9">
        <v>4887</v>
      </c>
      <c r="I215" s="9">
        <v>3844.8472500000003</v>
      </c>
      <c r="J215" s="64">
        <f t="shared" si="3"/>
        <v>212</v>
      </c>
    </row>
    <row r="216" spans="2:10" x14ac:dyDescent="0.25">
      <c r="B216" s="67">
        <v>41386</v>
      </c>
      <c r="C216" s="8">
        <v>1978</v>
      </c>
      <c r="D216" s="9" t="s">
        <v>53</v>
      </c>
      <c r="E216" s="9" t="s">
        <v>61</v>
      </c>
      <c r="F216" s="9" t="s">
        <v>58</v>
      </c>
      <c r="G216" s="9">
        <v>8</v>
      </c>
      <c r="H216" s="9">
        <v>2520</v>
      </c>
      <c r="I216" s="9">
        <v>3844.2599999999998</v>
      </c>
      <c r="J216" s="64">
        <f t="shared" si="3"/>
        <v>213</v>
      </c>
    </row>
    <row r="217" spans="2:10" x14ac:dyDescent="0.25">
      <c r="B217" s="67">
        <v>41813</v>
      </c>
      <c r="C217" s="8">
        <v>2150</v>
      </c>
      <c r="D217" s="9" t="s">
        <v>56</v>
      </c>
      <c r="E217" s="9" t="s">
        <v>62</v>
      </c>
      <c r="F217" s="9" t="s">
        <v>58</v>
      </c>
      <c r="G217" s="9">
        <v>10</v>
      </c>
      <c r="H217" s="9">
        <v>4320</v>
      </c>
      <c r="I217" s="9">
        <v>3841.3440000000001</v>
      </c>
      <c r="J217" s="64">
        <f t="shared" si="3"/>
        <v>214</v>
      </c>
    </row>
    <row r="218" spans="2:10" x14ac:dyDescent="0.25">
      <c r="B218" s="67">
        <v>41379</v>
      </c>
      <c r="C218" s="8">
        <v>2877</v>
      </c>
      <c r="D218" s="9" t="s">
        <v>57</v>
      </c>
      <c r="E218" s="9" t="s">
        <v>64</v>
      </c>
      <c r="F218" s="9" t="s">
        <v>58</v>
      </c>
      <c r="G218" s="9">
        <v>6</v>
      </c>
      <c r="H218" s="9">
        <v>7209</v>
      </c>
      <c r="I218" s="9">
        <v>3840.9552000000003</v>
      </c>
      <c r="J218" s="64">
        <f t="shared" si="3"/>
        <v>215</v>
      </c>
    </row>
    <row r="219" spans="2:10" x14ac:dyDescent="0.25">
      <c r="B219" s="67">
        <v>40933</v>
      </c>
      <c r="C219" s="8">
        <v>1324</v>
      </c>
      <c r="D219" s="9" t="s">
        <v>53</v>
      </c>
      <c r="E219" s="9" t="s">
        <v>60</v>
      </c>
      <c r="F219" s="9" t="s">
        <v>59</v>
      </c>
      <c r="G219" s="9">
        <v>8</v>
      </c>
      <c r="H219" s="9">
        <v>2214</v>
      </c>
      <c r="I219" s="9">
        <v>3838.1904</v>
      </c>
      <c r="J219" s="64">
        <f t="shared" si="3"/>
        <v>216</v>
      </c>
    </row>
    <row r="220" spans="2:10" x14ac:dyDescent="0.25">
      <c r="B220" s="67">
        <v>41357</v>
      </c>
      <c r="C220" s="8">
        <v>1550</v>
      </c>
      <c r="D220" s="9" t="s">
        <v>56</v>
      </c>
      <c r="E220" s="9" t="s">
        <v>61</v>
      </c>
      <c r="F220" s="9" t="s">
        <v>59</v>
      </c>
      <c r="G220" s="9">
        <v>10</v>
      </c>
      <c r="H220" s="9">
        <v>10020</v>
      </c>
      <c r="I220" s="9">
        <v>3834.6539999999995</v>
      </c>
      <c r="J220" s="64">
        <f t="shared" si="3"/>
        <v>217</v>
      </c>
    </row>
    <row r="221" spans="2:10" x14ac:dyDescent="0.25">
      <c r="B221" s="67">
        <v>41345</v>
      </c>
      <c r="C221" s="8">
        <v>1831</v>
      </c>
      <c r="D221" s="9" t="s">
        <v>53</v>
      </c>
      <c r="E221" s="9" t="s">
        <v>63</v>
      </c>
      <c r="F221" s="9" t="s">
        <v>55</v>
      </c>
      <c r="G221" s="9">
        <v>10</v>
      </c>
      <c r="H221" s="9">
        <v>4080</v>
      </c>
      <c r="I221" s="9">
        <v>3821.9399999999996</v>
      </c>
      <c r="J221" s="64">
        <f t="shared" si="3"/>
        <v>218</v>
      </c>
    </row>
    <row r="222" spans="2:10" x14ac:dyDescent="0.25">
      <c r="B222" s="67">
        <v>40925</v>
      </c>
      <c r="C222" s="8">
        <v>1316</v>
      </c>
      <c r="D222" s="9" t="s">
        <v>56</v>
      </c>
      <c r="E222" s="9" t="s">
        <v>60</v>
      </c>
      <c r="F222" s="9" t="s">
        <v>59</v>
      </c>
      <c r="G222" s="9">
        <v>8</v>
      </c>
      <c r="H222" s="9">
        <v>6288</v>
      </c>
      <c r="I222" s="9">
        <v>3818.9120000000003</v>
      </c>
      <c r="J222" s="64">
        <f t="shared" si="3"/>
        <v>219</v>
      </c>
    </row>
    <row r="223" spans="2:10" x14ac:dyDescent="0.25">
      <c r="B223" s="67">
        <v>41371</v>
      </c>
      <c r="C223" s="8">
        <v>1396</v>
      </c>
      <c r="D223" s="9" t="s">
        <v>53</v>
      </c>
      <c r="E223" s="9" t="s">
        <v>60</v>
      </c>
      <c r="F223" s="9" t="s">
        <v>59</v>
      </c>
      <c r="G223" s="9">
        <v>10</v>
      </c>
      <c r="H223" s="9">
        <v>3600</v>
      </c>
      <c r="I223" s="9">
        <v>3808.8</v>
      </c>
      <c r="J223" s="64">
        <f t="shared" si="3"/>
        <v>220</v>
      </c>
    </row>
    <row r="224" spans="2:10" x14ac:dyDescent="0.25">
      <c r="B224" s="67">
        <v>40931</v>
      </c>
      <c r="C224" s="8">
        <v>1322</v>
      </c>
      <c r="D224" s="9" t="s">
        <v>56</v>
      </c>
      <c r="E224" s="9" t="s">
        <v>60</v>
      </c>
      <c r="F224" s="9" t="s">
        <v>58</v>
      </c>
      <c r="G224" s="9">
        <v>8</v>
      </c>
      <c r="H224" s="9">
        <v>3912</v>
      </c>
      <c r="I224" s="9">
        <v>3793.6620000000003</v>
      </c>
      <c r="J224" s="64">
        <f t="shared" si="3"/>
        <v>221</v>
      </c>
    </row>
    <row r="225" spans="2:10" x14ac:dyDescent="0.25">
      <c r="B225" s="67">
        <v>41397</v>
      </c>
      <c r="C225" s="8">
        <v>1422</v>
      </c>
      <c r="D225" s="9" t="s">
        <v>57</v>
      </c>
      <c r="E225" s="9" t="s">
        <v>60</v>
      </c>
      <c r="F225" s="9" t="s">
        <v>59</v>
      </c>
      <c r="G225" s="9">
        <v>6</v>
      </c>
      <c r="H225" s="9">
        <v>2151</v>
      </c>
      <c r="I225" s="9">
        <v>3784.8995999999997</v>
      </c>
      <c r="J225" s="64">
        <f t="shared" si="3"/>
        <v>222</v>
      </c>
    </row>
    <row r="226" spans="2:10" x14ac:dyDescent="0.25">
      <c r="B226" s="67">
        <v>41376</v>
      </c>
      <c r="C226" s="8">
        <v>1212</v>
      </c>
      <c r="D226" s="9" t="s">
        <v>57</v>
      </c>
      <c r="E226" s="9" t="s">
        <v>54</v>
      </c>
      <c r="F226" s="9" t="s">
        <v>58</v>
      </c>
      <c r="G226" s="9">
        <v>9</v>
      </c>
      <c r="H226" s="9">
        <v>2207.25</v>
      </c>
      <c r="I226" s="9">
        <v>3782.122875</v>
      </c>
      <c r="J226" s="64">
        <f t="shared" si="3"/>
        <v>223</v>
      </c>
    </row>
    <row r="227" spans="2:10" x14ac:dyDescent="0.25">
      <c r="B227" s="67">
        <v>40945</v>
      </c>
      <c r="C227" s="8">
        <v>2843</v>
      </c>
      <c r="D227" s="9" t="s">
        <v>56</v>
      </c>
      <c r="E227" s="9" t="s">
        <v>64</v>
      </c>
      <c r="F227" s="9" t="s">
        <v>58</v>
      </c>
      <c r="G227" s="9">
        <v>6</v>
      </c>
      <c r="H227" s="9">
        <v>4950</v>
      </c>
      <c r="I227" s="9">
        <v>3771.9</v>
      </c>
      <c r="J227" s="64">
        <f t="shared" si="3"/>
        <v>224</v>
      </c>
    </row>
    <row r="228" spans="2:10" x14ac:dyDescent="0.25">
      <c r="B228" s="67">
        <v>41810</v>
      </c>
      <c r="C228" s="8">
        <v>1784</v>
      </c>
      <c r="D228" s="9" t="s">
        <v>56</v>
      </c>
      <c r="E228" s="9" t="s">
        <v>62</v>
      </c>
      <c r="F228" s="9" t="s">
        <v>59</v>
      </c>
      <c r="G228" s="9">
        <v>8</v>
      </c>
      <c r="H228" s="9">
        <v>6372</v>
      </c>
      <c r="I228" s="9">
        <v>3767.9759999999997</v>
      </c>
      <c r="J228" s="64">
        <f t="shared" si="3"/>
        <v>225</v>
      </c>
    </row>
    <row r="229" spans="2:10" x14ac:dyDescent="0.25">
      <c r="B229" s="67">
        <v>41771</v>
      </c>
      <c r="C229" s="8">
        <v>2127</v>
      </c>
      <c r="D229" s="9" t="s">
        <v>57</v>
      </c>
      <c r="E229" s="9" t="s">
        <v>62</v>
      </c>
      <c r="F229" s="9" t="s">
        <v>55</v>
      </c>
      <c r="G229" s="9">
        <v>9</v>
      </c>
      <c r="H229" s="9">
        <v>9247.5</v>
      </c>
      <c r="I229" s="9">
        <v>3758.1840000000002</v>
      </c>
      <c r="J229" s="64">
        <f t="shared" si="3"/>
        <v>226</v>
      </c>
    </row>
    <row r="230" spans="2:10" x14ac:dyDescent="0.25">
      <c r="B230" s="67">
        <v>40924</v>
      </c>
      <c r="C230" s="8">
        <v>1860</v>
      </c>
      <c r="D230" s="9" t="s">
        <v>57</v>
      </c>
      <c r="E230" s="9" t="s">
        <v>61</v>
      </c>
      <c r="F230" s="9" t="s">
        <v>58</v>
      </c>
      <c r="G230" s="9">
        <v>8</v>
      </c>
      <c r="H230" s="9">
        <v>2436</v>
      </c>
      <c r="I230" s="9">
        <v>3756.3119999999999</v>
      </c>
      <c r="J230" s="64">
        <f t="shared" si="3"/>
        <v>227</v>
      </c>
    </row>
    <row r="231" spans="2:10" x14ac:dyDescent="0.25">
      <c r="B231" s="67">
        <v>40952</v>
      </c>
      <c r="C231" s="8">
        <v>1154</v>
      </c>
      <c r="D231" s="9" t="s">
        <v>56</v>
      </c>
      <c r="E231" s="9" t="s">
        <v>54</v>
      </c>
      <c r="F231" s="9" t="s">
        <v>59</v>
      </c>
      <c r="G231" s="9">
        <v>6</v>
      </c>
      <c r="H231" s="9">
        <v>6804</v>
      </c>
      <c r="I231" s="9">
        <v>3755.808</v>
      </c>
      <c r="J231" s="64">
        <f t="shared" si="3"/>
        <v>228</v>
      </c>
    </row>
    <row r="232" spans="2:10" x14ac:dyDescent="0.25">
      <c r="B232" s="67">
        <v>41370</v>
      </c>
      <c r="C232" s="8">
        <v>2508</v>
      </c>
      <c r="D232" s="9" t="s">
        <v>57</v>
      </c>
      <c r="E232" s="9" t="s">
        <v>64</v>
      </c>
      <c r="F232" s="9" t="s">
        <v>58</v>
      </c>
      <c r="G232" s="9">
        <v>10</v>
      </c>
      <c r="H232" s="9">
        <v>4240</v>
      </c>
      <c r="I232" s="9">
        <v>3751.5520000000001</v>
      </c>
      <c r="J232" s="64">
        <f t="shared" si="3"/>
        <v>229</v>
      </c>
    </row>
    <row r="233" spans="2:10" x14ac:dyDescent="0.25">
      <c r="B233" s="67">
        <v>41362</v>
      </c>
      <c r="C233" s="8">
        <v>1198</v>
      </c>
      <c r="D233" s="9" t="s">
        <v>53</v>
      </c>
      <c r="E233" s="9" t="s">
        <v>54</v>
      </c>
      <c r="F233" s="9" t="s">
        <v>59</v>
      </c>
      <c r="G233" s="9">
        <v>9</v>
      </c>
      <c r="H233" s="9">
        <v>2205</v>
      </c>
      <c r="I233" s="9">
        <v>3743.2080000000001</v>
      </c>
      <c r="J233" s="64">
        <f t="shared" si="3"/>
        <v>230</v>
      </c>
    </row>
    <row r="234" spans="2:10" x14ac:dyDescent="0.25">
      <c r="B234" s="67">
        <v>41361</v>
      </c>
      <c r="C234" s="8">
        <v>1386</v>
      </c>
      <c r="D234" s="9" t="s">
        <v>57</v>
      </c>
      <c r="E234" s="9" t="s">
        <v>60</v>
      </c>
      <c r="F234" s="9" t="s">
        <v>59</v>
      </c>
      <c r="G234" s="9">
        <v>10</v>
      </c>
      <c r="H234" s="9">
        <v>10960</v>
      </c>
      <c r="I234" s="9">
        <v>3741.7439999999997</v>
      </c>
      <c r="J234" s="64">
        <f t="shared" si="3"/>
        <v>231</v>
      </c>
    </row>
    <row r="235" spans="2:10" x14ac:dyDescent="0.25">
      <c r="B235" s="67">
        <v>40934</v>
      </c>
      <c r="C235" s="8">
        <v>2473</v>
      </c>
      <c r="D235" s="9" t="s">
        <v>53</v>
      </c>
      <c r="E235" s="9" t="s">
        <v>64</v>
      </c>
      <c r="F235" s="9" t="s">
        <v>58</v>
      </c>
      <c r="G235" s="9">
        <v>7</v>
      </c>
      <c r="H235" s="9">
        <v>4830</v>
      </c>
      <c r="I235" s="9">
        <v>3731.1750000000002</v>
      </c>
      <c r="J235" s="64">
        <f t="shared" si="3"/>
        <v>232</v>
      </c>
    </row>
    <row r="236" spans="2:10" x14ac:dyDescent="0.25">
      <c r="B236" s="67">
        <v>41778</v>
      </c>
      <c r="C236" s="8">
        <v>1438</v>
      </c>
      <c r="D236" s="9" t="s">
        <v>53</v>
      </c>
      <c r="E236" s="9" t="s">
        <v>60</v>
      </c>
      <c r="F236" s="9" t="s">
        <v>58</v>
      </c>
      <c r="G236" s="9">
        <v>8</v>
      </c>
      <c r="H236" s="9">
        <v>10860</v>
      </c>
      <c r="I236" s="9">
        <v>3724.9800000000005</v>
      </c>
      <c r="J236" s="64">
        <f t="shared" si="3"/>
        <v>233</v>
      </c>
    </row>
    <row r="237" spans="2:10" x14ac:dyDescent="0.25">
      <c r="B237" s="67">
        <v>40920</v>
      </c>
      <c r="C237" s="8">
        <v>2623</v>
      </c>
      <c r="D237" s="9" t="s">
        <v>53</v>
      </c>
      <c r="E237" s="9" t="s">
        <v>65</v>
      </c>
      <c r="F237" s="9" t="s">
        <v>55</v>
      </c>
      <c r="G237" s="9">
        <v>6</v>
      </c>
      <c r="H237" s="9">
        <v>8928</v>
      </c>
      <c r="I237" s="9">
        <v>3718.5120000000002</v>
      </c>
      <c r="J237" s="64">
        <f t="shared" si="3"/>
        <v>234</v>
      </c>
    </row>
    <row r="238" spans="2:10" x14ac:dyDescent="0.25">
      <c r="B238" s="67">
        <v>40928</v>
      </c>
      <c r="C238" s="8">
        <v>1130</v>
      </c>
      <c r="D238" s="9" t="s">
        <v>56</v>
      </c>
      <c r="E238" s="9" t="s">
        <v>54</v>
      </c>
      <c r="F238" s="9" t="s">
        <v>55</v>
      </c>
      <c r="G238" s="9">
        <v>6</v>
      </c>
      <c r="H238" s="9">
        <v>2173.5</v>
      </c>
      <c r="I238" s="9">
        <v>3709.0777500000004</v>
      </c>
      <c r="J238" s="64">
        <f t="shared" si="3"/>
        <v>235</v>
      </c>
    </row>
    <row r="239" spans="2:10" x14ac:dyDescent="0.25">
      <c r="B239" s="67">
        <v>41359</v>
      </c>
      <c r="C239" s="8">
        <v>1939</v>
      </c>
      <c r="D239" s="9" t="s">
        <v>53</v>
      </c>
      <c r="E239" s="9" t="s">
        <v>61</v>
      </c>
      <c r="F239" s="9" t="s">
        <v>55</v>
      </c>
      <c r="G239" s="9">
        <v>10</v>
      </c>
      <c r="H239" s="9">
        <v>7335</v>
      </c>
      <c r="I239" s="9">
        <v>3707.598</v>
      </c>
      <c r="J239" s="64">
        <f t="shared" si="3"/>
        <v>236</v>
      </c>
    </row>
    <row r="240" spans="2:10" x14ac:dyDescent="0.25">
      <c r="B240" s="67">
        <v>41356</v>
      </c>
      <c r="C240" s="8">
        <v>1381</v>
      </c>
      <c r="D240" s="9" t="s">
        <v>53</v>
      </c>
      <c r="E240" s="9" t="s">
        <v>60</v>
      </c>
      <c r="F240" s="9" t="s">
        <v>55</v>
      </c>
      <c r="G240" s="9">
        <v>6</v>
      </c>
      <c r="H240" s="9">
        <v>5022</v>
      </c>
      <c r="I240" s="9">
        <v>3700.3769999999995</v>
      </c>
      <c r="J240" s="64">
        <f t="shared" si="3"/>
        <v>237</v>
      </c>
    </row>
    <row r="241" spans="2:10" x14ac:dyDescent="0.25">
      <c r="B241" s="67">
        <v>41773</v>
      </c>
      <c r="C241" s="8">
        <v>1244</v>
      </c>
      <c r="D241" s="9" t="s">
        <v>56</v>
      </c>
      <c r="E241" s="9" t="s">
        <v>54</v>
      </c>
      <c r="F241" s="9" t="s">
        <v>59</v>
      </c>
      <c r="G241" s="9">
        <v>6</v>
      </c>
      <c r="H241" s="9">
        <v>4995</v>
      </c>
      <c r="I241" s="9">
        <v>3698.7974999999997</v>
      </c>
      <c r="J241" s="64">
        <f t="shared" si="3"/>
        <v>238</v>
      </c>
    </row>
    <row r="242" spans="2:10" x14ac:dyDescent="0.25">
      <c r="B242" s="67">
        <v>41780</v>
      </c>
      <c r="C242" s="8">
        <v>1440</v>
      </c>
      <c r="D242" s="9" t="s">
        <v>57</v>
      </c>
      <c r="E242" s="9" t="s">
        <v>60</v>
      </c>
      <c r="F242" s="9" t="s">
        <v>59</v>
      </c>
      <c r="G242" s="9">
        <v>6</v>
      </c>
      <c r="H242" s="9">
        <v>7317</v>
      </c>
      <c r="I242" s="9">
        <v>3698.4996000000001</v>
      </c>
      <c r="J242" s="64">
        <f t="shared" si="3"/>
        <v>239</v>
      </c>
    </row>
    <row r="243" spans="2:10" x14ac:dyDescent="0.25">
      <c r="B243" s="67">
        <v>41814</v>
      </c>
      <c r="C243" s="8">
        <v>1285</v>
      </c>
      <c r="D243" s="9" t="s">
        <v>53</v>
      </c>
      <c r="E243" s="9" t="s">
        <v>54</v>
      </c>
      <c r="F243" s="9" t="s">
        <v>58</v>
      </c>
      <c r="G243" s="9">
        <v>10</v>
      </c>
      <c r="H243" s="9">
        <v>11640</v>
      </c>
      <c r="I243" s="9">
        <v>3691.0439999999999</v>
      </c>
      <c r="J243" s="64">
        <f t="shared" si="3"/>
        <v>240</v>
      </c>
    </row>
    <row r="244" spans="2:10" x14ac:dyDescent="0.25">
      <c r="B244" s="67">
        <v>41821</v>
      </c>
      <c r="C244" s="8">
        <v>2821</v>
      </c>
      <c r="D244" s="9" t="s">
        <v>53</v>
      </c>
      <c r="E244" s="9" t="s">
        <v>65</v>
      </c>
      <c r="F244" s="9" t="s">
        <v>55</v>
      </c>
      <c r="G244" s="9">
        <v>9</v>
      </c>
      <c r="H244" s="9">
        <v>8316</v>
      </c>
      <c r="I244" s="9">
        <v>3690.6407999999997</v>
      </c>
      <c r="J244" s="64">
        <f t="shared" si="3"/>
        <v>241</v>
      </c>
    </row>
    <row r="245" spans="2:10" x14ac:dyDescent="0.25">
      <c r="B245" s="67">
        <v>40920</v>
      </c>
      <c r="C245" s="8">
        <v>2166</v>
      </c>
      <c r="D245" s="9" t="s">
        <v>57</v>
      </c>
      <c r="E245" s="9" t="s">
        <v>63</v>
      </c>
      <c r="F245" s="9" t="s">
        <v>58</v>
      </c>
      <c r="G245" s="9">
        <v>8</v>
      </c>
      <c r="H245" s="9">
        <v>4160</v>
      </c>
      <c r="I245" s="9">
        <v>3684.72</v>
      </c>
      <c r="J245" s="64">
        <f t="shared" si="3"/>
        <v>242</v>
      </c>
    </row>
    <row r="246" spans="2:10" x14ac:dyDescent="0.25">
      <c r="B246" s="67">
        <v>41366</v>
      </c>
      <c r="C246" s="8">
        <v>2506</v>
      </c>
      <c r="D246" s="9" t="s">
        <v>53</v>
      </c>
      <c r="E246" s="9" t="s">
        <v>64</v>
      </c>
      <c r="F246" s="9" t="s">
        <v>55</v>
      </c>
      <c r="G246" s="9">
        <v>10</v>
      </c>
      <c r="H246" s="9">
        <v>2340</v>
      </c>
      <c r="I246" s="9">
        <v>3684.33</v>
      </c>
      <c r="J246" s="64">
        <f t="shared" si="3"/>
        <v>243</v>
      </c>
    </row>
    <row r="247" spans="2:10" x14ac:dyDescent="0.25">
      <c r="B247" s="67">
        <v>41776</v>
      </c>
      <c r="C247" s="8">
        <v>2589</v>
      </c>
      <c r="D247" s="9" t="s">
        <v>57</v>
      </c>
      <c r="E247" s="9" t="s">
        <v>63</v>
      </c>
      <c r="F247" s="9" t="s">
        <v>58</v>
      </c>
      <c r="G247" s="9">
        <v>9</v>
      </c>
      <c r="H247" s="9">
        <v>1714.5</v>
      </c>
      <c r="I247" s="9">
        <v>3669.03</v>
      </c>
      <c r="J247" s="64">
        <f t="shared" si="3"/>
        <v>244</v>
      </c>
    </row>
    <row r="248" spans="2:10" x14ac:dyDescent="0.25">
      <c r="B248" s="67">
        <v>41364</v>
      </c>
      <c r="C248" s="8">
        <v>2200</v>
      </c>
      <c r="D248" s="9" t="s">
        <v>53</v>
      </c>
      <c r="E248" s="9" t="s">
        <v>63</v>
      </c>
      <c r="F248" s="9" t="s">
        <v>55</v>
      </c>
      <c r="G248" s="9">
        <v>8</v>
      </c>
      <c r="H248" s="9">
        <v>7248</v>
      </c>
      <c r="I248" s="9">
        <v>3665.6759999999995</v>
      </c>
      <c r="J248" s="64">
        <f t="shared" si="3"/>
        <v>245</v>
      </c>
    </row>
    <row r="249" spans="2:10" x14ac:dyDescent="0.25">
      <c r="B249" s="67">
        <v>40938</v>
      </c>
      <c r="C249" s="8">
        <v>1867</v>
      </c>
      <c r="D249" s="9" t="s">
        <v>53</v>
      </c>
      <c r="E249" s="9" t="s">
        <v>61</v>
      </c>
      <c r="F249" s="9" t="s">
        <v>55</v>
      </c>
      <c r="G249" s="9">
        <v>8</v>
      </c>
      <c r="H249" s="9">
        <v>10440</v>
      </c>
      <c r="I249" s="9">
        <v>3660.2640000000001</v>
      </c>
      <c r="J249" s="64">
        <f t="shared" si="3"/>
        <v>246</v>
      </c>
    </row>
    <row r="250" spans="2:10" x14ac:dyDescent="0.25">
      <c r="B250" s="67">
        <v>41804</v>
      </c>
      <c r="C250" s="8">
        <v>1781</v>
      </c>
      <c r="D250" s="9" t="s">
        <v>56</v>
      </c>
      <c r="E250" s="9" t="s">
        <v>62</v>
      </c>
      <c r="F250" s="9" t="s">
        <v>58</v>
      </c>
      <c r="G250" s="9">
        <v>9</v>
      </c>
      <c r="H250" s="9">
        <v>5751</v>
      </c>
      <c r="I250" s="9">
        <v>3659.9363999999996</v>
      </c>
      <c r="J250" s="64">
        <f t="shared" si="3"/>
        <v>247</v>
      </c>
    </row>
    <row r="251" spans="2:10" x14ac:dyDescent="0.25">
      <c r="B251" s="67">
        <v>41392</v>
      </c>
      <c r="C251" s="8">
        <v>1981</v>
      </c>
      <c r="D251" s="9" t="s">
        <v>53</v>
      </c>
      <c r="E251" s="9" t="s">
        <v>61</v>
      </c>
      <c r="F251" s="9" t="s">
        <v>59</v>
      </c>
      <c r="G251" s="9">
        <v>10</v>
      </c>
      <c r="H251" s="9">
        <v>11880</v>
      </c>
      <c r="I251" s="9">
        <v>3659.04</v>
      </c>
      <c r="J251" s="64">
        <f t="shared" si="3"/>
        <v>248</v>
      </c>
    </row>
    <row r="252" spans="2:10" x14ac:dyDescent="0.25">
      <c r="B252" s="67">
        <v>41798</v>
      </c>
      <c r="C252" s="8">
        <v>2445</v>
      </c>
      <c r="D252" s="9" t="s">
        <v>57</v>
      </c>
      <c r="E252" s="9" t="s">
        <v>65</v>
      </c>
      <c r="F252" s="9" t="s">
        <v>58</v>
      </c>
      <c r="G252" s="9">
        <v>10</v>
      </c>
      <c r="H252" s="9">
        <v>8370</v>
      </c>
      <c r="I252" s="9">
        <v>3657.69</v>
      </c>
      <c r="J252" s="64">
        <f t="shared" si="3"/>
        <v>249</v>
      </c>
    </row>
    <row r="253" spans="2:10" x14ac:dyDescent="0.25">
      <c r="B253" s="67">
        <v>41339</v>
      </c>
      <c r="C253" s="8">
        <v>2391</v>
      </c>
      <c r="D253" s="9" t="s">
        <v>57</v>
      </c>
      <c r="E253" s="9" t="s">
        <v>65</v>
      </c>
      <c r="F253" s="9" t="s">
        <v>58</v>
      </c>
      <c r="G253" s="9">
        <v>6</v>
      </c>
      <c r="H253" s="9">
        <v>5292</v>
      </c>
      <c r="I253" s="9">
        <v>3653.2439999999997</v>
      </c>
      <c r="J253" s="64">
        <f t="shared" si="3"/>
        <v>250</v>
      </c>
    </row>
    <row r="254" spans="2:10" x14ac:dyDescent="0.25">
      <c r="B254" s="67">
        <v>41787</v>
      </c>
      <c r="C254" s="8">
        <v>2804</v>
      </c>
      <c r="D254" s="9" t="s">
        <v>56</v>
      </c>
      <c r="E254" s="9" t="s">
        <v>65</v>
      </c>
      <c r="F254" s="9" t="s">
        <v>55</v>
      </c>
      <c r="G254" s="9">
        <v>7</v>
      </c>
      <c r="H254" s="9">
        <v>4914</v>
      </c>
      <c r="I254" s="9">
        <v>3646.1880000000001</v>
      </c>
      <c r="J254" s="64">
        <f t="shared" si="3"/>
        <v>251</v>
      </c>
    </row>
    <row r="255" spans="2:10" x14ac:dyDescent="0.25">
      <c r="B255" s="67">
        <v>40957</v>
      </c>
      <c r="C255" s="8">
        <v>1513</v>
      </c>
      <c r="D255" s="9" t="s">
        <v>53</v>
      </c>
      <c r="E255" s="9" t="s">
        <v>61</v>
      </c>
      <c r="F255" s="9" t="s">
        <v>59</v>
      </c>
      <c r="G255" s="9">
        <v>8</v>
      </c>
      <c r="H255" s="9">
        <v>4356</v>
      </c>
      <c r="I255" s="9">
        <v>3644.8829999999998</v>
      </c>
      <c r="J255" s="64">
        <f t="shared" si="3"/>
        <v>252</v>
      </c>
    </row>
    <row r="256" spans="2:10" x14ac:dyDescent="0.25">
      <c r="B256" s="67">
        <v>41824</v>
      </c>
      <c r="C256" s="8">
        <v>1295</v>
      </c>
      <c r="D256" s="9" t="s">
        <v>56</v>
      </c>
      <c r="E256" s="9" t="s">
        <v>54</v>
      </c>
      <c r="F256" s="9" t="s">
        <v>58</v>
      </c>
      <c r="G256" s="9">
        <v>8</v>
      </c>
      <c r="H256" s="9">
        <v>4536</v>
      </c>
      <c r="I256" s="9">
        <v>3642.4079999999999</v>
      </c>
      <c r="J256" s="64">
        <f t="shared" si="3"/>
        <v>253</v>
      </c>
    </row>
    <row r="257" spans="2:10" x14ac:dyDescent="0.25">
      <c r="B257" s="67">
        <v>40948</v>
      </c>
      <c r="C257" s="8">
        <v>2180</v>
      </c>
      <c r="D257" s="9" t="s">
        <v>56</v>
      </c>
      <c r="E257" s="9" t="s">
        <v>63</v>
      </c>
      <c r="F257" s="9" t="s">
        <v>59</v>
      </c>
      <c r="G257" s="9">
        <v>9</v>
      </c>
      <c r="H257" s="9">
        <v>7249.5</v>
      </c>
      <c r="I257" s="9">
        <v>3633.2077500000005</v>
      </c>
      <c r="J257" s="64">
        <f t="shared" si="3"/>
        <v>254</v>
      </c>
    </row>
    <row r="258" spans="2:10" x14ac:dyDescent="0.25">
      <c r="B258" s="67">
        <v>41790</v>
      </c>
      <c r="C258" s="8">
        <v>2900</v>
      </c>
      <c r="D258" s="9" t="s">
        <v>56</v>
      </c>
      <c r="E258" s="9" t="s">
        <v>64</v>
      </c>
      <c r="F258" s="9" t="s">
        <v>59</v>
      </c>
      <c r="G258" s="9">
        <v>9</v>
      </c>
      <c r="H258" s="9">
        <v>7249.5</v>
      </c>
      <c r="I258" s="9">
        <v>3633.2077500000005</v>
      </c>
      <c r="J258" s="64">
        <f t="shared" si="3"/>
        <v>254</v>
      </c>
    </row>
    <row r="259" spans="2:10" x14ac:dyDescent="0.25">
      <c r="B259" s="67">
        <v>40918</v>
      </c>
      <c r="C259" s="8">
        <v>2041</v>
      </c>
      <c r="D259" s="9" t="s">
        <v>53</v>
      </c>
      <c r="E259" s="9" t="s">
        <v>62</v>
      </c>
      <c r="F259" s="9" t="s">
        <v>58</v>
      </c>
      <c r="G259" s="9">
        <v>9</v>
      </c>
      <c r="H259" s="9">
        <v>7074</v>
      </c>
      <c r="I259" s="9">
        <v>3631.6147499999997</v>
      </c>
      <c r="J259" s="64">
        <f t="shared" si="3"/>
        <v>256</v>
      </c>
    </row>
    <row r="260" spans="2:10" x14ac:dyDescent="0.25">
      <c r="B260" s="67">
        <v>41802</v>
      </c>
      <c r="C260" s="8">
        <v>1273</v>
      </c>
      <c r="D260" s="9" t="s">
        <v>53</v>
      </c>
      <c r="E260" s="9" t="s">
        <v>54</v>
      </c>
      <c r="F260" s="9" t="s">
        <v>55</v>
      </c>
      <c r="G260" s="9">
        <v>9</v>
      </c>
      <c r="H260" s="9">
        <v>5094</v>
      </c>
      <c r="I260" s="9">
        <v>3623.8715999999999</v>
      </c>
      <c r="J260" s="64">
        <f t="shared" ref="J260:J323" si="4">RANK(I260,$I$4:$I$1328,0)</f>
        <v>257</v>
      </c>
    </row>
    <row r="261" spans="2:10" x14ac:dyDescent="0.25">
      <c r="B261" s="67">
        <v>40918</v>
      </c>
      <c r="C261" s="8">
        <v>2165</v>
      </c>
      <c r="D261" s="9" t="s">
        <v>56</v>
      </c>
      <c r="E261" s="9" t="s">
        <v>63</v>
      </c>
      <c r="F261" s="9" t="s">
        <v>55</v>
      </c>
      <c r="G261" s="9">
        <v>10</v>
      </c>
      <c r="H261" s="9">
        <v>5670</v>
      </c>
      <c r="I261" s="9">
        <v>3617.46</v>
      </c>
      <c r="J261" s="64">
        <f t="shared" si="4"/>
        <v>258</v>
      </c>
    </row>
    <row r="262" spans="2:10" x14ac:dyDescent="0.25">
      <c r="B262" s="67">
        <v>41791</v>
      </c>
      <c r="C262" s="8">
        <v>2806</v>
      </c>
      <c r="D262" s="9" t="s">
        <v>53</v>
      </c>
      <c r="E262" s="9" t="s">
        <v>65</v>
      </c>
      <c r="F262" s="9" t="s">
        <v>58</v>
      </c>
      <c r="G262" s="9">
        <v>7</v>
      </c>
      <c r="H262" s="9">
        <v>2131.5</v>
      </c>
      <c r="I262" s="9">
        <v>3615.0239999999994</v>
      </c>
      <c r="J262" s="64">
        <f t="shared" si="4"/>
        <v>259</v>
      </c>
    </row>
    <row r="263" spans="2:10" x14ac:dyDescent="0.25">
      <c r="B263" s="67">
        <v>40946</v>
      </c>
      <c r="C263" s="8">
        <v>2064</v>
      </c>
      <c r="D263" s="9" t="s">
        <v>57</v>
      </c>
      <c r="E263" s="9" t="s">
        <v>62</v>
      </c>
      <c r="F263" s="9" t="s">
        <v>55</v>
      </c>
      <c r="G263" s="9">
        <v>8</v>
      </c>
      <c r="H263" s="9">
        <v>4428</v>
      </c>
      <c r="I263" s="9">
        <v>3605.4989999999998</v>
      </c>
      <c r="J263" s="64">
        <f t="shared" si="4"/>
        <v>260</v>
      </c>
    </row>
    <row r="264" spans="2:10" x14ac:dyDescent="0.25">
      <c r="B264" s="67">
        <v>41388</v>
      </c>
      <c r="C264" s="8">
        <v>2111</v>
      </c>
      <c r="D264" s="9" t="s">
        <v>56</v>
      </c>
      <c r="E264" s="9" t="s">
        <v>62</v>
      </c>
      <c r="F264" s="9" t="s">
        <v>55</v>
      </c>
      <c r="G264" s="9">
        <v>6</v>
      </c>
      <c r="H264" s="9">
        <v>10732.5</v>
      </c>
      <c r="I264" s="9">
        <v>3605.2613999999999</v>
      </c>
      <c r="J264" s="64">
        <f t="shared" si="4"/>
        <v>261</v>
      </c>
    </row>
    <row r="265" spans="2:10" x14ac:dyDescent="0.25">
      <c r="B265" s="67">
        <v>41396</v>
      </c>
      <c r="C265" s="8">
        <v>2216</v>
      </c>
      <c r="D265" s="9" t="s">
        <v>56</v>
      </c>
      <c r="E265" s="9" t="s">
        <v>63</v>
      </c>
      <c r="F265" s="9" t="s">
        <v>59</v>
      </c>
      <c r="G265" s="9">
        <v>7</v>
      </c>
      <c r="H265" s="9">
        <v>4074</v>
      </c>
      <c r="I265" s="9">
        <v>3602.2308000000003</v>
      </c>
      <c r="J265" s="64">
        <f t="shared" si="4"/>
        <v>262</v>
      </c>
    </row>
    <row r="266" spans="2:10" x14ac:dyDescent="0.25">
      <c r="B266" s="67">
        <v>41352</v>
      </c>
      <c r="C266" s="8">
        <v>2091</v>
      </c>
      <c r="D266" s="9" t="s">
        <v>57</v>
      </c>
      <c r="E266" s="9" t="s">
        <v>62</v>
      </c>
      <c r="F266" s="9" t="s">
        <v>55</v>
      </c>
      <c r="G266" s="9">
        <v>6</v>
      </c>
      <c r="H266" s="9">
        <v>6642</v>
      </c>
      <c r="I266" s="9">
        <v>3599.9639999999995</v>
      </c>
      <c r="J266" s="64">
        <f t="shared" si="4"/>
        <v>263</v>
      </c>
    </row>
    <row r="267" spans="2:10" x14ac:dyDescent="0.25">
      <c r="B267" s="67">
        <v>41352</v>
      </c>
      <c r="C267" s="8">
        <v>1377</v>
      </c>
      <c r="D267" s="9" t="s">
        <v>57</v>
      </c>
      <c r="E267" s="9" t="s">
        <v>60</v>
      </c>
      <c r="F267" s="9" t="s">
        <v>59</v>
      </c>
      <c r="G267" s="9">
        <v>10</v>
      </c>
      <c r="H267" s="9">
        <v>2260</v>
      </c>
      <c r="I267" s="9">
        <v>3598.8240000000001</v>
      </c>
      <c r="J267" s="64">
        <f t="shared" si="4"/>
        <v>264</v>
      </c>
    </row>
    <row r="268" spans="2:10" x14ac:dyDescent="0.25">
      <c r="B268" s="67">
        <v>41394</v>
      </c>
      <c r="C268" s="8">
        <v>1230</v>
      </c>
      <c r="D268" s="9" t="s">
        <v>57</v>
      </c>
      <c r="E268" s="9" t="s">
        <v>54</v>
      </c>
      <c r="F268" s="9" t="s">
        <v>58</v>
      </c>
      <c r="G268" s="9">
        <v>7</v>
      </c>
      <c r="H268" s="9">
        <v>8316</v>
      </c>
      <c r="I268" s="9">
        <v>3597.7095000000004</v>
      </c>
      <c r="J268" s="64">
        <f t="shared" si="4"/>
        <v>265</v>
      </c>
    </row>
    <row r="269" spans="2:10" x14ac:dyDescent="0.25">
      <c r="B269" s="67">
        <v>41783</v>
      </c>
      <c r="C269" s="8">
        <v>2003</v>
      </c>
      <c r="D269" s="9" t="s">
        <v>56</v>
      </c>
      <c r="E269" s="9" t="s">
        <v>61</v>
      </c>
      <c r="F269" s="9" t="s">
        <v>55</v>
      </c>
      <c r="G269" s="9">
        <v>6</v>
      </c>
      <c r="H269" s="9">
        <v>7020</v>
      </c>
      <c r="I269" s="9">
        <v>3597.0479999999998</v>
      </c>
      <c r="J269" s="64">
        <f t="shared" si="4"/>
        <v>266</v>
      </c>
    </row>
    <row r="270" spans="2:10" x14ac:dyDescent="0.25">
      <c r="B270" s="67">
        <v>41399</v>
      </c>
      <c r="C270" s="8">
        <v>1752</v>
      </c>
      <c r="D270" s="9" t="s">
        <v>57</v>
      </c>
      <c r="E270" s="9" t="s">
        <v>62</v>
      </c>
      <c r="F270" s="9" t="s">
        <v>58</v>
      </c>
      <c r="G270" s="9">
        <v>9</v>
      </c>
      <c r="H270" s="9">
        <v>8383.5</v>
      </c>
      <c r="I270" s="9">
        <v>3595.6831499999998</v>
      </c>
      <c r="J270" s="64">
        <f t="shared" si="4"/>
        <v>267</v>
      </c>
    </row>
    <row r="271" spans="2:10" x14ac:dyDescent="0.25">
      <c r="B271" s="67">
        <v>41392</v>
      </c>
      <c r="C271" s="8">
        <v>2214</v>
      </c>
      <c r="D271" s="9" t="s">
        <v>57</v>
      </c>
      <c r="E271" s="9" t="s">
        <v>63</v>
      </c>
      <c r="F271" s="9" t="s">
        <v>59</v>
      </c>
      <c r="G271" s="9">
        <v>6</v>
      </c>
      <c r="H271" s="9">
        <v>5967</v>
      </c>
      <c r="I271" s="9">
        <v>3592.1340000000005</v>
      </c>
      <c r="J271" s="64">
        <f t="shared" si="4"/>
        <v>268</v>
      </c>
    </row>
    <row r="272" spans="2:10" x14ac:dyDescent="0.25">
      <c r="B272" s="67">
        <v>41375</v>
      </c>
      <c r="C272" s="8">
        <v>2875</v>
      </c>
      <c r="D272" s="9" t="s">
        <v>53</v>
      </c>
      <c r="E272" s="9" t="s">
        <v>64</v>
      </c>
      <c r="F272" s="9" t="s">
        <v>55</v>
      </c>
      <c r="G272" s="9">
        <v>6</v>
      </c>
      <c r="H272" s="9">
        <v>2160</v>
      </c>
      <c r="I272" s="9">
        <v>3587.7599999999993</v>
      </c>
      <c r="J272" s="64">
        <f t="shared" si="4"/>
        <v>269</v>
      </c>
    </row>
    <row r="273" spans="2:10" x14ac:dyDescent="0.25">
      <c r="B273" s="67">
        <v>41397</v>
      </c>
      <c r="C273" s="8">
        <v>2427</v>
      </c>
      <c r="D273" s="9" t="s">
        <v>57</v>
      </c>
      <c r="E273" s="9" t="s">
        <v>65</v>
      </c>
      <c r="F273" s="9" t="s">
        <v>58</v>
      </c>
      <c r="G273" s="9">
        <v>10</v>
      </c>
      <c r="H273" s="9">
        <v>4160</v>
      </c>
      <c r="I273" s="9">
        <v>3580.7200000000003</v>
      </c>
      <c r="J273" s="64">
        <f t="shared" si="4"/>
        <v>270</v>
      </c>
    </row>
    <row r="274" spans="2:10" x14ac:dyDescent="0.25">
      <c r="B274" s="67">
        <v>40970</v>
      </c>
      <c r="C274" s="8">
        <v>2855</v>
      </c>
      <c r="D274" s="9" t="s">
        <v>56</v>
      </c>
      <c r="E274" s="9" t="s">
        <v>64</v>
      </c>
      <c r="F274" s="9" t="s">
        <v>59</v>
      </c>
      <c r="G274" s="9">
        <v>6</v>
      </c>
      <c r="H274" s="9">
        <v>11520</v>
      </c>
      <c r="I274" s="9">
        <v>3578.5727999999995</v>
      </c>
      <c r="J274" s="64">
        <f t="shared" si="4"/>
        <v>271</v>
      </c>
    </row>
    <row r="275" spans="2:10" x14ac:dyDescent="0.25">
      <c r="B275" s="67">
        <v>41783</v>
      </c>
      <c r="C275" s="8">
        <v>2135</v>
      </c>
      <c r="D275" s="9" t="s">
        <v>56</v>
      </c>
      <c r="E275" s="9" t="s">
        <v>62</v>
      </c>
      <c r="F275" s="9" t="s">
        <v>59</v>
      </c>
      <c r="G275" s="9">
        <v>6</v>
      </c>
      <c r="H275" s="9">
        <v>9216</v>
      </c>
      <c r="I275" s="9">
        <v>3578.5727999999995</v>
      </c>
      <c r="J275" s="64">
        <f t="shared" si="4"/>
        <v>271</v>
      </c>
    </row>
    <row r="276" spans="2:10" x14ac:dyDescent="0.25">
      <c r="B276" s="67">
        <v>40927</v>
      </c>
      <c r="C276" s="8">
        <v>1318</v>
      </c>
      <c r="D276" s="9" t="s">
        <v>53</v>
      </c>
      <c r="E276" s="9" t="s">
        <v>60</v>
      </c>
      <c r="F276" s="9" t="s">
        <v>55</v>
      </c>
      <c r="G276" s="9">
        <v>9</v>
      </c>
      <c r="H276" s="9">
        <v>4014</v>
      </c>
      <c r="I276" s="9">
        <v>3576.4740000000002</v>
      </c>
      <c r="J276" s="64">
        <f t="shared" si="4"/>
        <v>273</v>
      </c>
    </row>
    <row r="277" spans="2:10" x14ac:dyDescent="0.25">
      <c r="B277" s="67">
        <v>40965</v>
      </c>
      <c r="C277" s="8">
        <v>2387</v>
      </c>
      <c r="D277" s="9" t="s">
        <v>56</v>
      </c>
      <c r="E277" s="9" t="s">
        <v>65</v>
      </c>
      <c r="F277" s="9" t="s">
        <v>59</v>
      </c>
      <c r="G277" s="9">
        <v>6</v>
      </c>
      <c r="H277" s="9">
        <v>9036</v>
      </c>
      <c r="I277" s="9">
        <v>3571.4789999999994</v>
      </c>
      <c r="J277" s="64">
        <f t="shared" si="4"/>
        <v>274</v>
      </c>
    </row>
    <row r="278" spans="2:10" x14ac:dyDescent="0.25">
      <c r="B278" s="67">
        <v>40927</v>
      </c>
      <c r="C278" s="8">
        <v>1129</v>
      </c>
      <c r="D278" s="9" t="s">
        <v>53</v>
      </c>
      <c r="E278" s="9" t="s">
        <v>54</v>
      </c>
      <c r="F278" s="9" t="s">
        <v>55</v>
      </c>
      <c r="G278" s="9">
        <v>10</v>
      </c>
      <c r="H278" s="9">
        <v>9120</v>
      </c>
      <c r="I278" s="9">
        <v>3569.3399999999997</v>
      </c>
      <c r="J278" s="64">
        <f t="shared" si="4"/>
        <v>275</v>
      </c>
    </row>
    <row r="279" spans="2:10" x14ac:dyDescent="0.25">
      <c r="B279" s="67">
        <v>40927</v>
      </c>
      <c r="C279" s="8">
        <v>2628</v>
      </c>
      <c r="D279" s="9" t="s">
        <v>57</v>
      </c>
      <c r="E279" s="9" t="s">
        <v>65</v>
      </c>
      <c r="F279" s="9" t="s">
        <v>59</v>
      </c>
      <c r="G279" s="9">
        <v>6</v>
      </c>
      <c r="H279" s="9">
        <v>5751</v>
      </c>
      <c r="I279" s="9">
        <v>3564.6615000000002</v>
      </c>
      <c r="J279" s="64">
        <f t="shared" si="4"/>
        <v>276</v>
      </c>
    </row>
    <row r="280" spans="2:10" x14ac:dyDescent="0.25">
      <c r="B280" s="67">
        <v>41348</v>
      </c>
      <c r="C280" s="8">
        <v>1908</v>
      </c>
      <c r="D280" s="9" t="s">
        <v>57</v>
      </c>
      <c r="E280" s="9" t="s">
        <v>61</v>
      </c>
      <c r="F280" s="9" t="s">
        <v>59</v>
      </c>
      <c r="G280" s="9">
        <v>6</v>
      </c>
      <c r="H280" s="9">
        <v>3834</v>
      </c>
      <c r="I280" s="9">
        <v>3564.6615000000002</v>
      </c>
      <c r="J280" s="64">
        <f t="shared" si="4"/>
        <v>276</v>
      </c>
    </row>
    <row r="281" spans="2:10" x14ac:dyDescent="0.25">
      <c r="B281" s="67">
        <v>41768</v>
      </c>
      <c r="C281" s="8">
        <v>1755</v>
      </c>
      <c r="D281" s="9" t="s">
        <v>57</v>
      </c>
      <c r="E281" s="9" t="s">
        <v>62</v>
      </c>
      <c r="F281" s="9" t="s">
        <v>59</v>
      </c>
      <c r="G281" s="9">
        <v>7</v>
      </c>
      <c r="H281" s="9">
        <v>12075</v>
      </c>
      <c r="I281" s="9">
        <v>3560.6760000000004</v>
      </c>
      <c r="J281" s="64">
        <f t="shared" si="4"/>
        <v>278</v>
      </c>
    </row>
    <row r="282" spans="2:10" x14ac:dyDescent="0.25">
      <c r="B282" s="67">
        <v>40938</v>
      </c>
      <c r="C282" s="8">
        <v>2475</v>
      </c>
      <c r="D282" s="9" t="s">
        <v>57</v>
      </c>
      <c r="E282" s="9" t="s">
        <v>64</v>
      </c>
      <c r="F282" s="9" t="s">
        <v>59</v>
      </c>
      <c r="G282" s="9">
        <v>7</v>
      </c>
      <c r="H282" s="9">
        <v>4830</v>
      </c>
      <c r="I282" s="9">
        <v>3560.6760000000004</v>
      </c>
      <c r="J282" s="64">
        <f t="shared" si="4"/>
        <v>278</v>
      </c>
    </row>
    <row r="283" spans="2:10" x14ac:dyDescent="0.25">
      <c r="B283" s="67">
        <v>40916</v>
      </c>
      <c r="C283" s="8">
        <v>2164</v>
      </c>
      <c r="D283" s="9" t="s">
        <v>53</v>
      </c>
      <c r="E283" s="9" t="s">
        <v>63</v>
      </c>
      <c r="F283" s="9" t="s">
        <v>55</v>
      </c>
      <c r="G283" s="9">
        <v>10</v>
      </c>
      <c r="H283" s="9">
        <v>5860</v>
      </c>
      <c r="I283" s="9">
        <v>3559.9500000000003</v>
      </c>
      <c r="J283" s="64">
        <f t="shared" si="4"/>
        <v>280</v>
      </c>
    </row>
    <row r="284" spans="2:10" x14ac:dyDescent="0.25">
      <c r="B284" s="67">
        <v>41393</v>
      </c>
      <c r="C284" s="8">
        <v>2884</v>
      </c>
      <c r="D284" s="9" t="s">
        <v>53</v>
      </c>
      <c r="E284" s="9" t="s">
        <v>64</v>
      </c>
      <c r="F284" s="9" t="s">
        <v>55</v>
      </c>
      <c r="G284" s="9">
        <v>10</v>
      </c>
      <c r="H284" s="9">
        <v>5860</v>
      </c>
      <c r="I284" s="9">
        <v>3559.9500000000003</v>
      </c>
      <c r="J284" s="64">
        <f t="shared" si="4"/>
        <v>280</v>
      </c>
    </row>
    <row r="285" spans="2:10" x14ac:dyDescent="0.25">
      <c r="B285" s="67">
        <v>41375</v>
      </c>
      <c r="C285" s="8">
        <v>1586</v>
      </c>
      <c r="D285" s="9" t="s">
        <v>56</v>
      </c>
      <c r="E285" s="9" t="s">
        <v>61</v>
      </c>
      <c r="F285" s="9" t="s">
        <v>59</v>
      </c>
      <c r="G285" s="9">
        <v>6</v>
      </c>
      <c r="H285" s="9">
        <v>13365</v>
      </c>
      <c r="I285" s="9">
        <v>3555.09</v>
      </c>
      <c r="J285" s="64">
        <f t="shared" si="4"/>
        <v>282</v>
      </c>
    </row>
    <row r="286" spans="2:10" x14ac:dyDescent="0.25">
      <c r="B286" s="67">
        <v>41804</v>
      </c>
      <c r="C286" s="8">
        <v>1649</v>
      </c>
      <c r="D286" s="9" t="s">
        <v>56</v>
      </c>
      <c r="E286" s="9" t="s">
        <v>61</v>
      </c>
      <c r="F286" s="9" t="s">
        <v>59</v>
      </c>
      <c r="G286" s="9">
        <v>7</v>
      </c>
      <c r="H286" s="9">
        <v>3360</v>
      </c>
      <c r="I286" s="9">
        <v>3539.76</v>
      </c>
      <c r="J286" s="64">
        <f t="shared" si="4"/>
        <v>283</v>
      </c>
    </row>
    <row r="287" spans="2:10" x14ac:dyDescent="0.25">
      <c r="B287" s="67">
        <v>41784</v>
      </c>
      <c r="C287" s="8">
        <v>1639</v>
      </c>
      <c r="D287" s="9" t="s">
        <v>53</v>
      </c>
      <c r="E287" s="9" t="s">
        <v>61</v>
      </c>
      <c r="F287" s="9" t="s">
        <v>59</v>
      </c>
      <c r="G287" s="9">
        <v>7</v>
      </c>
      <c r="H287" s="9">
        <v>2635.5</v>
      </c>
      <c r="I287" s="9">
        <v>3538.1587500000001</v>
      </c>
      <c r="J287" s="64">
        <f t="shared" si="4"/>
        <v>284</v>
      </c>
    </row>
    <row r="288" spans="2:10" x14ac:dyDescent="0.25">
      <c r="B288" s="67">
        <v>41797</v>
      </c>
      <c r="C288" s="8">
        <v>2809</v>
      </c>
      <c r="D288" s="9" t="s">
        <v>53</v>
      </c>
      <c r="E288" s="9" t="s">
        <v>65</v>
      </c>
      <c r="F288" s="9" t="s">
        <v>59</v>
      </c>
      <c r="G288" s="9">
        <v>7</v>
      </c>
      <c r="H288" s="9">
        <v>1858.5</v>
      </c>
      <c r="I288" s="9">
        <v>3535.7962500000003</v>
      </c>
      <c r="J288" s="64">
        <f t="shared" si="4"/>
        <v>285</v>
      </c>
    </row>
    <row r="289" spans="2:10" x14ac:dyDescent="0.25">
      <c r="B289" s="67">
        <v>41385</v>
      </c>
      <c r="C289" s="8">
        <v>1613</v>
      </c>
      <c r="D289" s="9" t="s">
        <v>56</v>
      </c>
      <c r="E289" s="9" t="s">
        <v>61</v>
      </c>
      <c r="F289" s="9" t="s">
        <v>59</v>
      </c>
      <c r="G289" s="9">
        <v>10</v>
      </c>
      <c r="H289" s="9">
        <v>2850</v>
      </c>
      <c r="I289" s="9">
        <v>3530.2949999999996</v>
      </c>
      <c r="J289" s="64">
        <f t="shared" si="4"/>
        <v>286</v>
      </c>
    </row>
    <row r="290" spans="2:10" x14ac:dyDescent="0.25">
      <c r="B290" s="67">
        <v>41359</v>
      </c>
      <c r="C290" s="8">
        <v>2563</v>
      </c>
      <c r="D290" s="9" t="s">
        <v>53</v>
      </c>
      <c r="E290" s="9" t="s">
        <v>63</v>
      </c>
      <c r="F290" s="9" t="s">
        <v>58</v>
      </c>
      <c r="G290" s="9">
        <v>8</v>
      </c>
      <c r="H290" s="9">
        <v>7920</v>
      </c>
      <c r="I290" s="9">
        <v>3519.45</v>
      </c>
      <c r="J290" s="64">
        <f t="shared" si="4"/>
        <v>287</v>
      </c>
    </row>
    <row r="291" spans="2:10" x14ac:dyDescent="0.25">
      <c r="B291" s="67">
        <v>41355</v>
      </c>
      <c r="C291" s="8">
        <v>2865</v>
      </c>
      <c r="D291" s="9" t="s">
        <v>57</v>
      </c>
      <c r="E291" s="9" t="s">
        <v>64</v>
      </c>
      <c r="F291" s="9" t="s">
        <v>55</v>
      </c>
      <c r="G291" s="9">
        <v>9</v>
      </c>
      <c r="H291" s="9">
        <v>7398</v>
      </c>
      <c r="I291" s="9">
        <v>3510.5976000000001</v>
      </c>
      <c r="J291" s="64">
        <f t="shared" si="4"/>
        <v>288</v>
      </c>
    </row>
    <row r="292" spans="2:10" x14ac:dyDescent="0.25">
      <c r="B292" s="67">
        <v>41781</v>
      </c>
      <c r="C292" s="8">
        <v>1252</v>
      </c>
      <c r="D292" s="9" t="s">
        <v>53</v>
      </c>
      <c r="E292" s="9" t="s">
        <v>54</v>
      </c>
      <c r="F292" s="9" t="s">
        <v>59</v>
      </c>
      <c r="G292" s="9">
        <v>10</v>
      </c>
      <c r="H292" s="9">
        <v>2385</v>
      </c>
      <c r="I292" s="9">
        <v>3506.9039999999995</v>
      </c>
      <c r="J292" s="64">
        <f t="shared" si="4"/>
        <v>289</v>
      </c>
    </row>
    <row r="293" spans="2:10" x14ac:dyDescent="0.25">
      <c r="B293" s="67">
        <v>41769</v>
      </c>
      <c r="C293" s="8">
        <v>1240</v>
      </c>
      <c r="D293" s="9" t="s">
        <v>53</v>
      </c>
      <c r="E293" s="9" t="s">
        <v>54</v>
      </c>
      <c r="F293" s="9" t="s">
        <v>58</v>
      </c>
      <c r="G293" s="9">
        <v>10</v>
      </c>
      <c r="H293" s="9">
        <v>4220</v>
      </c>
      <c r="I293" s="9">
        <v>3501.5450000000001</v>
      </c>
      <c r="J293" s="64">
        <f t="shared" si="4"/>
        <v>290</v>
      </c>
    </row>
    <row r="294" spans="2:10" x14ac:dyDescent="0.25">
      <c r="B294" s="67">
        <v>41801</v>
      </c>
      <c r="C294" s="8">
        <v>2236</v>
      </c>
      <c r="D294" s="9" t="s">
        <v>53</v>
      </c>
      <c r="E294" s="9" t="s">
        <v>63</v>
      </c>
      <c r="F294" s="9" t="s">
        <v>55</v>
      </c>
      <c r="G294" s="9">
        <v>9</v>
      </c>
      <c r="H294" s="9">
        <v>9864</v>
      </c>
      <c r="I294" s="9">
        <v>3500.7336</v>
      </c>
      <c r="J294" s="64">
        <f t="shared" si="4"/>
        <v>291</v>
      </c>
    </row>
    <row r="295" spans="2:10" x14ac:dyDescent="0.25">
      <c r="B295" s="67">
        <v>40939</v>
      </c>
      <c r="C295" s="8">
        <v>1502</v>
      </c>
      <c r="D295" s="9" t="s">
        <v>56</v>
      </c>
      <c r="E295" s="9" t="s">
        <v>61</v>
      </c>
      <c r="F295" s="9" t="s">
        <v>58</v>
      </c>
      <c r="G295" s="9">
        <v>6</v>
      </c>
      <c r="H295" s="9">
        <v>6561</v>
      </c>
      <c r="I295" s="9">
        <v>3494.8260000000005</v>
      </c>
      <c r="J295" s="64">
        <f t="shared" si="4"/>
        <v>292</v>
      </c>
    </row>
    <row r="296" spans="2:10" x14ac:dyDescent="0.25">
      <c r="B296" s="67">
        <v>41367</v>
      </c>
      <c r="C296" s="8">
        <v>2412</v>
      </c>
      <c r="D296" s="9" t="s">
        <v>57</v>
      </c>
      <c r="E296" s="9" t="s">
        <v>65</v>
      </c>
      <c r="F296" s="9" t="s">
        <v>59</v>
      </c>
      <c r="G296" s="9">
        <v>6</v>
      </c>
      <c r="H296" s="9">
        <v>11475</v>
      </c>
      <c r="I296" s="9">
        <v>3490.2359999999999</v>
      </c>
      <c r="J296" s="64">
        <f t="shared" si="4"/>
        <v>293</v>
      </c>
    </row>
    <row r="297" spans="2:10" x14ac:dyDescent="0.25">
      <c r="B297" s="67">
        <v>41794</v>
      </c>
      <c r="C297" s="8">
        <v>2443</v>
      </c>
      <c r="D297" s="9" t="s">
        <v>53</v>
      </c>
      <c r="E297" s="9" t="s">
        <v>65</v>
      </c>
      <c r="F297" s="9" t="s">
        <v>55</v>
      </c>
      <c r="G297" s="9">
        <v>10</v>
      </c>
      <c r="H297" s="9">
        <v>9080</v>
      </c>
      <c r="I297" s="9">
        <v>3489.444</v>
      </c>
      <c r="J297" s="64">
        <f t="shared" si="4"/>
        <v>294</v>
      </c>
    </row>
    <row r="298" spans="2:10" x14ac:dyDescent="0.25">
      <c r="B298" s="67">
        <v>40927</v>
      </c>
      <c r="C298" s="8">
        <v>1805</v>
      </c>
      <c r="D298" s="9" t="s">
        <v>56</v>
      </c>
      <c r="E298" s="9" t="s">
        <v>63</v>
      </c>
      <c r="F298" s="9" t="s">
        <v>55</v>
      </c>
      <c r="G298" s="9">
        <v>10</v>
      </c>
      <c r="H298" s="9">
        <v>5400</v>
      </c>
      <c r="I298" s="9">
        <v>3489.3</v>
      </c>
      <c r="J298" s="64">
        <f t="shared" si="4"/>
        <v>295</v>
      </c>
    </row>
    <row r="299" spans="2:10" x14ac:dyDescent="0.25">
      <c r="B299" s="67">
        <v>41772</v>
      </c>
      <c r="C299" s="8">
        <v>2432</v>
      </c>
      <c r="D299" s="9" t="s">
        <v>56</v>
      </c>
      <c r="E299" s="9" t="s">
        <v>65</v>
      </c>
      <c r="F299" s="9" t="s">
        <v>59</v>
      </c>
      <c r="G299" s="9">
        <v>9</v>
      </c>
      <c r="H299" s="9">
        <v>9396</v>
      </c>
      <c r="I299" s="9">
        <v>3484.9763999999996</v>
      </c>
      <c r="J299" s="64">
        <f t="shared" si="4"/>
        <v>296</v>
      </c>
    </row>
    <row r="300" spans="2:10" x14ac:dyDescent="0.25">
      <c r="B300" s="67">
        <v>40965</v>
      </c>
      <c r="C300" s="8">
        <v>2192</v>
      </c>
      <c r="D300" s="9" t="s">
        <v>57</v>
      </c>
      <c r="E300" s="9" t="s">
        <v>63</v>
      </c>
      <c r="F300" s="9" t="s">
        <v>59</v>
      </c>
      <c r="G300" s="9">
        <v>9</v>
      </c>
      <c r="H300" s="9">
        <v>2097</v>
      </c>
      <c r="I300" s="9">
        <v>3471.7932000000001</v>
      </c>
      <c r="J300" s="64">
        <f t="shared" si="4"/>
        <v>297</v>
      </c>
    </row>
    <row r="301" spans="2:10" x14ac:dyDescent="0.25">
      <c r="B301" s="67">
        <v>41825</v>
      </c>
      <c r="C301" s="8">
        <v>1296</v>
      </c>
      <c r="D301" s="9" t="s">
        <v>57</v>
      </c>
      <c r="E301" s="9" t="s">
        <v>54</v>
      </c>
      <c r="F301" s="9" t="s">
        <v>59</v>
      </c>
      <c r="G301" s="9">
        <v>10</v>
      </c>
      <c r="H301" s="9">
        <v>5040</v>
      </c>
      <c r="I301" s="9">
        <v>3469.5360000000001</v>
      </c>
      <c r="J301" s="64">
        <f t="shared" si="4"/>
        <v>298</v>
      </c>
    </row>
    <row r="302" spans="2:10" x14ac:dyDescent="0.25">
      <c r="B302" s="67">
        <v>41377</v>
      </c>
      <c r="C302" s="8">
        <v>2876</v>
      </c>
      <c r="D302" s="9" t="s">
        <v>56</v>
      </c>
      <c r="E302" s="9" t="s">
        <v>64</v>
      </c>
      <c r="F302" s="9" t="s">
        <v>55</v>
      </c>
      <c r="G302" s="9">
        <v>9</v>
      </c>
      <c r="H302" s="9">
        <v>8437.5</v>
      </c>
      <c r="I302" s="9">
        <v>3468.65625</v>
      </c>
      <c r="J302" s="64">
        <f t="shared" si="4"/>
        <v>299</v>
      </c>
    </row>
    <row r="303" spans="2:10" x14ac:dyDescent="0.25">
      <c r="B303" s="67">
        <v>40953</v>
      </c>
      <c r="C303" s="8">
        <v>1818</v>
      </c>
      <c r="D303" s="9" t="s">
        <v>57</v>
      </c>
      <c r="E303" s="9" t="s">
        <v>63</v>
      </c>
      <c r="F303" s="9" t="s">
        <v>59</v>
      </c>
      <c r="G303" s="9">
        <v>7</v>
      </c>
      <c r="H303" s="9">
        <v>5811.75</v>
      </c>
      <c r="I303" s="9">
        <v>3467.6774999999998</v>
      </c>
      <c r="J303" s="64">
        <f t="shared" si="4"/>
        <v>300</v>
      </c>
    </row>
    <row r="304" spans="2:10" x14ac:dyDescent="0.25">
      <c r="B304" s="67">
        <v>41768</v>
      </c>
      <c r="C304" s="8">
        <v>1428</v>
      </c>
      <c r="D304" s="9" t="s">
        <v>57</v>
      </c>
      <c r="E304" s="9" t="s">
        <v>60</v>
      </c>
      <c r="F304" s="9" t="s">
        <v>58</v>
      </c>
      <c r="G304" s="9">
        <v>7</v>
      </c>
      <c r="H304" s="9">
        <v>11088</v>
      </c>
      <c r="I304" s="9">
        <v>3463.8912</v>
      </c>
      <c r="J304" s="64">
        <f t="shared" si="4"/>
        <v>301</v>
      </c>
    </row>
    <row r="305" spans="2:10" x14ac:dyDescent="0.25">
      <c r="B305" s="67">
        <v>40947</v>
      </c>
      <c r="C305" s="8">
        <v>1815</v>
      </c>
      <c r="D305" s="9" t="s">
        <v>57</v>
      </c>
      <c r="E305" s="9" t="s">
        <v>63</v>
      </c>
      <c r="F305" s="9" t="s">
        <v>58</v>
      </c>
      <c r="G305" s="9">
        <v>7</v>
      </c>
      <c r="H305" s="9">
        <v>4410</v>
      </c>
      <c r="I305" s="9">
        <v>3461.8500000000004</v>
      </c>
      <c r="J305" s="64">
        <f t="shared" si="4"/>
        <v>302</v>
      </c>
    </row>
    <row r="306" spans="2:10" x14ac:dyDescent="0.25">
      <c r="B306" s="67">
        <v>41825</v>
      </c>
      <c r="C306" s="8">
        <v>1670</v>
      </c>
      <c r="D306" s="9" t="s">
        <v>56</v>
      </c>
      <c r="E306" s="9" t="s">
        <v>61</v>
      </c>
      <c r="F306" s="9" t="s">
        <v>55</v>
      </c>
      <c r="G306" s="9">
        <v>8</v>
      </c>
      <c r="H306" s="9">
        <v>8960</v>
      </c>
      <c r="I306" s="9">
        <v>3458.56</v>
      </c>
      <c r="J306" s="64">
        <f t="shared" si="4"/>
        <v>303</v>
      </c>
    </row>
    <row r="307" spans="2:10" x14ac:dyDescent="0.25">
      <c r="B307" s="67">
        <v>40923</v>
      </c>
      <c r="C307" s="8">
        <v>1314</v>
      </c>
      <c r="D307" s="9" t="s">
        <v>57</v>
      </c>
      <c r="E307" s="9" t="s">
        <v>60</v>
      </c>
      <c r="F307" s="9" t="s">
        <v>59</v>
      </c>
      <c r="G307" s="9">
        <v>8</v>
      </c>
      <c r="H307" s="9">
        <v>6240</v>
      </c>
      <c r="I307" s="9">
        <v>3458</v>
      </c>
      <c r="J307" s="64">
        <f t="shared" si="4"/>
        <v>304</v>
      </c>
    </row>
    <row r="308" spans="2:10" x14ac:dyDescent="0.25">
      <c r="B308" s="67">
        <v>41811</v>
      </c>
      <c r="C308" s="8">
        <v>2544</v>
      </c>
      <c r="D308" s="9" t="s">
        <v>57</v>
      </c>
      <c r="E308" s="9" t="s">
        <v>64</v>
      </c>
      <c r="F308" s="9" t="s">
        <v>58</v>
      </c>
      <c r="G308" s="9">
        <v>6</v>
      </c>
      <c r="H308" s="9">
        <v>5292</v>
      </c>
      <c r="I308" s="9">
        <v>3454.6175999999996</v>
      </c>
      <c r="J308" s="64">
        <f t="shared" si="4"/>
        <v>305</v>
      </c>
    </row>
    <row r="309" spans="2:10" x14ac:dyDescent="0.25">
      <c r="B309" s="67">
        <v>41362</v>
      </c>
      <c r="C309" s="8">
        <v>2098</v>
      </c>
      <c r="D309" s="9" t="s">
        <v>53</v>
      </c>
      <c r="E309" s="9" t="s">
        <v>62</v>
      </c>
      <c r="F309" s="9" t="s">
        <v>59</v>
      </c>
      <c r="G309" s="9">
        <v>8</v>
      </c>
      <c r="H309" s="9">
        <v>2508</v>
      </c>
      <c r="I309" s="9">
        <v>3452.0111999999999</v>
      </c>
      <c r="J309" s="64">
        <f t="shared" si="4"/>
        <v>306</v>
      </c>
    </row>
    <row r="310" spans="2:10" x14ac:dyDescent="0.25">
      <c r="B310" s="67">
        <v>41348</v>
      </c>
      <c r="C310" s="8">
        <v>1373</v>
      </c>
      <c r="D310" s="9" t="s">
        <v>56</v>
      </c>
      <c r="E310" s="9" t="s">
        <v>60</v>
      </c>
      <c r="F310" s="9" t="s">
        <v>55</v>
      </c>
      <c r="G310" s="9">
        <v>7</v>
      </c>
      <c r="H310" s="9">
        <v>5796</v>
      </c>
      <c r="I310" s="9">
        <v>3440.5056</v>
      </c>
      <c r="J310" s="64">
        <f t="shared" si="4"/>
        <v>307</v>
      </c>
    </row>
    <row r="311" spans="2:10" x14ac:dyDescent="0.25">
      <c r="B311" s="67">
        <v>41339</v>
      </c>
      <c r="C311" s="8">
        <v>1825</v>
      </c>
      <c r="D311" s="9" t="s">
        <v>53</v>
      </c>
      <c r="E311" s="9" t="s">
        <v>63</v>
      </c>
      <c r="F311" s="9" t="s">
        <v>58</v>
      </c>
      <c r="G311" s="9">
        <v>9</v>
      </c>
      <c r="H311" s="9">
        <v>11295</v>
      </c>
      <c r="I311" s="9">
        <v>3438.1979999999999</v>
      </c>
      <c r="J311" s="64">
        <f t="shared" si="4"/>
        <v>308</v>
      </c>
    </row>
    <row r="312" spans="2:10" x14ac:dyDescent="0.25">
      <c r="B312" s="67">
        <v>40911</v>
      </c>
      <c r="C312" s="8">
        <v>1854</v>
      </c>
      <c r="D312" s="9" t="s">
        <v>57</v>
      </c>
      <c r="E312" s="9" t="s">
        <v>61</v>
      </c>
      <c r="F312" s="9" t="s">
        <v>59</v>
      </c>
      <c r="G312" s="9">
        <v>7</v>
      </c>
      <c r="H312" s="9">
        <v>5985</v>
      </c>
      <c r="I312" s="9">
        <v>3432.3975</v>
      </c>
      <c r="J312" s="64">
        <f t="shared" si="4"/>
        <v>309</v>
      </c>
    </row>
    <row r="313" spans="2:10" x14ac:dyDescent="0.25">
      <c r="B313" s="67">
        <v>41388</v>
      </c>
      <c r="C313" s="8">
        <v>1413</v>
      </c>
      <c r="D313" s="9" t="s">
        <v>57</v>
      </c>
      <c r="E313" s="9" t="s">
        <v>60</v>
      </c>
      <c r="F313" s="9" t="s">
        <v>59</v>
      </c>
      <c r="G313" s="9">
        <v>6</v>
      </c>
      <c r="H313" s="9">
        <v>7290</v>
      </c>
      <c r="I313" s="9">
        <v>3423.5662499999999</v>
      </c>
      <c r="J313" s="64">
        <f t="shared" si="4"/>
        <v>310</v>
      </c>
    </row>
    <row r="314" spans="2:10" x14ac:dyDescent="0.25">
      <c r="B314" s="67">
        <v>41352</v>
      </c>
      <c r="C314" s="8">
        <v>1910</v>
      </c>
      <c r="D314" s="9" t="s">
        <v>56</v>
      </c>
      <c r="E314" s="9" t="s">
        <v>61</v>
      </c>
      <c r="F314" s="9" t="s">
        <v>59</v>
      </c>
      <c r="G314" s="9">
        <v>8</v>
      </c>
      <c r="H314" s="9">
        <v>4048</v>
      </c>
      <c r="I314" s="9">
        <v>3422.1792</v>
      </c>
      <c r="J314" s="64">
        <f t="shared" si="4"/>
        <v>311</v>
      </c>
    </row>
    <row r="315" spans="2:10" x14ac:dyDescent="0.25">
      <c r="B315" s="67">
        <v>40931</v>
      </c>
      <c r="C315" s="8">
        <v>2630</v>
      </c>
      <c r="D315" s="9" t="s">
        <v>56</v>
      </c>
      <c r="E315" s="9" t="s">
        <v>65</v>
      </c>
      <c r="F315" s="9" t="s">
        <v>59</v>
      </c>
      <c r="G315" s="9">
        <v>8</v>
      </c>
      <c r="H315" s="9">
        <v>4048</v>
      </c>
      <c r="I315" s="9">
        <v>3422.1792</v>
      </c>
      <c r="J315" s="64">
        <f t="shared" si="4"/>
        <v>311</v>
      </c>
    </row>
    <row r="316" spans="2:10" x14ac:dyDescent="0.25">
      <c r="B316" s="67">
        <v>40938</v>
      </c>
      <c r="C316" s="8">
        <v>2269</v>
      </c>
      <c r="D316" s="9" t="s">
        <v>53</v>
      </c>
      <c r="E316" s="9" t="s">
        <v>65</v>
      </c>
      <c r="F316" s="9" t="s">
        <v>59</v>
      </c>
      <c r="G316" s="9">
        <v>8</v>
      </c>
      <c r="H316" s="9">
        <v>4716</v>
      </c>
      <c r="I316" s="9">
        <v>3420.6719999999996</v>
      </c>
      <c r="J316" s="64">
        <f t="shared" si="4"/>
        <v>313</v>
      </c>
    </row>
    <row r="317" spans="2:10" x14ac:dyDescent="0.25">
      <c r="B317" s="67">
        <v>41356</v>
      </c>
      <c r="C317" s="8">
        <v>1549</v>
      </c>
      <c r="D317" s="9" t="s">
        <v>53</v>
      </c>
      <c r="E317" s="9" t="s">
        <v>61</v>
      </c>
      <c r="F317" s="9" t="s">
        <v>59</v>
      </c>
      <c r="G317" s="9">
        <v>8</v>
      </c>
      <c r="H317" s="9">
        <v>3144</v>
      </c>
      <c r="I317" s="9">
        <v>3420.6719999999996</v>
      </c>
      <c r="J317" s="64">
        <f t="shared" si="4"/>
        <v>313</v>
      </c>
    </row>
    <row r="318" spans="2:10" x14ac:dyDescent="0.25">
      <c r="B318" s="67">
        <v>40933</v>
      </c>
      <c r="C318" s="8">
        <v>2056</v>
      </c>
      <c r="D318" s="9" t="s">
        <v>53</v>
      </c>
      <c r="E318" s="9" t="s">
        <v>62</v>
      </c>
      <c r="F318" s="9" t="s">
        <v>55</v>
      </c>
      <c r="G318" s="9">
        <v>10</v>
      </c>
      <c r="H318" s="9">
        <v>8280</v>
      </c>
      <c r="I318" s="9">
        <v>3417.57</v>
      </c>
      <c r="J318" s="64">
        <f t="shared" si="4"/>
        <v>315</v>
      </c>
    </row>
    <row r="319" spans="2:10" x14ac:dyDescent="0.25">
      <c r="B319" s="67">
        <v>40955</v>
      </c>
      <c r="C319" s="8">
        <v>2848</v>
      </c>
      <c r="D319" s="9" t="s">
        <v>53</v>
      </c>
      <c r="E319" s="9" t="s">
        <v>64</v>
      </c>
      <c r="F319" s="9" t="s">
        <v>55</v>
      </c>
      <c r="G319" s="9">
        <v>7</v>
      </c>
      <c r="H319" s="9">
        <v>4158</v>
      </c>
      <c r="I319" s="9">
        <v>3411.6390000000001</v>
      </c>
      <c r="J319" s="64">
        <f t="shared" si="4"/>
        <v>316</v>
      </c>
    </row>
    <row r="320" spans="2:10" x14ac:dyDescent="0.25">
      <c r="B320" s="67">
        <v>40945</v>
      </c>
      <c r="C320" s="8">
        <v>2637</v>
      </c>
      <c r="D320" s="9" t="s">
        <v>57</v>
      </c>
      <c r="E320" s="9" t="s">
        <v>65</v>
      </c>
      <c r="F320" s="9" t="s">
        <v>59</v>
      </c>
      <c r="G320" s="9">
        <v>10</v>
      </c>
      <c r="H320" s="9">
        <v>8360</v>
      </c>
      <c r="I320" s="9">
        <v>3410.0439999999999</v>
      </c>
      <c r="J320" s="64">
        <f t="shared" si="4"/>
        <v>317</v>
      </c>
    </row>
    <row r="321" spans="2:10" x14ac:dyDescent="0.25">
      <c r="B321" s="67">
        <v>41380</v>
      </c>
      <c r="C321" s="8">
        <v>2208</v>
      </c>
      <c r="D321" s="9" t="s">
        <v>57</v>
      </c>
      <c r="E321" s="9" t="s">
        <v>63</v>
      </c>
      <c r="F321" s="9" t="s">
        <v>55</v>
      </c>
      <c r="G321" s="9">
        <v>6</v>
      </c>
      <c r="H321" s="9">
        <v>9720</v>
      </c>
      <c r="I321" s="9">
        <v>3403.5551999999998</v>
      </c>
      <c r="J321" s="64">
        <f t="shared" si="4"/>
        <v>318</v>
      </c>
    </row>
    <row r="322" spans="2:10" x14ac:dyDescent="0.25">
      <c r="B322" s="67">
        <v>40972</v>
      </c>
      <c r="C322" s="8">
        <v>2194</v>
      </c>
      <c r="D322" s="9" t="s">
        <v>56</v>
      </c>
      <c r="E322" s="9" t="s">
        <v>63</v>
      </c>
      <c r="F322" s="9" t="s">
        <v>59</v>
      </c>
      <c r="G322" s="9">
        <v>9</v>
      </c>
      <c r="H322" s="9">
        <v>4252.5</v>
      </c>
      <c r="I322" s="9">
        <v>3402.0000000000005</v>
      </c>
      <c r="J322" s="64">
        <f t="shared" si="4"/>
        <v>319</v>
      </c>
    </row>
    <row r="323" spans="2:10" x14ac:dyDescent="0.25">
      <c r="B323" s="67">
        <v>41345</v>
      </c>
      <c r="C323" s="8">
        <v>1181</v>
      </c>
      <c r="D323" s="9" t="s">
        <v>56</v>
      </c>
      <c r="E323" s="9" t="s">
        <v>54</v>
      </c>
      <c r="F323" s="9" t="s">
        <v>59</v>
      </c>
      <c r="G323" s="9">
        <v>7</v>
      </c>
      <c r="H323" s="9">
        <v>8032.5</v>
      </c>
      <c r="I323" s="9">
        <v>3396.1410000000001</v>
      </c>
      <c r="J323" s="64">
        <f t="shared" si="4"/>
        <v>320</v>
      </c>
    </row>
    <row r="324" spans="2:10" x14ac:dyDescent="0.25">
      <c r="B324" s="67">
        <v>41358</v>
      </c>
      <c r="C324" s="8">
        <v>2502</v>
      </c>
      <c r="D324" s="9" t="s">
        <v>57</v>
      </c>
      <c r="E324" s="9" t="s">
        <v>64</v>
      </c>
      <c r="F324" s="9" t="s">
        <v>59</v>
      </c>
      <c r="G324" s="9">
        <v>10</v>
      </c>
      <c r="H324" s="9">
        <v>11400</v>
      </c>
      <c r="I324" s="9">
        <v>3393.5519999999997</v>
      </c>
      <c r="J324" s="64">
        <f t="shared" ref="J324:J387" si="5">RANK(I324,$I$4:$I$1328,0)</f>
        <v>321</v>
      </c>
    </row>
    <row r="325" spans="2:10" x14ac:dyDescent="0.25">
      <c r="B325" s="67">
        <v>41820</v>
      </c>
      <c r="C325" s="8">
        <v>1291</v>
      </c>
      <c r="D325" s="9" t="s">
        <v>53</v>
      </c>
      <c r="E325" s="9" t="s">
        <v>54</v>
      </c>
      <c r="F325" s="9" t="s">
        <v>55</v>
      </c>
      <c r="G325" s="9">
        <v>10</v>
      </c>
      <c r="H325" s="9">
        <v>4800</v>
      </c>
      <c r="I325" s="9">
        <v>3392.6399999999994</v>
      </c>
      <c r="J325" s="64">
        <f t="shared" si="5"/>
        <v>322</v>
      </c>
    </row>
    <row r="326" spans="2:10" x14ac:dyDescent="0.25">
      <c r="B326" s="67">
        <v>40956</v>
      </c>
      <c r="C326" s="8">
        <v>1512</v>
      </c>
      <c r="D326" s="9" t="s">
        <v>57</v>
      </c>
      <c r="E326" s="9" t="s">
        <v>61</v>
      </c>
      <c r="F326" s="9" t="s">
        <v>59</v>
      </c>
      <c r="G326" s="9">
        <v>8</v>
      </c>
      <c r="H326" s="9">
        <v>8256</v>
      </c>
      <c r="I326" s="9">
        <v>3389.0880000000006</v>
      </c>
      <c r="J326" s="64">
        <f t="shared" si="5"/>
        <v>323</v>
      </c>
    </row>
    <row r="327" spans="2:10" x14ac:dyDescent="0.25">
      <c r="B327" s="67">
        <v>41349</v>
      </c>
      <c r="C327" s="8">
        <v>2862</v>
      </c>
      <c r="D327" s="9" t="s">
        <v>57</v>
      </c>
      <c r="E327" s="9" t="s">
        <v>64</v>
      </c>
      <c r="F327" s="9" t="s">
        <v>59</v>
      </c>
      <c r="G327" s="9">
        <v>8</v>
      </c>
      <c r="H327" s="9">
        <v>8192</v>
      </c>
      <c r="I327" s="9">
        <v>3385.7536</v>
      </c>
      <c r="J327" s="64">
        <f t="shared" si="5"/>
        <v>324</v>
      </c>
    </row>
    <row r="328" spans="2:10" x14ac:dyDescent="0.25">
      <c r="B328" s="67">
        <v>40910</v>
      </c>
      <c r="C328" s="8">
        <v>1112</v>
      </c>
      <c r="D328" s="9" t="s">
        <v>56</v>
      </c>
      <c r="E328" s="9" t="s">
        <v>54</v>
      </c>
      <c r="F328" s="9" t="s">
        <v>55</v>
      </c>
      <c r="G328" s="9">
        <v>8</v>
      </c>
      <c r="H328" s="9">
        <v>6528</v>
      </c>
      <c r="I328" s="9">
        <v>3376.6319999999996</v>
      </c>
      <c r="J328" s="64">
        <f t="shared" si="5"/>
        <v>325</v>
      </c>
    </row>
    <row r="329" spans="2:10" x14ac:dyDescent="0.25">
      <c r="B329" s="67">
        <v>41785</v>
      </c>
      <c r="C329" s="8">
        <v>2803</v>
      </c>
      <c r="D329" s="9" t="s">
        <v>53</v>
      </c>
      <c r="E329" s="9" t="s">
        <v>65</v>
      </c>
      <c r="F329" s="9" t="s">
        <v>55</v>
      </c>
      <c r="G329" s="9">
        <v>9</v>
      </c>
      <c r="H329" s="9">
        <v>10935</v>
      </c>
      <c r="I329" s="9">
        <v>3368.8548000000001</v>
      </c>
      <c r="J329" s="64">
        <f t="shared" si="5"/>
        <v>326</v>
      </c>
    </row>
    <row r="330" spans="2:10" x14ac:dyDescent="0.25">
      <c r="B330" s="67">
        <v>41771</v>
      </c>
      <c r="C330" s="8">
        <v>2526</v>
      </c>
      <c r="D330" s="9" t="s">
        <v>57</v>
      </c>
      <c r="E330" s="9" t="s">
        <v>64</v>
      </c>
      <c r="F330" s="9" t="s">
        <v>58</v>
      </c>
      <c r="G330" s="9">
        <v>6</v>
      </c>
      <c r="H330" s="9">
        <v>2133</v>
      </c>
      <c r="I330" s="9">
        <v>3367.5803999999998</v>
      </c>
      <c r="J330" s="64">
        <f t="shared" si="5"/>
        <v>327</v>
      </c>
    </row>
    <row r="331" spans="2:10" x14ac:dyDescent="0.25">
      <c r="B331" s="67">
        <v>40919</v>
      </c>
      <c r="C331" s="8">
        <v>2830</v>
      </c>
      <c r="D331" s="9" t="s">
        <v>53</v>
      </c>
      <c r="E331" s="9" t="s">
        <v>64</v>
      </c>
      <c r="F331" s="9" t="s">
        <v>55</v>
      </c>
      <c r="G331" s="9">
        <v>7</v>
      </c>
      <c r="H331" s="9">
        <v>2173.5</v>
      </c>
      <c r="I331" s="9">
        <v>3364.5779999999995</v>
      </c>
      <c r="J331" s="64">
        <f t="shared" si="5"/>
        <v>328</v>
      </c>
    </row>
    <row r="332" spans="2:10" x14ac:dyDescent="0.25">
      <c r="B332" s="67">
        <v>41384</v>
      </c>
      <c r="C332" s="8">
        <v>1409</v>
      </c>
      <c r="D332" s="9" t="s">
        <v>56</v>
      </c>
      <c r="E332" s="9" t="s">
        <v>60</v>
      </c>
      <c r="F332" s="9" t="s">
        <v>55</v>
      </c>
      <c r="G332" s="9">
        <v>7</v>
      </c>
      <c r="H332" s="9">
        <v>3822</v>
      </c>
      <c r="I332" s="9">
        <v>3359.538</v>
      </c>
      <c r="J332" s="64">
        <f t="shared" si="5"/>
        <v>329</v>
      </c>
    </row>
    <row r="333" spans="2:10" x14ac:dyDescent="0.25">
      <c r="B333" s="67">
        <v>41372</v>
      </c>
      <c r="C333" s="8">
        <v>2103</v>
      </c>
      <c r="D333" s="9" t="s">
        <v>57</v>
      </c>
      <c r="E333" s="9" t="s">
        <v>62</v>
      </c>
      <c r="F333" s="9" t="s">
        <v>58</v>
      </c>
      <c r="G333" s="9">
        <v>7</v>
      </c>
      <c r="H333" s="9">
        <v>6132</v>
      </c>
      <c r="I333" s="9">
        <v>3357.2700000000004</v>
      </c>
      <c r="J333" s="64">
        <f t="shared" si="5"/>
        <v>330</v>
      </c>
    </row>
    <row r="334" spans="2:10" x14ac:dyDescent="0.25">
      <c r="B334" s="67">
        <v>41822</v>
      </c>
      <c r="C334" s="8">
        <v>1293</v>
      </c>
      <c r="D334" s="9" t="s">
        <v>57</v>
      </c>
      <c r="E334" s="9" t="s">
        <v>54</v>
      </c>
      <c r="F334" s="9" t="s">
        <v>58</v>
      </c>
      <c r="G334" s="9">
        <v>7</v>
      </c>
      <c r="H334" s="9">
        <v>11025</v>
      </c>
      <c r="I334" s="9">
        <v>3356.01</v>
      </c>
      <c r="J334" s="64">
        <f t="shared" si="5"/>
        <v>331</v>
      </c>
    </row>
    <row r="335" spans="2:10" x14ac:dyDescent="0.25">
      <c r="B335" s="67">
        <v>40949</v>
      </c>
      <c r="C335" s="8">
        <v>1151</v>
      </c>
      <c r="D335" s="9" t="s">
        <v>56</v>
      </c>
      <c r="E335" s="9" t="s">
        <v>54</v>
      </c>
      <c r="F335" s="9" t="s">
        <v>58</v>
      </c>
      <c r="G335" s="9">
        <v>7</v>
      </c>
      <c r="H335" s="9">
        <v>14017.5</v>
      </c>
      <c r="I335" s="9">
        <v>3352.4253000000003</v>
      </c>
      <c r="J335" s="64">
        <f t="shared" si="5"/>
        <v>332</v>
      </c>
    </row>
    <row r="336" spans="2:10" x14ac:dyDescent="0.25">
      <c r="B336" s="67">
        <v>41350</v>
      </c>
      <c r="C336" s="8">
        <v>1836</v>
      </c>
      <c r="D336" s="9" t="s">
        <v>57</v>
      </c>
      <c r="E336" s="9" t="s">
        <v>63</v>
      </c>
      <c r="F336" s="9" t="s">
        <v>59</v>
      </c>
      <c r="G336" s="9">
        <v>9</v>
      </c>
      <c r="H336" s="9">
        <v>10260</v>
      </c>
      <c r="I336" s="9">
        <v>3351.942</v>
      </c>
      <c r="J336" s="64">
        <f t="shared" si="5"/>
        <v>333</v>
      </c>
    </row>
    <row r="337" spans="2:10" x14ac:dyDescent="0.25">
      <c r="B337" s="67">
        <v>40947</v>
      </c>
      <c r="C337" s="8">
        <v>1149</v>
      </c>
      <c r="D337" s="9" t="s">
        <v>57</v>
      </c>
      <c r="E337" s="9" t="s">
        <v>54</v>
      </c>
      <c r="F337" s="9" t="s">
        <v>58</v>
      </c>
      <c r="G337" s="9">
        <v>8</v>
      </c>
      <c r="H337" s="9">
        <v>8544</v>
      </c>
      <c r="I337" s="9">
        <v>3347.1120000000001</v>
      </c>
      <c r="J337" s="64">
        <f t="shared" si="5"/>
        <v>334</v>
      </c>
    </row>
    <row r="338" spans="2:10" x14ac:dyDescent="0.25">
      <c r="B338" s="67">
        <v>41361</v>
      </c>
      <c r="C338" s="8">
        <v>1733</v>
      </c>
      <c r="D338" s="9" t="s">
        <v>56</v>
      </c>
      <c r="E338" s="9" t="s">
        <v>62</v>
      </c>
      <c r="F338" s="9" t="s">
        <v>55</v>
      </c>
      <c r="G338" s="9">
        <v>9</v>
      </c>
      <c r="H338" s="9">
        <v>5832</v>
      </c>
      <c r="I338" s="9">
        <v>3346.7903999999999</v>
      </c>
      <c r="J338" s="64">
        <f t="shared" si="5"/>
        <v>335</v>
      </c>
    </row>
    <row r="339" spans="2:10" x14ac:dyDescent="0.25">
      <c r="B339" s="67">
        <v>41812</v>
      </c>
      <c r="C339" s="8">
        <v>2607</v>
      </c>
      <c r="D339" s="9" t="s">
        <v>57</v>
      </c>
      <c r="E339" s="9" t="s">
        <v>63</v>
      </c>
      <c r="F339" s="9" t="s">
        <v>58</v>
      </c>
      <c r="G339" s="9">
        <v>8</v>
      </c>
      <c r="H339" s="9">
        <v>1584</v>
      </c>
      <c r="I339" s="9">
        <v>3345.4079999999999</v>
      </c>
      <c r="J339" s="64">
        <f t="shared" si="5"/>
        <v>336</v>
      </c>
    </row>
    <row r="340" spans="2:10" x14ac:dyDescent="0.25">
      <c r="B340" s="67">
        <v>41781</v>
      </c>
      <c r="C340" s="8">
        <v>2801</v>
      </c>
      <c r="D340" s="9" t="s">
        <v>56</v>
      </c>
      <c r="E340" s="9" t="s">
        <v>65</v>
      </c>
      <c r="F340" s="9" t="s">
        <v>59</v>
      </c>
      <c r="G340" s="9">
        <v>10</v>
      </c>
      <c r="H340" s="9">
        <v>2650</v>
      </c>
      <c r="I340" s="9">
        <v>3340.59</v>
      </c>
      <c r="J340" s="64">
        <f t="shared" si="5"/>
        <v>337</v>
      </c>
    </row>
    <row r="341" spans="2:10" x14ac:dyDescent="0.25">
      <c r="B341" s="67">
        <v>41793</v>
      </c>
      <c r="C341" s="8">
        <v>2140</v>
      </c>
      <c r="D341" s="9" t="s">
        <v>53</v>
      </c>
      <c r="E341" s="9" t="s">
        <v>62</v>
      </c>
      <c r="F341" s="9" t="s">
        <v>58</v>
      </c>
      <c r="G341" s="9">
        <v>8</v>
      </c>
      <c r="H341" s="9">
        <v>8340</v>
      </c>
      <c r="I341" s="9">
        <v>3338.5019999999995</v>
      </c>
      <c r="J341" s="64">
        <f t="shared" si="5"/>
        <v>338</v>
      </c>
    </row>
    <row r="342" spans="2:10" x14ac:dyDescent="0.25">
      <c r="B342" s="67">
        <v>41345</v>
      </c>
      <c r="C342" s="8">
        <v>2860</v>
      </c>
      <c r="D342" s="9" t="s">
        <v>53</v>
      </c>
      <c r="E342" s="9" t="s">
        <v>64</v>
      </c>
      <c r="F342" s="9" t="s">
        <v>58</v>
      </c>
      <c r="G342" s="9">
        <v>8</v>
      </c>
      <c r="H342" s="9">
        <v>1668</v>
      </c>
      <c r="I342" s="9">
        <v>3338.5019999999995</v>
      </c>
      <c r="J342" s="64">
        <f t="shared" si="5"/>
        <v>338</v>
      </c>
    </row>
    <row r="343" spans="2:10" x14ac:dyDescent="0.25">
      <c r="B343" s="67">
        <v>41390</v>
      </c>
      <c r="C343" s="8">
        <v>2518</v>
      </c>
      <c r="D343" s="9" t="s">
        <v>53</v>
      </c>
      <c r="E343" s="9" t="s">
        <v>64</v>
      </c>
      <c r="F343" s="9" t="s">
        <v>58</v>
      </c>
      <c r="G343" s="9">
        <v>6</v>
      </c>
      <c r="H343" s="9">
        <v>7506</v>
      </c>
      <c r="I343" s="9">
        <v>3336.6671999999999</v>
      </c>
      <c r="J343" s="64">
        <f t="shared" si="5"/>
        <v>340</v>
      </c>
    </row>
    <row r="344" spans="2:10" x14ac:dyDescent="0.25">
      <c r="B344" s="67">
        <v>40954</v>
      </c>
      <c r="C344" s="8">
        <v>2661</v>
      </c>
      <c r="D344" s="9" t="s">
        <v>57</v>
      </c>
      <c r="E344" s="9" t="s">
        <v>65</v>
      </c>
      <c r="F344" s="9" t="s">
        <v>58</v>
      </c>
      <c r="G344" s="9">
        <v>6</v>
      </c>
      <c r="H344" s="9">
        <v>5859</v>
      </c>
      <c r="I344" s="9">
        <v>3330.8415000000005</v>
      </c>
      <c r="J344" s="64">
        <f t="shared" si="5"/>
        <v>341</v>
      </c>
    </row>
    <row r="345" spans="2:10" x14ac:dyDescent="0.25">
      <c r="B345" s="67">
        <v>41821</v>
      </c>
      <c r="C345" s="8">
        <v>1790</v>
      </c>
      <c r="D345" s="9" t="s">
        <v>56</v>
      </c>
      <c r="E345" s="9" t="s">
        <v>62</v>
      </c>
      <c r="F345" s="9" t="s">
        <v>58</v>
      </c>
      <c r="G345" s="9">
        <v>7</v>
      </c>
      <c r="H345" s="9">
        <v>6709.5</v>
      </c>
      <c r="I345" s="9">
        <v>3329.7012</v>
      </c>
      <c r="J345" s="64">
        <f t="shared" si="5"/>
        <v>342</v>
      </c>
    </row>
    <row r="346" spans="2:10" x14ac:dyDescent="0.25">
      <c r="B346" s="67">
        <v>41824</v>
      </c>
      <c r="C346" s="8">
        <v>2034</v>
      </c>
      <c r="D346" s="9" t="s">
        <v>57</v>
      </c>
      <c r="E346" s="9" t="s">
        <v>61</v>
      </c>
      <c r="F346" s="9" t="s">
        <v>59</v>
      </c>
      <c r="G346" s="9">
        <v>10</v>
      </c>
      <c r="H346" s="9">
        <v>6615</v>
      </c>
      <c r="I346" s="9">
        <v>3328.4474999999998</v>
      </c>
      <c r="J346" s="64">
        <f t="shared" si="5"/>
        <v>343</v>
      </c>
    </row>
    <row r="347" spans="2:10" x14ac:dyDescent="0.25">
      <c r="B347" s="67">
        <v>40924</v>
      </c>
      <c r="C347" s="8">
        <v>1315</v>
      </c>
      <c r="D347" s="9" t="s">
        <v>53</v>
      </c>
      <c r="E347" s="9" t="s">
        <v>60</v>
      </c>
      <c r="F347" s="9" t="s">
        <v>59</v>
      </c>
      <c r="G347" s="9">
        <v>10</v>
      </c>
      <c r="H347" s="9">
        <v>10840</v>
      </c>
      <c r="I347" s="9">
        <v>3327.6089999999999</v>
      </c>
      <c r="J347" s="64">
        <f t="shared" si="5"/>
        <v>344</v>
      </c>
    </row>
    <row r="348" spans="2:10" x14ac:dyDescent="0.25">
      <c r="B348" s="67">
        <v>41795</v>
      </c>
      <c r="C348" s="8">
        <v>1455</v>
      </c>
      <c r="D348" s="9" t="s">
        <v>57</v>
      </c>
      <c r="E348" s="9" t="s">
        <v>60</v>
      </c>
      <c r="F348" s="9" t="s">
        <v>58</v>
      </c>
      <c r="G348" s="9">
        <v>9</v>
      </c>
      <c r="H348" s="9">
        <v>4716</v>
      </c>
      <c r="I348" s="9">
        <v>3319.1207999999997</v>
      </c>
      <c r="J348" s="64">
        <f t="shared" si="5"/>
        <v>345</v>
      </c>
    </row>
    <row r="349" spans="2:10" x14ac:dyDescent="0.25">
      <c r="B349" s="67">
        <v>40963</v>
      </c>
      <c r="C349" s="8">
        <v>2386</v>
      </c>
      <c r="D349" s="9" t="s">
        <v>53</v>
      </c>
      <c r="E349" s="9" t="s">
        <v>65</v>
      </c>
      <c r="F349" s="9" t="s">
        <v>59</v>
      </c>
      <c r="G349" s="9">
        <v>7</v>
      </c>
      <c r="H349" s="9">
        <v>4368</v>
      </c>
      <c r="I349" s="9">
        <v>3318.5880000000002</v>
      </c>
      <c r="J349" s="64">
        <f t="shared" si="5"/>
        <v>346</v>
      </c>
    </row>
    <row r="350" spans="2:10" x14ac:dyDescent="0.25">
      <c r="B350" s="67">
        <v>41817</v>
      </c>
      <c r="C350" s="8">
        <v>1666</v>
      </c>
      <c r="D350" s="9" t="s">
        <v>53</v>
      </c>
      <c r="E350" s="9" t="s">
        <v>61</v>
      </c>
      <c r="F350" s="9" t="s">
        <v>59</v>
      </c>
      <c r="G350" s="9">
        <v>7</v>
      </c>
      <c r="H350" s="9">
        <v>2184</v>
      </c>
      <c r="I350" s="9">
        <v>3318.5880000000002</v>
      </c>
      <c r="J350" s="64">
        <f t="shared" si="5"/>
        <v>346</v>
      </c>
    </row>
    <row r="351" spans="2:10" x14ac:dyDescent="0.25">
      <c r="B351" s="67">
        <v>40952</v>
      </c>
      <c r="C351" s="8">
        <v>2482</v>
      </c>
      <c r="D351" s="9" t="s">
        <v>53</v>
      </c>
      <c r="E351" s="9" t="s">
        <v>64</v>
      </c>
      <c r="F351" s="9" t="s">
        <v>58</v>
      </c>
      <c r="G351" s="9">
        <v>9</v>
      </c>
      <c r="H351" s="9">
        <v>3861</v>
      </c>
      <c r="I351" s="9">
        <v>3315.6337500000009</v>
      </c>
      <c r="J351" s="64">
        <f t="shared" si="5"/>
        <v>348</v>
      </c>
    </row>
    <row r="352" spans="2:10" x14ac:dyDescent="0.25">
      <c r="B352" s="67">
        <v>41368</v>
      </c>
      <c r="C352" s="8">
        <v>1393</v>
      </c>
      <c r="D352" s="9" t="s">
        <v>53</v>
      </c>
      <c r="E352" s="9" t="s">
        <v>60</v>
      </c>
      <c r="F352" s="9" t="s">
        <v>58</v>
      </c>
      <c r="G352" s="9">
        <v>9</v>
      </c>
      <c r="H352" s="9">
        <v>8280</v>
      </c>
      <c r="I352" s="9">
        <v>3315.1049999999996</v>
      </c>
      <c r="J352" s="64">
        <f t="shared" si="5"/>
        <v>349</v>
      </c>
    </row>
    <row r="353" spans="2:10" x14ac:dyDescent="0.25">
      <c r="B353" s="67">
        <v>40961</v>
      </c>
      <c r="C353" s="8">
        <v>1886</v>
      </c>
      <c r="D353" s="9" t="s">
        <v>56</v>
      </c>
      <c r="E353" s="9" t="s">
        <v>61</v>
      </c>
      <c r="F353" s="9" t="s">
        <v>55</v>
      </c>
      <c r="G353" s="9">
        <v>7</v>
      </c>
      <c r="H353" s="9">
        <v>11214</v>
      </c>
      <c r="I353" s="9">
        <v>3310.3728000000006</v>
      </c>
      <c r="J353" s="64">
        <f t="shared" si="5"/>
        <v>350</v>
      </c>
    </row>
    <row r="354" spans="2:10" x14ac:dyDescent="0.25">
      <c r="B354" s="67">
        <v>41792</v>
      </c>
      <c r="C354" s="8">
        <v>1775</v>
      </c>
      <c r="D354" s="9" t="s">
        <v>56</v>
      </c>
      <c r="E354" s="9" t="s">
        <v>62</v>
      </c>
      <c r="F354" s="9" t="s">
        <v>59</v>
      </c>
      <c r="G354" s="9">
        <v>6</v>
      </c>
      <c r="H354" s="9">
        <v>9585</v>
      </c>
      <c r="I354" s="9">
        <v>3308.7420000000002</v>
      </c>
      <c r="J354" s="64">
        <f t="shared" si="5"/>
        <v>351</v>
      </c>
    </row>
    <row r="355" spans="2:10" x14ac:dyDescent="0.25">
      <c r="B355" s="67">
        <v>41810</v>
      </c>
      <c r="C355" s="8">
        <v>1652</v>
      </c>
      <c r="D355" s="9" t="s">
        <v>56</v>
      </c>
      <c r="E355" s="9" t="s">
        <v>61</v>
      </c>
      <c r="F355" s="9" t="s">
        <v>55</v>
      </c>
      <c r="G355" s="9">
        <v>9</v>
      </c>
      <c r="H355" s="9">
        <v>2331</v>
      </c>
      <c r="I355" s="9">
        <v>3305.3579999999997</v>
      </c>
      <c r="J355" s="64">
        <f t="shared" si="5"/>
        <v>352</v>
      </c>
    </row>
    <row r="356" spans="2:10" x14ac:dyDescent="0.25">
      <c r="B356" s="67">
        <v>41793</v>
      </c>
      <c r="C356" s="8">
        <v>1453</v>
      </c>
      <c r="D356" s="9" t="s">
        <v>53</v>
      </c>
      <c r="E356" s="9" t="s">
        <v>60</v>
      </c>
      <c r="F356" s="9" t="s">
        <v>55</v>
      </c>
      <c r="G356" s="9">
        <v>6</v>
      </c>
      <c r="H356" s="9">
        <v>2016</v>
      </c>
      <c r="I356" s="9">
        <v>3302.2080000000001</v>
      </c>
      <c r="J356" s="64">
        <f t="shared" si="5"/>
        <v>353</v>
      </c>
    </row>
    <row r="357" spans="2:10" x14ac:dyDescent="0.25">
      <c r="B357" s="67">
        <v>41787</v>
      </c>
      <c r="C357" s="8">
        <v>2005</v>
      </c>
      <c r="D357" s="9" t="s">
        <v>53</v>
      </c>
      <c r="E357" s="9" t="s">
        <v>61</v>
      </c>
      <c r="F357" s="9" t="s">
        <v>58</v>
      </c>
      <c r="G357" s="9">
        <v>6</v>
      </c>
      <c r="H357" s="9">
        <v>2610</v>
      </c>
      <c r="I357" s="9">
        <v>3297.9960000000001</v>
      </c>
      <c r="J357" s="64">
        <f t="shared" si="5"/>
        <v>354</v>
      </c>
    </row>
    <row r="358" spans="2:10" x14ac:dyDescent="0.25">
      <c r="B358" s="67">
        <v>41387</v>
      </c>
      <c r="C358" s="8">
        <v>2577</v>
      </c>
      <c r="D358" s="9" t="s">
        <v>57</v>
      </c>
      <c r="E358" s="9" t="s">
        <v>63</v>
      </c>
      <c r="F358" s="9" t="s">
        <v>55</v>
      </c>
      <c r="G358" s="9">
        <v>6</v>
      </c>
      <c r="H358" s="9">
        <v>9432</v>
      </c>
      <c r="I358" s="9">
        <v>3295.5407999999998</v>
      </c>
      <c r="J358" s="64">
        <f t="shared" si="5"/>
        <v>355</v>
      </c>
    </row>
    <row r="359" spans="2:10" x14ac:dyDescent="0.25">
      <c r="B359" s="67">
        <v>40916</v>
      </c>
      <c r="C359" s="8">
        <v>1856</v>
      </c>
      <c r="D359" s="9" t="s">
        <v>56</v>
      </c>
      <c r="E359" s="9" t="s">
        <v>61</v>
      </c>
      <c r="F359" s="9" t="s">
        <v>59</v>
      </c>
      <c r="G359" s="9">
        <v>7</v>
      </c>
      <c r="H359" s="9">
        <v>5071.5</v>
      </c>
      <c r="I359" s="9">
        <v>3292.2487499999997</v>
      </c>
      <c r="J359" s="64">
        <f t="shared" si="5"/>
        <v>356</v>
      </c>
    </row>
    <row r="360" spans="2:10" x14ac:dyDescent="0.25">
      <c r="B360" s="67">
        <v>41347</v>
      </c>
      <c r="C360" s="8">
        <v>2861</v>
      </c>
      <c r="D360" s="9" t="s">
        <v>56</v>
      </c>
      <c r="E360" s="9" t="s">
        <v>64</v>
      </c>
      <c r="F360" s="9" t="s">
        <v>58</v>
      </c>
      <c r="G360" s="9">
        <v>8</v>
      </c>
      <c r="H360" s="9">
        <v>7848</v>
      </c>
      <c r="I360" s="9">
        <v>3290.6664000000001</v>
      </c>
      <c r="J360" s="64">
        <f t="shared" si="5"/>
        <v>357</v>
      </c>
    </row>
    <row r="361" spans="2:10" x14ac:dyDescent="0.25">
      <c r="B361" s="67">
        <v>41821</v>
      </c>
      <c r="C361" s="8">
        <v>1668</v>
      </c>
      <c r="D361" s="9" t="s">
        <v>57</v>
      </c>
      <c r="E361" s="9" t="s">
        <v>61</v>
      </c>
      <c r="F361" s="9" t="s">
        <v>55</v>
      </c>
      <c r="G361" s="9">
        <v>7</v>
      </c>
      <c r="H361" s="9">
        <v>1669.5</v>
      </c>
      <c r="I361" s="9">
        <v>3289.7497500000004</v>
      </c>
      <c r="J361" s="64">
        <f t="shared" si="5"/>
        <v>358</v>
      </c>
    </row>
    <row r="362" spans="2:10" x14ac:dyDescent="0.25">
      <c r="B362" s="67">
        <v>40967</v>
      </c>
      <c r="C362" s="8">
        <v>2388</v>
      </c>
      <c r="D362" s="9" t="s">
        <v>57</v>
      </c>
      <c r="E362" s="9" t="s">
        <v>65</v>
      </c>
      <c r="F362" s="9" t="s">
        <v>55</v>
      </c>
      <c r="G362" s="9">
        <v>7</v>
      </c>
      <c r="H362" s="9">
        <v>1669.5</v>
      </c>
      <c r="I362" s="9">
        <v>3289.7497500000004</v>
      </c>
      <c r="J362" s="64">
        <f t="shared" si="5"/>
        <v>358</v>
      </c>
    </row>
    <row r="363" spans="2:10" x14ac:dyDescent="0.25">
      <c r="B363" s="67">
        <v>41792</v>
      </c>
      <c r="C363" s="8">
        <v>2901</v>
      </c>
      <c r="D363" s="9" t="s">
        <v>57</v>
      </c>
      <c r="E363" s="9" t="s">
        <v>64</v>
      </c>
      <c r="F363" s="9" t="s">
        <v>55</v>
      </c>
      <c r="G363" s="9">
        <v>8</v>
      </c>
      <c r="H363" s="9">
        <v>7128</v>
      </c>
      <c r="I363" s="9">
        <v>3282.6815999999999</v>
      </c>
      <c r="J363" s="64">
        <f t="shared" si="5"/>
        <v>360</v>
      </c>
    </row>
    <row r="364" spans="2:10" x14ac:dyDescent="0.25">
      <c r="B364" s="67">
        <v>41381</v>
      </c>
      <c r="C364" s="8">
        <v>2419</v>
      </c>
      <c r="D364" s="9" t="s">
        <v>53</v>
      </c>
      <c r="E364" s="9" t="s">
        <v>65</v>
      </c>
      <c r="F364" s="9" t="s">
        <v>58</v>
      </c>
      <c r="G364" s="9">
        <v>8</v>
      </c>
      <c r="H364" s="9">
        <v>6048</v>
      </c>
      <c r="I364" s="9">
        <v>3281.04</v>
      </c>
      <c r="J364" s="64">
        <f t="shared" si="5"/>
        <v>361</v>
      </c>
    </row>
    <row r="365" spans="2:10" x14ac:dyDescent="0.25">
      <c r="B365" s="67">
        <v>41351</v>
      </c>
      <c r="C365" s="8">
        <v>2863</v>
      </c>
      <c r="D365" s="9" t="s">
        <v>53</v>
      </c>
      <c r="E365" s="9" t="s">
        <v>64</v>
      </c>
      <c r="F365" s="9" t="s">
        <v>59</v>
      </c>
      <c r="G365" s="9">
        <v>8</v>
      </c>
      <c r="H365" s="9">
        <v>4224</v>
      </c>
      <c r="I365" s="9">
        <v>3279.9360000000001</v>
      </c>
      <c r="J365" s="64">
        <f t="shared" si="5"/>
        <v>362</v>
      </c>
    </row>
    <row r="366" spans="2:10" x14ac:dyDescent="0.25">
      <c r="B366" s="67">
        <v>41368</v>
      </c>
      <c r="C366" s="8">
        <v>2507</v>
      </c>
      <c r="D366" s="9" t="s">
        <v>56</v>
      </c>
      <c r="E366" s="9" t="s">
        <v>64</v>
      </c>
      <c r="F366" s="9" t="s">
        <v>55</v>
      </c>
      <c r="G366" s="9">
        <v>8</v>
      </c>
      <c r="H366" s="9">
        <v>6768</v>
      </c>
      <c r="I366" s="9">
        <v>3277.5168000000003</v>
      </c>
      <c r="J366" s="64">
        <f t="shared" si="5"/>
        <v>363</v>
      </c>
    </row>
    <row r="367" spans="2:10" x14ac:dyDescent="0.25">
      <c r="B367" s="67">
        <v>41360</v>
      </c>
      <c r="C367" s="8">
        <v>2503</v>
      </c>
      <c r="D367" s="9" t="s">
        <v>53</v>
      </c>
      <c r="E367" s="9" t="s">
        <v>64</v>
      </c>
      <c r="F367" s="9" t="s">
        <v>59</v>
      </c>
      <c r="G367" s="9">
        <v>10</v>
      </c>
      <c r="H367" s="9">
        <v>3870</v>
      </c>
      <c r="I367" s="9">
        <v>3277.116</v>
      </c>
      <c r="J367" s="64">
        <f t="shared" si="5"/>
        <v>364</v>
      </c>
    </row>
    <row r="368" spans="2:10" x14ac:dyDescent="0.25">
      <c r="B368" s="67">
        <v>41784</v>
      </c>
      <c r="C368" s="8">
        <v>1444</v>
      </c>
      <c r="D368" s="9" t="s">
        <v>53</v>
      </c>
      <c r="E368" s="9" t="s">
        <v>60</v>
      </c>
      <c r="F368" s="9" t="s">
        <v>55</v>
      </c>
      <c r="G368" s="9">
        <v>10</v>
      </c>
      <c r="H368" s="9">
        <v>4940</v>
      </c>
      <c r="I368" s="9">
        <v>3269.2920000000004</v>
      </c>
      <c r="J368" s="64">
        <f t="shared" si="5"/>
        <v>365</v>
      </c>
    </row>
    <row r="369" spans="2:10" x14ac:dyDescent="0.25">
      <c r="B369" s="67">
        <v>40909</v>
      </c>
      <c r="C369" s="8">
        <v>2461</v>
      </c>
      <c r="D369" s="9" t="s">
        <v>53</v>
      </c>
      <c r="E369" s="9" t="s">
        <v>64</v>
      </c>
      <c r="F369" s="9" t="s">
        <v>55</v>
      </c>
      <c r="G369" s="9">
        <v>10</v>
      </c>
      <c r="H369" s="9">
        <v>8370</v>
      </c>
      <c r="I369" s="9">
        <v>3260.9519999999998</v>
      </c>
      <c r="J369" s="64">
        <f t="shared" si="5"/>
        <v>366</v>
      </c>
    </row>
    <row r="370" spans="2:10" x14ac:dyDescent="0.25">
      <c r="B370" s="67">
        <v>41789</v>
      </c>
      <c r="C370" s="8">
        <v>1449</v>
      </c>
      <c r="D370" s="9" t="s">
        <v>57</v>
      </c>
      <c r="E370" s="9" t="s">
        <v>60</v>
      </c>
      <c r="F370" s="9" t="s">
        <v>59</v>
      </c>
      <c r="G370" s="9">
        <v>9</v>
      </c>
      <c r="H370" s="9">
        <v>5454</v>
      </c>
      <c r="I370" s="9">
        <v>3256.8561</v>
      </c>
      <c r="J370" s="64">
        <f t="shared" si="5"/>
        <v>367</v>
      </c>
    </row>
    <row r="371" spans="2:10" x14ac:dyDescent="0.25">
      <c r="B371" s="67">
        <v>40949</v>
      </c>
      <c r="C371" s="8">
        <v>2845</v>
      </c>
      <c r="D371" s="9" t="s">
        <v>53</v>
      </c>
      <c r="E371" s="9" t="s">
        <v>64</v>
      </c>
      <c r="F371" s="9" t="s">
        <v>59</v>
      </c>
      <c r="G371" s="9">
        <v>8</v>
      </c>
      <c r="H371" s="9">
        <v>7668</v>
      </c>
      <c r="I371" s="9">
        <v>3251.9987999999994</v>
      </c>
      <c r="J371" s="64">
        <f t="shared" si="5"/>
        <v>368</v>
      </c>
    </row>
    <row r="372" spans="2:10" x14ac:dyDescent="0.25">
      <c r="B372" s="67">
        <v>40943</v>
      </c>
      <c r="C372" s="8">
        <v>1504</v>
      </c>
      <c r="D372" s="9" t="s">
        <v>53</v>
      </c>
      <c r="E372" s="9" t="s">
        <v>61</v>
      </c>
      <c r="F372" s="9" t="s">
        <v>59</v>
      </c>
      <c r="G372" s="9">
        <v>9</v>
      </c>
      <c r="H372" s="9">
        <v>12195</v>
      </c>
      <c r="I372" s="9">
        <v>3248.0163000000002</v>
      </c>
      <c r="J372" s="64">
        <f t="shared" si="5"/>
        <v>369</v>
      </c>
    </row>
    <row r="373" spans="2:10" x14ac:dyDescent="0.25">
      <c r="B373" s="67">
        <v>41790</v>
      </c>
      <c r="C373" s="8">
        <v>1642</v>
      </c>
      <c r="D373" s="9" t="s">
        <v>53</v>
      </c>
      <c r="E373" s="9" t="s">
        <v>61</v>
      </c>
      <c r="F373" s="9" t="s">
        <v>55</v>
      </c>
      <c r="G373" s="9">
        <v>10</v>
      </c>
      <c r="H373" s="9">
        <v>6930</v>
      </c>
      <c r="I373" s="9">
        <v>3246.9359999999997</v>
      </c>
      <c r="J373" s="64">
        <f t="shared" si="5"/>
        <v>370</v>
      </c>
    </row>
    <row r="374" spans="2:10" x14ac:dyDescent="0.25">
      <c r="B374" s="67">
        <v>40934</v>
      </c>
      <c r="C374" s="8">
        <v>1325</v>
      </c>
      <c r="D374" s="9" t="s">
        <v>56</v>
      </c>
      <c r="E374" s="9" t="s">
        <v>60</v>
      </c>
      <c r="F374" s="9" t="s">
        <v>59</v>
      </c>
      <c r="G374" s="9">
        <v>7</v>
      </c>
      <c r="H374" s="9">
        <v>4130</v>
      </c>
      <c r="I374" s="9">
        <v>3244.5279999999998</v>
      </c>
      <c r="J374" s="64">
        <f t="shared" si="5"/>
        <v>371</v>
      </c>
    </row>
    <row r="375" spans="2:10" x14ac:dyDescent="0.25">
      <c r="B375" s="67">
        <v>41786</v>
      </c>
      <c r="C375" s="8">
        <v>1446</v>
      </c>
      <c r="D375" s="9" t="s">
        <v>57</v>
      </c>
      <c r="E375" s="9" t="s">
        <v>60</v>
      </c>
      <c r="F375" s="9" t="s">
        <v>58</v>
      </c>
      <c r="G375" s="9">
        <v>9</v>
      </c>
      <c r="H375" s="9">
        <v>5040</v>
      </c>
      <c r="I375" s="9">
        <v>3241.7280000000001</v>
      </c>
      <c r="J375" s="64">
        <f t="shared" si="5"/>
        <v>372</v>
      </c>
    </row>
    <row r="376" spans="2:10" x14ac:dyDescent="0.25">
      <c r="B376" s="67">
        <v>41779</v>
      </c>
      <c r="C376" s="8">
        <v>1439</v>
      </c>
      <c r="D376" s="9" t="s">
        <v>56</v>
      </c>
      <c r="E376" s="9" t="s">
        <v>60</v>
      </c>
      <c r="F376" s="9" t="s">
        <v>58</v>
      </c>
      <c r="G376" s="9">
        <v>10</v>
      </c>
      <c r="H376" s="9">
        <v>8775</v>
      </c>
      <c r="I376" s="9">
        <v>3239.7299999999996</v>
      </c>
      <c r="J376" s="64">
        <f t="shared" si="5"/>
        <v>373</v>
      </c>
    </row>
    <row r="377" spans="2:10" x14ac:dyDescent="0.25">
      <c r="B377" s="67">
        <v>40935</v>
      </c>
      <c r="C377" s="8">
        <v>2632</v>
      </c>
      <c r="D377" s="9" t="s">
        <v>53</v>
      </c>
      <c r="E377" s="9" t="s">
        <v>65</v>
      </c>
      <c r="F377" s="9" t="s">
        <v>55</v>
      </c>
      <c r="G377" s="9">
        <v>10</v>
      </c>
      <c r="H377" s="9">
        <v>10200</v>
      </c>
      <c r="I377" s="9">
        <v>3237.4800000000005</v>
      </c>
      <c r="J377" s="64">
        <f t="shared" si="5"/>
        <v>374</v>
      </c>
    </row>
    <row r="378" spans="2:10" x14ac:dyDescent="0.25">
      <c r="B378" s="67">
        <v>41810</v>
      </c>
      <c r="C378" s="8">
        <v>1470</v>
      </c>
      <c r="D378" s="9" t="s">
        <v>57</v>
      </c>
      <c r="E378" s="9" t="s">
        <v>60</v>
      </c>
      <c r="F378" s="9" t="s">
        <v>55</v>
      </c>
      <c r="G378" s="9">
        <v>9</v>
      </c>
      <c r="H378" s="9">
        <v>1539</v>
      </c>
      <c r="I378" s="9">
        <v>3237.2865000000002</v>
      </c>
      <c r="J378" s="64">
        <f t="shared" si="5"/>
        <v>375</v>
      </c>
    </row>
    <row r="379" spans="2:10" x14ac:dyDescent="0.25">
      <c r="B379" s="67">
        <v>40948</v>
      </c>
      <c r="C379" s="8">
        <v>1872</v>
      </c>
      <c r="D379" s="9" t="s">
        <v>57</v>
      </c>
      <c r="E379" s="9" t="s">
        <v>61</v>
      </c>
      <c r="F379" s="9" t="s">
        <v>59</v>
      </c>
      <c r="G379" s="9">
        <v>7</v>
      </c>
      <c r="H379" s="9">
        <v>5386.5</v>
      </c>
      <c r="I379" s="9">
        <v>3228.3090000000002</v>
      </c>
      <c r="J379" s="64">
        <f t="shared" si="5"/>
        <v>376</v>
      </c>
    </row>
    <row r="380" spans="2:10" x14ac:dyDescent="0.25">
      <c r="B380" s="67">
        <v>41395</v>
      </c>
      <c r="C380" s="8">
        <v>1618</v>
      </c>
      <c r="D380" s="9" t="s">
        <v>53</v>
      </c>
      <c r="E380" s="9" t="s">
        <v>61</v>
      </c>
      <c r="F380" s="9" t="s">
        <v>58</v>
      </c>
      <c r="G380" s="9">
        <v>10</v>
      </c>
      <c r="H380" s="9">
        <v>11760</v>
      </c>
      <c r="I380" s="9">
        <v>3227.2380000000003</v>
      </c>
      <c r="J380" s="64">
        <f t="shared" si="5"/>
        <v>377</v>
      </c>
    </row>
    <row r="381" spans="2:10" x14ac:dyDescent="0.25">
      <c r="B381" s="67">
        <v>40970</v>
      </c>
      <c r="C381" s="8">
        <v>1526</v>
      </c>
      <c r="D381" s="9" t="s">
        <v>56</v>
      </c>
      <c r="E381" s="9" t="s">
        <v>61</v>
      </c>
      <c r="F381" s="9" t="s">
        <v>55</v>
      </c>
      <c r="G381" s="9">
        <v>6</v>
      </c>
      <c r="H381" s="9">
        <v>7290</v>
      </c>
      <c r="I381" s="9">
        <v>3225.0960000000005</v>
      </c>
      <c r="J381" s="64">
        <f t="shared" si="5"/>
        <v>378</v>
      </c>
    </row>
    <row r="382" spans="2:10" x14ac:dyDescent="0.25">
      <c r="B382" s="67">
        <v>40930</v>
      </c>
      <c r="C382" s="8">
        <v>2471</v>
      </c>
      <c r="D382" s="9" t="s">
        <v>56</v>
      </c>
      <c r="E382" s="9" t="s">
        <v>64</v>
      </c>
      <c r="F382" s="9" t="s">
        <v>55</v>
      </c>
      <c r="G382" s="9">
        <v>9</v>
      </c>
      <c r="H382" s="9">
        <v>10440</v>
      </c>
      <c r="I382" s="9">
        <v>3222.8279999999995</v>
      </c>
      <c r="J382" s="64">
        <f t="shared" si="5"/>
        <v>379</v>
      </c>
    </row>
    <row r="383" spans="2:10" x14ac:dyDescent="0.25">
      <c r="B383" s="67">
        <v>41354</v>
      </c>
      <c r="C383" s="8">
        <v>1840</v>
      </c>
      <c r="D383" s="9" t="s">
        <v>53</v>
      </c>
      <c r="E383" s="9" t="s">
        <v>63</v>
      </c>
      <c r="F383" s="9" t="s">
        <v>55</v>
      </c>
      <c r="G383" s="9">
        <v>6</v>
      </c>
      <c r="H383" s="9">
        <v>1791</v>
      </c>
      <c r="I383" s="9">
        <v>3220.9344000000001</v>
      </c>
      <c r="J383" s="64">
        <f t="shared" si="5"/>
        <v>380</v>
      </c>
    </row>
    <row r="384" spans="2:10" x14ac:dyDescent="0.25">
      <c r="B384" s="67">
        <v>41342</v>
      </c>
      <c r="C384" s="8">
        <v>2494</v>
      </c>
      <c r="D384" s="9" t="s">
        <v>53</v>
      </c>
      <c r="E384" s="9" t="s">
        <v>64</v>
      </c>
      <c r="F384" s="9" t="s">
        <v>59</v>
      </c>
      <c r="G384" s="9">
        <v>9</v>
      </c>
      <c r="H384" s="9">
        <v>2358</v>
      </c>
      <c r="I384" s="9">
        <v>3220.0847999999996</v>
      </c>
      <c r="J384" s="64">
        <f t="shared" si="5"/>
        <v>381</v>
      </c>
    </row>
    <row r="385" spans="2:10" x14ac:dyDescent="0.25">
      <c r="B385" s="67">
        <v>41395</v>
      </c>
      <c r="C385" s="8">
        <v>1420</v>
      </c>
      <c r="D385" s="9" t="s">
        <v>53</v>
      </c>
      <c r="E385" s="9" t="s">
        <v>60</v>
      </c>
      <c r="F385" s="9" t="s">
        <v>58</v>
      </c>
      <c r="G385" s="9">
        <v>10</v>
      </c>
      <c r="H385" s="9">
        <v>7245</v>
      </c>
      <c r="I385" s="9">
        <v>3210.2594999999997</v>
      </c>
      <c r="J385" s="64">
        <f t="shared" si="5"/>
        <v>382</v>
      </c>
    </row>
    <row r="386" spans="2:10" x14ac:dyDescent="0.25">
      <c r="B386" s="67">
        <v>40929</v>
      </c>
      <c r="C386" s="8">
        <v>1683</v>
      </c>
      <c r="D386" s="9" t="s">
        <v>57</v>
      </c>
      <c r="E386" s="9" t="s">
        <v>62</v>
      </c>
      <c r="F386" s="9" t="s">
        <v>59</v>
      </c>
      <c r="G386" s="9">
        <v>8</v>
      </c>
      <c r="H386" s="9">
        <v>6912</v>
      </c>
      <c r="I386" s="9">
        <v>3209.0111999999999</v>
      </c>
      <c r="J386" s="64">
        <f t="shared" si="5"/>
        <v>383</v>
      </c>
    </row>
    <row r="387" spans="2:10" x14ac:dyDescent="0.25">
      <c r="B387" s="67">
        <v>41392</v>
      </c>
      <c r="C387" s="8">
        <v>2519</v>
      </c>
      <c r="D387" s="9" t="s">
        <v>56</v>
      </c>
      <c r="E387" s="9" t="s">
        <v>64</v>
      </c>
      <c r="F387" s="9" t="s">
        <v>58</v>
      </c>
      <c r="G387" s="9">
        <v>8</v>
      </c>
      <c r="H387" s="9">
        <v>8496</v>
      </c>
      <c r="I387" s="9">
        <v>3202.1424000000006</v>
      </c>
      <c r="J387" s="64">
        <f t="shared" si="5"/>
        <v>384</v>
      </c>
    </row>
    <row r="388" spans="2:10" x14ac:dyDescent="0.25">
      <c r="B388" s="67">
        <v>40956</v>
      </c>
      <c r="C388" s="8">
        <v>2069</v>
      </c>
      <c r="D388" s="9" t="s">
        <v>56</v>
      </c>
      <c r="E388" s="9" t="s">
        <v>62</v>
      </c>
      <c r="F388" s="9" t="s">
        <v>58</v>
      </c>
      <c r="G388" s="9">
        <v>7</v>
      </c>
      <c r="H388" s="9">
        <v>8925</v>
      </c>
      <c r="I388" s="9">
        <v>3200.5050000000001</v>
      </c>
      <c r="J388" s="64">
        <f t="shared" ref="J388:J451" si="6">RANK(I388,$I$4:$I$1328,0)</f>
        <v>385</v>
      </c>
    </row>
    <row r="389" spans="2:10" x14ac:dyDescent="0.25">
      <c r="B389" s="67">
        <v>41811</v>
      </c>
      <c r="C389" s="8">
        <v>2017</v>
      </c>
      <c r="D389" s="9" t="s">
        <v>53</v>
      </c>
      <c r="E389" s="9" t="s">
        <v>61</v>
      </c>
      <c r="F389" s="9" t="s">
        <v>59</v>
      </c>
      <c r="G389" s="9">
        <v>7</v>
      </c>
      <c r="H389" s="9">
        <v>10878</v>
      </c>
      <c r="I389" s="9">
        <v>3198.9478499999996</v>
      </c>
      <c r="J389" s="64">
        <f t="shared" si="6"/>
        <v>386</v>
      </c>
    </row>
    <row r="390" spans="2:10" x14ac:dyDescent="0.25">
      <c r="B390" s="67">
        <v>40956</v>
      </c>
      <c r="C390" s="8">
        <v>1347</v>
      </c>
      <c r="D390" s="9" t="s">
        <v>57</v>
      </c>
      <c r="E390" s="9" t="s">
        <v>60</v>
      </c>
      <c r="F390" s="9" t="s">
        <v>58</v>
      </c>
      <c r="G390" s="9">
        <v>10</v>
      </c>
      <c r="H390" s="9">
        <v>7920</v>
      </c>
      <c r="I390" s="9">
        <v>3198.8879999999999</v>
      </c>
      <c r="J390" s="64">
        <f t="shared" si="6"/>
        <v>387</v>
      </c>
    </row>
    <row r="391" spans="2:10" x14ac:dyDescent="0.25">
      <c r="B391" s="67">
        <v>41820</v>
      </c>
      <c r="C391" s="8">
        <v>2611</v>
      </c>
      <c r="D391" s="9" t="s">
        <v>53</v>
      </c>
      <c r="E391" s="9" t="s">
        <v>63</v>
      </c>
      <c r="F391" s="9" t="s">
        <v>59</v>
      </c>
      <c r="G391" s="9">
        <v>6</v>
      </c>
      <c r="H391" s="9">
        <v>4284</v>
      </c>
      <c r="I391" s="9">
        <v>3193.2936</v>
      </c>
      <c r="J391" s="64">
        <f t="shared" si="6"/>
        <v>388</v>
      </c>
    </row>
    <row r="392" spans="2:10" x14ac:dyDescent="0.25">
      <c r="B392" s="67">
        <v>41827</v>
      </c>
      <c r="C392" s="8">
        <v>2249</v>
      </c>
      <c r="D392" s="9" t="s">
        <v>56</v>
      </c>
      <c r="E392" s="9" t="s">
        <v>63</v>
      </c>
      <c r="F392" s="9" t="s">
        <v>58</v>
      </c>
      <c r="G392" s="9">
        <v>9</v>
      </c>
      <c r="H392" s="9">
        <v>11178</v>
      </c>
      <c r="I392" s="9">
        <v>3189.0834000000004</v>
      </c>
      <c r="J392" s="64">
        <f t="shared" si="6"/>
        <v>389</v>
      </c>
    </row>
    <row r="393" spans="2:10" x14ac:dyDescent="0.25">
      <c r="B393" s="67">
        <v>41356</v>
      </c>
      <c r="C393" s="8">
        <v>2764</v>
      </c>
      <c r="D393" s="9" t="s">
        <v>53</v>
      </c>
      <c r="E393" s="9" t="s">
        <v>65</v>
      </c>
      <c r="F393" s="9" t="s">
        <v>59</v>
      </c>
      <c r="G393" s="9">
        <v>7</v>
      </c>
      <c r="H393" s="9">
        <v>6384</v>
      </c>
      <c r="I393" s="9">
        <v>3173.6459999999997</v>
      </c>
      <c r="J393" s="64">
        <f t="shared" si="6"/>
        <v>390</v>
      </c>
    </row>
    <row r="394" spans="2:10" x14ac:dyDescent="0.25">
      <c r="B394" s="67">
        <v>40924</v>
      </c>
      <c r="C394" s="8">
        <v>2044</v>
      </c>
      <c r="D394" s="9" t="s">
        <v>53</v>
      </c>
      <c r="E394" s="9" t="s">
        <v>62</v>
      </c>
      <c r="F394" s="9" t="s">
        <v>59</v>
      </c>
      <c r="G394" s="9">
        <v>7</v>
      </c>
      <c r="H394" s="9">
        <v>4788</v>
      </c>
      <c r="I394" s="9">
        <v>3173.6459999999997</v>
      </c>
      <c r="J394" s="64">
        <f t="shared" si="6"/>
        <v>390</v>
      </c>
    </row>
    <row r="395" spans="2:10" x14ac:dyDescent="0.25">
      <c r="B395" s="67">
        <v>41342</v>
      </c>
      <c r="C395" s="8">
        <v>1367</v>
      </c>
      <c r="D395" s="9" t="s">
        <v>56</v>
      </c>
      <c r="E395" s="9" t="s">
        <v>60</v>
      </c>
      <c r="F395" s="9" t="s">
        <v>58</v>
      </c>
      <c r="G395" s="9">
        <v>10</v>
      </c>
      <c r="H395" s="9">
        <v>10080</v>
      </c>
      <c r="I395" s="9">
        <v>3171.1680000000001</v>
      </c>
      <c r="J395" s="64">
        <f t="shared" si="6"/>
        <v>392</v>
      </c>
    </row>
    <row r="396" spans="2:10" x14ac:dyDescent="0.25">
      <c r="B396" s="67">
        <v>41777</v>
      </c>
      <c r="C396" s="8">
        <v>2132</v>
      </c>
      <c r="D396" s="9" t="s">
        <v>56</v>
      </c>
      <c r="E396" s="9" t="s">
        <v>62</v>
      </c>
      <c r="F396" s="9" t="s">
        <v>58</v>
      </c>
      <c r="G396" s="9">
        <v>9</v>
      </c>
      <c r="H396" s="9">
        <v>10764</v>
      </c>
      <c r="I396" s="9">
        <v>3164.616</v>
      </c>
      <c r="J396" s="64">
        <f t="shared" si="6"/>
        <v>393</v>
      </c>
    </row>
    <row r="397" spans="2:10" x14ac:dyDescent="0.25">
      <c r="B397" s="67">
        <v>41399</v>
      </c>
      <c r="C397" s="8">
        <v>2887</v>
      </c>
      <c r="D397" s="9" t="s">
        <v>53</v>
      </c>
      <c r="E397" s="9" t="s">
        <v>64</v>
      </c>
      <c r="F397" s="9" t="s">
        <v>58</v>
      </c>
      <c r="G397" s="9">
        <v>9</v>
      </c>
      <c r="H397" s="9">
        <v>4819.5</v>
      </c>
      <c r="I397" s="9">
        <v>3159.9855000000002</v>
      </c>
      <c r="J397" s="64">
        <f t="shared" si="6"/>
        <v>394</v>
      </c>
    </row>
    <row r="398" spans="2:10" x14ac:dyDescent="0.25">
      <c r="B398" s="67">
        <v>41794</v>
      </c>
      <c r="C398" s="8">
        <v>1644</v>
      </c>
      <c r="D398" s="9" t="s">
        <v>57</v>
      </c>
      <c r="E398" s="9" t="s">
        <v>61</v>
      </c>
      <c r="F398" s="9" t="s">
        <v>58</v>
      </c>
      <c r="G398" s="9">
        <v>7</v>
      </c>
      <c r="H398" s="9">
        <v>2856</v>
      </c>
      <c r="I398" s="9">
        <v>3148.74</v>
      </c>
      <c r="J398" s="64">
        <f t="shared" si="6"/>
        <v>395</v>
      </c>
    </row>
    <row r="399" spans="2:10" x14ac:dyDescent="0.25">
      <c r="B399" s="67">
        <v>40964</v>
      </c>
      <c r="C399" s="8">
        <v>2488</v>
      </c>
      <c r="D399" s="9" t="s">
        <v>53</v>
      </c>
      <c r="E399" s="9" t="s">
        <v>64</v>
      </c>
      <c r="F399" s="9" t="s">
        <v>55</v>
      </c>
      <c r="G399" s="9">
        <v>9</v>
      </c>
      <c r="H399" s="9">
        <v>7020</v>
      </c>
      <c r="I399" s="9">
        <v>3148.47</v>
      </c>
      <c r="J399" s="64">
        <f t="shared" si="6"/>
        <v>396</v>
      </c>
    </row>
    <row r="400" spans="2:10" x14ac:dyDescent="0.25">
      <c r="B400" s="67">
        <v>41370</v>
      </c>
      <c r="C400" s="8">
        <v>2203</v>
      </c>
      <c r="D400" s="9" t="s">
        <v>53</v>
      </c>
      <c r="E400" s="9" t="s">
        <v>63</v>
      </c>
      <c r="F400" s="9" t="s">
        <v>58</v>
      </c>
      <c r="G400" s="9">
        <v>10</v>
      </c>
      <c r="H400" s="9">
        <v>6255</v>
      </c>
      <c r="I400" s="9">
        <v>3148.35</v>
      </c>
      <c r="J400" s="64">
        <f t="shared" si="6"/>
        <v>397</v>
      </c>
    </row>
    <row r="401" spans="2:10" x14ac:dyDescent="0.25">
      <c r="B401" s="67">
        <v>41812</v>
      </c>
      <c r="C401" s="8">
        <v>1785</v>
      </c>
      <c r="D401" s="9" t="s">
        <v>57</v>
      </c>
      <c r="E401" s="9" t="s">
        <v>62</v>
      </c>
      <c r="F401" s="9" t="s">
        <v>55</v>
      </c>
      <c r="G401" s="9">
        <v>10</v>
      </c>
      <c r="H401" s="9">
        <v>7680</v>
      </c>
      <c r="I401" s="9">
        <v>3141.6320000000001</v>
      </c>
      <c r="J401" s="64">
        <f t="shared" si="6"/>
        <v>398</v>
      </c>
    </row>
    <row r="402" spans="2:10" x14ac:dyDescent="0.25">
      <c r="B402" s="67">
        <v>40967</v>
      </c>
      <c r="C402" s="8">
        <v>1169</v>
      </c>
      <c r="D402" s="9" t="s">
        <v>56</v>
      </c>
      <c r="E402" s="9" t="s">
        <v>54</v>
      </c>
      <c r="F402" s="9" t="s">
        <v>58</v>
      </c>
      <c r="G402" s="9">
        <v>8</v>
      </c>
      <c r="H402" s="9">
        <v>8568</v>
      </c>
      <c r="I402" s="9">
        <v>3129.0336000000007</v>
      </c>
      <c r="J402" s="64">
        <f t="shared" si="6"/>
        <v>399</v>
      </c>
    </row>
    <row r="403" spans="2:10" x14ac:dyDescent="0.25">
      <c r="B403" s="67">
        <v>41360</v>
      </c>
      <c r="C403" s="8">
        <v>2097</v>
      </c>
      <c r="D403" s="9" t="s">
        <v>57</v>
      </c>
      <c r="E403" s="9" t="s">
        <v>62</v>
      </c>
      <c r="F403" s="9" t="s">
        <v>59</v>
      </c>
      <c r="G403" s="9">
        <v>9</v>
      </c>
      <c r="H403" s="9">
        <v>3294</v>
      </c>
      <c r="I403" s="9">
        <v>3128.4764999999998</v>
      </c>
      <c r="J403" s="64">
        <f t="shared" si="6"/>
        <v>400</v>
      </c>
    </row>
    <row r="404" spans="2:10" x14ac:dyDescent="0.25">
      <c r="B404" s="67">
        <v>40936</v>
      </c>
      <c r="C404" s="8">
        <v>1866</v>
      </c>
      <c r="D404" s="9" t="s">
        <v>57</v>
      </c>
      <c r="E404" s="9" t="s">
        <v>61</v>
      </c>
      <c r="F404" s="9" t="s">
        <v>55</v>
      </c>
      <c r="G404" s="9">
        <v>10</v>
      </c>
      <c r="H404" s="9">
        <v>14550</v>
      </c>
      <c r="I404" s="9">
        <v>3127.9589999999998</v>
      </c>
      <c r="J404" s="64">
        <f t="shared" si="6"/>
        <v>401</v>
      </c>
    </row>
    <row r="405" spans="2:10" x14ac:dyDescent="0.25">
      <c r="B405" s="67">
        <v>41771</v>
      </c>
      <c r="C405" s="8">
        <v>2796</v>
      </c>
      <c r="D405" s="9" t="s">
        <v>57</v>
      </c>
      <c r="E405" s="9" t="s">
        <v>65</v>
      </c>
      <c r="F405" s="9" t="s">
        <v>58</v>
      </c>
      <c r="G405" s="9">
        <v>9</v>
      </c>
      <c r="H405" s="9">
        <v>10440</v>
      </c>
      <c r="I405" s="9">
        <v>3124.17</v>
      </c>
      <c r="J405" s="64">
        <f t="shared" si="6"/>
        <v>402</v>
      </c>
    </row>
    <row r="406" spans="2:10" x14ac:dyDescent="0.25">
      <c r="B406" s="67">
        <v>40935</v>
      </c>
      <c r="C406" s="8">
        <v>1137</v>
      </c>
      <c r="D406" s="9" t="s">
        <v>57</v>
      </c>
      <c r="E406" s="9" t="s">
        <v>54</v>
      </c>
      <c r="F406" s="9" t="s">
        <v>55</v>
      </c>
      <c r="G406" s="9">
        <v>9</v>
      </c>
      <c r="H406" s="9">
        <v>6196.5</v>
      </c>
      <c r="I406" s="9">
        <v>3112.7084999999997</v>
      </c>
      <c r="J406" s="64">
        <f t="shared" si="6"/>
        <v>403</v>
      </c>
    </row>
    <row r="407" spans="2:10" x14ac:dyDescent="0.25">
      <c r="B407" s="67">
        <v>41802</v>
      </c>
      <c r="C407" s="8">
        <v>2447</v>
      </c>
      <c r="D407" s="9" t="s">
        <v>56</v>
      </c>
      <c r="E407" s="9" t="s">
        <v>65</v>
      </c>
      <c r="F407" s="9" t="s">
        <v>58</v>
      </c>
      <c r="G407" s="9">
        <v>10</v>
      </c>
      <c r="H407" s="9">
        <v>2900</v>
      </c>
      <c r="I407" s="9">
        <v>3108.51</v>
      </c>
      <c r="J407" s="64">
        <f t="shared" si="6"/>
        <v>404</v>
      </c>
    </row>
    <row r="408" spans="2:10" x14ac:dyDescent="0.25">
      <c r="B408" s="67">
        <v>41799</v>
      </c>
      <c r="C408" s="8">
        <v>2810</v>
      </c>
      <c r="D408" s="9" t="s">
        <v>56</v>
      </c>
      <c r="E408" s="9" t="s">
        <v>65</v>
      </c>
      <c r="F408" s="9" t="s">
        <v>59</v>
      </c>
      <c r="G408" s="9">
        <v>8</v>
      </c>
      <c r="H408" s="9">
        <v>10416</v>
      </c>
      <c r="I408" s="9">
        <v>3102.9264000000003</v>
      </c>
      <c r="J408" s="64">
        <f t="shared" si="6"/>
        <v>405</v>
      </c>
    </row>
    <row r="409" spans="2:10" x14ac:dyDescent="0.25">
      <c r="B409" s="67">
        <v>41818</v>
      </c>
      <c r="C409" s="8">
        <v>2031</v>
      </c>
      <c r="D409" s="9" t="s">
        <v>57</v>
      </c>
      <c r="E409" s="9" t="s">
        <v>61</v>
      </c>
      <c r="F409" s="9" t="s">
        <v>58</v>
      </c>
      <c r="G409" s="9">
        <v>9</v>
      </c>
      <c r="H409" s="9">
        <v>5386.5</v>
      </c>
      <c r="I409" s="9">
        <v>3093.6464999999998</v>
      </c>
      <c r="J409" s="64">
        <f t="shared" si="6"/>
        <v>406</v>
      </c>
    </row>
    <row r="410" spans="2:10" x14ac:dyDescent="0.25">
      <c r="B410" s="67">
        <v>40930</v>
      </c>
      <c r="C410" s="8">
        <v>1684</v>
      </c>
      <c r="D410" s="9" t="s">
        <v>53</v>
      </c>
      <c r="E410" s="9" t="s">
        <v>62</v>
      </c>
      <c r="F410" s="9" t="s">
        <v>59</v>
      </c>
      <c r="G410" s="9">
        <v>10</v>
      </c>
      <c r="H410" s="9">
        <v>9525</v>
      </c>
      <c r="I410" s="9">
        <v>3088.9575000000004</v>
      </c>
      <c r="J410" s="64">
        <f t="shared" si="6"/>
        <v>407</v>
      </c>
    </row>
    <row r="411" spans="2:10" x14ac:dyDescent="0.25">
      <c r="B411" s="67">
        <v>41790</v>
      </c>
      <c r="C411" s="8">
        <v>1450</v>
      </c>
      <c r="D411" s="9" t="s">
        <v>53</v>
      </c>
      <c r="E411" s="9" t="s">
        <v>60</v>
      </c>
      <c r="F411" s="9" t="s">
        <v>59</v>
      </c>
      <c r="G411" s="9">
        <v>7</v>
      </c>
      <c r="H411" s="9">
        <v>12337.5</v>
      </c>
      <c r="I411" s="9">
        <v>3086.8424999999993</v>
      </c>
      <c r="J411" s="64">
        <f t="shared" si="6"/>
        <v>408</v>
      </c>
    </row>
    <row r="412" spans="2:10" x14ac:dyDescent="0.25">
      <c r="B412" s="67">
        <v>40957</v>
      </c>
      <c r="C412" s="8">
        <v>1705</v>
      </c>
      <c r="D412" s="9" t="s">
        <v>53</v>
      </c>
      <c r="E412" s="9" t="s">
        <v>62</v>
      </c>
      <c r="F412" s="9" t="s">
        <v>55</v>
      </c>
      <c r="G412" s="9">
        <v>6</v>
      </c>
      <c r="H412" s="9">
        <v>5643</v>
      </c>
      <c r="I412" s="9">
        <v>3086.3447999999999</v>
      </c>
      <c r="J412" s="64">
        <f t="shared" si="6"/>
        <v>409</v>
      </c>
    </row>
    <row r="413" spans="2:10" x14ac:dyDescent="0.25">
      <c r="B413" s="67">
        <v>40954</v>
      </c>
      <c r="C413" s="8">
        <v>1345</v>
      </c>
      <c r="D413" s="9" t="s">
        <v>53</v>
      </c>
      <c r="E413" s="9" t="s">
        <v>60</v>
      </c>
      <c r="F413" s="9" t="s">
        <v>55</v>
      </c>
      <c r="G413" s="9">
        <v>8</v>
      </c>
      <c r="H413" s="9">
        <v>5292</v>
      </c>
      <c r="I413" s="9">
        <v>3085.2359999999999</v>
      </c>
      <c r="J413" s="64">
        <f t="shared" si="6"/>
        <v>410</v>
      </c>
    </row>
    <row r="414" spans="2:10" x14ac:dyDescent="0.25">
      <c r="B414" s="67">
        <v>40934</v>
      </c>
      <c r="C414" s="8">
        <v>1136</v>
      </c>
      <c r="D414" s="9" t="s">
        <v>56</v>
      </c>
      <c r="E414" s="9" t="s">
        <v>54</v>
      </c>
      <c r="F414" s="9" t="s">
        <v>59</v>
      </c>
      <c r="G414" s="9">
        <v>9</v>
      </c>
      <c r="H414" s="9">
        <v>8892</v>
      </c>
      <c r="I414" s="9">
        <v>3084.6347999999998</v>
      </c>
      <c r="J414" s="64">
        <f t="shared" si="6"/>
        <v>411</v>
      </c>
    </row>
    <row r="415" spans="2:10" x14ac:dyDescent="0.25">
      <c r="B415" s="67">
        <v>41792</v>
      </c>
      <c r="C415" s="8">
        <v>1643</v>
      </c>
      <c r="D415" s="9" t="s">
        <v>56</v>
      </c>
      <c r="E415" s="9" t="s">
        <v>61</v>
      </c>
      <c r="F415" s="9" t="s">
        <v>55</v>
      </c>
      <c r="G415" s="9">
        <v>6</v>
      </c>
      <c r="H415" s="9">
        <v>2556</v>
      </c>
      <c r="I415" s="9">
        <v>3082.5360000000005</v>
      </c>
      <c r="J415" s="64">
        <f t="shared" si="6"/>
        <v>412</v>
      </c>
    </row>
    <row r="416" spans="2:10" x14ac:dyDescent="0.25">
      <c r="B416" s="67">
        <v>41397</v>
      </c>
      <c r="C416" s="8">
        <v>2582</v>
      </c>
      <c r="D416" s="9" t="s">
        <v>56</v>
      </c>
      <c r="E416" s="9" t="s">
        <v>63</v>
      </c>
      <c r="F416" s="9" t="s">
        <v>58</v>
      </c>
      <c r="G416" s="9">
        <v>7</v>
      </c>
      <c r="H416" s="9">
        <v>7182</v>
      </c>
      <c r="I416" s="9">
        <v>3080.5991999999997</v>
      </c>
      <c r="J416" s="64">
        <f t="shared" si="6"/>
        <v>413</v>
      </c>
    </row>
    <row r="417" spans="2:10" x14ac:dyDescent="0.25">
      <c r="B417" s="67">
        <v>41346</v>
      </c>
      <c r="C417" s="8">
        <v>1907</v>
      </c>
      <c r="D417" s="9" t="s">
        <v>56</v>
      </c>
      <c r="E417" s="9" t="s">
        <v>61</v>
      </c>
      <c r="F417" s="9" t="s">
        <v>58</v>
      </c>
      <c r="G417" s="9">
        <v>6</v>
      </c>
      <c r="H417" s="9">
        <v>7344</v>
      </c>
      <c r="I417" s="9">
        <v>3077.8703999999998</v>
      </c>
      <c r="J417" s="64">
        <f t="shared" si="6"/>
        <v>414</v>
      </c>
    </row>
    <row r="418" spans="2:10" x14ac:dyDescent="0.25">
      <c r="B418" s="67">
        <v>41343</v>
      </c>
      <c r="C418" s="8">
        <v>2859</v>
      </c>
      <c r="D418" s="9" t="s">
        <v>57</v>
      </c>
      <c r="E418" s="9" t="s">
        <v>64</v>
      </c>
      <c r="F418" s="9" t="s">
        <v>58</v>
      </c>
      <c r="G418" s="9">
        <v>8</v>
      </c>
      <c r="H418" s="9">
        <v>2544</v>
      </c>
      <c r="I418" s="9">
        <v>3075.1872000000003</v>
      </c>
      <c r="J418" s="64">
        <f t="shared" si="6"/>
        <v>415</v>
      </c>
    </row>
    <row r="419" spans="2:10" x14ac:dyDescent="0.25">
      <c r="B419" s="67">
        <v>41386</v>
      </c>
      <c r="C419" s="8">
        <v>1222</v>
      </c>
      <c r="D419" s="9" t="s">
        <v>53</v>
      </c>
      <c r="E419" s="9" t="s">
        <v>54</v>
      </c>
      <c r="F419" s="9" t="s">
        <v>58</v>
      </c>
      <c r="G419" s="9">
        <v>6</v>
      </c>
      <c r="H419" s="9">
        <v>6075</v>
      </c>
      <c r="I419" s="9">
        <v>3073.9500000000003</v>
      </c>
      <c r="J419" s="64">
        <f t="shared" si="6"/>
        <v>416</v>
      </c>
    </row>
    <row r="420" spans="2:10" x14ac:dyDescent="0.25">
      <c r="B420" s="67">
        <v>40949</v>
      </c>
      <c r="C420" s="8">
        <v>1816</v>
      </c>
      <c r="D420" s="9" t="s">
        <v>53</v>
      </c>
      <c r="E420" s="9" t="s">
        <v>63</v>
      </c>
      <c r="F420" s="9" t="s">
        <v>58</v>
      </c>
      <c r="G420" s="9">
        <v>10</v>
      </c>
      <c r="H420" s="9">
        <v>1635</v>
      </c>
      <c r="I420" s="9">
        <v>3072.165</v>
      </c>
      <c r="J420" s="64">
        <f t="shared" si="6"/>
        <v>417</v>
      </c>
    </row>
    <row r="421" spans="2:10" x14ac:dyDescent="0.25">
      <c r="B421" s="67">
        <v>41773</v>
      </c>
      <c r="C421" s="8">
        <v>2527</v>
      </c>
      <c r="D421" s="9" t="s">
        <v>53</v>
      </c>
      <c r="E421" s="9" t="s">
        <v>64</v>
      </c>
      <c r="F421" s="9" t="s">
        <v>58</v>
      </c>
      <c r="G421" s="9">
        <v>6</v>
      </c>
      <c r="H421" s="9">
        <v>7164</v>
      </c>
      <c r="I421" s="9">
        <v>3062.61</v>
      </c>
      <c r="J421" s="64">
        <f t="shared" si="6"/>
        <v>418</v>
      </c>
    </row>
    <row r="422" spans="2:10" x14ac:dyDescent="0.25">
      <c r="B422" s="67">
        <v>41788</v>
      </c>
      <c r="C422" s="8">
        <v>2899</v>
      </c>
      <c r="D422" s="9" t="s">
        <v>53</v>
      </c>
      <c r="E422" s="9" t="s">
        <v>64</v>
      </c>
      <c r="F422" s="9" t="s">
        <v>59</v>
      </c>
      <c r="G422" s="9">
        <v>7</v>
      </c>
      <c r="H422" s="9">
        <v>2499</v>
      </c>
      <c r="I422" s="9">
        <v>3060.2753999999995</v>
      </c>
      <c r="J422" s="64">
        <f t="shared" si="6"/>
        <v>419</v>
      </c>
    </row>
    <row r="423" spans="2:10" x14ac:dyDescent="0.25">
      <c r="B423" s="67">
        <v>41776</v>
      </c>
      <c r="C423" s="8">
        <v>2434</v>
      </c>
      <c r="D423" s="9" t="s">
        <v>53</v>
      </c>
      <c r="E423" s="9" t="s">
        <v>65</v>
      </c>
      <c r="F423" s="9" t="s">
        <v>55</v>
      </c>
      <c r="G423" s="9">
        <v>10</v>
      </c>
      <c r="H423" s="9">
        <v>14100</v>
      </c>
      <c r="I423" s="9">
        <v>3058.29</v>
      </c>
      <c r="J423" s="64">
        <f t="shared" si="6"/>
        <v>420</v>
      </c>
    </row>
    <row r="424" spans="2:10" x14ac:dyDescent="0.25">
      <c r="B424" s="67">
        <v>41821</v>
      </c>
      <c r="C424" s="8">
        <v>2551</v>
      </c>
      <c r="D424" s="9" t="s">
        <v>53</v>
      </c>
      <c r="E424" s="9" t="s">
        <v>64</v>
      </c>
      <c r="F424" s="9" t="s">
        <v>55</v>
      </c>
      <c r="G424" s="9">
        <v>10</v>
      </c>
      <c r="H424" s="9">
        <v>10200</v>
      </c>
      <c r="I424" s="9">
        <v>3057.5519999999997</v>
      </c>
      <c r="J424" s="64">
        <f t="shared" si="6"/>
        <v>421</v>
      </c>
    </row>
    <row r="425" spans="2:10" x14ac:dyDescent="0.25">
      <c r="B425" s="67">
        <v>41819</v>
      </c>
      <c r="C425" s="8">
        <v>2820</v>
      </c>
      <c r="D425" s="9" t="s">
        <v>57</v>
      </c>
      <c r="E425" s="9" t="s">
        <v>65</v>
      </c>
      <c r="F425" s="9" t="s">
        <v>55</v>
      </c>
      <c r="G425" s="9">
        <v>6</v>
      </c>
      <c r="H425" s="9">
        <v>6876</v>
      </c>
      <c r="I425" s="9">
        <v>3053.6316000000002</v>
      </c>
      <c r="J425" s="64">
        <f t="shared" si="6"/>
        <v>422</v>
      </c>
    </row>
    <row r="426" spans="2:10" x14ac:dyDescent="0.25">
      <c r="B426" s="67">
        <v>40943</v>
      </c>
      <c r="C426" s="8">
        <v>1813</v>
      </c>
      <c r="D426" s="9" t="s">
        <v>53</v>
      </c>
      <c r="E426" s="9" t="s">
        <v>63</v>
      </c>
      <c r="F426" s="9" t="s">
        <v>55</v>
      </c>
      <c r="G426" s="9">
        <v>8</v>
      </c>
      <c r="H426" s="9">
        <v>9696</v>
      </c>
      <c r="I426" s="9">
        <v>3047.4528</v>
      </c>
      <c r="J426" s="64">
        <f t="shared" si="6"/>
        <v>423</v>
      </c>
    </row>
    <row r="427" spans="2:10" x14ac:dyDescent="0.25">
      <c r="B427" s="67">
        <v>41827</v>
      </c>
      <c r="C427" s="8">
        <v>2824</v>
      </c>
      <c r="D427" s="9" t="s">
        <v>53</v>
      </c>
      <c r="E427" s="9" t="s">
        <v>65</v>
      </c>
      <c r="F427" s="9" t="s">
        <v>58</v>
      </c>
      <c r="G427" s="9">
        <v>10</v>
      </c>
      <c r="H427" s="9">
        <v>14650</v>
      </c>
      <c r="I427" s="9">
        <v>3042.2190000000001</v>
      </c>
      <c r="J427" s="64">
        <f t="shared" si="6"/>
        <v>424</v>
      </c>
    </row>
    <row r="428" spans="2:10" x14ac:dyDescent="0.25">
      <c r="B428" s="67">
        <v>41781</v>
      </c>
      <c r="C428" s="8">
        <v>2134</v>
      </c>
      <c r="D428" s="9" t="s">
        <v>53</v>
      </c>
      <c r="E428" s="9" t="s">
        <v>62</v>
      </c>
      <c r="F428" s="9" t="s">
        <v>59</v>
      </c>
      <c r="G428" s="9">
        <v>9</v>
      </c>
      <c r="H428" s="9">
        <v>7533</v>
      </c>
      <c r="I428" s="9">
        <v>3037.3056000000001</v>
      </c>
      <c r="J428" s="64">
        <f t="shared" si="6"/>
        <v>425</v>
      </c>
    </row>
    <row r="429" spans="2:10" x14ac:dyDescent="0.25">
      <c r="B429" s="67">
        <v>41372</v>
      </c>
      <c r="C429" s="8">
        <v>2509</v>
      </c>
      <c r="D429" s="9" t="s">
        <v>53</v>
      </c>
      <c r="E429" s="9" t="s">
        <v>64</v>
      </c>
      <c r="F429" s="9" t="s">
        <v>58</v>
      </c>
      <c r="G429" s="9">
        <v>10</v>
      </c>
      <c r="H429" s="9">
        <v>6960</v>
      </c>
      <c r="I429" s="9">
        <v>3035.4300000000003</v>
      </c>
      <c r="J429" s="64">
        <f t="shared" si="6"/>
        <v>426</v>
      </c>
    </row>
    <row r="430" spans="2:10" x14ac:dyDescent="0.25">
      <c r="B430" s="67">
        <v>40964</v>
      </c>
      <c r="C430" s="8">
        <v>1355</v>
      </c>
      <c r="D430" s="9" t="s">
        <v>56</v>
      </c>
      <c r="E430" s="9" t="s">
        <v>60</v>
      </c>
      <c r="F430" s="9" t="s">
        <v>55</v>
      </c>
      <c r="G430" s="9">
        <v>6</v>
      </c>
      <c r="H430" s="9">
        <v>1782</v>
      </c>
      <c r="I430" s="9">
        <v>3026.7269999999999</v>
      </c>
      <c r="J430" s="64">
        <f t="shared" si="6"/>
        <v>427</v>
      </c>
    </row>
    <row r="431" spans="2:10" x14ac:dyDescent="0.25">
      <c r="B431" s="67">
        <v>41374</v>
      </c>
      <c r="C431" s="8">
        <v>1399</v>
      </c>
      <c r="D431" s="9" t="s">
        <v>53</v>
      </c>
      <c r="E431" s="9" t="s">
        <v>60</v>
      </c>
      <c r="F431" s="9" t="s">
        <v>55</v>
      </c>
      <c r="G431" s="9">
        <v>10</v>
      </c>
      <c r="H431" s="9">
        <v>10160</v>
      </c>
      <c r="I431" s="9">
        <v>3020.5679999999998</v>
      </c>
      <c r="J431" s="64">
        <f t="shared" si="6"/>
        <v>428</v>
      </c>
    </row>
    <row r="432" spans="2:10" x14ac:dyDescent="0.25">
      <c r="B432" s="67">
        <v>40935</v>
      </c>
      <c r="C432" s="8">
        <v>1809</v>
      </c>
      <c r="D432" s="9" t="s">
        <v>57</v>
      </c>
      <c r="E432" s="9" t="s">
        <v>63</v>
      </c>
      <c r="F432" s="9" t="s">
        <v>59</v>
      </c>
      <c r="G432" s="9">
        <v>7</v>
      </c>
      <c r="H432" s="9">
        <v>7812</v>
      </c>
      <c r="I432" s="9">
        <v>2996.6831999999999</v>
      </c>
      <c r="J432" s="64">
        <f t="shared" si="6"/>
        <v>429</v>
      </c>
    </row>
    <row r="433" spans="2:10" x14ac:dyDescent="0.25">
      <c r="B433" s="67">
        <v>41777</v>
      </c>
      <c r="C433" s="8">
        <v>2529</v>
      </c>
      <c r="D433" s="9" t="s">
        <v>57</v>
      </c>
      <c r="E433" s="9" t="s">
        <v>64</v>
      </c>
      <c r="F433" s="9" t="s">
        <v>59</v>
      </c>
      <c r="G433" s="9">
        <v>7</v>
      </c>
      <c r="H433" s="9">
        <v>3906</v>
      </c>
      <c r="I433" s="9">
        <v>2996.6831999999999</v>
      </c>
      <c r="J433" s="64">
        <f t="shared" si="6"/>
        <v>429</v>
      </c>
    </row>
    <row r="434" spans="2:10" x14ac:dyDescent="0.25">
      <c r="B434" s="67">
        <v>41376</v>
      </c>
      <c r="C434" s="8">
        <v>2206</v>
      </c>
      <c r="D434" s="9" t="s">
        <v>53</v>
      </c>
      <c r="E434" s="9" t="s">
        <v>63</v>
      </c>
      <c r="F434" s="9" t="s">
        <v>59</v>
      </c>
      <c r="G434" s="9">
        <v>6</v>
      </c>
      <c r="H434" s="9">
        <v>2673</v>
      </c>
      <c r="I434" s="9">
        <v>2986.2755999999999</v>
      </c>
      <c r="J434" s="64">
        <f t="shared" si="6"/>
        <v>431</v>
      </c>
    </row>
    <row r="435" spans="2:10" x14ac:dyDescent="0.25">
      <c r="B435" s="67">
        <v>40954</v>
      </c>
      <c r="C435" s="8">
        <v>2068</v>
      </c>
      <c r="D435" s="9" t="s">
        <v>53</v>
      </c>
      <c r="E435" s="9" t="s">
        <v>62</v>
      </c>
      <c r="F435" s="9" t="s">
        <v>58</v>
      </c>
      <c r="G435" s="9">
        <v>10</v>
      </c>
      <c r="H435" s="9">
        <v>6780</v>
      </c>
      <c r="I435" s="9">
        <v>2981.8440000000001</v>
      </c>
      <c r="J435" s="64">
        <f t="shared" si="6"/>
        <v>432</v>
      </c>
    </row>
    <row r="436" spans="2:10" x14ac:dyDescent="0.25">
      <c r="B436" s="67">
        <v>40920</v>
      </c>
      <c r="C436" s="8">
        <v>2466</v>
      </c>
      <c r="D436" s="9" t="s">
        <v>57</v>
      </c>
      <c r="E436" s="9" t="s">
        <v>64</v>
      </c>
      <c r="F436" s="9" t="s">
        <v>59</v>
      </c>
      <c r="G436" s="9">
        <v>6</v>
      </c>
      <c r="H436" s="9">
        <v>3546</v>
      </c>
      <c r="I436" s="9">
        <v>2980.7676000000001</v>
      </c>
      <c r="J436" s="64">
        <f t="shared" si="6"/>
        <v>433</v>
      </c>
    </row>
    <row r="437" spans="2:10" x14ac:dyDescent="0.25">
      <c r="B437" s="67">
        <v>41391</v>
      </c>
      <c r="C437" s="8">
        <v>2424</v>
      </c>
      <c r="D437" s="9" t="s">
        <v>57</v>
      </c>
      <c r="E437" s="9" t="s">
        <v>65</v>
      </c>
      <c r="F437" s="9" t="s">
        <v>55</v>
      </c>
      <c r="G437" s="9">
        <v>10</v>
      </c>
      <c r="H437" s="9">
        <v>2210</v>
      </c>
      <c r="I437" s="9">
        <v>2978.8589999999999</v>
      </c>
      <c r="J437" s="64">
        <f t="shared" si="6"/>
        <v>434</v>
      </c>
    </row>
    <row r="438" spans="2:10" x14ac:dyDescent="0.25">
      <c r="B438" s="67">
        <v>40957</v>
      </c>
      <c r="C438" s="8">
        <v>1348</v>
      </c>
      <c r="D438" s="9" t="s">
        <v>53</v>
      </c>
      <c r="E438" s="9" t="s">
        <v>60</v>
      </c>
      <c r="F438" s="9" t="s">
        <v>58</v>
      </c>
      <c r="G438" s="9">
        <v>10</v>
      </c>
      <c r="H438" s="9">
        <v>2280</v>
      </c>
      <c r="I438" s="9">
        <v>2978.136</v>
      </c>
      <c r="J438" s="64">
        <f t="shared" si="6"/>
        <v>435</v>
      </c>
    </row>
    <row r="439" spans="2:10" x14ac:dyDescent="0.25">
      <c r="B439" s="67">
        <v>40915</v>
      </c>
      <c r="C439" s="8">
        <v>1306</v>
      </c>
      <c r="D439" s="9" t="s">
        <v>53</v>
      </c>
      <c r="E439" s="9" t="s">
        <v>60</v>
      </c>
      <c r="F439" s="9" t="s">
        <v>59</v>
      </c>
      <c r="G439" s="9">
        <v>8</v>
      </c>
      <c r="H439" s="9">
        <v>11640</v>
      </c>
      <c r="I439" s="9">
        <v>2975.8824</v>
      </c>
      <c r="J439" s="64">
        <f t="shared" si="6"/>
        <v>436</v>
      </c>
    </row>
    <row r="440" spans="2:10" x14ac:dyDescent="0.25">
      <c r="B440" s="67">
        <v>41341</v>
      </c>
      <c r="C440" s="8">
        <v>1903</v>
      </c>
      <c r="D440" s="9" t="s">
        <v>53</v>
      </c>
      <c r="E440" s="9" t="s">
        <v>61</v>
      </c>
      <c r="F440" s="9" t="s">
        <v>55</v>
      </c>
      <c r="G440" s="9">
        <v>6</v>
      </c>
      <c r="H440" s="9">
        <v>2232</v>
      </c>
      <c r="I440" s="9">
        <v>2974.8096</v>
      </c>
      <c r="J440" s="64">
        <f t="shared" si="6"/>
        <v>437</v>
      </c>
    </row>
    <row r="441" spans="2:10" x14ac:dyDescent="0.25">
      <c r="B441" s="67">
        <v>41351</v>
      </c>
      <c r="C441" s="8">
        <v>1721</v>
      </c>
      <c r="D441" s="9" t="s">
        <v>56</v>
      </c>
      <c r="E441" s="9" t="s">
        <v>62</v>
      </c>
      <c r="F441" s="9" t="s">
        <v>59</v>
      </c>
      <c r="G441" s="9">
        <v>10</v>
      </c>
      <c r="H441" s="9">
        <v>4560</v>
      </c>
      <c r="I441" s="9">
        <v>2971.2960000000003</v>
      </c>
      <c r="J441" s="64">
        <f t="shared" si="6"/>
        <v>438</v>
      </c>
    </row>
    <row r="442" spans="2:10" x14ac:dyDescent="0.25">
      <c r="B442" s="67">
        <v>41359</v>
      </c>
      <c r="C442" s="8">
        <v>2401</v>
      </c>
      <c r="D442" s="9" t="s">
        <v>53</v>
      </c>
      <c r="E442" s="9" t="s">
        <v>65</v>
      </c>
      <c r="F442" s="9" t="s">
        <v>58</v>
      </c>
      <c r="G442" s="9">
        <v>8</v>
      </c>
      <c r="H442" s="9">
        <v>5640</v>
      </c>
      <c r="I442" s="9">
        <v>2969.46</v>
      </c>
      <c r="J442" s="64">
        <f t="shared" si="6"/>
        <v>439</v>
      </c>
    </row>
    <row r="443" spans="2:10" x14ac:dyDescent="0.25">
      <c r="B443" s="67">
        <v>41798</v>
      </c>
      <c r="C443" s="8">
        <v>1458</v>
      </c>
      <c r="D443" s="9" t="s">
        <v>57</v>
      </c>
      <c r="E443" s="9" t="s">
        <v>60</v>
      </c>
      <c r="F443" s="9" t="s">
        <v>59</v>
      </c>
      <c r="G443" s="9">
        <v>6</v>
      </c>
      <c r="H443" s="9">
        <v>4131</v>
      </c>
      <c r="I443" s="9">
        <v>2968.5365999999999</v>
      </c>
      <c r="J443" s="64">
        <f t="shared" si="6"/>
        <v>440</v>
      </c>
    </row>
    <row r="444" spans="2:10" x14ac:dyDescent="0.25">
      <c r="B444" s="67">
        <v>41781</v>
      </c>
      <c r="C444" s="8">
        <v>1441</v>
      </c>
      <c r="D444" s="9" t="s">
        <v>53</v>
      </c>
      <c r="E444" s="9" t="s">
        <v>60</v>
      </c>
      <c r="F444" s="9" t="s">
        <v>59</v>
      </c>
      <c r="G444" s="9">
        <v>9</v>
      </c>
      <c r="H444" s="9">
        <v>6885</v>
      </c>
      <c r="I444" s="9">
        <v>2968.1235000000001</v>
      </c>
      <c r="J444" s="64">
        <f t="shared" si="6"/>
        <v>441</v>
      </c>
    </row>
    <row r="445" spans="2:10" x14ac:dyDescent="0.25">
      <c r="B445" s="67">
        <v>41826</v>
      </c>
      <c r="C445" s="8">
        <v>1849</v>
      </c>
      <c r="D445" s="9" t="s">
        <v>53</v>
      </c>
      <c r="E445" s="9" t="s">
        <v>60</v>
      </c>
      <c r="F445" s="9" t="s">
        <v>55</v>
      </c>
      <c r="G445" s="9">
        <v>6</v>
      </c>
      <c r="H445" s="9">
        <v>5328</v>
      </c>
      <c r="I445" s="9">
        <v>2967.4295999999999</v>
      </c>
      <c r="J445" s="64">
        <f t="shared" si="6"/>
        <v>442</v>
      </c>
    </row>
    <row r="446" spans="2:10" x14ac:dyDescent="0.25">
      <c r="B446" s="67">
        <v>40926</v>
      </c>
      <c r="C446" s="8">
        <v>1317</v>
      </c>
      <c r="D446" s="9" t="s">
        <v>57</v>
      </c>
      <c r="E446" s="9" t="s">
        <v>60</v>
      </c>
      <c r="F446" s="9" t="s">
        <v>55</v>
      </c>
      <c r="G446" s="9">
        <v>10</v>
      </c>
      <c r="H446" s="9">
        <v>4815</v>
      </c>
      <c r="I446" s="9">
        <v>2963.6324999999997</v>
      </c>
      <c r="J446" s="64">
        <f t="shared" si="6"/>
        <v>443</v>
      </c>
    </row>
    <row r="447" spans="2:10" x14ac:dyDescent="0.25">
      <c r="B447" s="67">
        <v>41789</v>
      </c>
      <c r="C447" s="8">
        <v>1260</v>
      </c>
      <c r="D447" s="9" t="s">
        <v>57</v>
      </c>
      <c r="E447" s="9" t="s">
        <v>54</v>
      </c>
      <c r="F447" s="9" t="s">
        <v>59</v>
      </c>
      <c r="G447" s="9">
        <v>10</v>
      </c>
      <c r="H447" s="9">
        <v>13050</v>
      </c>
      <c r="I447" s="9">
        <v>2962.0889999999999</v>
      </c>
      <c r="J447" s="64">
        <f t="shared" si="6"/>
        <v>444</v>
      </c>
    </row>
    <row r="448" spans="2:10" x14ac:dyDescent="0.25">
      <c r="B448" s="67">
        <v>40944</v>
      </c>
      <c r="C448" s="8">
        <v>2178</v>
      </c>
      <c r="D448" s="9" t="s">
        <v>57</v>
      </c>
      <c r="E448" s="9" t="s">
        <v>63</v>
      </c>
      <c r="F448" s="9" t="s">
        <v>59</v>
      </c>
      <c r="G448" s="9">
        <v>7</v>
      </c>
      <c r="H448" s="9">
        <v>7087.5</v>
      </c>
      <c r="I448" s="9">
        <v>2957.8500000000004</v>
      </c>
      <c r="J448" s="64">
        <f t="shared" si="6"/>
        <v>445</v>
      </c>
    </row>
    <row r="449" spans="2:10" x14ac:dyDescent="0.25">
      <c r="B449" s="67">
        <v>41819</v>
      </c>
      <c r="C449" s="8">
        <v>2153</v>
      </c>
      <c r="D449" s="9" t="s">
        <v>56</v>
      </c>
      <c r="E449" s="9" t="s">
        <v>62</v>
      </c>
      <c r="F449" s="9" t="s">
        <v>59</v>
      </c>
      <c r="G449" s="9">
        <v>6</v>
      </c>
      <c r="H449" s="9">
        <v>4932</v>
      </c>
      <c r="I449" s="9">
        <v>2954.0214000000001</v>
      </c>
      <c r="J449" s="64">
        <f t="shared" si="6"/>
        <v>446</v>
      </c>
    </row>
    <row r="450" spans="2:10" x14ac:dyDescent="0.25">
      <c r="B450" s="67">
        <v>40922</v>
      </c>
      <c r="C450" s="8">
        <v>2625</v>
      </c>
      <c r="D450" s="9" t="s">
        <v>57</v>
      </c>
      <c r="E450" s="9" t="s">
        <v>65</v>
      </c>
      <c r="F450" s="9" t="s">
        <v>58</v>
      </c>
      <c r="G450" s="9">
        <v>7</v>
      </c>
      <c r="H450" s="9">
        <v>11103.75</v>
      </c>
      <c r="I450" s="9">
        <v>2948.0456249999997</v>
      </c>
      <c r="J450" s="64">
        <f t="shared" si="6"/>
        <v>447</v>
      </c>
    </row>
    <row r="451" spans="2:10" x14ac:dyDescent="0.25">
      <c r="B451" s="67">
        <v>41814</v>
      </c>
      <c r="C451" s="8">
        <v>1786</v>
      </c>
      <c r="D451" s="9" t="s">
        <v>53</v>
      </c>
      <c r="E451" s="9" t="s">
        <v>62</v>
      </c>
      <c r="F451" s="9" t="s">
        <v>55</v>
      </c>
      <c r="G451" s="9">
        <v>10</v>
      </c>
      <c r="H451" s="9">
        <v>11700</v>
      </c>
      <c r="I451" s="9">
        <v>2947.4639999999999</v>
      </c>
      <c r="J451" s="64">
        <f t="shared" si="6"/>
        <v>448</v>
      </c>
    </row>
    <row r="452" spans="2:10" x14ac:dyDescent="0.25">
      <c r="B452" s="67">
        <v>41818</v>
      </c>
      <c r="C452" s="8">
        <v>1477</v>
      </c>
      <c r="D452" s="9" t="s">
        <v>53</v>
      </c>
      <c r="E452" s="9" t="s">
        <v>60</v>
      </c>
      <c r="F452" s="9" t="s">
        <v>59</v>
      </c>
      <c r="G452" s="9">
        <v>6</v>
      </c>
      <c r="H452" s="9">
        <v>7956</v>
      </c>
      <c r="I452" s="9">
        <v>2942.1288</v>
      </c>
      <c r="J452" s="64">
        <f t="shared" ref="J452:J515" si="7">RANK(I452,$I$4:$I$1328,0)</f>
        <v>449</v>
      </c>
    </row>
    <row r="453" spans="2:10" x14ac:dyDescent="0.25">
      <c r="B453" s="67">
        <v>41384</v>
      </c>
      <c r="C453" s="8">
        <v>1977</v>
      </c>
      <c r="D453" s="9" t="s">
        <v>57</v>
      </c>
      <c r="E453" s="9" t="s">
        <v>61</v>
      </c>
      <c r="F453" s="9" t="s">
        <v>58</v>
      </c>
      <c r="G453" s="9">
        <v>6</v>
      </c>
      <c r="H453" s="9">
        <v>3492</v>
      </c>
      <c r="I453" s="9">
        <v>2941.1369999999997</v>
      </c>
      <c r="J453" s="64">
        <f t="shared" si="7"/>
        <v>450</v>
      </c>
    </row>
    <row r="454" spans="2:10" x14ac:dyDescent="0.25">
      <c r="B454" s="67">
        <v>40910</v>
      </c>
      <c r="C454" s="8">
        <v>2826</v>
      </c>
      <c r="D454" s="9" t="s">
        <v>57</v>
      </c>
      <c r="E454" s="9" t="s">
        <v>64</v>
      </c>
      <c r="F454" s="9" t="s">
        <v>59</v>
      </c>
      <c r="G454" s="9">
        <v>6</v>
      </c>
      <c r="H454" s="9">
        <v>10080</v>
      </c>
      <c r="I454" s="9">
        <v>2938.5719999999997</v>
      </c>
      <c r="J454" s="64">
        <f t="shared" si="7"/>
        <v>451</v>
      </c>
    </row>
    <row r="455" spans="2:10" x14ac:dyDescent="0.25">
      <c r="B455" s="67">
        <v>41380</v>
      </c>
      <c r="C455" s="8">
        <v>1975</v>
      </c>
      <c r="D455" s="9" t="s">
        <v>53</v>
      </c>
      <c r="E455" s="9" t="s">
        <v>61</v>
      </c>
      <c r="F455" s="9" t="s">
        <v>55</v>
      </c>
      <c r="G455" s="9">
        <v>9</v>
      </c>
      <c r="H455" s="9">
        <v>2439</v>
      </c>
      <c r="I455" s="9">
        <v>2932.6535999999996</v>
      </c>
      <c r="J455" s="64">
        <f t="shared" si="7"/>
        <v>452</v>
      </c>
    </row>
    <row r="456" spans="2:10" x14ac:dyDescent="0.25">
      <c r="B456" s="67">
        <v>41358</v>
      </c>
      <c r="C456" s="8">
        <v>2096</v>
      </c>
      <c r="D456" s="9" t="s">
        <v>56</v>
      </c>
      <c r="E456" s="9" t="s">
        <v>62</v>
      </c>
      <c r="F456" s="9" t="s">
        <v>58</v>
      </c>
      <c r="G456" s="9">
        <v>6</v>
      </c>
      <c r="H456" s="9">
        <v>7344</v>
      </c>
      <c r="I456" s="9">
        <v>2931.174</v>
      </c>
      <c r="J456" s="64">
        <f t="shared" si="7"/>
        <v>453</v>
      </c>
    </row>
    <row r="457" spans="2:10" x14ac:dyDescent="0.25">
      <c r="B457" s="67">
        <v>41347</v>
      </c>
      <c r="C457" s="8">
        <v>1833</v>
      </c>
      <c r="D457" s="9" t="s">
        <v>57</v>
      </c>
      <c r="E457" s="9" t="s">
        <v>63</v>
      </c>
      <c r="F457" s="9" t="s">
        <v>58</v>
      </c>
      <c r="G457" s="9">
        <v>9</v>
      </c>
      <c r="H457" s="9">
        <v>6925.5</v>
      </c>
      <c r="I457" s="9">
        <v>2930.8716000000004</v>
      </c>
      <c r="J457" s="64">
        <f t="shared" si="7"/>
        <v>454</v>
      </c>
    </row>
    <row r="458" spans="2:10" x14ac:dyDescent="0.25">
      <c r="B458" s="67">
        <v>41796</v>
      </c>
      <c r="C458" s="8">
        <v>2903</v>
      </c>
      <c r="D458" s="9" t="s">
        <v>56</v>
      </c>
      <c r="E458" s="9" t="s">
        <v>64</v>
      </c>
      <c r="F458" s="9" t="s">
        <v>55</v>
      </c>
      <c r="G458" s="9">
        <v>8</v>
      </c>
      <c r="H458" s="9">
        <v>2400</v>
      </c>
      <c r="I458" s="9">
        <v>2930.3999999999996</v>
      </c>
      <c r="J458" s="64">
        <f t="shared" si="7"/>
        <v>455</v>
      </c>
    </row>
    <row r="459" spans="2:10" x14ac:dyDescent="0.25">
      <c r="B459" s="67">
        <v>40931</v>
      </c>
      <c r="C459" s="8">
        <v>2836</v>
      </c>
      <c r="D459" s="9" t="s">
        <v>53</v>
      </c>
      <c r="E459" s="9" t="s">
        <v>64</v>
      </c>
      <c r="F459" s="9" t="s">
        <v>59</v>
      </c>
      <c r="G459" s="9">
        <v>6</v>
      </c>
      <c r="H459" s="9">
        <v>2412</v>
      </c>
      <c r="I459" s="9">
        <v>2929.1328000000003</v>
      </c>
      <c r="J459" s="64">
        <f t="shared" si="7"/>
        <v>456</v>
      </c>
    </row>
    <row r="460" spans="2:10" x14ac:dyDescent="0.25">
      <c r="B460" s="67">
        <v>41826</v>
      </c>
      <c r="C460" s="8">
        <v>2614</v>
      </c>
      <c r="D460" s="9" t="s">
        <v>53</v>
      </c>
      <c r="E460" s="9" t="s">
        <v>63</v>
      </c>
      <c r="F460" s="9" t="s">
        <v>55</v>
      </c>
      <c r="G460" s="9">
        <v>6</v>
      </c>
      <c r="H460" s="9">
        <v>5157</v>
      </c>
      <c r="I460" s="9">
        <v>2928.3165000000004</v>
      </c>
      <c r="J460" s="64">
        <f t="shared" si="7"/>
        <v>457</v>
      </c>
    </row>
    <row r="461" spans="2:10" x14ac:dyDescent="0.25">
      <c r="B461" s="67">
        <v>40914</v>
      </c>
      <c r="C461" s="8">
        <v>2618</v>
      </c>
      <c r="D461" s="9" t="s">
        <v>56</v>
      </c>
      <c r="E461" s="9" t="s">
        <v>65</v>
      </c>
      <c r="F461" s="9" t="s">
        <v>58</v>
      </c>
      <c r="G461" s="9">
        <v>8</v>
      </c>
      <c r="H461" s="9">
        <v>2520</v>
      </c>
      <c r="I461" s="9">
        <v>2920.4279999999999</v>
      </c>
      <c r="J461" s="64">
        <f t="shared" si="7"/>
        <v>458</v>
      </c>
    </row>
    <row r="462" spans="2:10" x14ac:dyDescent="0.25">
      <c r="B462" s="67">
        <v>41794</v>
      </c>
      <c r="C462" s="8">
        <v>1776</v>
      </c>
      <c r="D462" s="9" t="s">
        <v>57</v>
      </c>
      <c r="E462" s="9" t="s">
        <v>62</v>
      </c>
      <c r="F462" s="9" t="s">
        <v>55</v>
      </c>
      <c r="G462" s="9">
        <v>9</v>
      </c>
      <c r="H462" s="9">
        <v>7398</v>
      </c>
      <c r="I462" s="9">
        <v>2918.511</v>
      </c>
      <c r="J462" s="64">
        <f t="shared" si="7"/>
        <v>459</v>
      </c>
    </row>
    <row r="463" spans="2:10" x14ac:dyDescent="0.25">
      <c r="B463" s="67">
        <v>40972</v>
      </c>
      <c r="C463" s="8">
        <v>1362</v>
      </c>
      <c r="D463" s="9" t="s">
        <v>57</v>
      </c>
      <c r="E463" s="9" t="s">
        <v>60</v>
      </c>
      <c r="F463" s="9" t="s">
        <v>55</v>
      </c>
      <c r="G463" s="9">
        <v>7</v>
      </c>
      <c r="H463" s="9">
        <v>1753.5</v>
      </c>
      <c r="I463" s="9">
        <v>2914.317</v>
      </c>
      <c r="J463" s="64">
        <f t="shared" si="7"/>
        <v>460</v>
      </c>
    </row>
    <row r="464" spans="2:10" x14ac:dyDescent="0.25">
      <c r="B464" s="67">
        <v>41358</v>
      </c>
      <c r="C464" s="8">
        <v>1194</v>
      </c>
      <c r="D464" s="9" t="s">
        <v>57</v>
      </c>
      <c r="E464" s="9" t="s">
        <v>54</v>
      </c>
      <c r="F464" s="9" t="s">
        <v>58</v>
      </c>
      <c r="G464" s="9">
        <v>6</v>
      </c>
      <c r="H464" s="9">
        <v>6804</v>
      </c>
      <c r="I464" s="9">
        <v>2912.7923999999998</v>
      </c>
      <c r="J464" s="64">
        <f t="shared" si="7"/>
        <v>461</v>
      </c>
    </row>
    <row r="465" spans="2:10" x14ac:dyDescent="0.25">
      <c r="B465" s="67">
        <v>41374</v>
      </c>
      <c r="C465" s="8">
        <v>2205</v>
      </c>
      <c r="D465" s="9" t="s">
        <v>57</v>
      </c>
      <c r="E465" s="9" t="s">
        <v>63</v>
      </c>
      <c r="F465" s="9" t="s">
        <v>59</v>
      </c>
      <c r="G465" s="9">
        <v>9</v>
      </c>
      <c r="H465" s="9">
        <v>13410</v>
      </c>
      <c r="I465" s="9">
        <v>2911.0428000000002</v>
      </c>
      <c r="J465" s="64">
        <f t="shared" si="7"/>
        <v>462</v>
      </c>
    </row>
    <row r="466" spans="2:10" x14ac:dyDescent="0.25">
      <c r="B466" s="67">
        <v>40953</v>
      </c>
      <c r="C466" s="8">
        <v>1703</v>
      </c>
      <c r="D466" s="9" t="s">
        <v>56</v>
      </c>
      <c r="E466" s="9" t="s">
        <v>62</v>
      </c>
      <c r="F466" s="9" t="s">
        <v>59</v>
      </c>
      <c r="G466" s="9">
        <v>10</v>
      </c>
      <c r="H466" s="9">
        <v>12825</v>
      </c>
      <c r="I466" s="9">
        <v>2907.9405000000002</v>
      </c>
      <c r="J466" s="64">
        <f t="shared" si="7"/>
        <v>463</v>
      </c>
    </row>
    <row r="467" spans="2:10" x14ac:dyDescent="0.25">
      <c r="B467" s="67">
        <v>41829</v>
      </c>
      <c r="C467" s="8">
        <v>1796</v>
      </c>
      <c r="D467" s="9" t="s">
        <v>56</v>
      </c>
      <c r="E467" s="9" t="s">
        <v>62</v>
      </c>
      <c r="F467" s="9" t="s">
        <v>55</v>
      </c>
      <c r="G467" s="9">
        <v>10</v>
      </c>
      <c r="H467" s="9">
        <v>14025</v>
      </c>
      <c r="I467" s="9">
        <v>2904.0164999999997</v>
      </c>
      <c r="J467" s="64">
        <f t="shared" si="7"/>
        <v>464</v>
      </c>
    </row>
    <row r="468" spans="2:10" x14ac:dyDescent="0.25">
      <c r="B468" s="67">
        <v>41388</v>
      </c>
      <c r="C468" s="8">
        <v>1979</v>
      </c>
      <c r="D468" s="9" t="s">
        <v>56</v>
      </c>
      <c r="E468" s="9" t="s">
        <v>61</v>
      </c>
      <c r="F468" s="9" t="s">
        <v>58</v>
      </c>
      <c r="G468" s="9">
        <v>7</v>
      </c>
      <c r="H468" s="9">
        <v>7812</v>
      </c>
      <c r="I468" s="9">
        <v>2902.9391999999998</v>
      </c>
      <c r="J468" s="64">
        <f t="shared" si="7"/>
        <v>465</v>
      </c>
    </row>
    <row r="469" spans="2:10" x14ac:dyDescent="0.25">
      <c r="B469" s="67">
        <v>41782</v>
      </c>
      <c r="C469" s="8">
        <v>2437</v>
      </c>
      <c r="D469" s="9" t="s">
        <v>53</v>
      </c>
      <c r="E469" s="9" t="s">
        <v>65</v>
      </c>
      <c r="F469" s="9" t="s">
        <v>58</v>
      </c>
      <c r="G469" s="9">
        <v>7</v>
      </c>
      <c r="H469" s="9">
        <v>9660</v>
      </c>
      <c r="I469" s="9">
        <v>2898.9659999999994</v>
      </c>
      <c r="J469" s="64">
        <f t="shared" si="7"/>
        <v>466</v>
      </c>
    </row>
    <row r="470" spans="2:10" x14ac:dyDescent="0.25">
      <c r="B470" s="67">
        <v>40949</v>
      </c>
      <c r="C470" s="8">
        <v>1340</v>
      </c>
      <c r="D470" s="9" t="s">
        <v>56</v>
      </c>
      <c r="E470" s="9" t="s">
        <v>60</v>
      </c>
      <c r="F470" s="9" t="s">
        <v>58</v>
      </c>
      <c r="G470" s="9">
        <v>7</v>
      </c>
      <c r="H470" s="9">
        <v>5922</v>
      </c>
      <c r="I470" s="9">
        <v>2894.6735999999996</v>
      </c>
      <c r="J470" s="64">
        <f t="shared" si="7"/>
        <v>467</v>
      </c>
    </row>
    <row r="471" spans="2:10" x14ac:dyDescent="0.25">
      <c r="B471" s="67">
        <v>41780</v>
      </c>
      <c r="C471" s="8">
        <v>2591</v>
      </c>
      <c r="D471" s="9" t="s">
        <v>56</v>
      </c>
      <c r="E471" s="9" t="s">
        <v>63</v>
      </c>
      <c r="F471" s="9" t="s">
        <v>58</v>
      </c>
      <c r="G471" s="9">
        <v>9</v>
      </c>
      <c r="H471" s="9">
        <v>2146.5</v>
      </c>
      <c r="I471" s="9">
        <v>2891.9794499999998</v>
      </c>
      <c r="J471" s="64">
        <f t="shared" si="7"/>
        <v>468</v>
      </c>
    </row>
    <row r="472" spans="2:10" x14ac:dyDescent="0.25">
      <c r="B472" s="67">
        <v>41775</v>
      </c>
      <c r="C472" s="8">
        <v>2131</v>
      </c>
      <c r="D472" s="9" t="s">
        <v>53</v>
      </c>
      <c r="E472" s="9" t="s">
        <v>62</v>
      </c>
      <c r="F472" s="9" t="s">
        <v>58</v>
      </c>
      <c r="G472" s="9">
        <v>8</v>
      </c>
      <c r="H472" s="9">
        <v>2844</v>
      </c>
      <c r="I472" s="9">
        <v>2884.6691999999998</v>
      </c>
      <c r="J472" s="64">
        <f t="shared" si="7"/>
        <v>469</v>
      </c>
    </row>
    <row r="473" spans="2:10" x14ac:dyDescent="0.25">
      <c r="B473" s="67">
        <v>41365</v>
      </c>
      <c r="C473" s="8">
        <v>2870</v>
      </c>
      <c r="D473" s="9" t="s">
        <v>56</v>
      </c>
      <c r="E473" s="9" t="s">
        <v>64</v>
      </c>
      <c r="F473" s="9" t="s">
        <v>58</v>
      </c>
      <c r="G473" s="9">
        <v>10</v>
      </c>
      <c r="H473" s="9">
        <v>8640</v>
      </c>
      <c r="I473" s="9">
        <v>2881.0079999999998</v>
      </c>
      <c r="J473" s="64">
        <f t="shared" si="7"/>
        <v>470</v>
      </c>
    </row>
    <row r="474" spans="2:10" x14ac:dyDescent="0.25">
      <c r="B474" s="67">
        <v>41819</v>
      </c>
      <c r="C474" s="8">
        <v>1290</v>
      </c>
      <c r="D474" s="9" t="s">
        <v>57</v>
      </c>
      <c r="E474" s="9" t="s">
        <v>54</v>
      </c>
      <c r="F474" s="9" t="s">
        <v>55</v>
      </c>
      <c r="G474" s="9">
        <v>7</v>
      </c>
      <c r="H474" s="9">
        <v>1701</v>
      </c>
      <c r="I474" s="9">
        <v>2878.7723999999998</v>
      </c>
      <c r="J474" s="64">
        <f t="shared" si="7"/>
        <v>471</v>
      </c>
    </row>
    <row r="475" spans="2:10" x14ac:dyDescent="0.25">
      <c r="B475" s="67">
        <v>41396</v>
      </c>
      <c r="C475" s="8">
        <v>2115</v>
      </c>
      <c r="D475" s="9" t="s">
        <v>57</v>
      </c>
      <c r="E475" s="9" t="s">
        <v>62</v>
      </c>
      <c r="F475" s="9" t="s">
        <v>59</v>
      </c>
      <c r="G475" s="9">
        <v>6</v>
      </c>
      <c r="H475" s="9">
        <v>5346</v>
      </c>
      <c r="I475" s="9">
        <v>2876.8608000000004</v>
      </c>
      <c r="J475" s="64">
        <f t="shared" si="7"/>
        <v>472</v>
      </c>
    </row>
    <row r="476" spans="2:10" x14ac:dyDescent="0.25">
      <c r="B476" s="67">
        <v>40911</v>
      </c>
      <c r="C476" s="8">
        <v>2617</v>
      </c>
      <c r="D476" s="9" t="s">
        <v>53</v>
      </c>
      <c r="E476" s="9" t="s">
        <v>65</v>
      </c>
      <c r="F476" s="9" t="s">
        <v>58</v>
      </c>
      <c r="G476" s="9">
        <v>10</v>
      </c>
      <c r="H476" s="9">
        <v>14450</v>
      </c>
      <c r="I476" s="9">
        <v>2875.8389999999999</v>
      </c>
      <c r="J476" s="64">
        <f t="shared" si="7"/>
        <v>473</v>
      </c>
    </row>
    <row r="477" spans="2:10" x14ac:dyDescent="0.25">
      <c r="B477" s="67">
        <v>41382</v>
      </c>
      <c r="C477" s="8">
        <v>2514</v>
      </c>
      <c r="D477" s="9" t="s">
        <v>57</v>
      </c>
      <c r="E477" s="9" t="s">
        <v>64</v>
      </c>
      <c r="F477" s="9" t="s">
        <v>55</v>
      </c>
      <c r="G477" s="9">
        <v>8</v>
      </c>
      <c r="H477" s="9">
        <v>2280</v>
      </c>
      <c r="I477" s="9">
        <v>2873.4839999999995</v>
      </c>
      <c r="J477" s="64">
        <f t="shared" si="7"/>
        <v>474</v>
      </c>
    </row>
    <row r="478" spans="2:10" x14ac:dyDescent="0.25">
      <c r="B478" s="67">
        <v>41400</v>
      </c>
      <c r="C478" s="8">
        <v>2793</v>
      </c>
      <c r="D478" s="9" t="s">
        <v>57</v>
      </c>
      <c r="E478" s="9" t="s">
        <v>65</v>
      </c>
      <c r="F478" s="9" t="s">
        <v>55</v>
      </c>
      <c r="G478" s="9">
        <v>6</v>
      </c>
      <c r="H478" s="9">
        <v>2178</v>
      </c>
      <c r="I478" s="9">
        <v>2867.7726000000002</v>
      </c>
      <c r="J478" s="64">
        <f t="shared" si="7"/>
        <v>475</v>
      </c>
    </row>
    <row r="479" spans="2:10" x14ac:dyDescent="0.25">
      <c r="B479" s="67">
        <v>40944</v>
      </c>
      <c r="C479" s="8">
        <v>2272</v>
      </c>
      <c r="D479" s="9" t="s">
        <v>53</v>
      </c>
      <c r="E479" s="9" t="s">
        <v>65</v>
      </c>
      <c r="F479" s="9" t="s">
        <v>55</v>
      </c>
      <c r="G479" s="9">
        <v>9</v>
      </c>
      <c r="H479" s="9">
        <v>8464.5</v>
      </c>
      <c r="I479" s="9">
        <v>2866.0797000000002</v>
      </c>
      <c r="J479" s="64">
        <f t="shared" si="7"/>
        <v>476</v>
      </c>
    </row>
    <row r="480" spans="2:10" x14ac:dyDescent="0.25">
      <c r="B480" s="67">
        <v>41369</v>
      </c>
      <c r="C480" s="8">
        <v>1394</v>
      </c>
      <c r="D480" s="9" t="s">
        <v>56</v>
      </c>
      <c r="E480" s="9" t="s">
        <v>60</v>
      </c>
      <c r="F480" s="9" t="s">
        <v>58</v>
      </c>
      <c r="G480" s="9">
        <v>7</v>
      </c>
      <c r="H480" s="9">
        <v>2215.5</v>
      </c>
      <c r="I480" s="9">
        <v>2865.9708000000005</v>
      </c>
      <c r="J480" s="64">
        <f t="shared" si="7"/>
        <v>477</v>
      </c>
    </row>
    <row r="481" spans="2:10" x14ac:dyDescent="0.25">
      <c r="B481" s="67">
        <v>41786</v>
      </c>
      <c r="C481" s="8">
        <v>1772</v>
      </c>
      <c r="D481" s="9" t="s">
        <v>56</v>
      </c>
      <c r="E481" s="9" t="s">
        <v>62</v>
      </c>
      <c r="F481" s="9" t="s">
        <v>58</v>
      </c>
      <c r="G481" s="9">
        <v>10</v>
      </c>
      <c r="H481" s="9">
        <v>7980</v>
      </c>
      <c r="I481" s="9">
        <v>2863.2240000000002</v>
      </c>
      <c r="J481" s="64">
        <f t="shared" si="7"/>
        <v>478</v>
      </c>
    </row>
    <row r="482" spans="2:10" x14ac:dyDescent="0.25">
      <c r="B482" s="67">
        <v>41342</v>
      </c>
      <c r="C482" s="8">
        <v>2079</v>
      </c>
      <c r="D482" s="9" t="s">
        <v>57</v>
      </c>
      <c r="E482" s="9" t="s">
        <v>62</v>
      </c>
      <c r="F482" s="9" t="s">
        <v>59</v>
      </c>
      <c r="G482" s="9">
        <v>10</v>
      </c>
      <c r="H482" s="9">
        <v>5220</v>
      </c>
      <c r="I482" s="9">
        <v>2862.6480000000001</v>
      </c>
      <c r="J482" s="64">
        <f t="shared" si="7"/>
        <v>479</v>
      </c>
    </row>
    <row r="483" spans="2:10" x14ac:dyDescent="0.25">
      <c r="B483" s="67">
        <v>41804</v>
      </c>
      <c r="C483" s="8">
        <v>2448</v>
      </c>
      <c r="D483" s="9" t="s">
        <v>57</v>
      </c>
      <c r="E483" s="9" t="s">
        <v>65</v>
      </c>
      <c r="F483" s="9" t="s">
        <v>59</v>
      </c>
      <c r="G483" s="9">
        <v>9</v>
      </c>
      <c r="H483" s="9">
        <v>10044</v>
      </c>
      <c r="I483" s="9">
        <v>2862.54</v>
      </c>
      <c r="J483" s="64">
        <f t="shared" si="7"/>
        <v>480</v>
      </c>
    </row>
    <row r="484" spans="2:10" x14ac:dyDescent="0.25">
      <c r="B484" s="67">
        <v>40959</v>
      </c>
      <c r="C484" s="8">
        <v>2384</v>
      </c>
      <c r="D484" s="9" t="s">
        <v>56</v>
      </c>
      <c r="E484" s="9" t="s">
        <v>65</v>
      </c>
      <c r="F484" s="9" t="s">
        <v>58</v>
      </c>
      <c r="G484" s="9">
        <v>7</v>
      </c>
      <c r="H484" s="9">
        <v>4851</v>
      </c>
      <c r="I484" s="9">
        <v>2858.93685</v>
      </c>
      <c r="J484" s="64">
        <f t="shared" si="7"/>
        <v>481</v>
      </c>
    </row>
    <row r="485" spans="2:10" x14ac:dyDescent="0.25">
      <c r="B485" s="67">
        <v>40913</v>
      </c>
      <c r="C485" s="8">
        <v>1304</v>
      </c>
      <c r="D485" s="9" t="s">
        <v>56</v>
      </c>
      <c r="E485" s="9" t="s">
        <v>60</v>
      </c>
      <c r="F485" s="9" t="s">
        <v>58</v>
      </c>
      <c r="G485" s="9">
        <v>9</v>
      </c>
      <c r="H485" s="9">
        <v>5292</v>
      </c>
      <c r="I485" s="9">
        <v>2858.4737999999998</v>
      </c>
      <c r="J485" s="64">
        <f t="shared" si="7"/>
        <v>482</v>
      </c>
    </row>
    <row r="486" spans="2:10" x14ac:dyDescent="0.25">
      <c r="B486" s="67">
        <v>41819</v>
      </c>
      <c r="C486" s="8">
        <v>1667</v>
      </c>
      <c r="D486" s="9" t="s">
        <v>56</v>
      </c>
      <c r="E486" s="9" t="s">
        <v>61</v>
      </c>
      <c r="F486" s="9" t="s">
        <v>59</v>
      </c>
      <c r="G486" s="9">
        <v>6</v>
      </c>
      <c r="H486" s="9">
        <v>11295</v>
      </c>
      <c r="I486" s="9">
        <v>2857.1831999999995</v>
      </c>
      <c r="J486" s="64">
        <f t="shared" si="7"/>
        <v>483</v>
      </c>
    </row>
    <row r="487" spans="2:10" x14ac:dyDescent="0.25">
      <c r="B487" s="67">
        <v>41788</v>
      </c>
      <c r="C487" s="8">
        <v>1641</v>
      </c>
      <c r="D487" s="9" t="s">
        <v>57</v>
      </c>
      <c r="E487" s="9" t="s">
        <v>61</v>
      </c>
      <c r="F487" s="9" t="s">
        <v>55</v>
      </c>
      <c r="G487" s="9">
        <v>9</v>
      </c>
      <c r="H487" s="9">
        <v>1593</v>
      </c>
      <c r="I487" s="9">
        <v>2850.8328000000001</v>
      </c>
      <c r="J487" s="64">
        <f t="shared" si="7"/>
        <v>484</v>
      </c>
    </row>
    <row r="488" spans="2:10" x14ac:dyDescent="0.25">
      <c r="B488" s="67">
        <v>41816</v>
      </c>
      <c r="C488" s="8">
        <v>2609</v>
      </c>
      <c r="D488" s="9" t="s">
        <v>56</v>
      </c>
      <c r="E488" s="9" t="s">
        <v>63</v>
      </c>
      <c r="F488" s="9" t="s">
        <v>58</v>
      </c>
      <c r="G488" s="9">
        <v>6</v>
      </c>
      <c r="H488" s="9">
        <v>6912</v>
      </c>
      <c r="I488" s="9">
        <v>2849.1264000000001</v>
      </c>
      <c r="J488" s="64">
        <f t="shared" si="7"/>
        <v>485</v>
      </c>
    </row>
    <row r="489" spans="2:10" x14ac:dyDescent="0.25">
      <c r="B489" s="67">
        <v>41400</v>
      </c>
      <c r="C489" s="8">
        <v>2218</v>
      </c>
      <c r="D489" s="9" t="s">
        <v>53</v>
      </c>
      <c r="E489" s="9" t="s">
        <v>63</v>
      </c>
      <c r="F489" s="9" t="s">
        <v>55</v>
      </c>
      <c r="G489" s="9">
        <v>6</v>
      </c>
      <c r="H489" s="9">
        <v>8437.5</v>
      </c>
      <c r="I489" s="9">
        <v>2847.6562500000005</v>
      </c>
      <c r="J489" s="64">
        <f t="shared" si="7"/>
        <v>486</v>
      </c>
    </row>
    <row r="490" spans="2:10" x14ac:dyDescent="0.25">
      <c r="B490" s="67">
        <v>41394</v>
      </c>
      <c r="C490" s="8">
        <v>2114</v>
      </c>
      <c r="D490" s="9" t="s">
        <v>56</v>
      </c>
      <c r="E490" s="9" t="s">
        <v>62</v>
      </c>
      <c r="F490" s="9" t="s">
        <v>58</v>
      </c>
      <c r="G490" s="9">
        <v>8</v>
      </c>
      <c r="H490" s="9">
        <v>9300</v>
      </c>
      <c r="I490" s="9">
        <v>2842.08</v>
      </c>
      <c r="J490" s="64">
        <f t="shared" si="7"/>
        <v>487</v>
      </c>
    </row>
    <row r="491" spans="2:10" x14ac:dyDescent="0.25">
      <c r="B491" s="67">
        <v>40925</v>
      </c>
      <c r="C491" s="8">
        <v>1127</v>
      </c>
      <c r="D491" s="9" t="s">
        <v>56</v>
      </c>
      <c r="E491" s="9" t="s">
        <v>54</v>
      </c>
      <c r="F491" s="9" t="s">
        <v>59</v>
      </c>
      <c r="G491" s="9">
        <v>6</v>
      </c>
      <c r="H491" s="9">
        <v>2214</v>
      </c>
      <c r="I491" s="9">
        <v>2828.6063999999997</v>
      </c>
      <c r="J491" s="64">
        <f t="shared" si="7"/>
        <v>488</v>
      </c>
    </row>
    <row r="492" spans="2:10" x14ac:dyDescent="0.25">
      <c r="B492" s="67">
        <v>41393</v>
      </c>
      <c r="C492" s="8">
        <v>2580</v>
      </c>
      <c r="D492" s="9" t="s">
        <v>57</v>
      </c>
      <c r="E492" s="9" t="s">
        <v>63</v>
      </c>
      <c r="F492" s="9" t="s">
        <v>58</v>
      </c>
      <c r="G492" s="9">
        <v>8</v>
      </c>
      <c r="H492" s="9">
        <v>7308</v>
      </c>
      <c r="I492" s="9">
        <v>2817.2339999999999</v>
      </c>
      <c r="J492" s="64">
        <f t="shared" si="7"/>
        <v>489</v>
      </c>
    </row>
    <row r="493" spans="2:10" x14ac:dyDescent="0.25">
      <c r="B493" s="67">
        <v>40963</v>
      </c>
      <c r="C493" s="8">
        <v>1708</v>
      </c>
      <c r="D493" s="9" t="s">
        <v>53</v>
      </c>
      <c r="E493" s="9" t="s">
        <v>62</v>
      </c>
      <c r="F493" s="9" t="s">
        <v>58</v>
      </c>
      <c r="G493" s="9">
        <v>8</v>
      </c>
      <c r="H493" s="9">
        <v>11040</v>
      </c>
      <c r="I493" s="9">
        <v>2812.1088</v>
      </c>
      <c r="J493" s="64">
        <f t="shared" si="7"/>
        <v>490</v>
      </c>
    </row>
    <row r="494" spans="2:10" x14ac:dyDescent="0.25">
      <c r="B494" s="67">
        <v>41807</v>
      </c>
      <c r="C494" s="8">
        <v>2147</v>
      </c>
      <c r="D494" s="9" t="s">
        <v>56</v>
      </c>
      <c r="E494" s="9" t="s">
        <v>62</v>
      </c>
      <c r="F494" s="9" t="s">
        <v>55</v>
      </c>
      <c r="G494" s="9">
        <v>7</v>
      </c>
      <c r="H494" s="9">
        <v>13702.5</v>
      </c>
      <c r="I494" s="9">
        <v>2810.1086999999998</v>
      </c>
      <c r="J494" s="64">
        <f t="shared" si="7"/>
        <v>491</v>
      </c>
    </row>
    <row r="495" spans="2:10" x14ac:dyDescent="0.25">
      <c r="B495" s="67">
        <v>40973</v>
      </c>
      <c r="C495" s="8">
        <v>2755</v>
      </c>
      <c r="D495" s="9" t="s">
        <v>53</v>
      </c>
      <c r="E495" s="9" t="s">
        <v>65</v>
      </c>
      <c r="F495" s="9" t="s">
        <v>59</v>
      </c>
      <c r="G495" s="9">
        <v>9</v>
      </c>
      <c r="H495" s="9">
        <v>8676</v>
      </c>
      <c r="I495" s="9">
        <v>2805.1677</v>
      </c>
      <c r="J495" s="64">
        <f t="shared" si="7"/>
        <v>492</v>
      </c>
    </row>
    <row r="496" spans="2:10" x14ac:dyDescent="0.25">
      <c r="B496" s="67">
        <v>41809</v>
      </c>
      <c r="C496" s="8">
        <v>2148</v>
      </c>
      <c r="D496" s="9" t="s">
        <v>57</v>
      </c>
      <c r="E496" s="9" t="s">
        <v>62</v>
      </c>
      <c r="F496" s="9" t="s">
        <v>58</v>
      </c>
      <c r="G496" s="9">
        <v>6</v>
      </c>
      <c r="H496" s="9">
        <v>5040</v>
      </c>
      <c r="I496" s="9">
        <v>2804.7599999999998</v>
      </c>
      <c r="J496" s="64">
        <f t="shared" si="7"/>
        <v>493</v>
      </c>
    </row>
    <row r="497" spans="2:10" x14ac:dyDescent="0.25">
      <c r="B497" s="67">
        <v>41361</v>
      </c>
      <c r="C497" s="8">
        <v>2868</v>
      </c>
      <c r="D497" s="9" t="s">
        <v>57</v>
      </c>
      <c r="E497" s="9" t="s">
        <v>64</v>
      </c>
      <c r="F497" s="9" t="s">
        <v>58</v>
      </c>
      <c r="G497" s="9">
        <v>6</v>
      </c>
      <c r="H497" s="9">
        <v>2520</v>
      </c>
      <c r="I497" s="9">
        <v>2804.7599999999998</v>
      </c>
      <c r="J497" s="64">
        <f t="shared" si="7"/>
        <v>493</v>
      </c>
    </row>
    <row r="498" spans="2:10" x14ac:dyDescent="0.25">
      <c r="B498" s="67">
        <v>41827</v>
      </c>
      <c r="C498" s="8">
        <v>2557</v>
      </c>
      <c r="D498" s="9" t="s">
        <v>53</v>
      </c>
      <c r="E498" s="9" t="s">
        <v>64</v>
      </c>
      <c r="F498" s="9" t="s">
        <v>59</v>
      </c>
      <c r="G498" s="9">
        <v>6</v>
      </c>
      <c r="H498" s="9">
        <v>5751</v>
      </c>
      <c r="I498" s="9">
        <v>2803.4207999999999</v>
      </c>
      <c r="J498" s="64">
        <f t="shared" si="7"/>
        <v>495</v>
      </c>
    </row>
    <row r="499" spans="2:10" x14ac:dyDescent="0.25">
      <c r="B499" s="67">
        <v>40959</v>
      </c>
      <c r="C499" s="8">
        <v>1161</v>
      </c>
      <c r="D499" s="9" t="s">
        <v>57</v>
      </c>
      <c r="E499" s="9" t="s">
        <v>54</v>
      </c>
      <c r="F499" s="9" t="s">
        <v>59</v>
      </c>
      <c r="G499" s="9">
        <v>9</v>
      </c>
      <c r="H499" s="9">
        <v>2079</v>
      </c>
      <c r="I499" s="9">
        <v>2799.1656000000003</v>
      </c>
      <c r="J499" s="64">
        <f t="shared" si="7"/>
        <v>496</v>
      </c>
    </row>
    <row r="500" spans="2:10" x14ac:dyDescent="0.25">
      <c r="B500" s="67">
        <v>41773</v>
      </c>
      <c r="C500" s="8">
        <v>2222</v>
      </c>
      <c r="D500" s="9" t="s">
        <v>56</v>
      </c>
      <c r="E500" s="9" t="s">
        <v>63</v>
      </c>
      <c r="F500" s="9" t="s">
        <v>58</v>
      </c>
      <c r="G500" s="9">
        <v>6</v>
      </c>
      <c r="H500" s="9">
        <v>4374</v>
      </c>
      <c r="I500" s="9">
        <v>2795.8608000000004</v>
      </c>
      <c r="J500" s="64">
        <f t="shared" si="7"/>
        <v>497</v>
      </c>
    </row>
    <row r="501" spans="2:10" x14ac:dyDescent="0.25">
      <c r="B501" s="67">
        <v>41769</v>
      </c>
      <c r="C501" s="8">
        <v>2525</v>
      </c>
      <c r="D501" s="9" t="s">
        <v>56</v>
      </c>
      <c r="E501" s="9" t="s">
        <v>64</v>
      </c>
      <c r="F501" s="9" t="s">
        <v>55</v>
      </c>
      <c r="G501" s="9">
        <v>10</v>
      </c>
      <c r="H501" s="9">
        <v>7200</v>
      </c>
      <c r="I501" s="9">
        <v>2791.44</v>
      </c>
      <c r="J501" s="64">
        <f t="shared" si="7"/>
        <v>498</v>
      </c>
    </row>
    <row r="502" spans="2:10" x14ac:dyDescent="0.25">
      <c r="B502" s="67">
        <v>41355</v>
      </c>
      <c r="C502" s="8">
        <v>1380</v>
      </c>
      <c r="D502" s="9" t="s">
        <v>57</v>
      </c>
      <c r="E502" s="9" t="s">
        <v>60</v>
      </c>
      <c r="F502" s="9" t="s">
        <v>55</v>
      </c>
      <c r="G502" s="9">
        <v>6</v>
      </c>
      <c r="H502" s="9">
        <v>1692</v>
      </c>
      <c r="I502" s="9">
        <v>2789.7696000000001</v>
      </c>
      <c r="J502" s="64">
        <f t="shared" si="7"/>
        <v>499</v>
      </c>
    </row>
    <row r="503" spans="2:10" x14ac:dyDescent="0.25">
      <c r="B503" s="67">
        <v>41780</v>
      </c>
      <c r="C503" s="8">
        <v>1637</v>
      </c>
      <c r="D503" s="9" t="s">
        <v>56</v>
      </c>
      <c r="E503" s="9" t="s">
        <v>61</v>
      </c>
      <c r="F503" s="9" t="s">
        <v>58</v>
      </c>
      <c r="G503" s="9">
        <v>7</v>
      </c>
      <c r="H503" s="9">
        <v>5481</v>
      </c>
      <c r="I503" s="9">
        <v>2782.5209999999997</v>
      </c>
      <c r="J503" s="64">
        <f t="shared" si="7"/>
        <v>500</v>
      </c>
    </row>
    <row r="504" spans="2:10" x14ac:dyDescent="0.25">
      <c r="B504" s="67">
        <v>41767</v>
      </c>
      <c r="C504" s="8">
        <v>2794</v>
      </c>
      <c r="D504" s="9" t="s">
        <v>53</v>
      </c>
      <c r="E504" s="9" t="s">
        <v>65</v>
      </c>
      <c r="F504" s="9" t="s">
        <v>55</v>
      </c>
      <c r="G504" s="9">
        <v>6</v>
      </c>
      <c r="H504" s="9">
        <v>8784</v>
      </c>
      <c r="I504" s="9">
        <v>2782.1124</v>
      </c>
      <c r="J504" s="64">
        <f t="shared" si="7"/>
        <v>501</v>
      </c>
    </row>
    <row r="505" spans="2:10" x14ac:dyDescent="0.25">
      <c r="B505" s="67">
        <v>41372</v>
      </c>
      <c r="C505" s="8">
        <v>1397</v>
      </c>
      <c r="D505" s="9" t="s">
        <v>56</v>
      </c>
      <c r="E505" s="9" t="s">
        <v>60</v>
      </c>
      <c r="F505" s="9" t="s">
        <v>59</v>
      </c>
      <c r="G505" s="9">
        <v>8</v>
      </c>
      <c r="H505" s="9">
        <v>5136</v>
      </c>
      <c r="I505" s="9">
        <v>2781.9143999999997</v>
      </c>
      <c r="J505" s="64">
        <f t="shared" si="7"/>
        <v>502</v>
      </c>
    </row>
    <row r="506" spans="2:10" x14ac:dyDescent="0.25">
      <c r="B506" s="67">
        <v>41826</v>
      </c>
      <c r="C506" s="8">
        <v>2459</v>
      </c>
      <c r="D506" s="9" t="s">
        <v>56</v>
      </c>
      <c r="E506" s="9" t="s">
        <v>65</v>
      </c>
      <c r="F506" s="9" t="s">
        <v>59</v>
      </c>
      <c r="G506" s="9">
        <v>7</v>
      </c>
      <c r="H506" s="9">
        <v>2625</v>
      </c>
      <c r="I506" s="9">
        <v>2775.1499999999996</v>
      </c>
      <c r="J506" s="64">
        <f t="shared" si="7"/>
        <v>503</v>
      </c>
    </row>
    <row r="507" spans="2:10" x14ac:dyDescent="0.25">
      <c r="B507" s="67">
        <v>41769</v>
      </c>
      <c r="C507" s="8">
        <v>1756</v>
      </c>
      <c r="D507" s="9" t="s">
        <v>53</v>
      </c>
      <c r="E507" s="9" t="s">
        <v>62</v>
      </c>
      <c r="F507" s="9" t="s">
        <v>59</v>
      </c>
      <c r="G507" s="9">
        <v>8</v>
      </c>
      <c r="H507" s="9">
        <v>9312</v>
      </c>
      <c r="I507" s="9">
        <v>2769.1560000000004</v>
      </c>
      <c r="J507" s="64">
        <f t="shared" si="7"/>
        <v>504</v>
      </c>
    </row>
    <row r="508" spans="2:10" x14ac:dyDescent="0.25">
      <c r="B508" s="67">
        <v>40953</v>
      </c>
      <c r="C508" s="8">
        <v>2660</v>
      </c>
      <c r="D508" s="9" t="s">
        <v>56</v>
      </c>
      <c r="E508" s="9" t="s">
        <v>65</v>
      </c>
      <c r="F508" s="9" t="s">
        <v>55</v>
      </c>
      <c r="G508" s="9">
        <v>10</v>
      </c>
      <c r="H508" s="9">
        <v>8850</v>
      </c>
      <c r="I508" s="9">
        <v>2768.28</v>
      </c>
      <c r="J508" s="64">
        <f t="shared" si="7"/>
        <v>505</v>
      </c>
    </row>
    <row r="509" spans="2:10" x14ac:dyDescent="0.25">
      <c r="B509" s="67">
        <v>41352</v>
      </c>
      <c r="C509" s="8">
        <v>2762</v>
      </c>
      <c r="D509" s="9" t="s">
        <v>56</v>
      </c>
      <c r="E509" s="9" t="s">
        <v>65</v>
      </c>
      <c r="F509" s="9" t="s">
        <v>58</v>
      </c>
      <c r="G509" s="9">
        <v>10</v>
      </c>
      <c r="H509" s="9">
        <v>5760</v>
      </c>
      <c r="I509" s="9">
        <v>2762.4960000000001</v>
      </c>
      <c r="J509" s="64">
        <f t="shared" si="7"/>
        <v>506</v>
      </c>
    </row>
    <row r="510" spans="2:10" x14ac:dyDescent="0.25">
      <c r="B510" s="67">
        <v>40915</v>
      </c>
      <c r="C510" s="8">
        <v>1490</v>
      </c>
      <c r="D510" s="9" t="s">
        <v>56</v>
      </c>
      <c r="E510" s="9" t="s">
        <v>61</v>
      </c>
      <c r="F510" s="9" t="s">
        <v>55</v>
      </c>
      <c r="G510" s="9">
        <v>9</v>
      </c>
      <c r="H510" s="9">
        <v>8221.5</v>
      </c>
      <c r="I510" s="9">
        <v>2759.9575500000001</v>
      </c>
      <c r="J510" s="64">
        <f t="shared" si="7"/>
        <v>507</v>
      </c>
    </row>
    <row r="511" spans="2:10" x14ac:dyDescent="0.25">
      <c r="B511" s="67">
        <v>41354</v>
      </c>
      <c r="C511" s="8">
        <v>1190</v>
      </c>
      <c r="D511" s="9" t="s">
        <v>56</v>
      </c>
      <c r="E511" s="9" t="s">
        <v>54</v>
      </c>
      <c r="F511" s="9" t="s">
        <v>59</v>
      </c>
      <c r="G511" s="9">
        <v>7</v>
      </c>
      <c r="H511" s="9">
        <v>1648.5</v>
      </c>
      <c r="I511" s="9">
        <v>2758.2701999999999</v>
      </c>
      <c r="J511" s="64">
        <f t="shared" si="7"/>
        <v>508</v>
      </c>
    </row>
    <row r="512" spans="2:10" x14ac:dyDescent="0.25">
      <c r="B512" s="67">
        <v>40960</v>
      </c>
      <c r="C512" s="8">
        <v>1821</v>
      </c>
      <c r="D512" s="9" t="s">
        <v>57</v>
      </c>
      <c r="E512" s="9" t="s">
        <v>63</v>
      </c>
      <c r="F512" s="9" t="s">
        <v>55</v>
      </c>
      <c r="G512" s="9">
        <v>8</v>
      </c>
      <c r="H512" s="9">
        <v>3072</v>
      </c>
      <c r="I512" s="9">
        <v>2750.6687999999999</v>
      </c>
      <c r="J512" s="64">
        <f t="shared" si="7"/>
        <v>509</v>
      </c>
    </row>
    <row r="513" spans="2:10" x14ac:dyDescent="0.25">
      <c r="B513" s="67">
        <v>40933</v>
      </c>
      <c r="C513" s="8">
        <v>2631</v>
      </c>
      <c r="D513" s="9" t="s">
        <v>57</v>
      </c>
      <c r="E513" s="9" t="s">
        <v>65</v>
      </c>
      <c r="F513" s="9" t="s">
        <v>55</v>
      </c>
      <c r="G513" s="9">
        <v>9</v>
      </c>
      <c r="H513" s="9">
        <v>10215</v>
      </c>
      <c r="I513" s="9">
        <v>2739.0500999999999</v>
      </c>
      <c r="J513" s="64">
        <f t="shared" si="7"/>
        <v>510</v>
      </c>
    </row>
    <row r="514" spans="2:10" x14ac:dyDescent="0.25">
      <c r="B514" s="67">
        <v>40911</v>
      </c>
      <c r="C514" s="8">
        <v>1303</v>
      </c>
      <c r="D514" s="9" t="s">
        <v>53</v>
      </c>
      <c r="E514" s="9" t="s">
        <v>60</v>
      </c>
      <c r="F514" s="9" t="s">
        <v>58</v>
      </c>
      <c r="G514" s="9">
        <v>6</v>
      </c>
      <c r="H514" s="9">
        <v>6358.5</v>
      </c>
      <c r="I514" s="9">
        <v>2738.6059500000001</v>
      </c>
      <c r="J514" s="64">
        <f t="shared" si="7"/>
        <v>511</v>
      </c>
    </row>
    <row r="515" spans="2:10" x14ac:dyDescent="0.25">
      <c r="B515" s="67">
        <v>40926</v>
      </c>
      <c r="C515" s="8">
        <v>1861</v>
      </c>
      <c r="D515" s="9" t="s">
        <v>53</v>
      </c>
      <c r="E515" s="9" t="s">
        <v>61</v>
      </c>
      <c r="F515" s="9" t="s">
        <v>58</v>
      </c>
      <c r="G515" s="9">
        <v>8</v>
      </c>
      <c r="H515" s="9">
        <v>6048</v>
      </c>
      <c r="I515" s="9">
        <v>2732.1839999999997</v>
      </c>
      <c r="J515" s="64">
        <f t="shared" si="7"/>
        <v>512</v>
      </c>
    </row>
    <row r="516" spans="2:10" x14ac:dyDescent="0.25">
      <c r="B516" s="67">
        <v>41809</v>
      </c>
      <c r="C516" s="8">
        <v>2016</v>
      </c>
      <c r="D516" s="9" t="s">
        <v>57</v>
      </c>
      <c r="E516" s="9" t="s">
        <v>61</v>
      </c>
      <c r="F516" s="9" t="s">
        <v>59</v>
      </c>
      <c r="G516" s="9">
        <v>10</v>
      </c>
      <c r="H516" s="9">
        <v>8560</v>
      </c>
      <c r="I516" s="9">
        <v>2731.0680000000002</v>
      </c>
      <c r="J516" s="64">
        <f t="shared" ref="J516:J579" si="8">RANK(I516,$I$4:$I$1328,0)</f>
        <v>513</v>
      </c>
    </row>
    <row r="517" spans="2:10" x14ac:dyDescent="0.25">
      <c r="B517" s="67">
        <v>40933</v>
      </c>
      <c r="C517" s="8">
        <v>1499</v>
      </c>
      <c r="D517" s="9" t="s">
        <v>56</v>
      </c>
      <c r="E517" s="9" t="s">
        <v>61</v>
      </c>
      <c r="F517" s="9" t="s">
        <v>55</v>
      </c>
      <c r="G517" s="9">
        <v>10</v>
      </c>
      <c r="H517" s="9">
        <v>1755</v>
      </c>
      <c r="I517" s="9">
        <v>2730.7799999999997</v>
      </c>
      <c r="J517" s="64">
        <f t="shared" si="8"/>
        <v>514</v>
      </c>
    </row>
    <row r="518" spans="2:10" x14ac:dyDescent="0.25">
      <c r="B518" s="67">
        <v>41816</v>
      </c>
      <c r="C518" s="8">
        <v>2454</v>
      </c>
      <c r="D518" s="9" t="s">
        <v>57</v>
      </c>
      <c r="E518" s="9" t="s">
        <v>65</v>
      </c>
      <c r="F518" s="9" t="s">
        <v>58</v>
      </c>
      <c r="G518" s="9">
        <v>6</v>
      </c>
      <c r="H518" s="9">
        <v>3510</v>
      </c>
      <c r="I518" s="9">
        <v>2724.6374999999998</v>
      </c>
      <c r="J518" s="64">
        <f t="shared" si="8"/>
        <v>515</v>
      </c>
    </row>
    <row r="519" spans="2:10" x14ac:dyDescent="0.25">
      <c r="B519" s="67">
        <v>40923</v>
      </c>
      <c r="C519" s="8">
        <v>1125</v>
      </c>
      <c r="D519" s="9" t="s">
        <v>57</v>
      </c>
      <c r="E519" s="9" t="s">
        <v>54</v>
      </c>
      <c r="F519" s="9" t="s">
        <v>59</v>
      </c>
      <c r="G519" s="9">
        <v>7</v>
      </c>
      <c r="H519" s="9">
        <v>6189.75</v>
      </c>
      <c r="I519" s="9">
        <v>2722.8710250000004</v>
      </c>
      <c r="J519" s="64">
        <f t="shared" si="8"/>
        <v>516</v>
      </c>
    </row>
    <row r="520" spans="2:10" x14ac:dyDescent="0.25">
      <c r="B520" s="67">
        <v>40971</v>
      </c>
      <c r="C520" s="8">
        <v>2189</v>
      </c>
      <c r="D520" s="9" t="s">
        <v>56</v>
      </c>
      <c r="E520" s="9" t="s">
        <v>63</v>
      </c>
      <c r="F520" s="9" t="s">
        <v>59</v>
      </c>
      <c r="G520" s="9">
        <v>9</v>
      </c>
      <c r="H520" s="9">
        <v>6378.75</v>
      </c>
      <c r="I520" s="9">
        <v>2721.6000000000004</v>
      </c>
      <c r="J520" s="64">
        <f t="shared" si="8"/>
        <v>517</v>
      </c>
    </row>
    <row r="521" spans="2:10" x14ac:dyDescent="0.25">
      <c r="B521" s="67">
        <v>41390</v>
      </c>
      <c r="C521" s="8">
        <v>1415</v>
      </c>
      <c r="D521" s="9" t="s">
        <v>56</v>
      </c>
      <c r="E521" s="9" t="s">
        <v>60</v>
      </c>
      <c r="F521" s="9" t="s">
        <v>59</v>
      </c>
      <c r="G521" s="9">
        <v>6</v>
      </c>
      <c r="H521" s="9">
        <v>2146.5</v>
      </c>
      <c r="I521" s="9">
        <v>2718.7569000000003</v>
      </c>
      <c r="J521" s="64">
        <f t="shared" si="8"/>
        <v>518</v>
      </c>
    </row>
    <row r="522" spans="2:10" x14ac:dyDescent="0.25">
      <c r="B522" s="67">
        <v>41340</v>
      </c>
      <c r="C522" s="8">
        <v>2493</v>
      </c>
      <c r="D522" s="9" t="s">
        <v>57</v>
      </c>
      <c r="E522" s="9" t="s">
        <v>64</v>
      </c>
      <c r="F522" s="9" t="s">
        <v>59</v>
      </c>
      <c r="G522" s="9">
        <v>6</v>
      </c>
      <c r="H522" s="9">
        <v>6624</v>
      </c>
      <c r="I522" s="9">
        <v>2715.84</v>
      </c>
      <c r="J522" s="64">
        <f t="shared" si="8"/>
        <v>519</v>
      </c>
    </row>
    <row r="523" spans="2:10" x14ac:dyDescent="0.25">
      <c r="B523" s="67">
        <v>41811</v>
      </c>
      <c r="C523" s="8">
        <v>1282</v>
      </c>
      <c r="D523" s="9" t="s">
        <v>53</v>
      </c>
      <c r="E523" s="9" t="s">
        <v>54</v>
      </c>
      <c r="F523" s="9" t="s">
        <v>55</v>
      </c>
      <c r="G523" s="9">
        <v>6</v>
      </c>
      <c r="H523" s="9">
        <v>3168</v>
      </c>
      <c r="I523" s="9">
        <v>2715.768</v>
      </c>
      <c r="J523" s="64">
        <f t="shared" si="8"/>
        <v>520</v>
      </c>
    </row>
    <row r="524" spans="2:10" x14ac:dyDescent="0.25">
      <c r="B524" s="67">
        <v>41812</v>
      </c>
      <c r="C524" s="8">
        <v>1283</v>
      </c>
      <c r="D524" s="9" t="s">
        <v>56</v>
      </c>
      <c r="E524" s="9" t="s">
        <v>54</v>
      </c>
      <c r="F524" s="9" t="s">
        <v>55</v>
      </c>
      <c r="G524" s="9">
        <v>9</v>
      </c>
      <c r="H524" s="9">
        <v>5913</v>
      </c>
      <c r="I524" s="9">
        <v>2707.3656000000001</v>
      </c>
      <c r="J524" s="64">
        <f t="shared" si="8"/>
        <v>521</v>
      </c>
    </row>
    <row r="525" spans="2:10" x14ac:dyDescent="0.25">
      <c r="B525" s="67">
        <v>40921</v>
      </c>
      <c r="C525" s="8">
        <v>1802</v>
      </c>
      <c r="D525" s="9" t="s">
        <v>56</v>
      </c>
      <c r="E525" s="9" t="s">
        <v>63</v>
      </c>
      <c r="F525" s="9" t="s">
        <v>59</v>
      </c>
      <c r="G525" s="9">
        <v>7</v>
      </c>
      <c r="H525" s="9">
        <v>1974</v>
      </c>
      <c r="I525" s="9">
        <v>2703.5904</v>
      </c>
      <c r="J525" s="64">
        <f t="shared" si="8"/>
        <v>522</v>
      </c>
    </row>
    <row r="526" spans="2:10" x14ac:dyDescent="0.25">
      <c r="B526" s="67">
        <v>41398</v>
      </c>
      <c r="C526" s="8">
        <v>2522</v>
      </c>
      <c r="D526" s="9" t="s">
        <v>56</v>
      </c>
      <c r="E526" s="9" t="s">
        <v>64</v>
      </c>
      <c r="F526" s="9" t="s">
        <v>59</v>
      </c>
      <c r="G526" s="9">
        <v>7</v>
      </c>
      <c r="H526" s="9">
        <v>1974</v>
      </c>
      <c r="I526" s="9">
        <v>2703.5904</v>
      </c>
      <c r="J526" s="64">
        <f t="shared" si="8"/>
        <v>522</v>
      </c>
    </row>
    <row r="527" spans="2:10" x14ac:dyDescent="0.25">
      <c r="B527" s="67">
        <v>41819</v>
      </c>
      <c r="C527" s="8">
        <v>2245</v>
      </c>
      <c r="D527" s="9" t="s">
        <v>53</v>
      </c>
      <c r="E527" s="9" t="s">
        <v>63</v>
      </c>
      <c r="F527" s="9" t="s">
        <v>55</v>
      </c>
      <c r="G527" s="9">
        <v>10</v>
      </c>
      <c r="H527" s="9">
        <v>9360</v>
      </c>
      <c r="I527" s="9">
        <v>2694.2759999999998</v>
      </c>
      <c r="J527" s="64">
        <f t="shared" si="8"/>
        <v>524</v>
      </c>
    </row>
    <row r="528" spans="2:10" x14ac:dyDescent="0.25">
      <c r="B528" s="67">
        <v>40925</v>
      </c>
      <c r="C528" s="8">
        <v>2833</v>
      </c>
      <c r="D528" s="9" t="s">
        <v>53</v>
      </c>
      <c r="E528" s="9" t="s">
        <v>64</v>
      </c>
      <c r="F528" s="9" t="s">
        <v>58</v>
      </c>
      <c r="G528" s="9">
        <v>8</v>
      </c>
      <c r="H528" s="9">
        <v>10640</v>
      </c>
      <c r="I528" s="9">
        <v>2694.0480000000002</v>
      </c>
      <c r="J528" s="64">
        <f t="shared" si="8"/>
        <v>525</v>
      </c>
    </row>
    <row r="529" spans="2:10" x14ac:dyDescent="0.25">
      <c r="B529" s="67">
        <v>41392</v>
      </c>
      <c r="C529" s="8">
        <v>2113</v>
      </c>
      <c r="D529" s="9" t="s">
        <v>53</v>
      </c>
      <c r="E529" s="9" t="s">
        <v>62</v>
      </c>
      <c r="F529" s="9" t="s">
        <v>58</v>
      </c>
      <c r="G529" s="9">
        <v>8</v>
      </c>
      <c r="H529" s="9">
        <v>4256</v>
      </c>
      <c r="I529" s="9">
        <v>2694.0480000000002</v>
      </c>
      <c r="J529" s="64">
        <f t="shared" si="8"/>
        <v>525</v>
      </c>
    </row>
    <row r="530" spans="2:10" x14ac:dyDescent="0.25">
      <c r="B530" s="67">
        <v>41816</v>
      </c>
      <c r="C530" s="8">
        <v>1476</v>
      </c>
      <c r="D530" s="9" t="s">
        <v>57</v>
      </c>
      <c r="E530" s="9" t="s">
        <v>60</v>
      </c>
      <c r="F530" s="9" t="s">
        <v>59</v>
      </c>
      <c r="G530" s="9">
        <v>6</v>
      </c>
      <c r="H530" s="9">
        <v>6129</v>
      </c>
      <c r="I530" s="9">
        <v>2691.0396000000001</v>
      </c>
      <c r="J530" s="64">
        <f t="shared" si="8"/>
        <v>527</v>
      </c>
    </row>
    <row r="531" spans="2:10" x14ac:dyDescent="0.25">
      <c r="B531" s="67">
        <v>41789</v>
      </c>
      <c r="C531" s="8">
        <v>2006</v>
      </c>
      <c r="D531" s="9" t="s">
        <v>56</v>
      </c>
      <c r="E531" s="9" t="s">
        <v>61</v>
      </c>
      <c r="F531" s="9" t="s">
        <v>58</v>
      </c>
      <c r="G531" s="9">
        <v>6</v>
      </c>
      <c r="H531" s="9">
        <v>5724</v>
      </c>
      <c r="I531" s="9">
        <v>2687.4180000000001</v>
      </c>
      <c r="J531" s="64">
        <f t="shared" si="8"/>
        <v>528</v>
      </c>
    </row>
    <row r="532" spans="2:10" x14ac:dyDescent="0.25">
      <c r="B532" s="67">
        <v>41374</v>
      </c>
      <c r="C532" s="8">
        <v>1210</v>
      </c>
      <c r="D532" s="9" t="s">
        <v>53</v>
      </c>
      <c r="E532" s="9" t="s">
        <v>54</v>
      </c>
      <c r="F532" s="9" t="s">
        <v>55</v>
      </c>
      <c r="G532" s="9">
        <v>6</v>
      </c>
      <c r="H532" s="9">
        <v>8820</v>
      </c>
      <c r="I532" s="9">
        <v>2685.5136000000002</v>
      </c>
      <c r="J532" s="64">
        <f t="shared" si="8"/>
        <v>529</v>
      </c>
    </row>
    <row r="533" spans="2:10" x14ac:dyDescent="0.25">
      <c r="B533" s="67">
        <v>41796</v>
      </c>
      <c r="C533" s="8">
        <v>1456</v>
      </c>
      <c r="D533" s="9" t="s">
        <v>53</v>
      </c>
      <c r="E533" s="9" t="s">
        <v>60</v>
      </c>
      <c r="F533" s="9" t="s">
        <v>58</v>
      </c>
      <c r="G533" s="9">
        <v>9</v>
      </c>
      <c r="H533" s="9">
        <v>11115</v>
      </c>
      <c r="I533" s="9">
        <v>2680.2710999999999</v>
      </c>
      <c r="J533" s="64">
        <f t="shared" si="8"/>
        <v>530</v>
      </c>
    </row>
    <row r="534" spans="2:10" x14ac:dyDescent="0.25">
      <c r="B534" s="67">
        <v>41393</v>
      </c>
      <c r="C534" s="8">
        <v>1229</v>
      </c>
      <c r="D534" s="9" t="s">
        <v>56</v>
      </c>
      <c r="E534" s="9" t="s">
        <v>54</v>
      </c>
      <c r="F534" s="9" t="s">
        <v>55</v>
      </c>
      <c r="G534" s="9">
        <v>9</v>
      </c>
      <c r="H534" s="9">
        <v>4464</v>
      </c>
      <c r="I534" s="9">
        <v>2679.2927999999997</v>
      </c>
      <c r="J534" s="64">
        <f t="shared" si="8"/>
        <v>531</v>
      </c>
    </row>
    <row r="535" spans="2:10" x14ac:dyDescent="0.25">
      <c r="B535" s="67">
        <v>40947</v>
      </c>
      <c r="C535" s="8">
        <v>1338</v>
      </c>
      <c r="D535" s="9" t="s">
        <v>57</v>
      </c>
      <c r="E535" s="9" t="s">
        <v>60</v>
      </c>
      <c r="F535" s="9" t="s">
        <v>58</v>
      </c>
      <c r="G535" s="9">
        <v>6</v>
      </c>
      <c r="H535" s="9">
        <v>12465</v>
      </c>
      <c r="I535" s="9">
        <v>2678.9778000000001</v>
      </c>
      <c r="J535" s="64">
        <f t="shared" si="8"/>
        <v>532</v>
      </c>
    </row>
    <row r="536" spans="2:10" x14ac:dyDescent="0.25">
      <c r="B536" s="67">
        <v>41808</v>
      </c>
      <c r="C536" s="8">
        <v>2450</v>
      </c>
      <c r="D536" s="9" t="s">
        <v>56</v>
      </c>
      <c r="E536" s="9" t="s">
        <v>65</v>
      </c>
      <c r="F536" s="9" t="s">
        <v>59</v>
      </c>
      <c r="G536" s="9">
        <v>9</v>
      </c>
      <c r="H536" s="9">
        <v>10584</v>
      </c>
      <c r="I536" s="9">
        <v>2676.6935999999996</v>
      </c>
      <c r="J536" s="64">
        <f t="shared" si="8"/>
        <v>533</v>
      </c>
    </row>
    <row r="537" spans="2:10" x14ac:dyDescent="0.25">
      <c r="B537" s="67">
        <v>40962</v>
      </c>
      <c r="C537" s="8">
        <v>1887</v>
      </c>
      <c r="D537" s="9" t="s">
        <v>57</v>
      </c>
      <c r="E537" s="9" t="s">
        <v>61</v>
      </c>
      <c r="F537" s="9" t="s">
        <v>58</v>
      </c>
      <c r="G537" s="9">
        <v>8</v>
      </c>
      <c r="H537" s="9">
        <v>3168</v>
      </c>
      <c r="I537" s="9">
        <v>2676.3263999999999</v>
      </c>
      <c r="J537" s="64">
        <f t="shared" si="8"/>
        <v>534</v>
      </c>
    </row>
    <row r="538" spans="2:10" x14ac:dyDescent="0.25">
      <c r="B538" s="67">
        <v>40954</v>
      </c>
      <c r="C538" s="8">
        <v>1510</v>
      </c>
      <c r="D538" s="9" t="s">
        <v>53</v>
      </c>
      <c r="E538" s="9" t="s">
        <v>61</v>
      </c>
      <c r="F538" s="9" t="s">
        <v>58</v>
      </c>
      <c r="G538" s="9">
        <v>9</v>
      </c>
      <c r="H538" s="9">
        <v>5886</v>
      </c>
      <c r="I538" s="9">
        <v>2674.3041000000003</v>
      </c>
      <c r="J538" s="64">
        <f t="shared" si="8"/>
        <v>535</v>
      </c>
    </row>
    <row r="539" spans="2:10" x14ac:dyDescent="0.25">
      <c r="B539" s="67">
        <v>41789</v>
      </c>
      <c r="C539" s="8">
        <v>2230</v>
      </c>
      <c r="D539" s="9" t="s">
        <v>53</v>
      </c>
      <c r="E539" s="9" t="s">
        <v>63</v>
      </c>
      <c r="F539" s="9" t="s">
        <v>58</v>
      </c>
      <c r="G539" s="9">
        <v>9</v>
      </c>
      <c r="H539" s="9">
        <v>2943</v>
      </c>
      <c r="I539" s="9">
        <v>2674.3041000000003</v>
      </c>
      <c r="J539" s="64">
        <f t="shared" si="8"/>
        <v>535</v>
      </c>
    </row>
    <row r="540" spans="2:10" x14ac:dyDescent="0.25">
      <c r="B540" s="67">
        <v>41382</v>
      </c>
      <c r="C540" s="8">
        <v>1407</v>
      </c>
      <c r="D540" s="9" t="s">
        <v>57</v>
      </c>
      <c r="E540" s="9" t="s">
        <v>60</v>
      </c>
      <c r="F540" s="9" t="s">
        <v>55</v>
      </c>
      <c r="G540" s="9">
        <v>6</v>
      </c>
      <c r="H540" s="9">
        <v>6358.5</v>
      </c>
      <c r="I540" s="9">
        <v>2668.0265999999992</v>
      </c>
      <c r="J540" s="64">
        <f t="shared" si="8"/>
        <v>537</v>
      </c>
    </row>
    <row r="541" spans="2:10" x14ac:dyDescent="0.25">
      <c r="B541" s="67">
        <v>40926</v>
      </c>
      <c r="C541" s="8">
        <v>2263</v>
      </c>
      <c r="D541" s="9" t="s">
        <v>53</v>
      </c>
      <c r="E541" s="9" t="s">
        <v>65</v>
      </c>
      <c r="F541" s="9" t="s">
        <v>55</v>
      </c>
      <c r="G541" s="9">
        <v>9</v>
      </c>
      <c r="H541" s="9">
        <v>12645</v>
      </c>
      <c r="I541" s="9">
        <v>2667.5892000000003</v>
      </c>
      <c r="J541" s="64">
        <f t="shared" si="8"/>
        <v>538</v>
      </c>
    </row>
    <row r="542" spans="2:10" x14ac:dyDescent="0.25">
      <c r="B542" s="67">
        <v>41797</v>
      </c>
      <c r="C542" s="8">
        <v>1268</v>
      </c>
      <c r="D542" s="9" t="s">
        <v>56</v>
      </c>
      <c r="E542" s="9" t="s">
        <v>54</v>
      </c>
      <c r="F542" s="9" t="s">
        <v>58</v>
      </c>
      <c r="G542" s="9">
        <v>6</v>
      </c>
      <c r="H542" s="9">
        <v>5562</v>
      </c>
      <c r="I542" s="9">
        <v>2666.9790000000003</v>
      </c>
      <c r="J542" s="64">
        <f t="shared" si="8"/>
        <v>539</v>
      </c>
    </row>
    <row r="543" spans="2:10" x14ac:dyDescent="0.25">
      <c r="B543" s="67">
        <v>41767</v>
      </c>
      <c r="C543" s="8">
        <v>1754</v>
      </c>
      <c r="D543" s="9" t="s">
        <v>56</v>
      </c>
      <c r="E543" s="9" t="s">
        <v>62</v>
      </c>
      <c r="F543" s="9" t="s">
        <v>58</v>
      </c>
      <c r="G543" s="9">
        <v>6</v>
      </c>
      <c r="H543" s="9">
        <v>6885</v>
      </c>
      <c r="I543" s="9">
        <v>2666.5604999999996</v>
      </c>
      <c r="J543" s="64">
        <f t="shared" si="8"/>
        <v>540</v>
      </c>
    </row>
    <row r="544" spans="2:10" x14ac:dyDescent="0.25">
      <c r="B544" s="67">
        <v>41776</v>
      </c>
      <c r="C544" s="8">
        <v>2893</v>
      </c>
      <c r="D544" s="9" t="s">
        <v>53</v>
      </c>
      <c r="E544" s="9" t="s">
        <v>64</v>
      </c>
      <c r="F544" s="9" t="s">
        <v>55</v>
      </c>
      <c r="G544" s="9">
        <v>10</v>
      </c>
      <c r="H544" s="9">
        <v>4530</v>
      </c>
      <c r="I544" s="9">
        <v>2665.6784999999995</v>
      </c>
      <c r="J544" s="64">
        <f t="shared" si="8"/>
        <v>541</v>
      </c>
    </row>
    <row r="545" spans="2:10" x14ac:dyDescent="0.25">
      <c r="B545" s="67">
        <v>41395</v>
      </c>
      <c r="C545" s="8">
        <v>2426</v>
      </c>
      <c r="D545" s="9" t="s">
        <v>56</v>
      </c>
      <c r="E545" s="9" t="s">
        <v>65</v>
      </c>
      <c r="F545" s="9" t="s">
        <v>55</v>
      </c>
      <c r="G545" s="9">
        <v>10</v>
      </c>
      <c r="H545" s="9">
        <v>3660</v>
      </c>
      <c r="I545" s="9">
        <v>2663.0160000000001</v>
      </c>
      <c r="J545" s="64">
        <f t="shared" si="8"/>
        <v>542</v>
      </c>
    </row>
    <row r="546" spans="2:10" x14ac:dyDescent="0.25">
      <c r="B546" s="67">
        <v>40959</v>
      </c>
      <c r="C546" s="8">
        <v>1706</v>
      </c>
      <c r="D546" s="9" t="s">
        <v>56</v>
      </c>
      <c r="E546" s="9" t="s">
        <v>62</v>
      </c>
      <c r="F546" s="9" t="s">
        <v>55</v>
      </c>
      <c r="G546" s="9">
        <v>10</v>
      </c>
      <c r="H546" s="9">
        <v>1830</v>
      </c>
      <c r="I546" s="9">
        <v>2663.0160000000001</v>
      </c>
      <c r="J546" s="64">
        <f t="shared" si="8"/>
        <v>542</v>
      </c>
    </row>
    <row r="547" spans="2:10" x14ac:dyDescent="0.25">
      <c r="B547" s="67">
        <v>40961</v>
      </c>
      <c r="C547" s="8">
        <v>1163</v>
      </c>
      <c r="D547" s="9" t="s">
        <v>56</v>
      </c>
      <c r="E547" s="9" t="s">
        <v>54</v>
      </c>
      <c r="F547" s="9" t="s">
        <v>59</v>
      </c>
      <c r="G547" s="9">
        <v>7</v>
      </c>
      <c r="H547" s="9">
        <v>4189.5</v>
      </c>
      <c r="I547" s="9">
        <v>2660.3325000000004</v>
      </c>
      <c r="J547" s="64">
        <f t="shared" si="8"/>
        <v>544</v>
      </c>
    </row>
    <row r="548" spans="2:10" x14ac:dyDescent="0.25">
      <c r="B548" s="67">
        <v>40947</v>
      </c>
      <c r="C548" s="8">
        <v>2844</v>
      </c>
      <c r="D548" s="9" t="s">
        <v>57</v>
      </c>
      <c r="E548" s="9" t="s">
        <v>64</v>
      </c>
      <c r="F548" s="9" t="s">
        <v>59</v>
      </c>
      <c r="G548" s="9">
        <v>8</v>
      </c>
      <c r="H548" s="9">
        <v>4176</v>
      </c>
      <c r="I548" s="9">
        <v>2659.6943999999994</v>
      </c>
      <c r="J548" s="64">
        <f t="shared" si="8"/>
        <v>545</v>
      </c>
    </row>
    <row r="549" spans="2:10" x14ac:dyDescent="0.25">
      <c r="B549" s="67">
        <v>41342</v>
      </c>
      <c r="C549" s="8">
        <v>1828</v>
      </c>
      <c r="D549" s="9" t="s">
        <v>53</v>
      </c>
      <c r="E549" s="9" t="s">
        <v>63</v>
      </c>
      <c r="F549" s="9" t="s">
        <v>59</v>
      </c>
      <c r="G549" s="9">
        <v>6</v>
      </c>
      <c r="H549" s="9">
        <v>9045</v>
      </c>
      <c r="I549" s="9">
        <v>2658.5064000000002</v>
      </c>
      <c r="J549" s="64">
        <f t="shared" si="8"/>
        <v>546</v>
      </c>
    </row>
    <row r="550" spans="2:10" x14ac:dyDescent="0.25">
      <c r="B550" s="67">
        <v>41818</v>
      </c>
      <c r="C550" s="8">
        <v>2548</v>
      </c>
      <c r="D550" s="9" t="s">
        <v>53</v>
      </c>
      <c r="E550" s="9" t="s">
        <v>64</v>
      </c>
      <c r="F550" s="9" t="s">
        <v>59</v>
      </c>
      <c r="G550" s="9">
        <v>6</v>
      </c>
      <c r="H550" s="9">
        <v>5427</v>
      </c>
      <c r="I550" s="9">
        <v>2658.5064000000002</v>
      </c>
      <c r="J550" s="64">
        <f t="shared" si="8"/>
        <v>546</v>
      </c>
    </row>
    <row r="551" spans="2:10" x14ac:dyDescent="0.25">
      <c r="B551" s="67">
        <v>40918</v>
      </c>
      <c r="C551" s="8">
        <v>1120</v>
      </c>
      <c r="D551" s="9" t="s">
        <v>53</v>
      </c>
      <c r="E551" s="9" t="s">
        <v>54</v>
      </c>
      <c r="F551" s="9" t="s">
        <v>55</v>
      </c>
      <c r="G551" s="9">
        <v>6</v>
      </c>
      <c r="H551" s="9">
        <v>4900.5</v>
      </c>
      <c r="I551" s="9">
        <v>2653.62075</v>
      </c>
      <c r="J551" s="64">
        <f t="shared" si="8"/>
        <v>548</v>
      </c>
    </row>
    <row r="552" spans="2:10" x14ac:dyDescent="0.25">
      <c r="B552" s="67">
        <v>40926</v>
      </c>
      <c r="C552" s="8">
        <v>2469</v>
      </c>
      <c r="D552" s="9" t="s">
        <v>57</v>
      </c>
      <c r="E552" s="9" t="s">
        <v>64</v>
      </c>
      <c r="F552" s="9" t="s">
        <v>55</v>
      </c>
      <c r="G552" s="9">
        <v>6</v>
      </c>
      <c r="H552" s="9">
        <v>3654</v>
      </c>
      <c r="I552" s="9">
        <v>2649.8807999999999</v>
      </c>
      <c r="J552" s="64">
        <f t="shared" si="8"/>
        <v>549</v>
      </c>
    </row>
    <row r="553" spans="2:10" x14ac:dyDescent="0.25">
      <c r="B553" s="67">
        <v>41817</v>
      </c>
      <c r="C553" s="8">
        <v>2152</v>
      </c>
      <c r="D553" s="9" t="s">
        <v>53</v>
      </c>
      <c r="E553" s="9" t="s">
        <v>62</v>
      </c>
      <c r="F553" s="9" t="s">
        <v>59</v>
      </c>
      <c r="G553" s="9">
        <v>6</v>
      </c>
      <c r="H553" s="9">
        <v>4333.5</v>
      </c>
      <c r="I553" s="9">
        <v>2646.3240000000001</v>
      </c>
      <c r="J553" s="64">
        <f t="shared" si="8"/>
        <v>550</v>
      </c>
    </row>
    <row r="554" spans="2:10" x14ac:dyDescent="0.25">
      <c r="B554" s="67">
        <v>41828</v>
      </c>
      <c r="C554" s="8">
        <v>2558</v>
      </c>
      <c r="D554" s="9" t="s">
        <v>56</v>
      </c>
      <c r="E554" s="9" t="s">
        <v>64</v>
      </c>
      <c r="F554" s="9" t="s">
        <v>59</v>
      </c>
      <c r="G554" s="9">
        <v>6</v>
      </c>
      <c r="H554" s="9">
        <v>8964</v>
      </c>
      <c r="I554" s="9">
        <v>2641.4666999999999</v>
      </c>
      <c r="J554" s="64">
        <f t="shared" si="8"/>
        <v>551</v>
      </c>
    </row>
    <row r="555" spans="2:10" x14ac:dyDescent="0.25">
      <c r="B555" s="67">
        <v>41361</v>
      </c>
      <c r="C555" s="8">
        <v>1197</v>
      </c>
      <c r="D555" s="9" t="s">
        <v>57</v>
      </c>
      <c r="E555" s="9" t="s">
        <v>54</v>
      </c>
      <c r="F555" s="9" t="s">
        <v>59</v>
      </c>
      <c r="G555" s="9">
        <v>10</v>
      </c>
      <c r="H555" s="9">
        <v>5130</v>
      </c>
      <c r="I555" s="9">
        <v>2639.3849999999998</v>
      </c>
      <c r="J555" s="64">
        <f t="shared" si="8"/>
        <v>552</v>
      </c>
    </row>
    <row r="556" spans="2:10" x14ac:dyDescent="0.25">
      <c r="B556" s="67">
        <v>41803</v>
      </c>
      <c r="C556" s="8">
        <v>2145</v>
      </c>
      <c r="D556" s="9" t="s">
        <v>57</v>
      </c>
      <c r="E556" s="9" t="s">
        <v>62</v>
      </c>
      <c r="F556" s="9" t="s">
        <v>55</v>
      </c>
      <c r="G556" s="9">
        <v>9</v>
      </c>
      <c r="H556" s="9">
        <v>12330</v>
      </c>
      <c r="I556" s="9">
        <v>2632.9481999999998</v>
      </c>
      <c r="J556" s="64">
        <f t="shared" si="8"/>
        <v>553</v>
      </c>
    </row>
    <row r="557" spans="2:10" x14ac:dyDescent="0.25">
      <c r="B557" s="67">
        <v>41774</v>
      </c>
      <c r="C557" s="8">
        <v>2588</v>
      </c>
      <c r="D557" s="9" t="s">
        <v>56</v>
      </c>
      <c r="E557" s="9" t="s">
        <v>63</v>
      </c>
      <c r="F557" s="9" t="s">
        <v>55</v>
      </c>
      <c r="G557" s="9">
        <v>8</v>
      </c>
      <c r="H557" s="9">
        <v>2124</v>
      </c>
      <c r="I557" s="9">
        <v>2627.1755999999996</v>
      </c>
      <c r="J557" s="64">
        <f t="shared" si="8"/>
        <v>554</v>
      </c>
    </row>
    <row r="558" spans="2:10" x14ac:dyDescent="0.25">
      <c r="B558" s="67">
        <v>40973</v>
      </c>
      <c r="C558" s="8">
        <v>1363</v>
      </c>
      <c r="D558" s="9" t="s">
        <v>53</v>
      </c>
      <c r="E558" s="9" t="s">
        <v>60</v>
      </c>
      <c r="F558" s="9" t="s">
        <v>55</v>
      </c>
      <c r="G558" s="9">
        <v>9</v>
      </c>
      <c r="H558" s="9">
        <v>5994</v>
      </c>
      <c r="I558" s="9">
        <v>2626.5707999999995</v>
      </c>
      <c r="J558" s="64">
        <f t="shared" si="8"/>
        <v>555</v>
      </c>
    </row>
    <row r="559" spans="2:10" x14ac:dyDescent="0.25">
      <c r="B559" s="67">
        <v>41805</v>
      </c>
      <c r="C559" s="8">
        <v>2014</v>
      </c>
      <c r="D559" s="9" t="s">
        <v>53</v>
      </c>
      <c r="E559" s="9" t="s">
        <v>61</v>
      </c>
      <c r="F559" s="9" t="s">
        <v>58</v>
      </c>
      <c r="G559" s="9">
        <v>7</v>
      </c>
      <c r="H559" s="9">
        <v>5229</v>
      </c>
      <c r="I559" s="9">
        <v>2625.8295000000003</v>
      </c>
      <c r="J559" s="64">
        <f t="shared" si="8"/>
        <v>556</v>
      </c>
    </row>
    <row r="560" spans="2:10" x14ac:dyDescent="0.25">
      <c r="B560" s="67">
        <v>41786</v>
      </c>
      <c r="C560" s="8">
        <v>2594</v>
      </c>
      <c r="D560" s="9" t="s">
        <v>56</v>
      </c>
      <c r="E560" s="9" t="s">
        <v>63</v>
      </c>
      <c r="F560" s="9" t="s">
        <v>59</v>
      </c>
      <c r="G560" s="9">
        <v>6</v>
      </c>
      <c r="H560" s="9">
        <v>10044</v>
      </c>
      <c r="I560" s="9">
        <v>2625.2505000000001</v>
      </c>
      <c r="J560" s="64">
        <f t="shared" si="8"/>
        <v>557</v>
      </c>
    </row>
    <row r="561" spans="2:10" x14ac:dyDescent="0.25">
      <c r="B561" s="67">
        <v>41341</v>
      </c>
      <c r="C561" s="8">
        <v>1827</v>
      </c>
      <c r="D561" s="9" t="s">
        <v>57</v>
      </c>
      <c r="E561" s="9" t="s">
        <v>63</v>
      </c>
      <c r="F561" s="9" t="s">
        <v>59</v>
      </c>
      <c r="G561" s="9">
        <v>7</v>
      </c>
      <c r="H561" s="9">
        <v>10001.25</v>
      </c>
      <c r="I561" s="9">
        <v>2616.3270000000002</v>
      </c>
      <c r="J561" s="64">
        <f t="shared" si="8"/>
        <v>558</v>
      </c>
    </row>
    <row r="562" spans="2:10" x14ac:dyDescent="0.25">
      <c r="B562" s="67">
        <v>41817</v>
      </c>
      <c r="C562" s="8">
        <v>2547</v>
      </c>
      <c r="D562" s="9" t="s">
        <v>57</v>
      </c>
      <c r="E562" s="9" t="s">
        <v>64</v>
      </c>
      <c r="F562" s="9" t="s">
        <v>59</v>
      </c>
      <c r="G562" s="9">
        <v>7</v>
      </c>
      <c r="H562" s="9">
        <v>4000.5</v>
      </c>
      <c r="I562" s="9">
        <v>2616.3270000000002</v>
      </c>
      <c r="J562" s="64">
        <f t="shared" si="8"/>
        <v>558</v>
      </c>
    </row>
    <row r="563" spans="2:10" x14ac:dyDescent="0.25">
      <c r="B563" s="67">
        <v>41349</v>
      </c>
      <c r="C563" s="8">
        <v>1374</v>
      </c>
      <c r="D563" s="9" t="s">
        <v>57</v>
      </c>
      <c r="E563" s="9" t="s">
        <v>60</v>
      </c>
      <c r="F563" s="9" t="s">
        <v>58</v>
      </c>
      <c r="G563" s="9">
        <v>10</v>
      </c>
      <c r="H563" s="9">
        <v>9000</v>
      </c>
      <c r="I563" s="9">
        <v>2616.2999999999997</v>
      </c>
      <c r="J563" s="64">
        <f t="shared" si="8"/>
        <v>560</v>
      </c>
    </row>
    <row r="564" spans="2:10" x14ac:dyDescent="0.25">
      <c r="B564" s="67">
        <v>41349</v>
      </c>
      <c r="C564" s="8">
        <v>1185</v>
      </c>
      <c r="D564" s="9" t="s">
        <v>57</v>
      </c>
      <c r="E564" s="9" t="s">
        <v>54</v>
      </c>
      <c r="F564" s="9" t="s">
        <v>58</v>
      </c>
      <c r="G564" s="9">
        <v>9</v>
      </c>
      <c r="H564" s="9">
        <v>7074</v>
      </c>
      <c r="I564" s="9">
        <v>2610.306</v>
      </c>
      <c r="J564" s="64">
        <f t="shared" si="8"/>
        <v>561</v>
      </c>
    </row>
    <row r="565" spans="2:10" x14ac:dyDescent="0.25">
      <c r="B565" s="67">
        <v>41806</v>
      </c>
      <c r="C565" s="8">
        <v>2907</v>
      </c>
      <c r="D565" s="9" t="s">
        <v>57</v>
      </c>
      <c r="E565" s="9" t="s">
        <v>64</v>
      </c>
      <c r="F565" s="9" t="s">
        <v>59</v>
      </c>
      <c r="G565" s="9">
        <v>9</v>
      </c>
      <c r="H565" s="9">
        <v>10485</v>
      </c>
      <c r="I565" s="9">
        <v>2603.8449000000001</v>
      </c>
      <c r="J565" s="64">
        <f t="shared" si="8"/>
        <v>562</v>
      </c>
    </row>
    <row r="566" spans="2:10" x14ac:dyDescent="0.25">
      <c r="B566" s="67">
        <v>40909</v>
      </c>
      <c r="C566" s="8">
        <v>2037</v>
      </c>
      <c r="D566" s="9" t="s">
        <v>57</v>
      </c>
      <c r="E566" s="9" t="s">
        <v>62</v>
      </c>
      <c r="F566" s="9" t="s">
        <v>55</v>
      </c>
      <c r="G566" s="9">
        <v>7</v>
      </c>
      <c r="H566" s="9">
        <v>10552.5</v>
      </c>
      <c r="I566" s="9">
        <v>2600.9802</v>
      </c>
      <c r="J566" s="64">
        <f t="shared" si="8"/>
        <v>563</v>
      </c>
    </row>
    <row r="567" spans="2:10" x14ac:dyDescent="0.25">
      <c r="B567" s="67">
        <v>40932</v>
      </c>
      <c r="C567" s="8">
        <v>1864</v>
      </c>
      <c r="D567" s="9" t="s">
        <v>53</v>
      </c>
      <c r="E567" s="9" t="s">
        <v>61</v>
      </c>
      <c r="F567" s="9" t="s">
        <v>59</v>
      </c>
      <c r="G567" s="9">
        <v>8</v>
      </c>
      <c r="H567" s="9">
        <v>2052</v>
      </c>
      <c r="I567" s="9">
        <v>2596.1904000000004</v>
      </c>
      <c r="J567" s="64">
        <f t="shared" si="8"/>
        <v>564</v>
      </c>
    </row>
    <row r="568" spans="2:10" x14ac:dyDescent="0.25">
      <c r="B568" s="67">
        <v>40941</v>
      </c>
      <c r="C568" s="8">
        <v>2635</v>
      </c>
      <c r="D568" s="9" t="s">
        <v>53</v>
      </c>
      <c r="E568" s="9" t="s">
        <v>65</v>
      </c>
      <c r="F568" s="9" t="s">
        <v>58</v>
      </c>
      <c r="G568" s="9">
        <v>7</v>
      </c>
      <c r="H568" s="9">
        <v>4772.25</v>
      </c>
      <c r="I568" s="9">
        <v>2592.127125</v>
      </c>
      <c r="J568" s="64">
        <f t="shared" si="8"/>
        <v>565</v>
      </c>
    </row>
    <row r="569" spans="2:10" x14ac:dyDescent="0.25">
      <c r="B569" s="67">
        <v>41379</v>
      </c>
      <c r="C569" s="8">
        <v>2573</v>
      </c>
      <c r="D569" s="9" t="s">
        <v>56</v>
      </c>
      <c r="E569" s="9" t="s">
        <v>63</v>
      </c>
      <c r="F569" s="9" t="s">
        <v>58</v>
      </c>
      <c r="G569" s="9">
        <v>6</v>
      </c>
      <c r="H569" s="9">
        <v>4401</v>
      </c>
      <c r="I569" s="9">
        <v>2591.7489000000005</v>
      </c>
      <c r="J569" s="64">
        <f t="shared" si="8"/>
        <v>566</v>
      </c>
    </row>
    <row r="570" spans="2:10" x14ac:dyDescent="0.25">
      <c r="B570" s="67">
        <v>41365</v>
      </c>
      <c r="C570" s="8">
        <v>1201</v>
      </c>
      <c r="D570" s="9" t="s">
        <v>53</v>
      </c>
      <c r="E570" s="9" t="s">
        <v>54</v>
      </c>
      <c r="F570" s="9" t="s">
        <v>55</v>
      </c>
      <c r="G570" s="9">
        <v>6</v>
      </c>
      <c r="H570" s="9">
        <v>2232</v>
      </c>
      <c r="I570" s="9">
        <v>2587.3343999999997</v>
      </c>
      <c r="J570" s="64">
        <f t="shared" si="8"/>
        <v>567</v>
      </c>
    </row>
    <row r="571" spans="2:10" x14ac:dyDescent="0.25">
      <c r="B571" s="67">
        <v>40937</v>
      </c>
      <c r="C571" s="8">
        <v>1501</v>
      </c>
      <c r="D571" s="9" t="s">
        <v>53</v>
      </c>
      <c r="E571" s="9" t="s">
        <v>61</v>
      </c>
      <c r="F571" s="9" t="s">
        <v>58</v>
      </c>
      <c r="G571" s="9">
        <v>7</v>
      </c>
      <c r="H571" s="9">
        <v>4158</v>
      </c>
      <c r="I571" s="9">
        <v>2585.8602000000001</v>
      </c>
      <c r="J571" s="64">
        <f t="shared" si="8"/>
        <v>568</v>
      </c>
    </row>
    <row r="572" spans="2:10" x14ac:dyDescent="0.25">
      <c r="B572" s="67">
        <v>40967</v>
      </c>
      <c r="C572" s="8">
        <v>1710</v>
      </c>
      <c r="D572" s="9" t="s">
        <v>57</v>
      </c>
      <c r="E572" s="9" t="s">
        <v>62</v>
      </c>
      <c r="F572" s="9" t="s">
        <v>59</v>
      </c>
      <c r="G572" s="9">
        <v>9</v>
      </c>
      <c r="H572" s="9">
        <v>11655</v>
      </c>
      <c r="I572" s="9">
        <v>2583.2142000000003</v>
      </c>
      <c r="J572" s="64">
        <f t="shared" si="8"/>
        <v>569</v>
      </c>
    </row>
    <row r="573" spans="2:10" x14ac:dyDescent="0.25">
      <c r="B573" s="67">
        <v>41770</v>
      </c>
      <c r="C573" s="8">
        <v>2890</v>
      </c>
      <c r="D573" s="9" t="s">
        <v>53</v>
      </c>
      <c r="E573" s="9" t="s">
        <v>64</v>
      </c>
      <c r="F573" s="9" t="s">
        <v>59</v>
      </c>
      <c r="G573" s="9">
        <v>6</v>
      </c>
      <c r="H573" s="9">
        <v>4819.5</v>
      </c>
      <c r="I573" s="9">
        <v>2576.826</v>
      </c>
      <c r="J573" s="64">
        <f t="shared" si="8"/>
        <v>570</v>
      </c>
    </row>
    <row r="574" spans="2:10" x14ac:dyDescent="0.25">
      <c r="B574" s="67">
        <v>40930</v>
      </c>
      <c r="C574" s="8">
        <v>1132</v>
      </c>
      <c r="D574" s="9" t="s">
        <v>53</v>
      </c>
      <c r="E574" s="9" t="s">
        <v>54</v>
      </c>
      <c r="F574" s="9" t="s">
        <v>58</v>
      </c>
      <c r="G574" s="9">
        <v>6</v>
      </c>
      <c r="H574" s="9">
        <v>4608</v>
      </c>
      <c r="I574" s="9">
        <v>2575.4111999999996</v>
      </c>
      <c r="J574" s="64">
        <f t="shared" si="8"/>
        <v>571</v>
      </c>
    </row>
    <row r="575" spans="2:10" x14ac:dyDescent="0.25">
      <c r="B575" s="67">
        <v>40944</v>
      </c>
      <c r="C575" s="8">
        <v>1146</v>
      </c>
      <c r="D575" s="9" t="s">
        <v>57</v>
      </c>
      <c r="E575" s="9" t="s">
        <v>54</v>
      </c>
      <c r="F575" s="9" t="s">
        <v>55</v>
      </c>
      <c r="G575" s="9">
        <v>10</v>
      </c>
      <c r="H575" s="9">
        <v>8120</v>
      </c>
      <c r="I575" s="9">
        <v>2571.8069999999998</v>
      </c>
      <c r="J575" s="64">
        <f t="shared" si="8"/>
        <v>572</v>
      </c>
    </row>
    <row r="576" spans="2:10" x14ac:dyDescent="0.25">
      <c r="B576" s="67">
        <v>40915</v>
      </c>
      <c r="C576" s="8">
        <v>1117</v>
      </c>
      <c r="D576" s="9" t="s">
        <v>53</v>
      </c>
      <c r="E576" s="9" t="s">
        <v>54</v>
      </c>
      <c r="F576" s="9" t="s">
        <v>59</v>
      </c>
      <c r="G576" s="9">
        <v>7</v>
      </c>
      <c r="H576" s="9">
        <v>7896</v>
      </c>
      <c r="I576" s="9">
        <v>2565.4104000000002</v>
      </c>
      <c r="J576" s="64">
        <f t="shared" si="8"/>
        <v>573</v>
      </c>
    </row>
    <row r="577" spans="2:10" x14ac:dyDescent="0.25">
      <c r="B577" s="67">
        <v>41380</v>
      </c>
      <c r="C577" s="8">
        <v>2107</v>
      </c>
      <c r="D577" s="9" t="s">
        <v>53</v>
      </c>
      <c r="E577" s="9" t="s">
        <v>62</v>
      </c>
      <c r="F577" s="9" t="s">
        <v>59</v>
      </c>
      <c r="G577" s="9">
        <v>8</v>
      </c>
      <c r="H577" s="9">
        <v>1812</v>
      </c>
      <c r="I577" s="9">
        <v>2564.3424</v>
      </c>
      <c r="J577" s="64">
        <f t="shared" si="8"/>
        <v>574</v>
      </c>
    </row>
    <row r="578" spans="2:10" x14ac:dyDescent="0.25">
      <c r="B578" s="67">
        <v>41826</v>
      </c>
      <c r="C578" s="8">
        <v>2159</v>
      </c>
      <c r="D578" s="9" t="s">
        <v>56</v>
      </c>
      <c r="E578" s="9" t="s">
        <v>62</v>
      </c>
      <c r="F578" s="9" t="s">
        <v>58</v>
      </c>
      <c r="G578" s="9">
        <v>6</v>
      </c>
      <c r="H578" s="9">
        <v>1530</v>
      </c>
      <c r="I578" s="9">
        <v>2558.7720000000004</v>
      </c>
      <c r="J578" s="64">
        <f t="shared" si="8"/>
        <v>575</v>
      </c>
    </row>
    <row r="579" spans="2:10" x14ac:dyDescent="0.25">
      <c r="B579" s="67">
        <v>41348</v>
      </c>
      <c r="C579" s="8">
        <v>1718</v>
      </c>
      <c r="D579" s="9" t="s">
        <v>56</v>
      </c>
      <c r="E579" s="9" t="s">
        <v>62</v>
      </c>
      <c r="F579" s="9" t="s">
        <v>58</v>
      </c>
      <c r="G579" s="9">
        <v>9</v>
      </c>
      <c r="H579" s="9">
        <v>6588</v>
      </c>
      <c r="I579" s="9">
        <v>2554.8263999999999</v>
      </c>
      <c r="J579" s="64">
        <f t="shared" si="8"/>
        <v>576</v>
      </c>
    </row>
    <row r="580" spans="2:10" x14ac:dyDescent="0.25">
      <c r="B580" s="67">
        <v>41809</v>
      </c>
      <c r="C580" s="8">
        <v>2908</v>
      </c>
      <c r="D580" s="9" t="s">
        <v>53</v>
      </c>
      <c r="E580" s="9" t="s">
        <v>64</v>
      </c>
      <c r="F580" s="9" t="s">
        <v>59</v>
      </c>
      <c r="G580" s="9">
        <v>7</v>
      </c>
      <c r="H580" s="9">
        <v>6090</v>
      </c>
      <c r="I580" s="9">
        <v>2547.1425000000004</v>
      </c>
      <c r="J580" s="64">
        <f t="shared" ref="J580:J643" si="9">RANK(I580,$I$4:$I$1328,0)</f>
        <v>577</v>
      </c>
    </row>
    <row r="581" spans="2:10" x14ac:dyDescent="0.25">
      <c r="B581" s="67">
        <v>41810</v>
      </c>
      <c r="C581" s="8">
        <v>2913</v>
      </c>
      <c r="D581" s="9" t="s">
        <v>53</v>
      </c>
      <c r="E581" s="9" t="s">
        <v>64</v>
      </c>
      <c r="F581" s="9" t="s">
        <v>59</v>
      </c>
      <c r="G581" s="9">
        <v>7</v>
      </c>
      <c r="H581" s="9">
        <v>6090</v>
      </c>
      <c r="I581" s="9">
        <v>2547.1425000000004</v>
      </c>
      <c r="J581" s="64">
        <f t="shared" si="9"/>
        <v>577</v>
      </c>
    </row>
    <row r="582" spans="2:10" x14ac:dyDescent="0.25">
      <c r="B582" s="67">
        <v>41370</v>
      </c>
      <c r="C582" s="8">
        <v>1395</v>
      </c>
      <c r="D582" s="9" t="s">
        <v>57</v>
      </c>
      <c r="E582" s="9" t="s">
        <v>60</v>
      </c>
      <c r="F582" s="9" t="s">
        <v>59</v>
      </c>
      <c r="G582" s="9">
        <v>7</v>
      </c>
      <c r="H582" s="9">
        <v>12022.5</v>
      </c>
      <c r="I582" s="9">
        <v>2547.0868500000006</v>
      </c>
      <c r="J582" s="64">
        <f t="shared" si="9"/>
        <v>579</v>
      </c>
    </row>
    <row r="583" spans="2:10" x14ac:dyDescent="0.25">
      <c r="B583" s="67">
        <v>41806</v>
      </c>
      <c r="C583" s="8">
        <v>1782</v>
      </c>
      <c r="D583" s="9" t="s">
        <v>57</v>
      </c>
      <c r="E583" s="9" t="s">
        <v>62</v>
      </c>
      <c r="F583" s="9" t="s">
        <v>59</v>
      </c>
      <c r="G583" s="9">
        <v>10</v>
      </c>
      <c r="H583" s="9">
        <v>2280</v>
      </c>
      <c r="I583" s="9">
        <v>2545.1639999999998</v>
      </c>
      <c r="J583" s="64">
        <f t="shared" si="9"/>
        <v>580</v>
      </c>
    </row>
    <row r="584" spans="2:10" x14ac:dyDescent="0.25">
      <c r="B584" s="67">
        <v>41767</v>
      </c>
      <c r="C584" s="8">
        <v>2524</v>
      </c>
      <c r="D584" s="9" t="s">
        <v>53</v>
      </c>
      <c r="E584" s="9" t="s">
        <v>64</v>
      </c>
      <c r="F584" s="9" t="s">
        <v>55</v>
      </c>
      <c r="G584" s="9">
        <v>7</v>
      </c>
      <c r="H584" s="9">
        <v>5701.5</v>
      </c>
      <c r="I584" s="9">
        <v>2538.3077999999996</v>
      </c>
      <c r="J584" s="64">
        <f t="shared" si="9"/>
        <v>581</v>
      </c>
    </row>
    <row r="585" spans="2:10" x14ac:dyDescent="0.25">
      <c r="B585" s="67">
        <v>40971</v>
      </c>
      <c r="C585" s="8">
        <v>2491</v>
      </c>
      <c r="D585" s="9" t="s">
        <v>53</v>
      </c>
      <c r="E585" s="9" t="s">
        <v>64</v>
      </c>
      <c r="F585" s="9" t="s">
        <v>58</v>
      </c>
      <c r="G585" s="9">
        <v>7</v>
      </c>
      <c r="H585" s="9">
        <v>8400</v>
      </c>
      <c r="I585" s="9">
        <v>2535.96</v>
      </c>
      <c r="J585" s="64">
        <f t="shared" si="9"/>
        <v>582</v>
      </c>
    </row>
    <row r="586" spans="2:10" x14ac:dyDescent="0.25">
      <c r="B586" s="67">
        <v>41340</v>
      </c>
      <c r="C586" s="8">
        <v>1365</v>
      </c>
      <c r="D586" s="9" t="s">
        <v>57</v>
      </c>
      <c r="E586" s="9" t="s">
        <v>60</v>
      </c>
      <c r="F586" s="9" t="s">
        <v>58</v>
      </c>
      <c r="G586" s="9">
        <v>6</v>
      </c>
      <c r="H586" s="9">
        <v>3078</v>
      </c>
      <c r="I586" s="9">
        <v>2534.7330000000002</v>
      </c>
      <c r="J586" s="64">
        <f t="shared" si="9"/>
        <v>583</v>
      </c>
    </row>
    <row r="587" spans="2:10" x14ac:dyDescent="0.25">
      <c r="B587" s="67">
        <v>40973</v>
      </c>
      <c r="C587" s="8">
        <v>2195</v>
      </c>
      <c r="D587" s="9" t="s">
        <v>53</v>
      </c>
      <c r="E587" s="9" t="s">
        <v>63</v>
      </c>
      <c r="F587" s="9" t="s">
        <v>55</v>
      </c>
      <c r="G587" s="9">
        <v>8</v>
      </c>
      <c r="H587" s="9">
        <v>4776</v>
      </c>
      <c r="I587" s="9">
        <v>2532.4739999999997</v>
      </c>
      <c r="J587" s="64">
        <f t="shared" si="9"/>
        <v>584</v>
      </c>
    </row>
    <row r="588" spans="2:10" x14ac:dyDescent="0.25">
      <c r="B588" s="67">
        <v>41814</v>
      </c>
      <c r="C588" s="8">
        <v>2915</v>
      </c>
      <c r="D588" s="9" t="s">
        <v>53</v>
      </c>
      <c r="E588" s="9" t="s">
        <v>64</v>
      </c>
      <c r="F588" s="9" t="s">
        <v>55</v>
      </c>
      <c r="G588" s="9">
        <v>8</v>
      </c>
      <c r="H588" s="9">
        <v>4776</v>
      </c>
      <c r="I588" s="9">
        <v>2532.4739999999997</v>
      </c>
      <c r="J588" s="64">
        <f t="shared" si="9"/>
        <v>584</v>
      </c>
    </row>
    <row r="589" spans="2:10" x14ac:dyDescent="0.25">
      <c r="B589" s="67">
        <v>40917</v>
      </c>
      <c r="C589" s="8">
        <v>1676</v>
      </c>
      <c r="D589" s="9" t="s">
        <v>56</v>
      </c>
      <c r="E589" s="9" t="s">
        <v>62</v>
      </c>
      <c r="F589" s="9" t="s">
        <v>59</v>
      </c>
      <c r="G589" s="9">
        <v>8</v>
      </c>
      <c r="H589" s="9">
        <v>4496</v>
      </c>
      <c r="I589" s="9">
        <v>2526.9767999999995</v>
      </c>
      <c r="J589" s="64">
        <f t="shared" si="9"/>
        <v>586</v>
      </c>
    </row>
    <row r="590" spans="2:10" x14ac:dyDescent="0.25">
      <c r="B590" s="67">
        <v>40959</v>
      </c>
      <c r="C590" s="8">
        <v>1350</v>
      </c>
      <c r="D590" s="9" t="s">
        <v>57</v>
      </c>
      <c r="E590" s="9" t="s">
        <v>60</v>
      </c>
      <c r="F590" s="9" t="s">
        <v>59</v>
      </c>
      <c r="G590" s="9">
        <v>6</v>
      </c>
      <c r="H590" s="9">
        <v>3168</v>
      </c>
      <c r="I590" s="9">
        <v>2526.7968000000001</v>
      </c>
      <c r="J590" s="64">
        <f t="shared" si="9"/>
        <v>587</v>
      </c>
    </row>
    <row r="591" spans="2:10" x14ac:dyDescent="0.25">
      <c r="B591" s="67">
        <v>41339</v>
      </c>
      <c r="C591" s="8">
        <v>1713</v>
      </c>
      <c r="D591" s="9" t="s">
        <v>57</v>
      </c>
      <c r="E591" s="9" t="s">
        <v>62</v>
      </c>
      <c r="F591" s="9" t="s">
        <v>55</v>
      </c>
      <c r="G591" s="9">
        <v>10</v>
      </c>
      <c r="H591" s="9">
        <v>10640</v>
      </c>
      <c r="I591" s="9">
        <v>2523.2759999999998</v>
      </c>
      <c r="J591" s="64">
        <f t="shared" si="9"/>
        <v>588</v>
      </c>
    </row>
    <row r="592" spans="2:10" x14ac:dyDescent="0.25">
      <c r="B592" s="67">
        <v>40973</v>
      </c>
      <c r="C592" s="8">
        <v>2077</v>
      </c>
      <c r="D592" s="9" t="s">
        <v>53</v>
      </c>
      <c r="E592" s="9" t="s">
        <v>62</v>
      </c>
      <c r="F592" s="9" t="s">
        <v>58</v>
      </c>
      <c r="G592" s="9">
        <v>6</v>
      </c>
      <c r="H592" s="9">
        <v>13005</v>
      </c>
      <c r="I592" s="9">
        <v>2521.9295999999999</v>
      </c>
      <c r="J592" s="64">
        <f t="shared" si="9"/>
        <v>589</v>
      </c>
    </row>
    <row r="593" spans="2:10" x14ac:dyDescent="0.25">
      <c r="B593" s="67">
        <v>41773</v>
      </c>
      <c r="C593" s="8">
        <v>2797</v>
      </c>
      <c r="D593" s="9" t="s">
        <v>53</v>
      </c>
      <c r="E593" s="9" t="s">
        <v>65</v>
      </c>
      <c r="F593" s="9" t="s">
        <v>58</v>
      </c>
      <c r="G593" s="9">
        <v>6</v>
      </c>
      <c r="H593" s="9">
        <v>13005</v>
      </c>
      <c r="I593" s="9">
        <v>2521.9295999999999</v>
      </c>
      <c r="J593" s="64">
        <f t="shared" si="9"/>
        <v>589</v>
      </c>
    </row>
    <row r="594" spans="2:10" x14ac:dyDescent="0.25">
      <c r="B594" s="67">
        <v>40925</v>
      </c>
      <c r="C594" s="8">
        <v>1495</v>
      </c>
      <c r="D594" s="9" t="s">
        <v>53</v>
      </c>
      <c r="E594" s="9" t="s">
        <v>61</v>
      </c>
      <c r="F594" s="9" t="s">
        <v>59</v>
      </c>
      <c r="G594" s="9">
        <v>9</v>
      </c>
      <c r="H594" s="9">
        <v>8221.5</v>
      </c>
      <c r="I594" s="9">
        <v>2519.8897500000003</v>
      </c>
      <c r="J594" s="64">
        <f t="shared" si="9"/>
        <v>591</v>
      </c>
    </row>
    <row r="595" spans="2:10" x14ac:dyDescent="0.25">
      <c r="B595" s="67">
        <v>41826</v>
      </c>
      <c r="C595" s="8">
        <v>2556</v>
      </c>
      <c r="D595" s="9" t="s">
        <v>57</v>
      </c>
      <c r="E595" s="9" t="s">
        <v>64</v>
      </c>
      <c r="F595" s="9" t="s">
        <v>59</v>
      </c>
      <c r="G595" s="9">
        <v>9</v>
      </c>
      <c r="H595" s="9">
        <v>10260</v>
      </c>
      <c r="I595" s="9">
        <v>2513.9565000000002</v>
      </c>
      <c r="J595" s="64">
        <f t="shared" si="9"/>
        <v>592</v>
      </c>
    </row>
    <row r="596" spans="2:10" x14ac:dyDescent="0.25">
      <c r="B596" s="67">
        <v>40952</v>
      </c>
      <c r="C596" s="8">
        <v>1343</v>
      </c>
      <c r="D596" s="9" t="s">
        <v>56</v>
      </c>
      <c r="E596" s="9" t="s">
        <v>60</v>
      </c>
      <c r="F596" s="9" t="s">
        <v>59</v>
      </c>
      <c r="G596" s="9">
        <v>7</v>
      </c>
      <c r="H596" s="9">
        <v>3801</v>
      </c>
      <c r="I596" s="9">
        <v>2510.9405999999999</v>
      </c>
      <c r="J596" s="64">
        <f t="shared" si="9"/>
        <v>593</v>
      </c>
    </row>
    <row r="597" spans="2:10" x14ac:dyDescent="0.25">
      <c r="B597" s="67">
        <v>41828</v>
      </c>
      <c r="C597" s="8">
        <v>1851</v>
      </c>
      <c r="D597" s="9" t="s">
        <v>57</v>
      </c>
      <c r="E597" s="9" t="s">
        <v>60</v>
      </c>
      <c r="F597" s="9" t="s">
        <v>58</v>
      </c>
      <c r="G597" s="9">
        <v>10</v>
      </c>
      <c r="H597" s="9">
        <v>11925</v>
      </c>
      <c r="I597" s="9">
        <v>2509.9740000000002</v>
      </c>
      <c r="J597" s="64">
        <f t="shared" si="9"/>
        <v>594</v>
      </c>
    </row>
    <row r="598" spans="2:10" x14ac:dyDescent="0.25">
      <c r="B598" s="67">
        <v>41375</v>
      </c>
      <c r="C598" s="8">
        <v>2571</v>
      </c>
      <c r="D598" s="9" t="s">
        <v>57</v>
      </c>
      <c r="E598" s="9" t="s">
        <v>63</v>
      </c>
      <c r="F598" s="9" t="s">
        <v>58</v>
      </c>
      <c r="G598" s="9">
        <v>10</v>
      </c>
      <c r="H598" s="9">
        <v>4770</v>
      </c>
      <c r="I598" s="9">
        <v>2509.9740000000002</v>
      </c>
      <c r="J598" s="64">
        <f t="shared" si="9"/>
        <v>594</v>
      </c>
    </row>
    <row r="599" spans="2:10" x14ac:dyDescent="0.25">
      <c r="B599" s="67">
        <v>41385</v>
      </c>
      <c r="C599" s="8">
        <v>2880</v>
      </c>
      <c r="D599" s="9" t="s">
        <v>57</v>
      </c>
      <c r="E599" s="9" t="s">
        <v>64</v>
      </c>
      <c r="F599" s="9" t="s">
        <v>59</v>
      </c>
      <c r="G599" s="9">
        <v>6</v>
      </c>
      <c r="H599" s="9">
        <v>4302</v>
      </c>
      <c r="I599" s="9">
        <v>2503.7640000000001</v>
      </c>
      <c r="J599" s="64">
        <f t="shared" si="9"/>
        <v>596</v>
      </c>
    </row>
    <row r="600" spans="2:10" x14ac:dyDescent="0.25">
      <c r="B600" s="67">
        <v>41354</v>
      </c>
      <c r="C600" s="8">
        <v>1547</v>
      </c>
      <c r="D600" s="9" t="s">
        <v>56</v>
      </c>
      <c r="E600" s="9" t="s">
        <v>61</v>
      </c>
      <c r="F600" s="9" t="s">
        <v>58</v>
      </c>
      <c r="G600" s="9">
        <v>8</v>
      </c>
      <c r="H600" s="9">
        <v>7920</v>
      </c>
      <c r="I600" s="9">
        <v>2503.5120000000002</v>
      </c>
      <c r="J600" s="64">
        <f t="shared" si="9"/>
        <v>597</v>
      </c>
    </row>
    <row r="601" spans="2:10" x14ac:dyDescent="0.25">
      <c r="B601" s="67">
        <v>40913</v>
      </c>
      <c r="C601" s="8">
        <v>1798</v>
      </c>
      <c r="D601" s="9" t="s">
        <v>53</v>
      </c>
      <c r="E601" s="9" t="s">
        <v>63</v>
      </c>
      <c r="F601" s="9" t="s">
        <v>58</v>
      </c>
      <c r="G601" s="9">
        <v>6</v>
      </c>
      <c r="H601" s="9">
        <v>7506</v>
      </c>
      <c r="I601" s="9">
        <v>2502.5003999999999</v>
      </c>
      <c r="J601" s="64">
        <f t="shared" si="9"/>
        <v>598</v>
      </c>
    </row>
    <row r="602" spans="2:10" x14ac:dyDescent="0.25">
      <c r="B602" s="67">
        <v>41374</v>
      </c>
      <c r="C602" s="8">
        <v>2510</v>
      </c>
      <c r="D602" s="9" t="s">
        <v>56</v>
      </c>
      <c r="E602" s="9" t="s">
        <v>64</v>
      </c>
      <c r="F602" s="9" t="s">
        <v>58</v>
      </c>
      <c r="G602" s="9">
        <v>7</v>
      </c>
      <c r="H602" s="9">
        <v>2236.5</v>
      </c>
      <c r="I602" s="9">
        <v>2497.2759000000001</v>
      </c>
      <c r="J602" s="64">
        <f t="shared" si="9"/>
        <v>599</v>
      </c>
    </row>
    <row r="603" spans="2:10" x14ac:dyDescent="0.25">
      <c r="B603" s="67">
        <v>40939</v>
      </c>
      <c r="C603" s="8">
        <v>1141</v>
      </c>
      <c r="D603" s="9" t="s">
        <v>53</v>
      </c>
      <c r="E603" s="9" t="s">
        <v>54</v>
      </c>
      <c r="F603" s="9" t="s">
        <v>58</v>
      </c>
      <c r="G603" s="9">
        <v>10</v>
      </c>
      <c r="H603" s="9">
        <v>8680</v>
      </c>
      <c r="I603" s="9">
        <v>2494.6320000000001</v>
      </c>
      <c r="J603" s="64">
        <f t="shared" si="9"/>
        <v>600</v>
      </c>
    </row>
    <row r="604" spans="2:10" x14ac:dyDescent="0.25">
      <c r="B604" s="67">
        <v>41341</v>
      </c>
      <c r="C604" s="8">
        <v>2392</v>
      </c>
      <c r="D604" s="9" t="s">
        <v>53</v>
      </c>
      <c r="E604" s="9" t="s">
        <v>65</v>
      </c>
      <c r="F604" s="9" t="s">
        <v>58</v>
      </c>
      <c r="G604" s="9">
        <v>6</v>
      </c>
      <c r="H604" s="9">
        <v>7371</v>
      </c>
      <c r="I604" s="9">
        <v>2491.3980000000001</v>
      </c>
      <c r="J604" s="64">
        <f t="shared" si="9"/>
        <v>601</v>
      </c>
    </row>
    <row r="605" spans="2:10" x14ac:dyDescent="0.25">
      <c r="B605" s="67">
        <v>41360</v>
      </c>
      <c r="C605" s="8">
        <v>1385</v>
      </c>
      <c r="D605" s="9" t="s">
        <v>56</v>
      </c>
      <c r="E605" s="9" t="s">
        <v>60</v>
      </c>
      <c r="F605" s="9" t="s">
        <v>58</v>
      </c>
      <c r="G605" s="9">
        <v>9</v>
      </c>
      <c r="H605" s="9">
        <v>2340</v>
      </c>
      <c r="I605" s="9">
        <v>2488.59</v>
      </c>
      <c r="J605" s="64">
        <f t="shared" si="9"/>
        <v>602</v>
      </c>
    </row>
    <row r="606" spans="2:10" x14ac:dyDescent="0.25">
      <c r="B606" s="67">
        <v>40965</v>
      </c>
      <c r="C606" s="8">
        <v>1524</v>
      </c>
      <c r="D606" s="9" t="s">
        <v>57</v>
      </c>
      <c r="E606" s="9" t="s">
        <v>61</v>
      </c>
      <c r="F606" s="9" t="s">
        <v>55</v>
      </c>
      <c r="G606" s="9">
        <v>6</v>
      </c>
      <c r="H606" s="9">
        <v>6507</v>
      </c>
      <c r="I606" s="9">
        <v>2487.6260999999995</v>
      </c>
      <c r="J606" s="64">
        <f t="shared" si="9"/>
        <v>603</v>
      </c>
    </row>
    <row r="607" spans="2:10" x14ac:dyDescent="0.25">
      <c r="B607" s="67">
        <v>41800</v>
      </c>
      <c r="C607" s="8">
        <v>2446</v>
      </c>
      <c r="D607" s="9" t="s">
        <v>53</v>
      </c>
      <c r="E607" s="9" t="s">
        <v>65</v>
      </c>
      <c r="F607" s="9" t="s">
        <v>58</v>
      </c>
      <c r="G607" s="9">
        <v>8</v>
      </c>
      <c r="H607" s="9">
        <v>8064</v>
      </c>
      <c r="I607" s="9">
        <v>2483.712</v>
      </c>
      <c r="J607" s="64">
        <f t="shared" si="9"/>
        <v>604</v>
      </c>
    </row>
    <row r="608" spans="2:10" x14ac:dyDescent="0.25">
      <c r="B608" s="67">
        <v>40937</v>
      </c>
      <c r="C608" s="8">
        <v>1139</v>
      </c>
      <c r="D608" s="9" t="s">
        <v>56</v>
      </c>
      <c r="E608" s="9" t="s">
        <v>54</v>
      </c>
      <c r="F608" s="9" t="s">
        <v>55</v>
      </c>
      <c r="G608" s="9">
        <v>9</v>
      </c>
      <c r="H608" s="9">
        <v>4464</v>
      </c>
      <c r="I608" s="9">
        <v>2483.5464000000002</v>
      </c>
      <c r="J608" s="64">
        <f t="shared" si="9"/>
        <v>605</v>
      </c>
    </row>
    <row r="609" spans="2:10" x14ac:dyDescent="0.25">
      <c r="B609" s="67">
        <v>41798</v>
      </c>
      <c r="C609" s="8">
        <v>2904</v>
      </c>
      <c r="D609" s="9" t="s">
        <v>57</v>
      </c>
      <c r="E609" s="9" t="s">
        <v>64</v>
      </c>
      <c r="F609" s="9" t="s">
        <v>58</v>
      </c>
      <c r="G609" s="9">
        <v>7</v>
      </c>
      <c r="H609" s="9">
        <v>6804</v>
      </c>
      <c r="I609" s="9">
        <v>2483.46</v>
      </c>
      <c r="J609" s="64">
        <f t="shared" si="9"/>
        <v>606</v>
      </c>
    </row>
    <row r="610" spans="2:10" x14ac:dyDescent="0.25">
      <c r="B610" s="67">
        <v>41398</v>
      </c>
      <c r="C610" s="8">
        <v>1234</v>
      </c>
      <c r="D610" s="9" t="s">
        <v>53</v>
      </c>
      <c r="E610" s="9" t="s">
        <v>54</v>
      </c>
      <c r="F610" s="9" t="s">
        <v>59</v>
      </c>
      <c r="G610" s="9">
        <v>10</v>
      </c>
      <c r="H610" s="9">
        <v>4920</v>
      </c>
      <c r="I610" s="9">
        <v>2483.3700000000003</v>
      </c>
      <c r="J610" s="64">
        <f t="shared" si="9"/>
        <v>607</v>
      </c>
    </row>
    <row r="611" spans="2:10" x14ac:dyDescent="0.25">
      <c r="B611" s="67">
        <v>40956</v>
      </c>
      <c r="C611" s="8">
        <v>2484</v>
      </c>
      <c r="D611" s="9" t="s">
        <v>57</v>
      </c>
      <c r="E611" s="9" t="s">
        <v>64</v>
      </c>
      <c r="F611" s="9" t="s">
        <v>59</v>
      </c>
      <c r="G611" s="9">
        <v>9</v>
      </c>
      <c r="H611" s="9">
        <v>4212</v>
      </c>
      <c r="I611" s="9">
        <v>2482.9740000000002</v>
      </c>
      <c r="J611" s="64">
        <f t="shared" si="9"/>
        <v>608</v>
      </c>
    </row>
    <row r="612" spans="2:10" x14ac:dyDescent="0.25">
      <c r="B612" s="67">
        <v>41389</v>
      </c>
      <c r="C612" s="8">
        <v>1414</v>
      </c>
      <c r="D612" s="9" t="s">
        <v>53</v>
      </c>
      <c r="E612" s="9" t="s">
        <v>60</v>
      </c>
      <c r="F612" s="9" t="s">
        <v>59</v>
      </c>
      <c r="G612" s="9">
        <v>8</v>
      </c>
      <c r="H612" s="9">
        <v>6192</v>
      </c>
      <c r="I612" s="9">
        <v>2479.8959999999997</v>
      </c>
      <c r="J612" s="64">
        <f t="shared" si="9"/>
        <v>609</v>
      </c>
    </row>
    <row r="613" spans="2:10" x14ac:dyDescent="0.25">
      <c r="B613" s="67">
        <v>41353</v>
      </c>
      <c r="C613" s="8">
        <v>1189</v>
      </c>
      <c r="D613" s="9" t="s">
        <v>53</v>
      </c>
      <c r="E613" s="9" t="s">
        <v>54</v>
      </c>
      <c r="F613" s="9" t="s">
        <v>59</v>
      </c>
      <c r="G613" s="9">
        <v>6</v>
      </c>
      <c r="H613" s="9">
        <v>10440</v>
      </c>
      <c r="I613" s="9">
        <v>2468.6424000000006</v>
      </c>
      <c r="J613" s="64">
        <f t="shared" si="9"/>
        <v>610</v>
      </c>
    </row>
    <row r="614" spans="2:10" x14ac:dyDescent="0.25">
      <c r="B614" s="67">
        <v>41768</v>
      </c>
      <c r="C614" s="8">
        <v>2585</v>
      </c>
      <c r="D614" s="9" t="s">
        <v>56</v>
      </c>
      <c r="E614" s="9" t="s">
        <v>63</v>
      </c>
      <c r="F614" s="9" t="s">
        <v>59</v>
      </c>
      <c r="G614" s="9">
        <v>8</v>
      </c>
      <c r="H614" s="9">
        <v>2248</v>
      </c>
      <c r="I614" s="9">
        <v>2456.8392000000003</v>
      </c>
      <c r="J614" s="64">
        <f t="shared" si="9"/>
        <v>611</v>
      </c>
    </row>
    <row r="615" spans="2:10" x14ac:dyDescent="0.25">
      <c r="B615" s="67">
        <v>40928</v>
      </c>
      <c r="C615" s="8">
        <v>1682</v>
      </c>
      <c r="D615" s="9" t="s">
        <v>56</v>
      </c>
      <c r="E615" s="9" t="s">
        <v>62</v>
      </c>
      <c r="F615" s="9" t="s">
        <v>58</v>
      </c>
      <c r="G615" s="9">
        <v>10</v>
      </c>
      <c r="H615" s="9">
        <v>8175</v>
      </c>
      <c r="I615" s="9">
        <v>2451.846</v>
      </c>
      <c r="J615" s="64">
        <f t="shared" si="9"/>
        <v>612</v>
      </c>
    </row>
    <row r="616" spans="2:10" x14ac:dyDescent="0.25">
      <c r="B616" s="67">
        <v>40939</v>
      </c>
      <c r="C616" s="8">
        <v>1811</v>
      </c>
      <c r="D616" s="9" t="s">
        <v>56</v>
      </c>
      <c r="E616" s="9" t="s">
        <v>63</v>
      </c>
      <c r="F616" s="9" t="s">
        <v>59</v>
      </c>
      <c r="G616" s="9">
        <v>6</v>
      </c>
      <c r="H616" s="9">
        <v>1620</v>
      </c>
      <c r="I616" s="9">
        <v>2450.7359999999999</v>
      </c>
      <c r="J616" s="64">
        <f t="shared" si="9"/>
        <v>613</v>
      </c>
    </row>
    <row r="617" spans="2:10" x14ac:dyDescent="0.25">
      <c r="B617" s="67">
        <v>41784</v>
      </c>
      <c r="C617" s="8">
        <v>2593</v>
      </c>
      <c r="D617" s="9" t="s">
        <v>53</v>
      </c>
      <c r="E617" s="9" t="s">
        <v>63</v>
      </c>
      <c r="F617" s="9" t="s">
        <v>59</v>
      </c>
      <c r="G617" s="9">
        <v>6</v>
      </c>
      <c r="H617" s="9">
        <v>9792</v>
      </c>
      <c r="I617" s="9">
        <v>2450.6927999999998</v>
      </c>
      <c r="J617" s="64">
        <f t="shared" si="9"/>
        <v>614</v>
      </c>
    </row>
    <row r="618" spans="2:10" x14ac:dyDescent="0.25">
      <c r="B618" s="67">
        <v>41366</v>
      </c>
      <c r="C618" s="8">
        <v>1391</v>
      </c>
      <c r="D618" s="9" t="s">
        <v>56</v>
      </c>
      <c r="E618" s="9" t="s">
        <v>60</v>
      </c>
      <c r="F618" s="9" t="s">
        <v>55</v>
      </c>
      <c r="G618" s="9">
        <v>6</v>
      </c>
      <c r="H618" s="9">
        <v>2065.5</v>
      </c>
      <c r="I618" s="9">
        <v>2443.2799500000001</v>
      </c>
      <c r="J618" s="64">
        <f t="shared" si="9"/>
        <v>615</v>
      </c>
    </row>
    <row r="619" spans="2:10" x14ac:dyDescent="0.25">
      <c r="B619" s="67">
        <v>40917</v>
      </c>
      <c r="C619" s="8">
        <v>2829</v>
      </c>
      <c r="D619" s="9" t="s">
        <v>57</v>
      </c>
      <c r="E619" s="9" t="s">
        <v>64</v>
      </c>
      <c r="F619" s="9" t="s">
        <v>55</v>
      </c>
      <c r="G619" s="9">
        <v>10</v>
      </c>
      <c r="H619" s="9">
        <v>10300</v>
      </c>
      <c r="I619" s="9">
        <v>2440.482</v>
      </c>
      <c r="J619" s="64">
        <f t="shared" si="9"/>
        <v>616</v>
      </c>
    </row>
    <row r="620" spans="2:10" x14ac:dyDescent="0.25">
      <c r="B620" s="67">
        <v>41381</v>
      </c>
      <c r="C620" s="8">
        <v>1406</v>
      </c>
      <c r="D620" s="9" t="s">
        <v>56</v>
      </c>
      <c r="E620" s="9" t="s">
        <v>60</v>
      </c>
      <c r="F620" s="9" t="s">
        <v>59</v>
      </c>
      <c r="G620" s="9">
        <v>9</v>
      </c>
      <c r="H620" s="9">
        <v>13230</v>
      </c>
      <c r="I620" s="9">
        <v>2436.9659999999999</v>
      </c>
      <c r="J620" s="64">
        <f t="shared" si="9"/>
        <v>617</v>
      </c>
    </row>
    <row r="621" spans="2:10" x14ac:dyDescent="0.25">
      <c r="B621" s="67">
        <v>40943</v>
      </c>
      <c r="C621" s="8">
        <v>2842</v>
      </c>
      <c r="D621" s="9" t="s">
        <v>53</v>
      </c>
      <c r="E621" s="9" t="s">
        <v>64</v>
      </c>
      <c r="F621" s="9" t="s">
        <v>58</v>
      </c>
      <c r="G621" s="9">
        <v>10</v>
      </c>
      <c r="H621" s="9">
        <v>2100</v>
      </c>
      <c r="I621" s="9">
        <v>2436.84</v>
      </c>
      <c r="J621" s="64">
        <f t="shared" si="9"/>
        <v>618</v>
      </c>
    </row>
    <row r="622" spans="2:10" x14ac:dyDescent="0.25">
      <c r="B622" s="67">
        <v>41372</v>
      </c>
      <c r="C622" s="8">
        <v>1208</v>
      </c>
      <c r="D622" s="9" t="s">
        <v>56</v>
      </c>
      <c r="E622" s="9" t="s">
        <v>54</v>
      </c>
      <c r="F622" s="9" t="s">
        <v>59</v>
      </c>
      <c r="G622" s="9">
        <v>9</v>
      </c>
      <c r="H622" s="9">
        <v>7290</v>
      </c>
      <c r="I622" s="9">
        <v>2436.3180000000002</v>
      </c>
      <c r="J622" s="64">
        <f t="shared" si="9"/>
        <v>619</v>
      </c>
    </row>
    <row r="623" spans="2:10" x14ac:dyDescent="0.25">
      <c r="B623" s="67">
        <v>41787</v>
      </c>
      <c r="C623" s="8">
        <v>2534</v>
      </c>
      <c r="D623" s="9" t="s">
        <v>56</v>
      </c>
      <c r="E623" s="9" t="s">
        <v>64</v>
      </c>
      <c r="F623" s="9" t="s">
        <v>55</v>
      </c>
      <c r="G623" s="9">
        <v>6</v>
      </c>
      <c r="H623" s="9">
        <v>1539</v>
      </c>
      <c r="I623" s="9">
        <v>2418.0767999999998</v>
      </c>
      <c r="J623" s="64">
        <f t="shared" si="9"/>
        <v>620</v>
      </c>
    </row>
    <row r="624" spans="2:10" x14ac:dyDescent="0.25">
      <c r="B624" s="67">
        <v>41399</v>
      </c>
      <c r="C624" s="8">
        <v>1424</v>
      </c>
      <c r="D624" s="9" t="s">
        <v>56</v>
      </c>
      <c r="E624" s="9" t="s">
        <v>60</v>
      </c>
      <c r="F624" s="9" t="s">
        <v>59</v>
      </c>
      <c r="G624" s="9">
        <v>6</v>
      </c>
      <c r="H624" s="9">
        <v>7632</v>
      </c>
      <c r="I624" s="9">
        <v>2415.5280000000002</v>
      </c>
      <c r="J624" s="64">
        <f t="shared" si="9"/>
        <v>621</v>
      </c>
    </row>
    <row r="625" spans="2:10" x14ac:dyDescent="0.25">
      <c r="B625" s="67">
        <v>41790</v>
      </c>
      <c r="C625" s="8">
        <v>1774</v>
      </c>
      <c r="D625" s="9" t="s">
        <v>53</v>
      </c>
      <c r="E625" s="9" t="s">
        <v>62</v>
      </c>
      <c r="F625" s="9" t="s">
        <v>59</v>
      </c>
      <c r="G625" s="9">
        <v>9</v>
      </c>
      <c r="H625" s="9">
        <v>11790</v>
      </c>
      <c r="I625" s="9">
        <v>2415.0635999999995</v>
      </c>
      <c r="J625" s="64">
        <f t="shared" si="9"/>
        <v>622</v>
      </c>
    </row>
    <row r="626" spans="2:10" x14ac:dyDescent="0.25">
      <c r="B626" s="67">
        <v>40919</v>
      </c>
      <c r="C626" s="8">
        <v>2622</v>
      </c>
      <c r="D626" s="9" t="s">
        <v>57</v>
      </c>
      <c r="E626" s="9" t="s">
        <v>65</v>
      </c>
      <c r="F626" s="9" t="s">
        <v>55</v>
      </c>
      <c r="G626" s="9">
        <v>9</v>
      </c>
      <c r="H626" s="9">
        <v>5386.5</v>
      </c>
      <c r="I626" s="9">
        <v>2413.6906500000005</v>
      </c>
      <c r="J626" s="64">
        <f t="shared" si="9"/>
        <v>623</v>
      </c>
    </row>
    <row r="627" spans="2:10" x14ac:dyDescent="0.25">
      <c r="B627" s="67">
        <v>40923</v>
      </c>
      <c r="C627" s="8">
        <v>2832</v>
      </c>
      <c r="D627" s="9" t="s">
        <v>57</v>
      </c>
      <c r="E627" s="9" t="s">
        <v>64</v>
      </c>
      <c r="F627" s="9" t="s">
        <v>58</v>
      </c>
      <c r="G627" s="9">
        <v>8</v>
      </c>
      <c r="H627" s="9">
        <v>12060</v>
      </c>
      <c r="I627" s="9">
        <v>2411.0352000000003</v>
      </c>
      <c r="J627" s="64">
        <f t="shared" si="9"/>
        <v>624</v>
      </c>
    </row>
    <row r="628" spans="2:10" x14ac:dyDescent="0.25">
      <c r="B628" s="67">
        <v>41390</v>
      </c>
      <c r="C628" s="8">
        <v>2112</v>
      </c>
      <c r="D628" s="9" t="s">
        <v>57</v>
      </c>
      <c r="E628" s="9" t="s">
        <v>62</v>
      </c>
      <c r="F628" s="9" t="s">
        <v>58</v>
      </c>
      <c r="G628" s="9">
        <v>8</v>
      </c>
      <c r="H628" s="9">
        <v>4824</v>
      </c>
      <c r="I628" s="9">
        <v>2411.0352000000003</v>
      </c>
      <c r="J628" s="64">
        <f t="shared" si="9"/>
        <v>624</v>
      </c>
    </row>
    <row r="629" spans="2:10" x14ac:dyDescent="0.25">
      <c r="B629" s="67">
        <v>40933</v>
      </c>
      <c r="C629" s="8">
        <v>1808</v>
      </c>
      <c r="D629" s="9" t="s">
        <v>56</v>
      </c>
      <c r="E629" s="9" t="s">
        <v>63</v>
      </c>
      <c r="F629" s="9" t="s">
        <v>58</v>
      </c>
      <c r="G629" s="9">
        <v>10</v>
      </c>
      <c r="H629" s="9">
        <v>7335</v>
      </c>
      <c r="I629" s="9">
        <v>2410.2810000000004</v>
      </c>
      <c r="J629" s="64">
        <f t="shared" si="9"/>
        <v>626</v>
      </c>
    </row>
    <row r="630" spans="2:10" x14ac:dyDescent="0.25">
      <c r="B630" s="67">
        <v>41361</v>
      </c>
      <c r="C630" s="8">
        <v>2403</v>
      </c>
      <c r="D630" s="9" t="s">
        <v>57</v>
      </c>
      <c r="E630" s="9" t="s">
        <v>65</v>
      </c>
      <c r="F630" s="9" t="s">
        <v>59</v>
      </c>
      <c r="G630" s="9">
        <v>8</v>
      </c>
      <c r="H630" s="9">
        <v>9216</v>
      </c>
      <c r="I630" s="9">
        <v>2406.7583999999997</v>
      </c>
      <c r="J630" s="64">
        <f t="shared" si="9"/>
        <v>627</v>
      </c>
    </row>
    <row r="631" spans="2:10" x14ac:dyDescent="0.25">
      <c r="B631" s="67">
        <v>41808</v>
      </c>
      <c r="C631" s="8">
        <v>2543</v>
      </c>
      <c r="D631" s="9" t="s">
        <v>56</v>
      </c>
      <c r="E631" s="9" t="s">
        <v>64</v>
      </c>
      <c r="F631" s="9" t="s">
        <v>55</v>
      </c>
      <c r="G631" s="9">
        <v>6</v>
      </c>
      <c r="H631" s="9">
        <v>4576.5</v>
      </c>
      <c r="I631" s="9">
        <v>2406.4762500000002</v>
      </c>
      <c r="J631" s="64">
        <f t="shared" si="9"/>
        <v>628</v>
      </c>
    </row>
    <row r="632" spans="2:10" x14ac:dyDescent="0.25">
      <c r="B632" s="67">
        <v>41358</v>
      </c>
      <c r="C632" s="8">
        <v>2765</v>
      </c>
      <c r="D632" s="9" t="s">
        <v>56</v>
      </c>
      <c r="E632" s="9" t="s">
        <v>65</v>
      </c>
      <c r="F632" s="9" t="s">
        <v>59</v>
      </c>
      <c r="G632" s="9">
        <v>10</v>
      </c>
      <c r="H632" s="9">
        <v>11250</v>
      </c>
      <c r="I632" s="9">
        <v>2397.6000000000004</v>
      </c>
      <c r="J632" s="64">
        <f t="shared" si="9"/>
        <v>629</v>
      </c>
    </row>
    <row r="633" spans="2:10" x14ac:dyDescent="0.25">
      <c r="B633" s="67">
        <v>41802</v>
      </c>
      <c r="C633" s="8">
        <v>1648</v>
      </c>
      <c r="D633" s="9" t="s">
        <v>53</v>
      </c>
      <c r="E633" s="9" t="s">
        <v>61</v>
      </c>
      <c r="F633" s="9" t="s">
        <v>59</v>
      </c>
      <c r="G633" s="9">
        <v>7</v>
      </c>
      <c r="H633" s="9">
        <v>8064</v>
      </c>
      <c r="I633" s="9">
        <v>2388.96</v>
      </c>
      <c r="J633" s="64">
        <f t="shared" si="9"/>
        <v>630</v>
      </c>
    </row>
    <row r="634" spans="2:10" x14ac:dyDescent="0.25">
      <c r="B634" s="67">
        <v>41780</v>
      </c>
      <c r="C634" s="8">
        <v>2436</v>
      </c>
      <c r="D634" s="9" t="s">
        <v>57</v>
      </c>
      <c r="E634" s="9" t="s">
        <v>65</v>
      </c>
      <c r="F634" s="9" t="s">
        <v>58</v>
      </c>
      <c r="G634" s="9">
        <v>9</v>
      </c>
      <c r="H634" s="9">
        <v>10422</v>
      </c>
      <c r="I634" s="9">
        <v>2384.8141500000002</v>
      </c>
      <c r="J634" s="64">
        <f t="shared" si="9"/>
        <v>631</v>
      </c>
    </row>
    <row r="635" spans="2:10" x14ac:dyDescent="0.25">
      <c r="B635" s="67">
        <v>41783</v>
      </c>
      <c r="C635" s="8">
        <v>2532</v>
      </c>
      <c r="D635" s="9" t="s">
        <v>57</v>
      </c>
      <c r="E635" s="9" t="s">
        <v>64</v>
      </c>
      <c r="F635" s="9" t="s">
        <v>55</v>
      </c>
      <c r="G635" s="9">
        <v>6</v>
      </c>
      <c r="H635" s="9">
        <v>7398</v>
      </c>
      <c r="I635" s="9">
        <v>2380.3065000000001</v>
      </c>
      <c r="J635" s="64">
        <f t="shared" si="9"/>
        <v>632</v>
      </c>
    </row>
    <row r="636" spans="2:10" x14ac:dyDescent="0.25">
      <c r="B636" s="67">
        <v>40941</v>
      </c>
      <c r="C636" s="8">
        <v>1812</v>
      </c>
      <c r="D636" s="9" t="s">
        <v>57</v>
      </c>
      <c r="E636" s="9" t="s">
        <v>63</v>
      </c>
      <c r="F636" s="9" t="s">
        <v>55</v>
      </c>
      <c r="G636" s="9">
        <v>6</v>
      </c>
      <c r="H636" s="9">
        <v>5548.5</v>
      </c>
      <c r="I636" s="9">
        <v>2380.3065000000001</v>
      </c>
      <c r="J636" s="64">
        <f t="shared" si="9"/>
        <v>632</v>
      </c>
    </row>
    <row r="637" spans="2:10" x14ac:dyDescent="0.25">
      <c r="B637" s="67">
        <v>41343</v>
      </c>
      <c r="C637" s="8">
        <v>1368</v>
      </c>
      <c r="D637" s="9" t="s">
        <v>57</v>
      </c>
      <c r="E637" s="9" t="s">
        <v>60</v>
      </c>
      <c r="F637" s="9" t="s">
        <v>59</v>
      </c>
      <c r="G637" s="9">
        <v>10</v>
      </c>
      <c r="H637" s="9">
        <v>5520</v>
      </c>
      <c r="I637" s="9">
        <v>2378.0160000000001</v>
      </c>
      <c r="J637" s="64">
        <f t="shared" si="9"/>
        <v>634</v>
      </c>
    </row>
    <row r="638" spans="2:10" x14ac:dyDescent="0.25">
      <c r="B638" s="67">
        <v>41357</v>
      </c>
      <c r="C638" s="8">
        <v>2562</v>
      </c>
      <c r="D638" s="9" t="s">
        <v>57</v>
      </c>
      <c r="E638" s="9" t="s">
        <v>63</v>
      </c>
      <c r="F638" s="9" t="s">
        <v>58</v>
      </c>
      <c r="G638" s="9">
        <v>6</v>
      </c>
      <c r="H638" s="9">
        <v>7020</v>
      </c>
      <c r="I638" s="9">
        <v>2369.25</v>
      </c>
      <c r="J638" s="64">
        <f t="shared" si="9"/>
        <v>635</v>
      </c>
    </row>
    <row r="639" spans="2:10" x14ac:dyDescent="0.25">
      <c r="B639" s="67">
        <v>40942</v>
      </c>
      <c r="C639" s="8">
        <v>1333</v>
      </c>
      <c r="D639" s="9" t="s">
        <v>53</v>
      </c>
      <c r="E639" s="9" t="s">
        <v>60</v>
      </c>
      <c r="F639" s="9" t="s">
        <v>59</v>
      </c>
      <c r="G639" s="9">
        <v>7</v>
      </c>
      <c r="H639" s="9">
        <v>11760</v>
      </c>
      <c r="I639" s="9">
        <v>2367.288</v>
      </c>
      <c r="J639" s="64">
        <f t="shared" si="9"/>
        <v>636</v>
      </c>
    </row>
    <row r="640" spans="2:10" x14ac:dyDescent="0.25">
      <c r="B640" s="67">
        <v>41818</v>
      </c>
      <c r="C640" s="8">
        <v>2455</v>
      </c>
      <c r="D640" s="9" t="s">
        <v>53</v>
      </c>
      <c r="E640" s="9" t="s">
        <v>65</v>
      </c>
      <c r="F640" s="9" t="s">
        <v>58</v>
      </c>
      <c r="G640" s="9">
        <v>7</v>
      </c>
      <c r="H640" s="9">
        <v>9712.5</v>
      </c>
      <c r="I640" s="9">
        <v>2367.1305000000002</v>
      </c>
      <c r="J640" s="64">
        <f t="shared" si="9"/>
        <v>637</v>
      </c>
    </row>
    <row r="641" spans="2:10" x14ac:dyDescent="0.25">
      <c r="B641" s="67">
        <v>41365</v>
      </c>
      <c r="C641" s="8">
        <v>1735</v>
      </c>
      <c r="D641" s="9" t="s">
        <v>53</v>
      </c>
      <c r="E641" s="9" t="s">
        <v>62</v>
      </c>
      <c r="F641" s="9" t="s">
        <v>58</v>
      </c>
      <c r="G641" s="9">
        <v>7</v>
      </c>
      <c r="H641" s="9">
        <v>7770</v>
      </c>
      <c r="I641" s="9">
        <v>2367.1305000000002</v>
      </c>
      <c r="J641" s="64">
        <f t="shared" si="9"/>
        <v>637</v>
      </c>
    </row>
    <row r="642" spans="2:10" x14ac:dyDescent="0.25">
      <c r="B642" s="67">
        <v>40909</v>
      </c>
      <c r="C642" s="8">
        <v>1301</v>
      </c>
      <c r="D642" s="9" t="s">
        <v>56</v>
      </c>
      <c r="E642" s="9" t="s">
        <v>60</v>
      </c>
      <c r="F642" s="9" t="s">
        <v>55</v>
      </c>
      <c r="G642" s="9">
        <v>7</v>
      </c>
      <c r="H642" s="9">
        <v>4998</v>
      </c>
      <c r="I642" s="9">
        <v>2362.3046999999997</v>
      </c>
      <c r="J642" s="64">
        <f t="shared" si="9"/>
        <v>639</v>
      </c>
    </row>
    <row r="643" spans="2:10" x14ac:dyDescent="0.25">
      <c r="B643" s="67">
        <v>40921</v>
      </c>
      <c r="C643" s="8">
        <v>1678</v>
      </c>
      <c r="D643" s="9" t="s">
        <v>53</v>
      </c>
      <c r="E643" s="9" t="s">
        <v>62</v>
      </c>
      <c r="F643" s="9" t="s">
        <v>55</v>
      </c>
      <c r="G643" s="9">
        <v>9</v>
      </c>
      <c r="H643" s="9">
        <v>4428</v>
      </c>
      <c r="I643" s="9">
        <v>2357.2458000000001</v>
      </c>
      <c r="J643" s="64">
        <f t="shared" si="9"/>
        <v>640</v>
      </c>
    </row>
    <row r="644" spans="2:10" x14ac:dyDescent="0.25">
      <c r="B644" s="67">
        <v>41370</v>
      </c>
      <c r="C644" s="8">
        <v>2778</v>
      </c>
      <c r="D644" s="9" t="s">
        <v>57</v>
      </c>
      <c r="E644" s="9" t="s">
        <v>65</v>
      </c>
      <c r="F644" s="9" t="s">
        <v>58</v>
      </c>
      <c r="G644" s="9">
        <v>6</v>
      </c>
      <c r="H644" s="9">
        <v>5778</v>
      </c>
      <c r="I644" s="9">
        <v>2354.5349999999999</v>
      </c>
      <c r="J644" s="64">
        <f t="shared" ref="J644:J707" si="10">RANK(I644,$I$4:$I$1328,0)</f>
        <v>641</v>
      </c>
    </row>
    <row r="645" spans="2:10" x14ac:dyDescent="0.25">
      <c r="B645" s="67">
        <v>41811</v>
      </c>
      <c r="C645" s="8">
        <v>2241</v>
      </c>
      <c r="D645" s="9" t="s">
        <v>57</v>
      </c>
      <c r="E645" s="9" t="s">
        <v>63</v>
      </c>
      <c r="F645" s="9" t="s">
        <v>59</v>
      </c>
      <c r="G645" s="9">
        <v>8</v>
      </c>
      <c r="H645" s="9">
        <v>5256</v>
      </c>
      <c r="I645" s="9">
        <v>2346.2784000000001</v>
      </c>
      <c r="J645" s="64">
        <f t="shared" si="10"/>
        <v>642</v>
      </c>
    </row>
    <row r="646" spans="2:10" x14ac:dyDescent="0.25">
      <c r="B646" s="67">
        <v>41340</v>
      </c>
      <c r="C646" s="8">
        <v>2078</v>
      </c>
      <c r="D646" s="9" t="s">
        <v>56</v>
      </c>
      <c r="E646" s="9" t="s">
        <v>62</v>
      </c>
      <c r="F646" s="9" t="s">
        <v>58</v>
      </c>
      <c r="G646" s="9">
        <v>9</v>
      </c>
      <c r="H646" s="9">
        <v>12375</v>
      </c>
      <c r="I646" s="9">
        <v>2340.36</v>
      </c>
      <c r="J646" s="64">
        <f t="shared" si="10"/>
        <v>643</v>
      </c>
    </row>
    <row r="647" spans="2:10" x14ac:dyDescent="0.25">
      <c r="B647" s="67">
        <v>41802</v>
      </c>
      <c r="C647" s="8">
        <v>1462</v>
      </c>
      <c r="D647" s="9" t="s">
        <v>53</v>
      </c>
      <c r="E647" s="9" t="s">
        <v>60</v>
      </c>
      <c r="F647" s="9" t="s">
        <v>55</v>
      </c>
      <c r="G647" s="9">
        <v>10</v>
      </c>
      <c r="H647" s="9">
        <v>11640</v>
      </c>
      <c r="I647" s="9">
        <v>2337.3119999999999</v>
      </c>
      <c r="J647" s="64">
        <f t="shared" si="10"/>
        <v>644</v>
      </c>
    </row>
    <row r="648" spans="2:10" x14ac:dyDescent="0.25">
      <c r="B648" s="67">
        <v>40961</v>
      </c>
      <c r="C648" s="8">
        <v>2385</v>
      </c>
      <c r="D648" s="9" t="s">
        <v>57</v>
      </c>
      <c r="E648" s="9" t="s">
        <v>65</v>
      </c>
      <c r="F648" s="9" t="s">
        <v>59</v>
      </c>
      <c r="G648" s="9">
        <v>10</v>
      </c>
      <c r="H648" s="9">
        <v>13700</v>
      </c>
      <c r="I648" s="9">
        <v>2335.0279999999998</v>
      </c>
      <c r="J648" s="64">
        <f t="shared" si="10"/>
        <v>645</v>
      </c>
    </row>
    <row r="649" spans="2:10" x14ac:dyDescent="0.25">
      <c r="B649" s="67">
        <v>41813</v>
      </c>
      <c r="C649" s="8">
        <v>1284</v>
      </c>
      <c r="D649" s="9" t="s">
        <v>57</v>
      </c>
      <c r="E649" s="9" t="s">
        <v>54</v>
      </c>
      <c r="F649" s="9" t="s">
        <v>58</v>
      </c>
      <c r="G649" s="9">
        <v>10</v>
      </c>
      <c r="H649" s="9">
        <v>2410</v>
      </c>
      <c r="I649" s="9">
        <v>2333.8440000000001</v>
      </c>
      <c r="J649" s="64">
        <f t="shared" si="10"/>
        <v>646</v>
      </c>
    </row>
    <row r="650" spans="2:10" x14ac:dyDescent="0.25">
      <c r="B650" s="67">
        <v>40928</v>
      </c>
      <c r="C650" s="8">
        <v>2264</v>
      </c>
      <c r="D650" s="9" t="s">
        <v>56</v>
      </c>
      <c r="E650" s="9" t="s">
        <v>65</v>
      </c>
      <c r="F650" s="9" t="s">
        <v>55</v>
      </c>
      <c r="G650" s="9">
        <v>8</v>
      </c>
      <c r="H650" s="9">
        <v>11952</v>
      </c>
      <c r="I650" s="9">
        <v>2329.4447999999998</v>
      </c>
      <c r="J650" s="64">
        <f t="shared" si="10"/>
        <v>647</v>
      </c>
    </row>
    <row r="651" spans="2:10" x14ac:dyDescent="0.25">
      <c r="B651" s="67">
        <v>41799</v>
      </c>
      <c r="C651" s="8">
        <v>1459</v>
      </c>
      <c r="D651" s="9" t="s">
        <v>53</v>
      </c>
      <c r="E651" s="9" t="s">
        <v>60</v>
      </c>
      <c r="F651" s="9" t="s">
        <v>59</v>
      </c>
      <c r="G651" s="9">
        <v>6</v>
      </c>
      <c r="H651" s="9">
        <v>2808</v>
      </c>
      <c r="I651" s="9">
        <v>2322.2159999999994</v>
      </c>
      <c r="J651" s="64">
        <f t="shared" si="10"/>
        <v>648</v>
      </c>
    </row>
    <row r="652" spans="2:10" x14ac:dyDescent="0.25">
      <c r="B652" s="67">
        <v>41782</v>
      </c>
      <c r="C652" s="8">
        <v>1638</v>
      </c>
      <c r="D652" s="9" t="s">
        <v>57</v>
      </c>
      <c r="E652" s="9" t="s">
        <v>61</v>
      </c>
      <c r="F652" s="9" t="s">
        <v>59</v>
      </c>
      <c r="G652" s="9">
        <v>9</v>
      </c>
      <c r="H652" s="9">
        <v>4657.5</v>
      </c>
      <c r="I652" s="9">
        <v>2321.9190000000003</v>
      </c>
      <c r="J652" s="64">
        <f t="shared" si="10"/>
        <v>649</v>
      </c>
    </row>
    <row r="653" spans="2:10" x14ac:dyDescent="0.25">
      <c r="B653" s="67">
        <v>40966</v>
      </c>
      <c r="C653" s="8">
        <v>1357</v>
      </c>
      <c r="D653" s="9" t="s">
        <v>53</v>
      </c>
      <c r="E653" s="9" t="s">
        <v>60</v>
      </c>
      <c r="F653" s="9" t="s">
        <v>58</v>
      </c>
      <c r="G653" s="9">
        <v>6</v>
      </c>
      <c r="H653" s="9">
        <v>1962</v>
      </c>
      <c r="I653" s="9">
        <v>2316.7296000000001</v>
      </c>
      <c r="J653" s="64">
        <f t="shared" si="10"/>
        <v>650</v>
      </c>
    </row>
    <row r="654" spans="2:10" x14ac:dyDescent="0.25">
      <c r="B654" s="67">
        <v>41797</v>
      </c>
      <c r="C654" s="8">
        <v>1457</v>
      </c>
      <c r="D654" s="9" t="s">
        <v>56</v>
      </c>
      <c r="E654" s="9" t="s">
        <v>60</v>
      </c>
      <c r="F654" s="9" t="s">
        <v>58</v>
      </c>
      <c r="G654" s="9">
        <v>6</v>
      </c>
      <c r="H654" s="9">
        <v>5224.5</v>
      </c>
      <c r="I654" s="9">
        <v>2312.712</v>
      </c>
      <c r="J654" s="64">
        <f t="shared" si="10"/>
        <v>651</v>
      </c>
    </row>
    <row r="655" spans="2:10" x14ac:dyDescent="0.25">
      <c r="B655" s="67">
        <v>41769</v>
      </c>
      <c r="C655" s="8">
        <v>2220</v>
      </c>
      <c r="D655" s="9" t="s">
        <v>57</v>
      </c>
      <c r="E655" s="9" t="s">
        <v>63</v>
      </c>
      <c r="F655" s="9" t="s">
        <v>58</v>
      </c>
      <c r="G655" s="9">
        <v>9</v>
      </c>
      <c r="H655" s="9">
        <v>2929.5</v>
      </c>
      <c r="I655" s="9">
        <v>2312.5473000000002</v>
      </c>
      <c r="J655" s="64">
        <f t="shared" si="10"/>
        <v>652</v>
      </c>
    </row>
    <row r="656" spans="2:10" x14ac:dyDescent="0.25">
      <c r="B656" s="67">
        <v>41785</v>
      </c>
      <c r="C656" s="8">
        <v>2228</v>
      </c>
      <c r="D656" s="9" t="s">
        <v>56</v>
      </c>
      <c r="E656" s="9" t="s">
        <v>63</v>
      </c>
      <c r="F656" s="9" t="s">
        <v>55</v>
      </c>
      <c r="G656" s="9">
        <v>7</v>
      </c>
      <c r="H656" s="9">
        <v>5055.75</v>
      </c>
      <c r="I656" s="9">
        <v>2312.1630000000005</v>
      </c>
      <c r="J656" s="64">
        <f t="shared" si="10"/>
        <v>653</v>
      </c>
    </row>
    <row r="657" spans="2:10" x14ac:dyDescent="0.25">
      <c r="B657" s="67">
        <v>41343</v>
      </c>
      <c r="C657" s="8">
        <v>2393</v>
      </c>
      <c r="D657" s="9" t="s">
        <v>56</v>
      </c>
      <c r="E657" s="9" t="s">
        <v>65</v>
      </c>
      <c r="F657" s="9" t="s">
        <v>58</v>
      </c>
      <c r="G657" s="9">
        <v>8</v>
      </c>
      <c r="H657" s="9">
        <v>10880</v>
      </c>
      <c r="I657" s="9">
        <v>2310.2592</v>
      </c>
      <c r="J657" s="64">
        <f t="shared" si="10"/>
        <v>654</v>
      </c>
    </row>
    <row r="658" spans="2:10" x14ac:dyDescent="0.25">
      <c r="B658" s="67">
        <v>40947</v>
      </c>
      <c r="C658" s="8">
        <v>1506</v>
      </c>
      <c r="D658" s="9" t="s">
        <v>57</v>
      </c>
      <c r="E658" s="9" t="s">
        <v>61</v>
      </c>
      <c r="F658" s="9" t="s">
        <v>55</v>
      </c>
      <c r="G658" s="9">
        <v>7</v>
      </c>
      <c r="H658" s="9">
        <v>7014</v>
      </c>
      <c r="I658" s="9">
        <v>2304.8004000000001</v>
      </c>
      <c r="J658" s="64">
        <f t="shared" si="10"/>
        <v>655</v>
      </c>
    </row>
    <row r="659" spans="2:10" x14ac:dyDescent="0.25">
      <c r="B659" s="67">
        <v>40944</v>
      </c>
      <c r="C659" s="8">
        <v>2063</v>
      </c>
      <c r="D659" s="9" t="s">
        <v>56</v>
      </c>
      <c r="E659" s="9" t="s">
        <v>62</v>
      </c>
      <c r="F659" s="9" t="s">
        <v>59</v>
      </c>
      <c r="G659" s="9">
        <v>9</v>
      </c>
      <c r="H659" s="9">
        <v>10692</v>
      </c>
      <c r="I659" s="9">
        <v>2301.453</v>
      </c>
      <c r="J659" s="64">
        <f t="shared" si="10"/>
        <v>656</v>
      </c>
    </row>
    <row r="660" spans="2:10" x14ac:dyDescent="0.25">
      <c r="B660" s="67">
        <v>40970</v>
      </c>
      <c r="C660" s="8">
        <v>1171</v>
      </c>
      <c r="D660" s="9" t="s">
        <v>53</v>
      </c>
      <c r="E660" s="9" t="s">
        <v>54</v>
      </c>
      <c r="F660" s="9" t="s">
        <v>59</v>
      </c>
      <c r="G660" s="9">
        <v>9</v>
      </c>
      <c r="H660" s="9">
        <v>8100</v>
      </c>
      <c r="I660" s="9">
        <v>2295.864</v>
      </c>
      <c r="J660" s="64">
        <f t="shared" si="10"/>
        <v>657</v>
      </c>
    </row>
    <row r="661" spans="2:10" x14ac:dyDescent="0.25">
      <c r="B661" s="67">
        <v>41339</v>
      </c>
      <c r="C661" s="8">
        <v>2857</v>
      </c>
      <c r="D661" s="9" t="s">
        <v>53</v>
      </c>
      <c r="E661" s="9" t="s">
        <v>64</v>
      </c>
      <c r="F661" s="9" t="s">
        <v>55</v>
      </c>
      <c r="G661" s="9">
        <v>6</v>
      </c>
      <c r="H661" s="9">
        <v>8820</v>
      </c>
      <c r="I661" s="9">
        <v>2288.2607999999996</v>
      </c>
      <c r="J661" s="64">
        <f t="shared" si="10"/>
        <v>658</v>
      </c>
    </row>
    <row r="662" spans="2:10" x14ac:dyDescent="0.25">
      <c r="B662" s="67">
        <v>41796</v>
      </c>
      <c r="C662" s="8">
        <v>1267</v>
      </c>
      <c r="D662" s="9" t="s">
        <v>53</v>
      </c>
      <c r="E662" s="9" t="s">
        <v>54</v>
      </c>
      <c r="F662" s="9" t="s">
        <v>58</v>
      </c>
      <c r="G662" s="9">
        <v>10</v>
      </c>
      <c r="H662" s="9">
        <v>6750</v>
      </c>
      <c r="I662" s="9">
        <v>2286.8999999999996</v>
      </c>
      <c r="J662" s="64">
        <f t="shared" si="10"/>
        <v>659</v>
      </c>
    </row>
    <row r="663" spans="2:10" x14ac:dyDescent="0.25">
      <c r="B663" s="67">
        <v>41795</v>
      </c>
      <c r="C663" s="8">
        <v>1266</v>
      </c>
      <c r="D663" s="9" t="s">
        <v>57</v>
      </c>
      <c r="E663" s="9" t="s">
        <v>54</v>
      </c>
      <c r="F663" s="9" t="s">
        <v>58</v>
      </c>
      <c r="G663" s="9">
        <v>9</v>
      </c>
      <c r="H663" s="9">
        <v>13050</v>
      </c>
      <c r="I663" s="9">
        <v>2286.36</v>
      </c>
      <c r="J663" s="64">
        <f t="shared" si="10"/>
        <v>660</v>
      </c>
    </row>
    <row r="664" spans="2:10" x14ac:dyDescent="0.25">
      <c r="B664" s="67">
        <v>41785</v>
      </c>
      <c r="C664" s="8">
        <v>2533</v>
      </c>
      <c r="D664" s="9" t="s">
        <v>53</v>
      </c>
      <c r="E664" s="9" t="s">
        <v>64</v>
      </c>
      <c r="F664" s="9" t="s">
        <v>55</v>
      </c>
      <c r="G664" s="9">
        <v>8</v>
      </c>
      <c r="H664" s="9">
        <v>7272</v>
      </c>
      <c r="I664" s="9">
        <v>2285.5896000000002</v>
      </c>
      <c r="J664" s="64">
        <f t="shared" si="10"/>
        <v>661</v>
      </c>
    </row>
    <row r="665" spans="2:10" x14ac:dyDescent="0.25">
      <c r="B665" s="67">
        <v>40911</v>
      </c>
      <c r="C665" s="8">
        <v>2462</v>
      </c>
      <c r="D665" s="9" t="s">
        <v>56</v>
      </c>
      <c r="E665" s="9" t="s">
        <v>64</v>
      </c>
      <c r="F665" s="9" t="s">
        <v>55</v>
      </c>
      <c r="G665" s="9">
        <v>6</v>
      </c>
      <c r="H665" s="9">
        <v>7560</v>
      </c>
      <c r="I665" s="9">
        <v>2281.6080000000002</v>
      </c>
      <c r="J665" s="64">
        <f t="shared" si="10"/>
        <v>662</v>
      </c>
    </row>
    <row r="666" spans="2:10" x14ac:dyDescent="0.25">
      <c r="B666" s="67">
        <v>40911</v>
      </c>
      <c r="C666" s="8">
        <v>1113</v>
      </c>
      <c r="D666" s="9" t="s">
        <v>57</v>
      </c>
      <c r="E666" s="9" t="s">
        <v>54</v>
      </c>
      <c r="F666" s="9" t="s">
        <v>58</v>
      </c>
      <c r="G666" s="9">
        <v>8</v>
      </c>
      <c r="H666" s="9">
        <v>2520</v>
      </c>
      <c r="I666" s="9">
        <v>2280</v>
      </c>
      <c r="J666" s="64">
        <f t="shared" si="10"/>
        <v>663</v>
      </c>
    </row>
    <row r="667" spans="2:10" x14ac:dyDescent="0.25">
      <c r="B667" s="67">
        <v>41803</v>
      </c>
      <c r="C667" s="8">
        <v>1463</v>
      </c>
      <c r="D667" s="9" t="s">
        <v>56</v>
      </c>
      <c r="E667" s="9" t="s">
        <v>60</v>
      </c>
      <c r="F667" s="9" t="s">
        <v>55</v>
      </c>
      <c r="G667" s="9">
        <v>6</v>
      </c>
      <c r="H667" s="9">
        <v>6804</v>
      </c>
      <c r="I667" s="9">
        <v>2270.3247000000001</v>
      </c>
      <c r="J667" s="64">
        <f t="shared" si="10"/>
        <v>664</v>
      </c>
    </row>
    <row r="668" spans="2:10" x14ac:dyDescent="0.25">
      <c r="B668" s="67">
        <v>41396</v>
      </c>
      <c r="C668" s="8">
        <v>2521</v>
      </c>
      <c r="D668" s="9" t="s">
        <v>53</v>
      </c>
      <c r="E668" s="9" t="s">
        <v>64</v>
      </c>
      <c r="F668" s="9" t="s">
        <v>59</v>
      </c>
      <c r="G668" s="9">
        <v>9</v>
      </c>
      <c r="H668" s="9">
        <v>7533</v>
      </c>
      <c r="I668" s="9">
        <v>2267.433</v>
      </c>
      <c r="J668" s="64">
        <f t="shared" si="10"/>
        <v>665</v>
      </c>
    </row>
    <row r="669" spans="2:10" x14ac:dyDescent="0.25">
      <c r="B669" s="67">
        <v>41371</v>
      </c>
      <c r="C669" s="8">
        <v>2414</v>
      </c>
      <c r="D669" s="9" t="s">
        <v>56</v>
      </c>
      <c r="E669" s="9" t="s">
        <v>65</v>
      </c>
      <c r="F669" s="9" t="s">
        <v>59</v>
      </c>
      <c r="G669" s="9">
        <v>9</v>
      </c>
      <c r="H669" s="9">
        <v>13432.5</v>
      </c>
      <c r="I669" s="9">
        <v>2267.4059999999999</v>
      </c>
      <c r="J669" s="64">
        <f t="shared" si="10"/>
        <v>666</v>
      </c>
    </row>
    <row r="670" spans="2:10" x14ac:dyDescent="0.25">
      <c r="B670" s="67">
        <v>41361</v>
      </c>
      <c r="C670" s="8">
        <v>2564</v>
      </c>
      <c r="D670" s="9" t="s">
        <v>56</v>
      </c>
      <c r="E670" s="9" t="s">
        <v>63</v>
      </c>
      <c r="F670" s="9" t="s">
        <v>58</v>
      </c>
      <c r="G670" s="9">
        <v>6</v>
      </c>
      <c r="H670" s="9">
        <v>3150</v>
      </c>
      <c r="I670" s="9">
        <v>2264.85</v>
      </c>
      <c r="J670" s="64">
        <f t="shared" si="10"/>
        <v>667</v>
      </c>
    </row>
    <row r="671" spans="2:10" x14ac:dyDescent="0.25">
      <c r="B671" s="67">
        <v>41398</v>
      </c>
      <c r="C671" s="8">
        <v>2217</v>
      </c>
      <c r="D671" s="9" t="s">
        <v>57</v>
      </c>
      <c r="E671" s="9" t="s">
        <v>63</v>
      </c>
      <c r="F671" s="9" t="s">
        <v>55</v>
      </c>
      <c r="G671" s="9">
        <v>9</v>
      </c>
      <c r="H671" s="9">
        <v>12555</v>
      </c>
      <c r="I671" s="9">
        <v>2253.3714</v>
      </c>
      <c r="J671" s="64">
        <f t="shared" si="10"/>
        <v>668</v>
      </c>
    </row>
    <row r="672" spans="2:10" x14ac:dyDescent="0.25">
      <c r="B672" s="67">
        <v>40929</v>
      </c>
      <c r="C672" s="8">
        <v>1497</v>
      </c>
      <c r="D672" s="9" t="s">
        <v>57</v>
      </c>
      <c r="E672" s="9" t="s">
        <v>61</v>
      </c>
      <c r="F672" s="9" t="s">
        <v>55</v>
      </c>
      <c r="G672" s="9">
        <v>9</v>
      </c>
      <c r="H672" s="9">
        <v>10044</v>
      </c>
      <c r="I672" s="9">
        <v>2253.3714</v>
      </c>
      <c r="J672" s="64">
        <f t="shared" si="10"/>
        <v>668</v>
      </c>
    </row>
    <row r="673" spans="2:10" x14ac:dyDescent="0.25">
      <c r="B673" s="67">
        <v>41809</v>
      </c>
      <c r="C673" s="8">
        <v>1280</v>
      </c>
      <c r="D673" s="9" t="s">
        <v>56</v>
      </c>
      <c r="E673" s="9" t="s">
        <v>54</v>
      </c>
      <c r="F673" s="9" t="s">
        <v>59</v>
      </c>
      <c r="G673" s="9">
        <v>7</v>
      </c>
      <c r="H673" s="9">
        <v>1716.75</v>
      </c>
      <c r="I673" s="9">
        <v>2249.6292000000003</v>
      </c>
      <c r="J673" s="64">
        <f t="shared" si="10"/>
        <v>670</v>
      </c>
    </row>
    <row r="674" spans="2:10" x14ac:dyDescent="0.25">
      <c r="B674" s="67">
        <v>41377</v>
      </c>
      <c r="C674" s="8">
        <v>1609</v>
      </c>
      <c r="D674" s="9" t="s">
        <v>53</v>
      </c>
      <c r="E674" s="9" t="s">
        <v>61</v>
      </c>
      <c r="F674" s="9" t="s">
        <v>58</v>
      </c>
      <c r="G674" s="9">
        <v>6</v>
      </c>
      <c r="H674" s="9">
        <v>8820</v>
      </c>
      <c r="I674" s="9">
        <v>2244.5136000000002</v>
      </c>
      <c r="J674" s="64">
        <f t="shared" si="10"/>
        <v>671</v>
      </c>
    </row>
    <row r="675" spans="2:10" x14ac:dyDescent="0.25">
      <c r="B675" s="67">
        <v>41387</v>
      </c>
      <c r="C675" s="8">
        <v>1746</v>
      </c>
      <c r="D675" s="9" t="s">
        <v>57</v>
      </c>
      <c r="E675" s="9" t="s">
        <v>62</v>
      </c>
      <c r="F675" s="9" t="s">
        <v>59</v>
      </c>
      <c r="G675" s="9">
        <v>6</v>
      </c>
      <c r="H675" s="9">
        <v>7092</v>
      </c>
      <c r="I675" s="9">
        <v>2235.5757000000003</v>
      </c>
      <c r="J675" s="64">
        <f t="shared" si="10"/>
        <v>672</v>
      </c>
    </row>
    <row r="676" spans="2:10" x14ac:dyDescent="0.25">
      <c r="B676" s="67">
        <v>41828</v>
      </c>
      <c r="C676" s="8">
        <v>1299</v>
      </c>
      <c r="D676" s="9" t="s">
        <v>57</v>
      </c>
      <c r="E676" s="9" t="s">
        <v>54</v>
      </c>
      <c r="F676" s="9" t="s">
        <v>55</v>
      </c>
      <c r="G676" s="9">
        <v>10</v>
      </c>
      <c r="H676" s="9">
        <v>5680</v>
      </c>
      <c r="I676" s="9">
        <v>2225.9920000000002</v>
      </c>
      <c r="J676" s="64">
        <f t="shared" si="10"/>
        <v>673</v>
      </c>
    </row>
    <row r="677" spans="2:10" x14ac:dyDescent="0.25">
      <c r="B677" s="67">
        <v>41777</v>
      </c>
      <c r="C677" s="8">
        <v>2000</v>
      </c>
      <c r="D677" s="9" t="s">
        <v>56</v>
      </c>
      <c r="E677" s="9" t="s">
        <v>61</v>
      </c>
      <c r="F677" s="9" t="s">
        <v>59</v>
      </c>
      <c r="G677" s="9">
        <v>7</v>
      </c>
      <c r="H677" s="9">
        <v>2226</v>
      </c>
      <c r="I677" s="9">
        <v>2221.7705999999998</v>
      </c>
      <c r="J677" s="64">
        <f t="shared" si="10"/>
        <v>674</v>
      </c>
    </row>
    <row r="678" spans="2:10" x14ac:dyDescent="0.25">
      <c r="B678" s="67">
        <v>41388</v>
      </c>
      <c r="C678" s="8">
        <v>2787</v>
      </c>
      <c r="D678" s="9" t="s">
        <v>57</v>
      </c>
      <c r="E678" s="9" t="s">
        <v>65</v>
      </c>
      <c r="F678" s="9" t="s">
        <v>58</v>
      </c>
      <c r="G678" s="9">
        <v>8</v>
      </c>
      <c r="H678" s="9">
        <v>7200</v>
      </c>
      <c r="I678" s="9">
        <v>2219.7600000000002</v>
      </c>
      <c r="J678" s="64">
        <f t="shared" si="10"/>
        <v>675</v>
      </c>
    </row>
    <row r="679" spans="2:10" x14ac:dyDescent="0.25">
      <c r="B679" s="67">
        <v>41786</v>
      </c>
      <c r="C679" s="8">
        <v>2898</v>
      </c>
      <c r="D679" s="9" t="s">
        <v>57</v>
      </c>
      <c r="E679" s="9" t="s">
        <v>64</v>
      </c>
      <c r="F679" s="9" t="s">
        <v>59</v>
      </c>
      <c r="G679" s="9">
        <v>7</v>
      </c>
      <c r="H679" s="9">
        <v>2362.5</v>
      </c>
      <c r="I679" s="9">
        <v>2218.3875000000003</v>
      </c>
      <c r="J679" s="64">
        <f t="shared" si="10"/>
        <v>676</v>
      </c>
    </row>
    <row r="680" spans="2:10" x14ac:dyDescent="0.25">
      <c r="B680" s="67">
        <v>41360</v>
      </c>
      <c r="C680" s="8">
        <v>1940</v>
      </c>
      <c r="D680" s="9" t="s">
        <v>56</v>
      </c>
      <c r="E680" s="9" t="s">
        <v>61</v>
      </c>
      <c r="F680" s="9" t="s">
        <v>55</v>
      </c>
      <c r="G680" s="9">
        <v>10</v>
      </c>
      <c r="H680" s="9">
        <v>5310</v>
      </c>
      <c r="I680" s="9">
        <v>2214.6240000000003</v>
      </c>
      <c r="J680" s="64">
        <f t="shared" si="10"/>
        <v>677</v>
      </c>
    </row>
    <row r="681" spans="2:10" x14ac:dyDescent="0.25">
      <c r="B681" s="67">
        <v>41397</v>
      </c>
      <c r="C681" s="8">
        <v>2886</v>
      </c>
      <c r="D681" s="9" t="s">
        <v>57</v>
      </c>
      <c r="E681" s="9" t="s">
        <v>64</v>
      </c>
      <c r="F681" s="9" t="s">
        <v>58</v>
      </c>
      <c r="G681" s="9">
        <v>8</v>
      </c>
      <c r="H681" s="9">
        <v>6240</v>
      </c>
      <c r="I681" s="9">
        <v>2210.8319999999999</v>
      </c>
      <c r="J681" s="64">
        <f t="shared" si="10"/>
        <v>678</v>
      </c>
    </row>
    <row r="682" spans="2:10" x14ac:dyDescent="0.25">
      <c r="B682" s="67">
        <v>41810</v>
      </c>
      <c r="C682" s="8">
        <v>2606</v>
      </c>
      <c r="D682" s="9" t="s">
        <v>56</v>
      </c>
      <c r="E682" s="9" t="s">
        <v>63</v>
      </c>
      <c r="F682" s="9" t="s">
        <v>55</v>
      </c>
      <c r="G682" s="9">
        <v>7</v>
      </c>
      <c r="H682" s="9">
        <v>5607</v>
      </c>
      <c r="I682" s="9">
        <v>2206.9152000000004</v>
      </c>
      <c r="J682" s="64">
        <f t="shared" si="10"/>
        <v>679</v>
      </c>
    </row>
    <row r="683" spans="2:10" x14ac:dyDescent="0.25">
      <c r="B683" s="67">
        <v>41792</v>
      </c>
      <c r="C683" s="8">
        <v>2442</v>
      </c>
      <c r="D683" s="9" t="s">
        <v>57</v>
      </c>
      <c r="E683" s="9" t="s">
        <v>65</v>
      </c>
      <c r="F683" s="9" t="s">
        <v>55</v>
      </c>
      <c r="G683" s="9">
        <v>7</v>
      </c>
      <c r="H683" s="9">
        <v>4046</v>
      </c>
      <c r="I683" s="9">
        <v>2198.1918000000005</v>
      </c>
      <c r="J683" s="64">
        <f t="shared" si="10"/>
        <v>680</v>
      </c>
    </row>
    <row r="684" spans="2:10" x14ac:dyDescent="0.25">
      <c r="B684" s="67">
        <v>41772</v>
      </c>
      <c r="C684" s="8">
        <v>2587</v>
      </c>
      <c r="D684" s="9" t="s">
        <v>53</v>
      </c>
      <c r="E684" s="9" t="s">
        <v>63</v>
      </c>
      <c r="F684" s="9" t="s">
        <v>55</v>
      </c>
      <c r="G684" s="9">
        <v>8</v>
      </c>
      <c r="H684" s="9">
        <v>10440</v>
      </c>
      <c r="I684" s="9">
        <v>2196.1584000000003</v>
      </c>
      <c r="J684" s="64">
        <f t="shared" si="10"/>
        <v>681</v>
      </c>
    </row>
    <row r="685" spans="2:10" x14ac:dyDescent="0.25">
      <c r="B685" s="67">
        <v>41373</v>
      </c>
      <c r="C685" s="8">
        <v>1209</v>
      </c>
      <c r="D685" s="9" t="s">
        <v>57</v>
      </c>
      <c r="E685" s="9" t="s">
        <v>54</v>
      </c>
      <c r="F685" s="9" t="s">
        <v>55</v>
      </c>
      <c r="G685" s="9">
        <v>8</v>
      </c>
      <c r="H685" s="9">
        <v>13740</v>
      </c>
      <c r="I685" s="9">
        <v>2186.8583999999996</v>
      </c>
      <c r="J685" s="64">
        <f t="shared" si="10"/>
        <v>682</v>
      </c>
    </row>
    <row r="686" spans="2:10" x14ac:dyDescent="0.25">
      <c r="B686" s="67">
        <v>41802</v>
      </c>
      <c r="C686" s="8">
        <v>1780</v>
      </c>
      <c r="D686" s="9" t="s">
        <v>53</v>
      </c>
      <c r="E686" s="9" t="s">
        <v>62</v>
      </c>
      <c r="F686" s="9" t="s">
        <v>58</v>
      </c>
      <c r="G686" s="9">
        <v>8</v>
      </c>
      <c r="H686" s="9">
        <v>1848</v>
      </c>
      <c r="I686" s="9">
        <v>2184.3360000000002</v>
      </c>
      <c r="J686" s="64">
        <f t="shared" si="10"/>
        <v>683</v>
      </c>
    </row>
    <row r="687" spans="2:10" x14ac:dyDescent="0.25">
      <c r="B687" s="67">
        <v>40940</v>
      </c>
      <c r="C687" s="8">
        <v>1142</v>
      </c>
      <c r="D687" s="9" t="s">
        <v>56</v>
      </c>
      <c r="E687" s="9" t="s">
        <v>54</v>
      </c>
      <c r="F687" s="9" t="s">
        <v>58</v>
      </c>
      <c r="G687" s="9">
        <v>9</v>
      </c>
      <c r="H687" s="9">
        <v>13050</v>
      </c>
      <c r="I687" s="9">
        <v>2179.35</v>
      </c>
      <c r="J687" s="64">
        <f t="shared" si="10"/>
        <v>684</v>
      </c>
    </row>
    <row r="688" spans="2:10" x14ac:dyDescent="0.25">
      <c r="B688" s="67">
        <v>41793</v>
      </c>
      <c r="C688" s="8">
        <v>1264</v>
      </c>
      <c r="D688" s="9" t="s">
        <v>53</v>
      </c>
      <c r="E688" s="9" t="s">
        <v>54</v>
      </c>
      <c r="F688" s="9" t="s">
        <v>55</v>
      </c>
      <c r="G688" s="9">
        <v>8</v>
      </c>
      <c r="H688" s="9">
        <v>14580</v>
      </c>
      <c r="I688" s="9">
        <v>2174.7528000000002</v>
      </c>
      <c r="J688" s="64">
        <f t="shared" si="10"/>
        <v>685</v>
      </c>
    </row>
    <row r="689" spans="2:10" x14ac:dyDescent="0.25">
      <c r="B689" s="67">
        <v>41381</v>
      </c>
      <c r="C689" s="8">
        <v>1611</v>
      </c>
      <c r="D689" s="9" t="s">
        <v>57</v>
      </c>
      <c r="E689" s="9" t="s">
        <v>61</v>
      </c>
      <c r="F689" s="9" t="s">
        <v>59</v>
      </c>
      <c r="G689" s="9">
        <v>6</v>
      </c>
      <c r="H689" s="9">
        <v>7560</v>
      </c>
      <c r="I689" s="9">
        <v>2169.7200000000003</v>
      </c>
      <c r="J689" s="64">
        <f t="shared" si="10"/>
        <v>686</v>
      </c>
    </row>
    <row r="690" spans="2:10" x14ac:dyDescent="0.25">
      <c r="B690" s="67">
        <v>41351</v>
      </c>
      <c r="C690" s="8">
        <v>2397</v>
      </c>
      <c r="D690" s="9" t="s">
        <v>57</v>
      </c>
      <c r="E690" s="9" t="s">
        <v>65</v>
      </c>
      <c r="F690" s="9" t="s">
        <v>55</v>
      </c>
      <c r="G690" s="9">
        <v>6</v>
      </c>
      <c r="H690" s="9">
        <v>4446</v>
      </c>
      <c r="I690" s="9">
        <v>2164.7574000000004</v>
      </c>
      <c r="J690" s="64">
        <f t="shared" si="10"/>
        <v>687</v>
      </c>
    </row>
    <row r="691" spans="2:10" x14ac:dyDescent="0.25">
      <c r="B691" s="67">
        <v>40929</v>
      </c>
      <c r="C691" s="8">
        <v>2835</v>
      </c>
      <c r="D691" s="9" t="s">
        <v>57</v>
      </c>
      <c r="E691" s="9" t="s">
        <v>64</v>
      </c>
      <c r="F691" s="9" t="s">
        <v>59</v>
      </c>
      <c r="G691" s="9">
        <v>6</v>
      </c>
      <c r="H691" s="9">
        <v>7128</v>
      </c>
      <c r="I691" s="9">
        <v>2157.6456000000003</v>
      </c>
      <c r="J691" s="64">
        <f t="shared" si="10"/>
        <v>688</v>
      </c>
    </row>
    <row r="692" spans="2:10" x14ac:dyDescent="0.25">
      <c r="B692" s="67">
        <v>41353</v>
      </c>
      <c r="C692" s="8">
        <v>1546</v>
      </c>
      <c r="D692" s="9" t="s">
        <v>53</v>
      </c>
      <c r="E692" s="9" t="s">
        <v>61</v>
      </c>
      <c r="F692" s="9" t="s">
        <v>58</v>
      </c>
      <c r="G692" s="9">
        <v>8</v>
      </c>
      <c r="H692" s="9">
        <v>2106</v>
      </c>
      <c r="I692" s="9">
        <v>2156.9651999999996</v>
      </c>
      <c r="J692" s="64">
        <f t="shared" si="10"/>
        <v>689</v>
      </c>
    </row>
    <row r="693" spans="2:10" x14ac:dyDescent="0.25">
      <c r="B693" s="67">
        <v>41774</v>
      </c>
      <c r="C693" s="8">
        <v>2892</v>
      </c>
      <c r="D693" s="9" t="s">
        <v>57</v>
      </c>
      <c r="E693" s="9" t="s">
        <v>64</v>
      </c>
      <c r="F693" s="9" t="s">
        <v>55</v>
      </c>
      <c r="G693" s="9">
        <v>8</v>
      </c>
      <c r="H693" s="9">
        <v>12540</v>
      </c>
      <c r="I693" s="9">
        <v>2151.3624</v>
      </c>
      <c r="J693" s="64">
        <f t="shared" si="10"/>
        <v>690</v>
      </c>
    </row>
    <row r="694" spans="2:10" x14ac:dyDescent="0.25">
      <c r="B694" s="67">
        <v>41393</v>
      </c>
      <c r="C694" s="8">
        <v>1418</v>
      </c>
      <c r="D694" s="9" t="s">
        <v>56</v>
      </c>
      <c r="E694" s="9" t="s">
        <v>60</v>
      </c>
      <c r="F694" s="9" t="s">
        <v>55</v>
      </c>
      <c r="G694" s="9">
        <v>10</v>
      </c>
      <c r="H694" s="9">
        <v>8480</v>
      </c>
      <c r="I694" s="9">
        <v>2146.5</v>
      </c>
      <c r="J694" s="64">
        <f t="shared" si="10"/>
        <v>691</v>
      </c>
    </row>
    <row r="695" spans="2:10" x14ac:dyDescent="0.25">
      <c r="B695" s="67">
        <v>41385</v>
      </c>
      <c r="C695" s="8">
        <v>2421</v>
      </c>
      <c r="D695" s="9" t="s">
        <v>57</v>
      </c>
      <c r="E695" s="9" t="s">
        <v>65</v>
      </c>
      <c r="F695" s="9" t="s">
        <v>59</v>
      </c>
      <c r="G695" s="9">
        <v>7</v>
      </c>
      <c r="H695" s="9">
        <v>11172</v>
      </c>
      <c r="I695" s="9">
        <v>2141.1137999999996</v>
      </c>
      <c r="J695" s="64">
        <f t="shared" si="10"/>
        <v>692</v>
      </c>
    </row>
    <row r="696" spans="2:10" x14ac:dyDescent="0.25">
      <c r="B696" s="67">
        <v>41770</v>
      </c>
      <c r="C696" s="8">
        <v>2431</v>
      </c>
      <c r="D696" s="9" t="s">
        <v>53</v>
      </c>
      <c r="E696" s="9" t="s">
        <v>65</v>
      </c>
      <c r="F696" s="9" t="s">
        <v>59</v>
      </c>
      <c r="G696" s="9">
        <v>8</v>
      </c>
      <c r="H696" s="9">
        <v>5760</v>
      </c>
      <c r="I696" s="9">
        <v>2139.2640000000001</v>
      </c>
      <c r="J696" s="64">
        <f t="shared" si="10"/>
        <v>693</v>
      </c>
    </row>
    <row r="697" spans="2:10" x14ac:dyDescent="0.25">
      <c r="B697" s="67">
        <v>41785</v>
      </c>
      <c r="C697" s="8">
        <v>2136</v>
      </c>
      <c r="D697" s="9" t="s">
        <v>57</v>
      </c>
      <c r="E697" s="9" t="s">
        <v>62</v>
      </c>
      <c r="F697" s="9" t="s">
        <v>55</v>
      </c>
      <c r="G697" s="9">
        <v>8</v>
      </c>
      <c r="H697" s="9">
        <v>9900</v>
      </c>
      <c r="I697" s="9">
        <v>2138.9940000000001</v>
      </c>
      <c r="J697" s="64">
        <f t="shared" si="10"/>
        <v>694</v>
      </c>
    </row>
    <row r="698" spans="2:10" x14ac:dyDescent="0.25">
      <c r="B698" s="67">
        <v>40964</v>
      </c>
      <c r="C698" s="8">
        <v>1889</v>
      </c>
      <c r="D698" s="9" t="s">
        <v>56</v>
      </c>
      <c r="E698" s="9" t="s">
        <v>61</v>
      </c>
      <c r="F698" s="9" t="s">
        <v>58</v>
      </c>
      <c r="G698" s="9">
        <v>6</v>
      </c>
      <c r="H698" s="9">
        <v>1728</v>
      </c>
      <c r="I698" s="9">
        <v>2136.8447999999999</v>
      </c>
      <c r="J698" s="64">
        <f t="shared" si="10"/>
        <v>695</v>
      </c>
    </row>
    <row r="699" spans="2:10" x14ac:dyDescent="0.25">
      <c r="B699" s="67">
        <v>41771</v>
      </c>
      <c r="C699" s="8">
        <v>1997</v>
      </c>
      <c r="D699" s="9" t="s">
        <v>56</v>
      </c>
      <c r="E699" s="9" t="s">
        <v>61</v>
      </c>
      <c r="F699" s="9" t="s">
        <v>58</v>
      </c>
      <c r="G699" s="9">
        <v>8</v>
      </c>
      <c r="H699" s="9">
        <v>3408</v>
      </c>
      <c r="I699" s="9">
        <v>2123.8656000000001</v>
      </c>
      <c r="J699" s="64">
        <f t="shared" si="10"/>
        <v>696</v>
      </c>
    </row>
    <row r="700" spans="2:10" x14ac:dyDescent="0.25">
      <c r="B700" s="67">
        <v>41380</v>
      </c>
      <c r="C700" s="8">
        <v>1405</v>
      </c>
      <c r="D700" s="9" t="s">
        <v>53</v>
      </c>
      <c r="E700" s="9" t="s">
        <v>60</v>
      </c>
      <c r="F700" s="9" t="s">
        <v>59</v>
      </c>
      <c r="G700" s="9">
        <v>7</v>
      </c>
      <c r="H700" s="9">
        <v>8820</v>
      </c>
      <c r="I700" s="9">
        <v>2115.6239999999998</v>
      </c>
      <c r="J700" s="64">
        <f t="shared" si="10"/>
        <v>697</v>
      </c>
    </row>
    <row r="701" spans="2:10" x14ac:dyDescent="0.25">
      <c r="B701" s="67">
        <v>41367</v>
      </c>
      <c r="C701" s="8">
        <v>2871</v>
      </c>
      <c r="D701" s="9" t="s">
        <v>57</v>
      </c>
      <c r="E701" s="9" t="s">
        <v>64</v>
      </c>
      <c r="F701" s="9" t="s">
        <v>59</v>
      </c>
      <c r="G701" s="9">
        <v>6</v>
      </c>
      <c r="H701" s="9">
        <v>11070</v>
      </c>
      <c r="I701" s="9">
        <v>2114.8128000000002</v>
      </c>
      <c r="J701" s="64">
        <f t="shared" si="10"/>
        <v>698</v>
      </c>
    </row>
    <row r="702" spans="2:10" x14ac:dyDescent="0.25">
      <c r="B702" s="67">
        <v>40963</v>
      </c>
      <c r="C702" s="8">
        <v>2852</v>
      </c>
      <c r="D702" s="9" t="s">
        <v>56</v>
      </c>
      <c r="E702" s="9" t="s">
        <v>64</v>
      </c>
      <c r="F702" s="9" t="s">
        <v>58</v>
      </c>
      <c r="G702" s="9">
        <v>9</v>
      </c>
      <c r="H702" s="9">
        <v>8073</v>
      </c>
      <c r="I702" s="9">
        <v>2109.7440000000001</v>
      </c>
      <c r="J702" s="64">
        <f t="shared" si="10"/>
        <v>699</v>
      </c>
    </row>
    <row r="703" spans="2:10" x14ac:dyDescent="0.25">
      <c r="B703" s="67">
        <v>41399</v>
      </c>
      <c r="C703" s="8">
        <v>2428</v>
      </c>
      <c r="D703" s="9" t="s">
        <v>53</v>
      </c>
      <c r="E703" s="9" t="s">
        <v>65</v>
      </c>
      <c r="F703" s="9" t="s">
        <v>58</v>
      </c>
      <c r="G703" s="9">
        <v>8</v>
      </c>
      <c r="H703" s="9">
        <v>4416</v>
      </c>
      <c r="I703" s="9">
        <v>2109.0816</v>
      </c>
      <c r="J703" s="64">
        <f t="shared" si="10"/>
        <v>700</v>
      </c>
    </row>
    <row r="704" spans="2:10" x14ac:dyDescent="0.25">
      <c r="B704" s="67">
        <v>41386</v>
      </c>
      <c r="C704" s="8">
        <v>2211</v>
      </c>
      <c r="D704" s="9" t="s">
        <v>57</v>
      </c>
      <c r="E704" s="9" t="s">
        <v>63</v>
      </c>
      <c r="F704" s="9" t="s">
        <v>58</v>
      </c>
      <c r="G704" s="9">
        <v>10</v>
      </c>
      <c r="H704" s="9">
        <v>5400</v>
      </c>
      <c r="I704" s="9">
        <v>2108.7000000000003</v>
      </c>
      <c r="J704" s="64">
        <f t="shared" si="10"/>
        <v>701</v>
      </c>
    </row>
    <row r="705" spans="2:10" x14ac:dyDescent="0.25">
      <c r="B705" s="67">
        <v>41371</v>
      </c>
      <c r="C705" s="8">
        <v>1582</v>
      </c>
      <c r="D705" s="9" t="s">
        <v>53</v>
      </c>
      <c r="E705" s="9" t="s">
        <v>61</v>
      </c>
      <c r="F705" s="9" t="s">
        <v>58</v>
      </c>
      <c r="G705" s="9">
        <v>10</v>
      </c>
      <c r="H705" s="9">
        <v>10400</v>
      </c>
      <c r="I705" s="9">
        <v>2102.88</v>
      </c>
      <c r="J705" s="64">
        <f t="shared" si="10"/>
        <v>702</v>
      </c>
    </row>
    <row r="706" spans="2:10" x14ac:dyDescent="0.25">
      <c r="B706" s="67">
        <v>41386</v>
      </c>
      <c r="C706" s="8">
        <v>2786</v>
      </c>
      <c r="D706" s="9" t="s">
        <v>56</v>
      </c>
      <c r="E706" s="9" t="s">
        <v>65</v>
      </c>
      <c r="F706" s="9" t="s">
        <v>55</v>
      </c>
      <c r="G706" s="9">
        <v>7</v>
      </c>
      <c r="H706" s="9">
        <v>11550</v>
      </c>
      <c r="I706" s="9">
        <v>2089.395</v>
      </c>
      <c r="J706" s="64">
        <f t="shared" si="10"/>
        <v>703</v>
      </c>
    </row>
    <row r="707" spans="2:10" x14ac:dyDescent="0.25">
      <c r="B707" s="67">
        <v>41782</v>
      </c>
      <c r="C707" s="8">
        <v>1442</v>
      </c>
      <c r="D707" s="9" t="s">
        <v>56</v>
      </c>
      <c r="E707" s="9" t="s">
        <v>60</v>
      </c>
      <c r="F707" s="9" t="s">
        <v>59</v>
      </c>
      <c r="G707" s="9">
        <v>8</v>
      </c>
      <c r="H707" s="9">
        <v>4608</v>
      </c>
      <c r="I707" s="9">
        <v>2087.424</v>
      </c>
      <c r="J707" s="64">
        <f t="shared" si="10"/>
        <v>704</v>
      </c>
    </row>
    <row r="708" spans="2:10" x14ac:dyDescent="0.25">
      <c r="B708" s="67">
        <v>41383</v>
      </c>
      <c r="C708" s="8">
        <v>2420</v>
      </c>
      <c r="D708" s="9" t="s">
        <v>56</v>
      </c>
      <c r="E708" s="9" t="s">
        <v>65</v>
      </c>
      <c r="F708" s="9" t="s">
        <v>58</v>
      </c>
      <c r="G708" s="9">
        <v>10</v>
      </c>
      <c r="H708" s="9">
        <v>5160</v>
      </c>
      <c r="I708" s="9">
        <v>2085.1559999999999</v>
      </c>
      <c r="J708" s="64">
        <f t="shared" ref="J708:J771" si="11">RANK(I708,$I$4:$I$1328,0)</f>
        <v>705</v>
      </c>
    </row>
    <row r="709" spans="2:10" x14ac:dyDescent="0.25">
      <c r="B709" s="67">
        <v>40947</v>
      </c>
      <c r="C709" s="8">
        <v>1700</v>
      </c>
      <c r="D709" s="9" t="s">
        <v>56</v>
      </c>
      <c r="E709" s="9" t="s">
        <v>62</v>
      </c>
      <c r="F709" s="9" t="s">
        <v>58</v>
      </c>
      <c r="G709" s="9">
        <v>10</v>
      </c>
      <c r="H709" s="9">
        <v>2580</v>
      </c>
      <c r="I709" s="9">
        <v>2085.1559999999999</v>
      </c>
      <c r="J709" s="64">
        <f t="shared" si="11"/>
        <v>705</v>
      </c>
    </row>
    <row r="710" spans="2:10" x14ac:dyDescent="0.25">
      <c r="B710" s="67">
        <v>41828</v>
      </c>
      <c r="C710" s="8">
        <v>2036</v>
      </c>
      <c r="D710" s="9" t="s">
        <v>56</v>
      </c>
      <c r="E710" s="9" t="s">
        <v>61</v>
      </c>
      <c r="F710" s="9" t="s">
        <v>59</v>
      </c>
      <c r="G710" s="9">
        <v>9</v>
      </c>
      <c r="H710" s="9">
        <v>1512</v>
      </c>
      <c r="I710" s="9">
        <v>2084.1408000000001</v>
      </c>
      <c r="J710" s="64">
        <f t="shared" si="11"/>
        <v>707</v>
      </c>
    </row>
    <row r="711" spans="2:10" x14ac:dyDescent="0.25">
      <c r="B711" s="67">
        <v>40971</v>
      </c>
      <c r="C711" s="8">
        <v>2076</v>
      </c>
      <c r="D711" s="9" t="s">
        <v>57</v>
      </c>
      <c r="E711" s="9" t="s">
        <v>62</v>
      </c>
      <c r="F711" s="9" t="s">
        <v>58</v>
      </c>
      <c r="G711" s="9">
        <v>9</v>
      </c>
      <c r="H711" s="9">
        <v>13050</v>
      </c>
      <c r="I711" s="9">
        <v>2082.7800000000002</v>
      </c>
      <c r="J711" s="64">
        <f t="shared" si="11"/>
        <v>708</v>
      </c>
    </row>
    <row r="712" spans="2:10" x14ac:dyDescent="0.25">
      <c r="B712" s="67">
        <v>41800</v>
      </c>
      <c r="C712" s="8">
        <v>1460</v>
      </c>
      <c r="D712" s="9" t="s">
        <v>56</v>
      </c>
      <c r="E712" s="9" t="s">
        <v>60</v>
      </c>
      <c r="F712" s="9" t="s">
        <v>59</v>
      </c>
      <c r="G712" s="9">
        <v>7</v>
      </c>
      <c r="H712" s="9">
        <v>1564.5</v>
      </c>
      <c r="I712" s="9">
        <v>2080.7849999999999</v>
      </c>
      <c r="J712" s="64">
        <f t="shared" si="11"/>
        <v>709</v>
      </c>
    </row>
    <row r="713" spans="2:10" x14ac:dyDescent="0.25">
      <c r="B713" s="67">
        <v>40922</v>
      </c>
      <c r="C713" s="8">
        <v>2043</v>
      </c>
      <c r="D713" s="9" t="s">
        <v>57</v>
      </c>
      <c r="E713" s="9" t="s">
        <v>62</v>
      </c>
      <c r="F713" s="9" t="s">
        <v>59</v>
      </c>
      <c r="G713" s="9">
        <v>9</v>
      </c>
      <c r="H713" s="9">
        <v>3834</v>
      </c>
      <c r="I713" s="9">
        <v>2080.7118</v>
      </c>
      <c r="J713" s="64">
        <f t="shared" si="11"/>
        <v>710</v>
      </c>
    </row>
    <row r="714" spans="2:10" x14ac:dyDescent="0.25">
      <c r="B714" s="67">
        <v>40950</v>
      </c>
      <c r="C714" s="8">
        <v>2275</v>
      </c>
      <c r="D714" s="9" t="s">
        <v>53</v>
      </c>
      <c r="E714" s="9" t="s">
        <v>65</v>
      </c>
      <c r="F714" s="9" t="s">
        <v>58</v>
      </c>
      <c r="G714" s="9">
        <v>10</v>
      </c>
      <c r="H714" s="9">
        <v>5640</v>
      </c>
      <c r="I714" s="9">
        <v>2078.34</v>
      </c>
      <c r="J714" s="64">
        <f t="shared" si="11"/>
        <v>711</v>
      </c>
    </row>
    <row r="715" spans="2:10" x14ac:dyDescent="0.25">
      <c r="B715" s="67">
        <v>40960</v>
      </c>
      <c r="C715" s="8">
        <v>1162</v>
      </c>
      <c r="D715" s="9" t="s">
        <v>53</v>
      </c>
      <c r="E715" s="9" t="s">
        <v>54</v>
      </c>
      <c r="F715" s="9" t="s">
        <v>59</v>
      </c>
      <c r="G715" s="9">
        <v>6</v>
      </c>
      <c r="H715" s="9">
        <v>2412</v>
      </c>
      <c r="I715" s="9">
        <v>2078.1792</v>
      </c>
      <c r="J715" s="64">
        <f t="shared" si="11"/>
        <v>712</v>
      </c>
    </row>
    <row r="716" spans="2:10" x14ac:dyDescent="0.25">
      <c r="B716" s="67">
        <v>41798</v>
      </c>
      <c r="C716" s="8">
        <v>1778</v>
      </c>
      <c r="D716" s="9" t="s">
        <v>56</v>
      </c>
      <c r="E716" s="9" t="s">
        <v>62</v>
      </c>
      <c r="F716" s="9" t="s">
        <v>55</v>
      </c>
      <c r="G716" s="9">
        <v>6</v>
      </c>
      <c r="H716" s="9">
        <v>1764</v>
      </c>
      <c r="I716" s="9">
        <v>2071.2888000000003</v>
      </c>
      <c r="J716" s="64">
        <f t="shared" si="11"/>
        <v>713</v>
      </c>
    </row>
    <row r="717" spans="2:10" x14ac:dyDescent="0.25">
      <c r="B717" s="67">
        <v>41350</v>
      </c>
      <c r="C717" s="8">
        <v>2498</v>
      </c>
      <c r="D717" s="9" t="s">
        <v>56</v>
      </c>
      <c r="E717" s="9" t="s">
        <v>64</v>
      </c>
      <c r="F717" s="9" t="s">
        <v>55</v>
      </c>
      <c r="G717" s="9">
        <v>6</v>
      </c>
      <c r="H717" s="9">
        <v>1764</v>
      </c>
      <c r="I717" s="9">
        <v>2071.2888000000003</v>
      </c>
      <c r="J717" s="64">
        <f t="shared" si="11"/>
        <v>713</v>
      </c>
    </row>
    <row r="718" spans="2:10" x14ac:dyDescent="0.25">
      <c r="B718" s="67">
        <v>41340</v>
      </c>
      <c r="C718" s="8">
        <v>1176</v>
      </c>
      <c r="D718" s="9" t="s">
        <v>57</v>
      </c>
      <c r="E718" s="9" t="s">
        <v>54</v>
      </c>
      <c r="F718" s="9" t="s">
        <v>58</v>
      </c>
      <c r="G718" s="9">
        <v>9</v>
      </c>
      <c r="H718" s="9">
        <v>2524.5</v>
      </c>
      <c r="I718" s="9">
        <v>2069.5850999999998</v>
      </c>
      <c r="J718" s="64">
        <f t="shared" si="11"/>
        <v>715</v>
      </c>
    </row>
    <row r="719" spans="2:10" x14ac:dyDescent="0.25">
      <c r="B719" s="67">
        <v>41812</v>
      </c>
      <c r="C719" s="8">
        <v>1472</v>
      </c>
      <c r="D719" s="9" t="s">
        <v>56</v>
      </c>
      <c r="E719" s="9" t="s">
        <v>60</v>
      </c>
      <c r="F719" s="9" t="s">
        <v>55</v>
      </c>
      <c r="G719" s="9">
        <v>9</v>
      </c>
      <c r="H719" s="9">
        <v>14512.5</v>
      </c>
      <c r="I719" s="9">
        <v>2066.58</v>
      </c>
      <c r="J719" s="64">
        <f t="shared" si="11"/>
        <v>716</v>
      </c>
    </row>
    <row r="720" spans="2:10" x14ac:dyDescent="0.25">
      <c r="B720" s="67">
        <v>41796</v>
      </c>
      <c r="C720" s="8">
        <v>2599</v>
      </c>
      <c r="D720" s="9" t="s">
        <v>53</v>
      </c>
      <c r="E720" s="9" t="s">
        <v>63</v>
      </c>
      <c r="F720" s="9" t="s">
        <v>58</v>
      </c>
      <c r="G720" s="9">
        <v>6</v>
      </c>
      <c r="H720" s="9">
        <v>9900</v>
      </c>
      <c r="I720" s="9">
        <v>2066.13</v>
      </c>
      <c r="J720" s="64">
        <f t="shared" si="11"/>
        <v>717</v>
      </c>
    </row>
    <row r="721" spans="2:10" x14ac:dyDescent="0.25">
      <c r="B721" s="67">
        <v>41785</v>
      </c>
      <c r="C721" s="8">
        <v>2004</v>
      </c>
      <c r="D721" s="9" t="s">
        <v>57</v>
      </c>
      <c r="E721" s="9" t="s">
        <v>61</v>
      </c>
      <c r="F721" s="9" t="s">
        <v>58</v>
      </c>
      <c r="G721" s="9">
        <v>8</v>
      </c>
      <c r="H721" s="9">
        <v>4080</v>
      </c>
      <c r="I721" s="9">
        <v>2063.0519999999997</v>
      </c>
      <c r="J721" s="64">
        <f t="shared" si="11"/>
        <v>718</v>
      </c>
    </row>
    <row r="722" spans="2:10" x14ac:dyDescent="0.25">
      <c r="B722" s="67">
        <v>41815</v>
      </c>
      <c r="C722" s="8">
        <v>2545</v>
      </c>
      <c r="D722" s="9" t="s">
        <v>53</v>
      </c>
      <c r="E722" s="9" t="s">
        <v>64</v>
      </c>
      <c r="F722" s="9" t="s">
        <v>58</v>
      </c>
      <c r="G722" s="9">
        <v>9</v>
      </c>
      <c r="H722" s="9">
        <v>6777</v>
      </c>
      <c r="I722" s="9">
        <v>2062.9187999999999</v>
      </c>
      <c r="J722" s="64">
        <f t="shared" si="11"/>
        <v>719</v>
      </c>
    </row>
    <row r="723" spans="2:10" x14ac:dyDescent="0.25">
      <c r="B723" s="67">
        <v>40969</v>
      </c>
      <c r="C723" s="8">
        <v>1170</v>
      </c>
      <c r="D723" s="9" t="s">
        <v>57</v>
      </c>
      <c r="E723" s="9" t="s">
        <v>54</v>
      </c>
      <c r="F723" s="9" t="s">
        <v>59</v>
      </c>
      <c r="G723" s="9">
        <v>8</v>
      </c>
      <c r="H723" s="9">
        <v>2178</v>
      </c>
      <c r="I723" s="9">
        <v>2062.7837999999997</v>
      </c>
      <c r="J723" s="64">
        <f t="shared" si="11"/>
        <v>720</v>
      </c>
    </row>
    <row r="724" spans="2:10" x14ac:dyDescent="0.25">
      <c r="B724" s="67">
        <v>41795</v>
      </c>
      <c r="C724" s="8">
        <v>2009</v>
      </c>
      <c r="D724" s="9" t="s">
        <v>56</v>
      </c>
      <c r="E724" s="9" t="s">
        <v>61</v>
      </c>
      <c r="F724" s="9" t="s">
        <v>59</v>
      </c>
      <c r="G724" s="9">
        <v>9</v>
      </c>
      <c r="H724" s="9">
        <v>6318</v>
      </c>
      <c r="I724" s="9">
        <v>2062.1951999999997</v>
      </c>
      <c r="J724" s="64">
        <f t="shared" si="11"/>
        <v>721</v>
      </c>
    </row>
    <row r="725" spans="2:10" x14ac:dyDescent="0.25">
      <c r="B725" s="67">
        <v>40928</v>
      </c>
      <c r="C725" s="8">
        <v>2170</v>
      </c>
      <c r="D725" s="9" t="s">
        <v>53</v>
      </c>
      <c r="E725" s="9" t="s">
        <v>63</v>
      </c>
      <c r="F725" s="9" t="s">
        <v>59</v>
      </c>
      <c r="G725" s="9">
        <v>6</v>
      </c>
      <c r="H725" s="9">
        <v>8032.5</v>
      </c>
      <c r="I725" s="9">
        <v>2061.4607999999998</v>
      </c>
      <c r="J725" s="64">
        <f t="shared" si="11"/>
        <v>722</v>
      </c>
    </row>
    <row r="726" spans="2:10" x14ac:dyDescent="0.25">
      <c r="B726" s="67">
        <v>41379</v>
      </c>
      <c r="C726" s="8">
        <v>2418</v>
      </c>
      <c r="D726" s="9" t="s">
        <v>57</v>
      </c>
      <c r="E726" s="9" t="s">
        <v>65</v>
      </c>
      <c r="F726" s="9" t="s">
        <v>58</v>
      </c>
      <c r="G726" s="9">
        <v>7</v>
      </c>
      <c r="H726" s="9">
        <v>3370.5</v>
      </c>
      <c r="I726" s="9">
        <v>2058.7013999999999</v>
      </c>
      <c r="J726" s="64">
        <f t="shared" si="11"/>
        <v>723</v>
      </c>
    </row>
    <row r="727" spans="2:10" x14ac:dyDescent="0.25">
      <c r="B727" s="67">
        <v>40969</v>
      </c>
      <c r="C727" s="8">
        <v>2075</v>
      </c>
      <c r="D727" s="9" t="s">
        <v>56</v>
      </c>
      <c r="E727" s="9" t="s">
        <v>62</v>
      </c>
      <c r="F727" s="9" t="s">
        <v>55</v>
      </c>
      <c r="G727" s="9">
        <v>10</v>
      </c>
      <c r="H727" s="9">
        <v>8520</v>
      </c>
      <c r="I727" s="9">
        <v>2055.0239999999999</v>
      </c>
      <c r="J727" s="64">
        <f t="shared" si="11"/>
        <v>724</v>
      </c>
    </row>
    <row r="728" spans="2:10" x14ac:dyDescent="0.25">
      <c r="B728" s="67">
        <v>41772</v>
      </c>
      <c r="C728" s="8">
        <v>2128</v>
      </c>
      <c r="D728" s="9" t="s">
        <v>53</v>
      </c>
      <c r="E728" s="9" t="s">
        <v>62</v>
      </c>
      <c r="F728" s="9" t="s">
        <v>55</v>
      </c>
      <c r="G728" s="9">
        <v>7</v>
      </c>
      <c r="H728" s="9">
        <v>6237</v>
      </c>
      <c r="I728" s="9">
        <v>2046.9834000000001</v>
      </c>
      <c r="J728" s="64">
        <f t="shared" si="11"/>
        <v>725</v>
      </c>
    </row>
    <row r="729" spans="2:10" x14ac:dyDescent="0.25">
      <c r="B729" s="67">
        <v>40944</v>
      </c>
      <c r="C729" s="8">
        <v>1335</v>
      </c>
      <c r="D729" s="9" t="s">
        <v>57</v>
      </c>
      <c r="E729" s="9" t="s">
        <v>60</v>
      </c>
      <c r="F729" s="9" t="s">
        <v>55</v>
      </c>
      <c r="G729" s="9">
        <v>9</v>
      </c>
      <c r="H729" s="9">
        <v>5292</v>
      </c>
      <c r="I729" s="9">
        <v>2046.4163999999998</v>
      </c>
      <c r="J729" s="64">
        <f t="shared" si="11"/>
        <v>726</v>
      </c>
    </row>
    <row r="730" spans="2:10" x14ac:dyDescent="0.25">
      <c r="B730" s="67">
        <v>41767</v>
      </c>
      <c r="C730" s="8">
        <v>1427</v>
      </c>
      <c r="D730" s="9" t="s">
        <v>56</v>
      </c>
      <c r="E730" s="9" t="s">
        <v>60</v>
      </c>
      <c r="F730" s="9" t="s">
        <v>55</v>
      </c>
      <c r="G730" s="9">
        <v>8</v>
      </c>
      <c r="H730" s="9">
        <v>10380</v>
      </c>
      <c r="I730" s="9">
        <v>2044.6523999999999</v>
      </c>
      <c r="J730" s="64">
        <f t="shared" si="11"/>
        <v>727</v>
      </c>
    </row>
    <row r="731" spans="2:10" x14ac:dyDescent="0.25">
      <c r="B731" s="67">
        <v>40941</v>
      </c>
      <c r="C731" s="8">
        <v>1332</v>
      </c>
      <c r="D731" s="9" t="s">
        <v>57</v>
      </c>
      <c r="E731" s="9" t="s">
        <v>60</v>
      </c>
      <c r="F731" s="9" t="s">
        <v>59</v>
      </c>
      <c r="G731" s="9">
        <v>6</v>
      </c>
      <c r="H731" s="9">
        <v>3969</v>
      </c>
      <c r="I731" s="9">
        <v>2043.2412000000002</v>
      </c>
      <c r="J731" s="64">
        <f t="shared" si="11"/>
        <v>728</v>
      </c>
    </row>
    <row r="732" spans="2:10" x14ac:dyDescent="0.25">
      <c r="B732" s="67">
        <v>41813</v>
      </c>
      <c r="C732" s="8">
        <v>2914</v>
      </c>
      <c r="D732" s="9" t="s">
        <v>56</v>
      </c>
      <c r="E732" s="9" t="s">
        <v>64</v>
      </c>
      <c r="F732" s="9" t="s">
        <v>59</v>
      </c>
      <c r="G732" s="9">
        <v>9</v>
      </c>
      <c r="H732" s="9">
        <v>4252.5</v>
      </c>
      <c r="I732" s="9">
        <v>2041.2000000000003</v>
      </c>
      <c r="J732" s="64">
        <f t="shared" si="11"/>
        <v>729</v>
      </c>
    </row>
    <row r="733" spans="2:10" x14ac:dyDescent="0.25">
      <c r="B733" s="67">
        <v>40946</v>
      </c>
      <c r="C733" s="8">
        <v>2179</v>
      </c>
      <c r="D733" s="9" t="s">
        <v>53</v>
      </c>
      <c r="E733" s="9" t="s">
        <v>63</v>
      </c>
      <c r="F733" s="9" t="s">
        <v>59</v>
      </c>
      <c r="G733" s="9">
        <v>7</v>
      </c>
      <c r="H733" s="9">
        <v>4998</v>
      </c>
      <c r="I733" s="9">
        <v>2040.1835999999998</v>
      </c>
      <c r="J733" s="64">
        <f t="shared" si="11"/>
        <v>730</v>
      </c>
    </row>
    <row r="734" spans="2:10" x14ac:dyDescent="0.25">
      <c r="B734" s="67">
        <v>41780</v>
      </c>
      <c r="C734" s="8">
        <v>1251</v>
      </c>
      <c r="D734" s="9" t="s">
        <v>57</v>
      </c>
      <c r="E734" s="9" t="s">
        <v>54</v>
      </c>
      <c r="F734" s="9" t="s">
        <v>59</v>
      </c>
      <c r="G734" s="9">
        <v>8</v>
      </c>
      <c r="H734" s="9">
        <v>2256</v>
      </c>
      <c r="I734" s="9">
        <v>2038.5216</v>
      </c>
      <c r="J734" s="64">
        <f t="shared" si="11"/>
        <v>731</v>
      </c>
    </row>
    <row r="735" spans="2:10" x14ac:dyDescent="0.25">
      <c r="B735" s="67">
        <v>40967</v>
      </c>
      <c r="C735" s="8">
        <v>2188</v>
      </c>
      <c r="D735" s="9" t="s">
        <v>53</v>
      </c>
      <c r="E735" s="9" t="s">
        <v>63</v>
      </c>
      <c r="F735" s="9" t="s">
        <v>59</v>
      </c>
      <c r="G735" s="9">
        <v>7</v>
      </c>
      <c r="H735" s="9">
        <v>3045</v>
      </c>
      <c r="I735" s="9">
        <v>2037.7140000000002</v>
      </c>
      <c r="J735" s="64">
        <f t="shared" si="11"/>
        <v>732</v>
      </c>
    </row>
    <row r="736" spans="2:10" x14ac:dyDescent="0.25">
      <c r="B736" s="67">
        <v>41788</v>
      </c>
      <c r="C736" s="8">
        <v>1773</v>
      </c>
      <c r="D736" s="9" t="s">
        <v>57</v>
      </c>
      <c r="E736" s="9" t="s">
        <v>62</v>
      </c>
      <c r="F736" s="9" t="s">
        <v>59</v>
      </c>
      <c r="G736" s="9">
        <v>6</v>
      </c>
      <c r="H736" s="9">
        <v>8280</v>
      </c>
      <c r="I736" s="9">
        <v>2036.88</v>
      </c>
      <c r="J736" s="64">
        <f t="shared" si="11"/>
        <v>733</v>
      </c>
    </row>
    <row r="737" spans="2:10" x14ac:dyDescent="0.25">
      <c r="B737" s="67">
        <v>41812</v>
      </c>
      <c r="C737" s="8">
        <v>2452</v>
      </c>
      <c r="D737" s="9" t="s">
        <v>53</v>
      </c>
      <c r="E737" s="9" t="s">
        <v>65</v>
      </c>
      <c r="F737" s="9" t="s">
        <v>55</v>
      </c>
      <c r="G737" s="9">
        <v>6</v>
      </c>
      <c r="H737" s="9">
        <v>1566</v>
      </c>
      <c r="I737" s="9">
        <v>2028.5964000000004</v>
      </c>
      <c r="J737" s="64">
        <f t="shared" si="11"/>
        <v>734</v>
      </c>
    </row>
    <row r="738" spans="2:10" x14ac:dyDescent="0.25">
      <c r="B738" s="67">
        <v>41796</v>
      </c>
      <c r="C738" s="8">
        <v>1777</v>
      </c>
      <c r="D738" s="9" t="s">
        <v>53</v>
      </c>
      <c r="E738" s="9" t="s">
        <v>62</v>
      </c>
      <c r="F738" s="9" t="s">
        <v>55</v>
      </c>
      <c r="G738" s="9">
        <v>7</v>
      </c>
      <c r="H738" s="9">
        <v>2063.25</v>
      </c>
      <c r="I738" s="9">
        <v>2027.7620999999997</v>
      </c>
      <c r="J738" s="64">
        <f t="shared" si="11"/>
        <v>735</v>
      </c>
    </row>
    <row r="739" spans="2:10" x14ac:dyDescent="0.25">
      <c r="B739" s="67">
        <v>40948</v>
      </c>
      <c r="C739" s="8">
        <v>1150</v>
      </c>
      <c r="D739" s="9" t="s">
        <v>53</v>
      </c>
      <c r="E739" s="9" t="s">
        <v>54</v>
      </c>
      <c r="F739" s="9" t="s">
        <v>58</v>
      </c>
      <c r="G739" s="9">
        <v>7</v>
      </c>
      <c r="H739" s="9">
        <v>7024.5</v>
      </c>
      <c r="I739" s="9">
        <v>2027.739</v>
      </c>
      <c r="J739" s="64">
        <f t="shared" si="11"/>
        <v>736</v>
      </c>
    </row>
    <row r="740" spans="2:10" x14ac:dyDescent="0.25">
      <c r="B740" s="67">
        <v>41396</v>
      </c>
      <c r="C740" s="8">
        <v>1421</v>
      </c>
      <c r="D740" s="9" t="s">
        <v>56</v>
      </c>
      <c r="E740" s="9" t="s">
        <v>60</v>
      </c>
      <c r="F740" s="9" t="s">
        <v>58</v>
      </c>
      <c r="G740" s="9">
        <v>9</v>
      </c>
      <c r="H740" s="9">
        <v>1552.5</v>
      </c>
      <c r="I740" s="9">
        <v>2023.8390000000002</v>
      </c>
      <c r="J740" s="64">
        <f t="shared" si="11"/>
        <v>737</v>
      </c>
    </row>
    <row r="741" spans="2:10" x14ac:dyDescent="0.25">
      <c r="B741" s="67">
        <v>41817</v>
      </c>
      <c r="C741" s="8">
        <v>2819</v>
      </c>
      <c r="D741" s="9" t="s">
        <v>56</v>
      </c>
      <c r="E741" s="9" t="s">
        <v>65</v>
      </c>
      <c r="F741" s="9" t="s">
        <v>59</v>
      </c>
      <c r="G741" s="9">
        <v>7</v>
      </c>
      <c r="H741" s="9">
        <v>4599</v>
      </c>
      <c r="I741" s="9">
        <v>2021.2605000000001</v>
      </c>
      <c r="J741" s="64">
        <f t="shared" si="11"/>
        <v>738</v>
      </c>
    </row>
    <row r="742" spans="2:10" x14ac:dyDescent="0.25">
      <c r="B742" s="67">
        <v>41356</v>
      </c>
      <c r="C742" s="8">
        <v>2196</v>
      </c>
      <c r="D742" s="9" t="s">
        <v>57</v>
      </c>
      <c r="E742" s="9" t="s">
        <v>63</v>
      </c>
      <c r="F742" s="9" t="s">
        <v>59</v>
      </c>
      <c r="G742" s="9">
        <v>6</v>
      </c>
      <c r="H742" s="9">
        <v>8172</v>
      </c>
      <c r="I742" s="9">
        <v>2018.2797</v>
      </c>
      <c r="J742" s="64">
        <f t="shared" si="11"/>
        <v>739</v>
      </c>
    </row>
    <row r="743" spans="2:10" x14ac:dyDescent="0.25">
      <c r="B743" s="67">
        <v>41356</v>
      </c>
      <c r="C743" s="8">
        <v>2095</v>
      </c>
      <c r="D743" s="9" t="s">
        <v>53</v>
      </c>
      <c r="E743" s="9" t="s">
        <v>62</v>
      </c>
      <c r="F743" s="9" t="s">
        <v>58</v>
      </c>
      <c r="G743" s="9">
        <v>8</v>
      </c>
      <c r="H743" s="9">
        <v>4688</v>
      </c>
      <c r="I743" s="9">
        <v>2016.7776000000001</v>
      </c>
      <c r="J743" s="64">
        <f t="shared" si="11"/>
        <v>740</v>
      </c>
    </row>
    <row r="744" spans="2:10" x14ac:dyDescent="0.25">
      <c r="B744" s="67">
        <v>41803</v>
      </c>
      <c r="C744" s="8">
        <v>2906</v>
      </c>
      <c r="D744" s="9" t="s">
        <v>56</v>
      </c>
      <c r="E744" s="9" t="s">
        <v>64</v>
      </c>
      <c r="F744" s="9" t="s">
        <v>58</v>
      </c>
      <c r="G744" s="9">
        <v>10</v>
      </c>
      <c r="H744" s="9">
        <v>10640</v>
      </c>
      <c r="I744" s="9">
        <v>2016.28</v>
      </c>
      <c r="J744" s="64">
        <f t="shared" si="11"/>
        <v>741</v>
      </c>
    </row>
    <row r="745" spans="2:10" x14ac:dyDescent="0.25">
      <c r="B745" s="67">
        <v>41796</v>
      </c>
      <c r="C745" s="8">
        <v>1645</v>
      </c>
      <c r="D745" s="9" t="s">
        <v>53</v>
      </c>
      <c r="E745" s="9" t="s">
        <v>61</v>
      </c>
      <c r="F745" s="9" t="s">
        <v>58</v>
      </c>
      <c r="G745" s="9">
        <v>7</v>
      </c>
      <c r="H745" s="9">
        <v>4186</v>
      </c>
      <c r="I745" s="9">
        <v>2015.5590000000002</v>
      </c>
      <c r="J745" s="64">
        <f t="shared" si="11"/>
        <v>742</v>
      </c>
    </row>
    <row r="746" spans="2:10" x14ac:dyDescent="0.25">
      <c r="B746" s="67">
        <v>41387</v>
      </c>
      <c r="C746" s="8">
        <v>2881</v>
      </c>
      <c r="D746" s="9" t="s">
        <v>53</v>
      </c>
      <c r="E746" s="9" t="s">
        <v>64</v>
      </c>
      <c r="F746" s="9" t="s">
        <v>59</v>
      </c>
      <c r="G746" s="9">
        <v>7</v>
      </c>
      <c r="H746" s="9">
        <v>5922</v>
      </c>
      <c r="I746" s="9">
        <v>2014.0722000000001</v>
      </c>
      <c r="J746" s="64">
        <f t="shared" si="11"/>
        <v>743</v>
      </c>
    </row>
    <row r="747" spans="2:10" x14ac:dyDescent="0.25">
      <c r="B747" s="67">
        <v>40965</v>
      </c>
      <c r="C747" s="8">
        <v>1709</v>
      </c>
      <c r="D747" s="9" t="s">
        <v>56</v>
      </c>
      <c r="E747" s="9" t="s">
        <v>62</v>
      </c>
      <c r="F747" s="9" t="s">
        <v>58</v>
      </c>
      <c r="G747" s="9">
        <v>8</v>
      </c>
      <c r="H747" s="9">
        <v>12480</v>
      </c>
      <c r="I747" s="9">
        <v>2013.2736</v>
      </c>
      <c r="J747" s="64">
        <f t="shared" si="11"/>
        <v>744</v>
      </c>
    </row>
    <row r="748" spans="2:10" x14ac:dyDescent="0.25">
      <c r="B748" s="67">
        <v>41822</v>
      </c>
      <c r="C748" s="8">
        <v>1791</v>
      </c>
      <c r="D748" s="9" t="s">
        <v>57</v>
      </c>
      <c r="E748" s="9" t="s">
        <v>62</v>
      </c>
      <c r="F748" s="9" t="s">
        <v>59</v>
      </c>
      <c r="G748" s="9">
        <v>9</v>
      </c>
      <c r="H748" s="9">
        <v>10170</v>
      </c>
      <c r="I748" s="9">
        <v>2013.0498000000002</v>
      </c>
      <c r="J748" s="64">
        <f t="shared" si="11"/>
        <v>745</v>
      </c>
    </row>
    <row r="749" spans="2:10" x14ac:dyDescent="0.25">
      <c r="B749" s="67">
        <v>41365</v>
      </c>
      <c r="C749" s="8">
        <v>1579</v>
      </c>
      <c r="D749" s="9" t="s">
        <v>53</v>
      </c>
      <c r="E749" s="9" t="s">
        <v>61</v>
      </c>
      <c r="F749" s="9" t="s">
        <v>55</v>
      </c>
      <c r="G749" s="9">
        <v>7</v>
      </c>
      <c r="H749" s="9">
        <v>1533</v>
      </c>
      <c r="I749" s="9">
        <v>2004.2442000000001</v>
      </c>
      <c r="J749" s="64">
        <f t="shared" si="11"/>
        <v>746</v>
      </c>
    </row>
    <row r="750" spans="2:10" x14ac:dyDescent="0.25">
      <c r="B750" s="67">
        <v>40933</v>
      </c>
      <c r="C750" s="8">
        <v>1135</v>
      </c>
      <c r="D750" s="9" t="s">
        <v>53</v>
      </c>
      <c r="E750" s="9" t="s">
        <v>54</v>
      </c>
      <c r="F750" s="9" t="s">
        <v>59</v>
      </c>
      <c r="G750" s="9">
        <v>10</v>
      </c>
      <c r="H750" s="9">
        <v>13575</v>
      </c>
      <c r="I750" s="9">
        <v>1992.81</v>
      </c>
      <c r="J750" s="64">
        <f t="shared" si="11"/>
        <v>747</v>
      </c>
    </row>
    <row r="751" spans="2:10" x14ac:dyDescent="0.25">
      <c r="B751" s="67">
        <v>40910</v>
      </c>
      <c r="C751" s="8">
        <v>1302</v>
      </c>
      <c r="D751" s="9" t="s">
        <v>57</v>
      </c>
      <c r="E751" s="9" t="s">
        <v>60</v>
      </c>
      <c r="F751" s="9" t="s">
        <v>58</v>
      </c>
      <c r="G751" s="9">
        <v>7</v>
      </c>
      <c r="H751" s="9">
        <v>2152.5</v>
      </c>
      <c r="I751" s="9">
        <v>1987.6185000000003</v>
      </c>
      <c r="J751" s="64">
        <f t="shared" si="11"/>
        <v>748</v>
      </c>
    </row>
    <row r="752" spans="2:10" x14ac:dyDescent="0.25">
      <c r="B752" s="67">
        <v>41393</v>
      </c>
      <c r="C752" s="8">
        <v>1749</v>
      </c>
      <c r="D752" s="9" t="s">
        <v>57</v>
      </c>
      <c r="E752" s="9" t="s">
        <v>62</v>
      </c>
      <c r="F752" s="9" t="s">
        <v>55</v>
      </c>
      <c r="G752" s="9">
        <v>6</v>
      </c>
      <c r="H752" s="9">
        <v>7308</v>
      </c>
      <c r="I752" s="9">
        <v>1987.4105999999999</v>
      </c>
      <c r="J752" s="64">
        <f t="shared" si="11"/>
        <v>749</v>
      </c>
    </row>
    <row r="753" spans="2:10" x14ac:dyDescent="0.25">
      <c r="B753" s="67">
        <v>40955</v>
      </c>
      <c r="C753" s="8">
        <v>1704</v>
      </c>
      <c r="D753" s="9" t="s">
        <v>57</v>
      </c>
      <c r="E753" s="9" t="s">
        <v>62</v>
      </c>
      <c r="F753" s="9" t="s">
        <v>55</v>
      </c>
      <c r="G753" s="9">
        <v>10</v>
      </c>
      <c r="H753" s="9">
        <v>4420</v>
      </c>
      <c r="I753" s="9">
        <v>1985.9059999999999</v>
      </c>
      <c r="J753" s="64">
        <f t="shared" si="11"/>
        <v>750</v>
      </c>
    </row>
    <row r="754" spans="2:10" x14ac:dyDescent="0.25">
      <c r="B754" s="67">
        <v>41825</v>
      </c>
      <c r="C754" s="8">
        <v>1848</v>
      </c>
      <c r="D754" s="9" t="s">
        <v>57</v>
      </c>
      <c r="E754" s="9" t="s">
        <v>60</v>
      </c>
      <c r="F754" s="9" t="s">
        <v>55</v>
      </c>
      <c r="G754" s="9">
        <v>10</v>
      </c>
      <c r="H754" s="9">
        <v>8880</v>
      </c>
      <c r="I754" s="9">
        <v>1985.124</v>
      </c>
      <c r="J754" s="64">
        <f t="shared" si="11"/>
        <v>751</v>
      </c>
    </row>
    <row r="755" spans="2:10" x14ac:dyDescent="0.25">
      <c r="B755" s="67">
        <v>41391</v>
      </c>
      <c r="C755" s="8">
        <v>2579</v>
      </c>
      <c r="D755" s="9" t="s">
        <v>56</v>
      </c>
      <c r="E755" s="9" t="s">
        <v>63</v>
      </c>
      <c r="F755" s="9" t="s">
        <v>55</v>
      </c>
      <c r="G755" s="9">
        <v>7</v>
      </c>
      <c r="H755" s="9">
        <v>11550</v>
      </c>
      <c r="I755" s="9">
        <v>1974.5880000000002</v>
      </c>
      <c r="J755" s="64">
        <f t="shared" si="11"/>
        <v>752</v>
      </c>
    </row>
    <row r="756" spans="2:10" x14ac:dyDescent="0.25">
      <c r="B756" s="67">
        <v>41369</v>
      </c>
      <c r="C756" s="8">
        <v>2413</v>
      </c>
      <c r="D756" s="9" t="s">
        <v>53</v>
      </c>
      <c r="E756" s="9" t="s">
        <v>65</v>
      </c>
      <c r="F756" s="9" t="s">
        <v>59</v>
      </c>
      <c r="G756" s="9">
        <v>6</v>
      </c>
      <c r="H756" s="9">
        <v>5062.5</v>
      </c>
      <c r="I756" s="9">
        <v>1971.84375</v>
      </c>
      <c r="J756" s="64">
        <f t="shared" si="11"/>
        <v>753</v>
      </c>
    </row>
    <row r="757" spans="2:10" x14ac:dyDescent="0.25">
      <c r="B757" s="67">
        <v>40936</v>
      </c>
      <c r="C757" s="8">
        <v>2268</v>
      </c>
      <c r="D757" s="9" t="s">
        <v>57</v>
      </c>
      <c r="E757" s="9" t="s">
        <v>65</v>
      </c>
      <c r="F757" s="9" t="s">
        <v>59</v>
      </c>
      <c r="G757" s="9">
        <v>9</v>
      </c>
      <c r="H757" s="9">
        <v>5022</v>
      </c>
      <c r="I757" s="9">
        <v>1969.6284000000001</v>
      </c>
      <c r="J757" s="64">
        <f t="shared" si="11"/>
        <v>754</v>
      </c>
    </row>
    <row r="758" spans="2:10" x14ac:dyDescent="0.25">
      <c r="B758" s="67">
        <v>40915</v>
      </c>
      <c r="C758" s="8">
        <v>2828</v>
      </c>
      <c r="D758" s="9" t="s">
        <v>56</v>
      </c>
      <c r="E758" s="9" t="s">
        <v>64</v>
      </c>
      <c r="F758" s="9" t="s">
        <v>59</v>
      </c>
      <c r="G758" s="9">
        <v>8</v>
      </c>
      <c r="H758" s="9">
        <v>2256</v>
      </c>
      <c r="I758" s="9">
        <v>1967.232</v>
      </c>
      <c r="J758" s="64">
        <f t="shared" si="11"/>
        <v>755</v>
      </c>
    </row>
    <row r="759" spans="2:10" x14ac:dyDescent="0.25">
      <c r="B759" s="67">
        <v>40931</v>
      </c>
      <c r="C759" s="8">
        <v>1133</v>
      </c>
      <c r="D759" s="9" t="s">
        <v>56</v>
      </c>
      <c r="E759" s="9" t="s">
        <v>54</v>
      </c>
      <c r="F759" s="9" t="s">
        <v>58</v>
      </c>
      <c r="G759" s="9">
        <v>8</v>
      </c>
      <c r="H759" s="9">
        <v>5508</v>
      </c>
      <c r="I759" s="9">
        <v>1965.2544000000003</v>
      </c>
      <c r="J759" s="64">
        <f t="shared" si="11"/>
        <v>756</v>
      </c>
    </row>
    <row r="760" spans="2:10" x14ac:dyDescent="0.25">
      <c r="B760" s="67">
        <v>40945</v>
      </c>
      <c r="C760" s="8">
        <v>1505</v>
      </c>
      <c r="D760" s="9" t="s">
        <v>56</v>
      </c>
      <c r="E760" s="9" t="s">
        <v>61</v>
      </c>
      <c r="F760" s="9" t="s">
        <v>59</v>
      </c>
      <c r="G760" s="9">
        <v>9</v>
      </c>
      <c r="H760" s="9">
        <v>11475</v>
      </c>
      <c r="I760" s="9">
        <v>1964.0609999999999</v>
      </c>
      <c r="J760" s="64">
        <f t="shared" si="11"/>
        <v>757</v>
      </c>
    </row>
    <row r="761" spans="2:10" x14ac:dyDescent="0.25">
      <c r="B761" s="67">
        <v>41779</v>
      </c>
      <c r="C761" s="8">
        <v>2225</v>
      </c>
      <c r="D761" s="9" t="s">
        <v>56</v>
      </c>
      <c r="E761" s="9" t="s">
        <v>63</v>
      </c>
      <c r="F761" s="9" t="s">
        <v>59</v>
      </c>
      <c r="G761" s="9">
        <v>9</v>
      </c>
      <c r="H761" s="9">
        <v>11475</v>
      </c>
      <c r="I761" s="9">
        <v>1964.0609999999999</v>
      </c>
      <c r="J761" s="64">
        <f t="shared" si="11"/>
        <v>757</v>
      </c>
    </row>
    <row r="762" spans="2:10" x14ac:dyDescent="0.25">
      <c r="B762" s="67">
        <v>40953</v>
      </c>
      <c r="C762" s="8">
        <v>1344</v>
      </c>
      <c r="D762" s="9" t="s">
        <v>57</v>
      </c>
      <c r="E762" s="9" t="s">
        <v>60</v>
      </c>
      <c r="F762" s="9" t="s">
        <v>55</v>
      </c>
      <c r="G762" s="9">
        <v>8</v>
      </c>
      <c r="H762" s="9">
        <v>5568</v>
      </c>
      <c r="I762" s="9">
        <v>1955.4816000000001</v>
      </c>
      <c r="J762" s="64">
        <f t="shared" si="11"/>
        <v>759</v>
      </c>
    </row>
    <row r="763" spans="2:10" x14ac:dyDescent="0.25">
      <c r="B763" s="67">
        <v>41800</v>
      </c>
      <c r="C763" s="8">
        <v>2905</v>
      </c>
      <c r="D763" s="9" t="s">
        <v>53</v>
      </c>
      <c r="E763" s="9" t="s">
        <v>64</v>
      </c>
      <c r="F763" s="9" t="s">
        <v>58</v>
      </c>
      <c r="G763" s="9">
        <v>6</v>
      </c>
      <c r="H763" s="9">
        <v>7155</v>
      </c>
      <c r="I763" s="9">
        <v>1952.8380000000002</v>
      </c>
      <c r="J763" s="64">
        <f t="shared" si="11"/>
        <v>760</v>
      </c>
    </row>
    <row r="764" spans="2:10" x14ac:dyDescent="0.25">
      <c r="B764" s="67">
        <v>41803</v>
      </c>
      <c r="C764" s="8">
        <v>2812</v>
      </c>
      <c r="D764" s="9" t="s">
        <v>53</v>
      </c>
      <c r="E764" s="9" t="s">
        <v>65</v>
      </c>
      <c r="F764" s="9" t="s">
        <v>55</v>
      </c>
      <c r="G764" s="9">
        <v>6</v>
      </c>
      <c r="H764" s="9">
        <v>2214</v>
      </c>
      <c r="I764" s="9">
        <v>1947.8772000000001</v>
      </c>
      <c r="J764" s="64">
        <f t="shared" si="11"/>
        <v>761</v>
      </c>
    </row>
    <row r="765" spans="2:10" x14ac:dyDescent="0.25">
      <c r="B765" s="67">
        <v>41815</v>
      </c>
      <c r="C765" s="8">
        <v>1286</v>
      </c>
      <c r="D765" s="9" t="s">
        <v>56</v>
      </c>
      <c r="E765" s="9" t="s">
        <v>54</v>
      </c>
      <c r="F765" s="9" t="s">
        <v>58</v>
      </c>
      <c r="G765" s="9">
        <v>9</v>
      </c>
      <c r="H765" s="9">
        <v>2268</v>
      </c>
      <c r="I765" s="9">
        <v>1944.5832</v>
      </c>
      <c r="J765" s="64">
        <f t="shared" si="11"/>
        <v>762</v>
      </c>
    </row>
    <row r="766" spans="2:10" x14ac:dyDescent="0.25">
      <c r="B766" s="67">
        <v>41384</v>
      </c>
      <c r="C766" s="8">
        <v>1220</v>
      </c>
      <c r="D766" s="9" t="s">
        <v>56</v>
      </c>
      <c r="E766" s="9" t="s">
        <v>54</v>
      </c>
      <c r="F766" s="9" t="s">
        <v>55</v>
      </c>
      <c r="G766" s="9">
        <v>6</v>
      </c>
      <c r="H766" s="9">
        <v>2088</v>
      </c>
      <c r="I766" s="9">
        <v>1942.4663999999998</v>
      </c>
      <c r="J766" s="64">
        <f t="shared" si="11"/>
        <v>763</v>
      </c>
    </row>
    <row r="767" spans="2:10" x14ac:dyDescent="0.25">
      <c r="B767" s="67">
        <v>40919</v>
      </c>
      <c r="C767" s="8">
        <v>1121</v>
      </c>
      <c r="D767" s="9" t="s">
        <v>56</v>
      </c>
      <c r="E767" s="9" t="s">
        <v>54</v>
      </c>
      <c r="F767" s="9" t="s">
        <v>55</v>
      </c>
      <c r="G767" s="9">
        <v>9</v>
      </c>
      <c r="H767" s="9">
        <v>2277</v>
      </c>
      <c r="I767" s="9">
        <v>1931.3513999999998</v>
      </c>
      <c r="J767" s="64">
        <f t="shared" si="11"/>
        <v>764</v>
      </c>
    </row>
    <row r="768" spans="2:10" x14ac:dyDescent="0.25">
      <c r="B768" s="67">
        <v>41350</v>
      </c>
      <c r="C768" s="8">
        <v>1186</v>
      </c>
      <c r="D768" s="9" t="s">
        <v>53</v>
      </c>
      <c r="E768" s="9" t="s">
        <v>54</v>
      </c>
      <c r="F768" s="9" t="s">
        <v>58</v>
      </c>
      <c r="G768" s="9">
        <v>10</v>
      </c>
      <c r="H768" s="9">
        <v>8040</v>
      </c>
      <c r="I768" s="9">
        <v>1930.806</v>
      </c>
      <c r="J768" s="64">
        <f t="shared" si="11"/>
        <v>765</v>
      </c>
    </row>
    <row r="769" spans="2:10" x14ac:dyDescent="0.25">
      <c r="B769" s="67">
        <v>40919</v>
      </c>
      <c r="C769" s="8">
        <v>1492</v>
      </c>
      <c r="D769" s="9" t="s">
        <v>53</v>
      </c>
      <c r="E769" s="9" t="s">
        <v>61</v>
      </c>
      <c r="F769" s="9" t="s">
        <v>58</v>
      </c>
      <c r="G769" s="9">
        <v>9</v>
      </c>
      <c r="H769" s="9">
        <v>5220</v>
      </c>
      <c r="I769" s="9">
        <v>1927.2239999999999</v>
      </c>
      <c r="J769" s="64">
        <f t="shared" si="11"/>
        <v>766</v>
      </c>
    </row>
    <row r="770" spans="2:10" x14ac:dyDescent="0.25">
      <c r="B770" s="67">
        <v>40913</v>
      </c>
      <c r="C770" s="8">
        <v>2827</v>
      </c>
      <c r="D770" s="9" t="s">
        <v>53</v>
      </c>
      <c r="E770" s="9" t="s">
        <v>64</v>
      </c>
      <c r="F770" s="9" t="s">
        <v>59</v>
      </c>
      <c r="G770" s="9">
        <v>8</v>
      </c>
      <c r="H770" s="9">
        <v>7248</v>
      </c>
      <c r="I770" s="9">
        <v>1923.2568000000001</v>
      </c>
      <c r="J770" s="64">
        <f t="shared" si="11"/>
        <v>767</v>
      </c>
    </row>
    <row r="771" spans="2:10" x14ac:dyDescent="0.25">
      <c r="B771" s="67">
        <v>41372</v>
      </c>
      <c r="C771" s="8">
        <v>2204</v>
      </c>
      <c r="D771" s="9" t="s">
        <v>56</v>
      </c>
      <c r="E771" s="9" t="s">
        <v>63</v>
      </c>
      <c r="F771" s="9" t="s">
        <v>58</v>
      </c>
      <c r="G771" s="9">
        <v>10</v>
      </c>
      <c r="H771" s="9">
        <v>6660</v>
      </c>
      <c r="I771" s="9">
        <v>1922.9639999999999</v>
      </c>
      <c r="J771" s="64">
        <f t="shared" si="11"/>
        <v>768</v>
      </c>
    </row>
    <row r="772" spans="2:10" x14ac:dyDescent="0.25">
      <c r="B772" s="67">
        <v>41392</v>
      </c>
      <c r="C772" s="8">
        <v>2789</v>
      </c>
      <c r="D772" s="9" t="s">
        <v>56</v>
      </c>
      <c r="E772" s="9" t="s">
        <v>65</v>
      </c>
      <c r="F772" s="9" t="s">
        <v>58</v>
      </c>
      <c r="G772" s="9">
        <v>7</v>
      </c>
      <c r="H772" s="9">
        <v>5355</v>
      </c>
      <c r="I772" s="9">
        <v>1920.3029999999999</v>
      </c>
      <c r="J772" s="64">
        <f t="shared" ref="J772:J835" si="12">RANK(I772,$I$4:$I$1328,0)</f>
        <v>769</v>
      </c>
    </row>
    <row r="773" spans="2:10" x14ac:dyDescent="0.25">
      <c r="B773" s="67">
        <v>41383</v>
      </c>
      <c r="C773" s="8">
        <v>2879</v>
      </c>
      <c r="D773" s="9" t="s">
        <v>56</v>
      </c>
      <c r="E773" s="9" t="s">
        <v>64</v>
      </c>
      <c r="F773" s="9" t="s">
        <v>58</v>
      </c>
      <c r="G773" s="9">
        <v>6</v>
      </c>
      <c r="H773" s="9">
        <v>1530</v>
      </c>
      <c r="I773" s="9">
        <v>1919.0790000000002</v>
      </c>
      <c r="J773" s="64">
        <f t="shared" si="12"/>
        <v>770</v>
      </c>
    </row>
    <row r="774" spans="2:10" x14ac:dyDescent="0.25">
      <c r="B774" s="67">
        <v>41347</v>
      </c>
      <c r="C774" s="8">
        <v>1372</v>
      </c>
      <c r="D774" s="9" t="s">
        <v>53</v>
      </c>
      <c r="E774" s="9" t="s">
        <v>60</v>
      </c>
      <c r="F774" s="9" t="s">
        <v>55</v>
      </c>
      <c r="G774" s="9">
        <v>6</v>
      </c>
      <c r="H774" s="9">
        <v>8707.5</v>
      </c>
      <c r="I774" s="9">
        <v>1918.95885</v>
      </c>
      <c r="J774" s="64">
        <f t="shared" si="12"/>
        <v>771</v>
      </c>
    </row>
    <row r="775" spans="2:10" x14ac:dyDescent="0.25">
      <c r="B775" s="67">
        <v>40940</v>
      </c>
      <c r="C775" s="8">
        <v>2270</v>
      </c>
      <c r="D775" s="9" t="s">
        <v>56</v>
      </c>
      <c r="E775" s="9" t="s">
        <v>65</v>
      </c>
      <c r="F775" s="9" t="s">
        <v>59</v>
      </c>
      <c r="G775" s="9">
        <v>10</v>
      </c>
      <c r="H775" s="9">
        <v>7515</v>
      </c>
      <c r="I775" s="9">
        <v>1917.3269999999998</v>
      </c>
      <c r="J775" s="64">
        <f t="shared" si="12"/>
        <v>772</v>
      </c>
    </row>
    <row r="776" spans="2:10" x14ac:dyDescent="0.25">
      <c r="B776" s="67">
        <v>41807</v>
      </c>
      <c r="C776" s="8">
        <v>2239</v>
      </c>
      <c r="D776" s="9" t="s">
        <v>53</v>
      </c>
      <c r="E776" s="9" t="s">
        <v>63</v>
      </c>
      <c r="F776" s="9" t="s">
        <v>58</v>
      </c>
      <c r="G776" s="9">
        <v>9</v>
      </c>
      <c r="H776" s="9">
        <v>7627.5</v>
      </c>
      <c r="I776" s="9">
        <v>1917.0958500000002</v>
      </c>
      <c r="J776" s="64">
        <f t="shared" si="12"/>
        <v>773</v>
      </c>
    </row>
    <row r="777" spans="2:10" x14ac:dyDescent="0.25">
      <c r="B777" s="67">
        <v>40973</v>
      </c>
      <c r="C777" s="8">
        <v>2492</v>
      </c>
      <c r="D777" s="9" t="s">
        <v>56</v>
      </c>
      <c r="E777" s="9" t="s">
        <v>64</v>
      </c>
      <c r="F777" s="9" t="s">
        <v>58</v>
      </c>
      <c r="G777" s="9">
        <v>10</v>
      </c>
      <c r="H777" s="9">
        <v>13300</v>
      </c>
      <c r="I777" s="9">
        <v>1908.816</v>
      </c>
      <c r="J777" s="64">
        <f t="shared" si="12"/>
        <v>774</v>
      </c>
    </row>
    <row r="778" spans="2:10" x14ac:dyDescent="0.25">
      <c r="B778" s="67">
        <v>41777</v>
      </c>
      <c r="C778" s="8">
        <v>2799</v>
      </c>
      <c r="D778" s="9" t="s">
        <v>57</v>
      </c>
      <c r="E778" s="9" t="s">
        <v>65</v>
      </c>
      <c r="F778" s="9" t="s">
        <v>59</v>
      </c>
      <c r="G778" s="9">
        <v>10</v>
      </c>
      <c r="H778" s="9">
        <v>10440</v>
      </c>
      <c r="I778" s="9">
        <v>1908.432</v>
      </c>
      <c r="J778" s="64">
        <f t="shared" si="12"/>
        <v>775</v>
      </c>
    </row>
    <row r="779" spans="2:10" x14ac:dyDescent="0.25">
      <c r="B779" s="67">
        <v>40922</v>
      </c>
      <c r="C779" s="8">
        <v>1124</v>
      </c>
      <c r="D779" s="9" t="s">
        <v>56</v>
      </c>
      <c r="E779" s="9" t="s">
        <v>54</v>
      </c>
      <c r="F779" s="9" t="s">
        <v>58</v>
      </c>
      <c r="G779" s="9">
        <v>6</v>
      </c>
      <c r="H779" s="9">
        <v>11250</v>
      </c>
      <c r="I779" s="9">
        <v>1900.8000000000002</v>
      </c>
      <c r="J779" s="64">
        <f t="shared" si="12"/>
        <v>776</v>
      </c>
    </row>
    <row r="780" spans="2:10" x14ac:dyDescent="0.25">
      <c r="B780" s="67">
        <v>40951</v>
      </c>
      <c r="C780" s="8">
        <v>1817</v>
      </c>
      <c r="D780" s="9" t="s">
        <v>56</v>
      </c>
      <c r="E780" s="9" t="s">
        <v>63</v>
      </c>
      <c r="F780" s="9" t="s">
        <v>58</v>
      </c>
      <c r="G780" s="9">
        <v>10</v>
      </c>
      <c r="H780" s="9">
        <v>8175</v>
      </c>
      <c r="I780" s="9">
        <v>1896.2730000000001</v>
      </c>
      <c r="J780" s="64">
        <f t="shared" si="12"/>
        <v>777</v>
      </c>
    </row>
    <row r="781" spans="2:10" x14ac:dyDescent="0.25">
      <c r="B781" s="67">
        <v>40922</v>
      </c>
      <c r="C781" s="8">
        <v>2167</v>
      </c>
      <c r="D781" s="9" t="s">
        <v>53</v>
      </c>
      <c r="E781" s="9" t="s">
        <v>63</v>
      </c>
      <c r="F781" s="9" t="s">
        <v>58</v>
      </c>
      <c r="G781" s="9">
        <v>9</v>
      </c>
      <c r="H781" s="9">
        <v>4819.5</v>
      </c>
      <c r="I781" s="9">
        <v>1895.9913000000001</v>
      </c>
      <c r="J781" s="64">
        <f t="shared" si="12"/>
        <v>778</v>
      </c>
    </row>
    <row r="782" spans="2:10" x14ac:dyDescent="0.25">
      <c r="B782" s="67">
        <v>41778</v>
      </c>
      <c r="C782" s="8">
        <v>1768</v>
      </c>
      <c r="D782" s="9" t="s">
        <v>53</v>
      </c>
      <c r="E782" s="9" t="s">
        <v>62</v>
      </c>
      <c r="F782" s="9" t="s">
        <v>55</v>
      </c>
      <c r="G782" s="9">
        <v>9</v>
      </c>
      <c r="H782" s="9">
        <v>1755</v>
      </c>
      <c r="I782" s="9">
        <v>1889.0819999999999</v>
      </c>
      <c r="J782" s="64">
        <f t="shared" si="12"/>
        <v>779</v>
      </c>
    </row>
    <row r="783" spans="2:10" x14ac:dyDescent="0.25">
      <c r="B783" s="67">
        <v>41782</v>
      </c>
      <c r="C783" s="8">
        <v>1253</v>
      </c>
      <c r="D783" s="9" t="s">
        <v>56</v>
      </c>
      <c r="E783" s="9" t="s">
        <v>54</v>
      </c>
      <c r="F783" s="9" t="s">
        <v>59</v>
      </c>
      <c r="G783" s="9">
        <v>6</v>
      </c>
      <c r="H783" s="9">
        <v>13410</v>
      </c>
      <c r="I783" s="9">
        <v>1887.5915999999997</v>
      </c>
      <c r="J783" s="64">
        <f t="shared" si="12"/>
        <v>780</v>
      </c>
    </row>
    <row r="784" spans="2:10" x14ac:dyDescent="0.25">
      <c r="B784" s="67">
        <v>41377</v>
      </c>
      <c r="C784" s="8">
        <v>1402</v>
      </c>
      <c r="D784" s="9" t="s">
        <v>53</v>
      </c>
      <c r="E784" s="9" t="s">
        <v>60</v>
      </c>
      <c r="F784" s="9" t="s">
        <v>58</v>
      </c>
      <c r="G784" s="9">
        <v>7</v>
      </c>
      <c r="H784" s="9">
        <v>2572.5</v>
      </c>
      <c r="I784" s="9">
        <v>1882.5554999999999</v>
      </c>
      <c r="J784" s="64">
        <f t="shared" si="12"/>
        <v>781</v>
      </c>
    </row>
    <row r="785" spans="2:10" x14ac:dyDescent="0.25">
      <c r="B785" s="67">
        <v>41363</v>
      </c>
      <c r="C785" s="8">
        <v>2869</v>
      </c>
      <c r="D785" s="9" t="s">
        <v>53</v>
      </c>
      <c r="E785" s="9" t="s">
        <v>64</v>
      </c>
      <c r="F785" s="9" t="s">
        <v>58</v>
      </c>
      <c r="G785" s="9">
        <v>9</v>
      </c>
      <c r="H785" s="9">
        <v>8640</v>
      </c>
      <c r="I785" s="9">
        <v>1875.3119999999999</v>
      </c>
      <c r="J785" s="64">
        <f t="shared" si="12"/>
        <v>782</v>
      </c>
    </row>
    <row r="786" spans="2:10" x14ac:dyDescent="0.25">
      <c r="B786" s="67">
        <v>40913</v>
      </c>
      <c r="C786" s="8">
        <v>1674</v>
      </c>
      <c r="D786" s="9" t="s">
        <v>57</v>
      </c>
      <c r="E786" s="9" t="s">
        <v>62</v>
      </c>
      <c r="F786" s="9" t="s">
        <v>59</v>
      </c>
      <c r="G786" s="9">
        <v>10</v>
      </c>
      <c r="H786" s="9">
        <v>10000</v>
      </c>
      <c r="I786" s="9">
        <v>1871.4</v>
      </c>
      <c r="J786" s="64">
        <f t="shared" si="12"/>
        <v>783</v>
      </c>
    </row>
    <row r="787" spans="2:10" x14ac:dyDescent="0.25">
      <c r="B787" s="67">
        <v>41394</v>
      </c>
      <c r="C787" s="8">
        <v>1982</v>
      </c>
      <c r="D787" s="9" t="s">
        <v>56</v>
      </c>
      <c r="E787" s="9" t="s">
        <v>61</v>
      </c>
      <c r="F787" s="9" t="s">
        <v>59</v>
      </c>
      <c r="G787" s="9">
        <v>10</v>
      </c>
      <c r="H787" s="9">
        <v>13275</v>
      </c>
      <c r="I787" s="9">
        <v>1865.9339999999997</v>
      </c>
      <c r="J787" s="64">
        <f t="shared" si="12"/>
        <v>784</v>
      </c>
    </row>
    <row r="788" spans="2:10" x14ac:dyDescent="0.25">
      <c r="B788" s="67">
        <v>40917</v>
      </c>
      <c r="C788" s="8">
        <v>1119</v>
      </c>
      <c r="D788" s="9" t="s">
        <v>57</v>
      </c>
      <c r="E788" s="9" t="s">
        <v>54</v>
      </c>
      <c r="F788" s="9" t="s">
        <v>55</v>
      </c>
      <c r="G788" s="9">
        <v>8</v>
      </c>
      <c r="H788" s="9">
        <v>12180</v>
      </c>
      <c r="I788" s="9">
        <v>1864.0272</v>
      </c>
      <c r="J788" s="64">
        <f t="shared" si="12"/>
        <v>785</v>
      </c>
    </row>
    <row r="789" spans="2:10" x14ac:dyDescent="0.25">
      <c r="B789" s="67">
        <v>41819</v>
      </c>
      <c r="C789" s="8">
        <v>2549</v>
      </c>
      <c r="D789" s="9" t="s">
        <v>56</v>
      </c>
      <c r="E789" s="9" t="s">
        <v>64</v>
      </c>
      <c r="F789" s="9" t="s">
        <v>59</v>
      </c>
      <c r="G789" s="9">
        <v>7</v>
      </c>
      <c r="H789" s="9">
        <v>3192</v>
      </c>
      <c r="I789" s="9">
        <v>1860.6168</v>
      </c>
      <c r="J789" s="64">
        <f t="shared" si="12"/>
        <v>786</v>
      </c>
    </row>
    <row r="790" spans="2:10" x14ac:dyDescent="0.25">
      <c r="B790" s="67">
        <v>41788</v>
      </c>
      <c r="C790" s="8">
        <v>1448</v>
      </c>
      <c r="D790" s="9" t="s">
        <v>56</v>
      </c>
      <c r="E790" s="9" t="s">
        <v>60</v>
      </c>
      <c r="F790" s="9" t="s">
        <v>58</v>
      </c>
      <c r="G790" s="9">
        <v>7</v>
      </c>
      <c r="H790" s="9">
        <v>2740.5</v>
      </c>
      <c r="I790" s="9">
        <v>1859.1551999999999</v>
      </c>
      <c r="J790" s="64">
        <f t="shared" si="12"/>
        <v>787</v>
      </c>
    </row>
    <row r="791" spans="2:10" x14ac:dyDescent="0.25">
      <c r="B791" s="67">
        <v>41362</v>
      </c>
      <c r="C791" s="8">
        <v>2404</v>
      </c>
      <c r="D791" s="9" t="s">
        <v>53</v>
      </c>
      <c r="E791" s="9" t="s">
        <v>65</v>
      </c>
      <c r="F791" s="9" t="s">
        <v>59</v>
      </c>
      <c r="G791" s="9">
        <v>10</v>
      </c>
      <c r="H791" s="9">
        <v>7620</v>
      </c>
      <c r="I791" s="9">
        <v>1853.3745000000001</v>
      </c>
      <c r="J791" s="64">
        <f t="shared" si="12"/>
        <v>788</v>
      </c>
    </row>
    <row r="792" spans="2:10" x14ac:dyDescent="0.25">
      <c r="B792" s="67">
        <v>41791</v>
      </c>
      <c r="C792" s="8">
        <v>1262</v>
      </c>
      <c r="D792" s="9" t="s">
        <v>56</v>
      </c>
      <c r="E792" s="9" t="s">
        <v>54</v>
      </c>
      <c r="F792" s="9" t="s">
        <v>59</v>
      </c>
      <c r="G792" s="9">
        <v>9</v>
      </c>
      <c r="H792" s="9">
        <v>7722</v>
      </c>
      <c r="I792" s="9">
        <v>1851.2207999999998</v>
      </c>
      <c r="J792" s="64">
        <f t="shared" si="12"/>
        <v>789</v>
      </c>
    </row>
    <row r="793" spans="2:10" x14ac:dyDescent="0.25">
      <c r="B793" s="67">
        <v>41373</v>
      </c>
      <c r="C793" s="8">
        <v>1739</v>
      </c>
      <c r="D793" s="9" t="s">
        <v>56</v>
      </c>
      <c r="E793" s="9" t="s">
        <v>62</v>
      </c>
      <c r="F793" s="9" t="s">
        <v>59</v>
      </c>
      <c r="G793" s="9">
        <v>7</v>
      </c>
      <c r="H793" s="9">
        <v>10500</v>
      </c>
      <c r="I793" s="9">
        <v>1850.1</v>
      </c>
      <c r="J793" s="64">
        <f t="shared" si="12"/>
        <v>790</v>
      </c>
    </row>
    <row r="794" spans="2:10" x14ac:dyDescent="0.25">
      <c r="B794" s="67">
        <v>40914</v>
      </c>
      <c r="C794" s="8">
        <v>2463</v>
      </c>
      <c r="D794" s="9" t="s">
        <v>57</v>
      </c>
      <c r="E794" s="9" t="s">
        <v>64</v>
      </c>
      <c r="F794" s="9" t="s">
        <v>58</v>
      </c>
      <c r="G794" s="9">
        <v>10</v>
      </c>
      <c r="H794" s="9">
        <v>14025</v>
      </c>
      <c r="I794" s="9">
        <v>1848.4950000000003</v>
      </c>
      <c r="J794" s="64">
        <f t="shared" si="12"/>
        <v>791</v>
      </c>
    </row>
    <row r="795" spans="2:10" x14ac:dyDescent="0.25">
      <c r="B795" s="67">
        <v>40948</v>
      </c>
      <c r="C795" s="8">
        <v>1339</v>
      </c>
      <c r="D795" s="9" t="s">
        <v>53</v>
      </c>
      <c r="E795" s="9" t="s">
        <v>60</v>
      </c>
      <c r="F795" s="9" t="s">
        <v>58</v>
      </c>
      <c r="G795" s="9">
        <v>6</v>
      </c>
      <c r="H795" s="9">
        <v>6075</v>
      </c>
      <c r="I795" s="9">
        <v>1844.37</v>
      </c>
      <c r="J795" s="64">
        <f t="shared" si="12"/>
        <v>792</v>
      </c>
    </row>
    <row r="796" spans="2:10" x14ac:dyDescent="0.25">
      <c r="B796" s="67">
        <v>40950</v>
      </c>
      <c r="C796" s="8">
        <v>1152</v>
      </c>
      <c r="D796" s="9" t="s">
        <v>57</v>
      </c>
      <c r="E796" s="9" t="s">
        <v>54</v>
      </c>
      <c r="F796" s="9" t="s">
        <v>59</v>
      </c>
      <c r="G796" s="9">
        <v>8</v>
      </c>
      <c r="H796" s="9">
        <v>4056</v>
      </c>
      <c r="I796" s="9">
        <v>1843.4520000000002</v>
      </c>
      <c r="J796" s="64">
        <f t="shared" si="12"/>
        <v>793</v>
      </c>
    </row>
    <row r="797" spans="2:10" x14ac:dyDescent="0.25">
      <c r="B797" s="67">
        <v>41791</v>
      </c>
      <c r="C797" s="8">
        <v>2536</v>
      </c>
      <c r="D797" s="9" t="s">
        <v>53</v>
      </c>
      <c r="E797" s="9" t="s">
        <v>64</v>
      </c>
      <c r="F797" s="9" t="s">
        <v>58</v>
      </c>
      <c r="G797" s="9">
        <v>10</v>
      </c>
      <c r="H797" s="9">
        <v>4905</v>
      </c>
      <c r="I797" s="9">
        <v>1843.299</v>
      </c>
      <c r="J797" s="64">
        <f t="shared" si="12"/>
        <v>794</v>
      </c>
    </row>
    <row r="798" spans="2:10" x14ac:dyDescent="0.25">
      <c r="B798" s="67">
        <v>41797</v>
      </c>
      <c r="C798" s="8">
        <v>2539</v>
      </c>
      <c r="D798" s="9" t="s">
        <v>53</v>
      </c>
      <c r="E798" s="9" t="s">
        <v>64</v>
      </c>
      <c r="F798" s="9" t="s">
        <v>59</v>
      </c>
      <c r="G798" s="9">
        <v>9</v>
      </c>
      <c r="H798" s="9">
        <v>8316</v>
      </c>
      <c r="I798" s="9">
        <v>1838.2518</v>
      </c>
      <c r="J798" s="64">
        <f t="shared" si="12"/>
        <v>795</v>
      </c>
    </row>
    <row r="799" spans="2:10" x14ac:dyDescent="0.25">
      <c r="B799" s="67">
        <v>41781</v>
      </c>
      <c r="C799" s="8">
        <v>2531</v>
      </c>
      <c r="D799" s="9" t="s">
        <v>56</v>
      </c>
      <c r="E799" s="9" t="s">
        <v>64</v>
      </c>
      <c r="F799" s="9" t="s">
        <v>59</v>
      </c>
      <c r="G799" s="9">
        <v>6</v>
      </c>
      <c r="H799" s="9">
        <v>3240</v>
      </c>
      <c r="I799" s="9">
        <v>1838.0519999999999</v>
      </c>
      <c r="J799" s="64">
        <f t="shared" si="12"/>
        <v>796</v>
      </c>
    </row>
    <row r="800" spans="2:10" x14ac:dyDescent="0.25">
      <c r="B800" s="67">
        <v>40962</v>
      </c>
      <c r="C800" s="8">
        <v>2072</v>
      </c>
      <c r="D800" s="9" t="s">
        <v>56</v>
      </c>
      <c r="E800" s="9" t="s">
        <v>62</v>
      </c>
      <c r="F800" s="9" t="s">
        <v>59</v>
      </c>
      <c r="G800" s="9">
        <v>10</v>
      </c>
      <c r="H800" s="9">
        <v>8240</v>
      </c>
      <c r="I800" s="9">
        <v>1837.52</v>
      </c>
      <c r="J800" s="64">
        <f t="shared" si="12"/>
        <v>797</v>
      </c>
    </row>
    <row r="801" spans="2:10" x14ac:dyDescent="0.25">
      <c r="B801" s="67">
        <v>41398</v>
      </c>
      <c r="C801" s="8">
        <v>2792</v>
      </c>
      <c r="D801" s="9" t="s">
        <v>56</v>
      </c>
      <c r="E801" s="9" t="s">
        <v>65</v>
      </c>
      <c r="F801" s="9" t="s">
        <v>59</v>
      </c>
      <c r="G801" s="9">
        <v>10</v>
      </c>
      <c r="H801" s="9">
        <v>4120</v>
      </c>
      <c r="I801" s="9">
        <v>1837.52</v>
      </c>
      <c r="J801" s="64">
        <f t="shared" si="12"/>
        <v>797</v>
      </c>
    </row>
    <row r="802" spans="2:10" x14ac:dyDescent="0.25">
      <c r="B802" s="67">
        <v>41808</v>
      </c>
      <c r="C802" s="8">
        <v>1279</v>
      </c>
      <c r="D802" s="9" t="s">
        <v>53</v>
      </c>
      <c r="E802" s="9" t="s">
        <v>54</v>
      </c>
      <c r="F802" s="9" t="s">
        <v>59</v>
      </c>
      <c r="G802" s="9">
        <v>10</v>
      </c>
      <c r="H802" s="9">
        <v>4920</v>
      </c>
      <c r="I802" s="9">
        <v>1835.652</v>
      </c>
      <c r="J802" s="64">
        <f t="shared" si="12"/>
        <v>799</v>
      </c>
    </row>
    <row r="803" spans="2:10" x14ac:dyDescent="0.25">
      <c r="B803" s="67">
        <v>41378</v>
      </c>
      <c r="C803" s="8">
        <v>1974</v>
      </c>
      <c r="D803" s="9" t="s">
        <v>57</v>
      </c>
      <c r="E803" s="9" t="s">
        <v>61</v>
      </c>
      <c r="F803" s="9" t="s">
        <v>55</v>
      </c>
      <c r="G803" s="9">
        <v>10</v>
      </c>
      <c r="H803" s="9">
        <v>7020</v>
      </c>
      <c r="I803" s="9">
        <v>1829.4120000000003</v>
      </c>
      <c r="J803" s="64">
        <f t="shared" si="12"/>
        <v>800</v>
      </c>
    </row>
    <row r="804" spans="2:10" x14ac:dyDescent="0.25">
      <c r="B804" s="67">
        <v>41379</v>
      </c>
      <c r="C804" s="8">
        <v>1742</v>
      </c>
      <c r="D804" s="9" t="s">
        <v>56</v>
      </c>
      <c r="E804" s="9" t="s">
        <v>62</v>
      </c>
      <c r="F804" s="9" t="s">
        <v>55</v>
      </c>
      <c r="G804" s="9">
        <v>6</v>
      </c>
      <c r="H804" s="9">
        <v>1512</v>
      </c>
      <c r="I804" s="9">
        <v>1825.2864</v>
      </c>
      <c r="J804" s="64">
        <f t="shared" si="12"/>
        <v>801</v>
      </c>
    </row>
    <row r="805" spans="2:10" x14ac:dyDescent="0.25">
      <c r="B805" s="67">
        <v>41785</v>
      </c>
      <c r="C805" s="8">
        <v>1256</v>
      </c>
      <c r="D805" s="9" t="s">
        <v>56</v>
      </c>
      <c r="E805" s="9" t="s">
        <v>54</v>
      </c>
      <c r="F805" s="9" t="s">
        <v>55</v>
      </c>
      <c r="G805" s="9">
        <v>8</v>
      </c>
      <c r="H805" s="9">
        <v>2712</v>
      </c>
      <c r="I805" s="9">
        <v>1825.1760000000002</v>
      </c>
      <c r="J805" s="64">
        <f t="shared" si="12"/>
        <v>802</v>
      </c>
    </row>
    <row r="806" spans="2:10" x14ac:dyDescent="0.25">
      <c r="B806" s="67">
        <v>41383</v>
      </c>
      <c r="C806" s="8">
        <v>1744</v>
      </c>
      <c r="D806" s="9" t="s">
        <v>53</v>
      </c>
      <c r="E806" s="9" t="s">
        <v>62</v>
      </c>
      <c r="F806" s="9" t="s">
        <v>58</v>
      </c>
      <c r="G806" s="9">
        <v>6</v>
      </c>
      <c r="H806" s="9">
        <v>11002.5</v>
      </c>
      <c r="I806" s="9">
        <v>1825.0947000000001</v>
      </c>
      <c r="J806" s="64">
        <f t="shared" si="12"/>
        <v>803</v>
      </c>
    </row>
    <row r="807" spans="2:10" x14ac:dyDescent="0.25">
      <c r="B807" s="67">
        <v>40939</v>
      </c>
      <c r="C807" s="8">
        <v>1696</v>
      </c>
      <c r="D807" s="9" t="s">
        <v>53</v>
      </c>
      <c r="E807" s="9" t="s">
        <v>62</v>
      </c>
      <c r="F807" s="9" t="s">
        <v>55</v>
      </c>
      <c r="G807" s="9">
        <v>9</v>
      </c>
      <c r="H807" s="9">
        <v>2497.5</v>
      </c>
      <c r="I807" s="9">
        <v>1824.6735000000001</v>
      </c>
      <c r="J807" s="64">
        <f t="shared" si="12"/>
        <v>804</v>
      </c>
    </row>
    <row r="808" spans="2:10" x14ac:dyDescent="0.25">
      <c r="B808" s="67">
        <v>41346</v>
      </c>
      <c r="C808" s="8">
        <v>1182</v>
      </c>
      <c r="D808" s="9" t="s">
        <v>57</v>
      </c>
      <c r="E808" s="9" t="s">
        <v>54</v>
      </c>
      <c r="F808" s="9" t="s">
        <v>55</v>
      </c>
      <c r="G808" s="9">
        <v>7</v>
      </c>
      <c r="H808" s="9">
        <v>8757</v>
      </c>
      <c r="I808" s="9">
        <v>1824.0831000000003</v>
      </c>
      <c r="J808" s="64">
        <f t="shared" si="12"/>
        <v>805</v>
      </c>
    </row>
    <row r="809" spans="2:10" x14ac:dyDescent="0.25">
      <c r="B809" s="67">
        <v>41775</v>
      </c>
      <c r="C809" s="8">
        <v>1435</v>
      </c>
      <c r="D809" s="9" t="s">
        <v>53</v>
      </c>
      <c r="E809" s="9" t="s">
        <v>60</v>
      </c>
      <c r="F809" s="9" t="s">
        <v>55</v>
      </c>
      <c r="G809" s="9">
        <v>9</v>
      </c>
      <c r="H809" s="9">
        <v>9126</v>
      </c>
      <c r="I809" s="9">
        <v>1822.4621999999999</v>
      </c>
      <c r="J809" s="64">
        <f t="shared" si="12"/>
        <v>806</v>
      </c>
    </row>
    <row r="810" spans="2:10" x14ac:dyDescent="0.25">
      <c r="B810" s="67">
        <v>41820</v>
      </c>
      <c r="C810" s="8">
        <v>1789</v>
      </c>
      <c r="D810" s="9" t="s">
        <v>53</v>
      </c>
      <c r="E810" s="9" t="s">
        <v>62</v>
      </c>
      <c r="F810" s="9" t="s">
        <v>58</v>
      </c>
      <c r="G810" s="9">
        <v>10</v>
      </c>
      <c r="H810" s="9">
        <v>5220</v>
      </c>
      <c r="I810" s="9">
        <v>1821.258</v>
      </c>
      <c r="J810" s="64">
        <f t="shared" si="12"/>
        <v>807</v>
      </c>
    </row>
    <row r="811" spans="2:10" x14ac:dyDescent="0.25">
      <c r="B811" s="67">
        <v>41788</v>
      </c>
      <c r="C811" s="8">
        <v>1259</v>
      </c>
      <c r="D811" s="9" t="s">
        <v>56</v>
      </c>
      <c r="E811" s="9" t="s">
        <v>54</v>
      </c>
      <c r="F811" s="9" t="s">
        <v>58</v>
      </c>
      <c r="G811" s="9">
        <v>9</v>
      </c>
      <c r="H811" s="9">
        <v>6318</v>
      </c>
      <c r="I811" s="9">
        <v>1817.4780000000001</v>
      </c>
      <c r="J811" s="64">
        <f t="shared" si="12"/>
        <v>808</v>
      </c>
    </row>
    <row r="812" spans="2:10" x14ac:dyDescent="0.25">
      <c r="B812" s="67">
        <v>41381</v>
      </c>
      <c r="C812" s="8">
        <v>2878</v>
      </c>
      <c r="D812" s="9" t="s">
        <v>53</v>
      </c>
      <c r="E812" s="9" t="s">
        <v>64</v>
      </c>
      <c r="F812" s="9" t="s">
        <v>58</v>
      </c>
      <c r="G812" s="9">
        <v>9</v>
      </c>
      <c r="H812" s="9">
        <v>6264</v>
      </c>
      <c r="I812" s="9">
        <v>1817.3951999999999</v>
      </c>
      <c r="J812" s="64">
        <f t="shared" si="12"/>
        <v>809</v>
      </c>
    </row>
    <row r="813" spans="2:10" x14ac:dyDescent="0.25">
      <c r="B813" s="67">
        <v>41392</v>
      </c>
      <c r="C813" s="8">
        <v>1228</v>
      </c>
      <c r="D813" s="9" t="s">
        <v>53</v>
      </c>
      <c r="E813" s="9" t="s">
        <v>54</v>
      </c>
      <c r="F813" s="9" t="s">
        <v>55</v>
      </c>
      <c r="G813" s="9">
        <v>7</v>
      </c>
      <c r="H813" s="9">
        <v>1848</v>
      </c>
      <c r="I813" s="9">
        <v>1815.66</v>
      </c>
      <c r="J813" s="64">
        <f t="shared" si="12"/>
        <v>810</v>
      </c>
    </row>
    <row r="814" spans="2:10" x14ac:dyDescent="0.25">
      <c r="B814" s="67">
        <v>40945</v>
      </c>
      <c r="C814" s="8">
        <v>1814</v>
      </c>
      <c r="D814" s="9" t="s">
        <v>56</v>
      </c>
      <c r="E814" s="9" t="s">
        <v>63</v>
      </c>
      <c r="F814" s="9" t="s">
        <v>55</v>
      </c>
      <c r="G814" s="9">
        <v>6</v>
      </c>
      <c r="H814" s="9">
        <v>1539</v>
      </c>
      <c r="I814" s="9">
        <v>1813.5575999999999</v>
      </c>
      <c r="J814" s="64">
        <f t="shared" si="12"/>
        <v>811</v>
      </c>
    </row>
    <row r="815" spans="2:10" x14ac:dyDescent="0.25">
      <c r="B815" s="67">
        <v>41351</v>
      </c>
      <c r="C815" s="8">
        <v>1545</v>
      </c>
      <c r="D815" s="9" t="s">
        <v>57</v>
      </c>
      <c r="E815" s="9" t="s">
        <v>61</v>
      </c>
      <c r="F815" s="9" t="s">
        <v>58</v>
      </c>
      <c r="G815" s="9">
        <v>10</v>
      </c>
      <c r="H815" s="9">
        <v>13800</v>
      </c>
      <c r="I815" s="9">
        <v>1811.6640000000002</v>
      </c>
      <c r="J815" s="64">
        <f t="shared" si="12"/>
        <v>812</v>
      </c>
    </row>
    <row r="816" spans="2:10" x14ac:dyDescent="0.25">
      <c r="B816" s="67">
        <v>40923</v>
      </c>
      <c r="C816" s="8">
        <v>1679</v>
      </c>
      <c r="D816" s="9" t="s">
        <v>56</v>
      </c>
      <c r="E816" s="9" t="s">
        <v>62</v>
      </c>
      <c r="F816" s="9" t="s">
        <v>55</v>
      </c>
      <c r="G816" s="9">
        <v>8</v>
      </c>
      <c r="H816" s="9">
        <v>7704</v>
      </c>
      <c r="I816" s="9">
        <v>1808.5139999999999</v>
      </c>
      <c r="J816" s="64">
        <f t="shared" si="12"/>
        <v>813</v>
      </c>
    </row>
    <row r="817" spans="2:10" x14ac:dyDescent="0.25">
      <c r="B817" s="67">
        <v>41770</v>
      </c>
      <c r="C817" s="8">
        <v>1757</v>
      </c>
      <c r="D817" s="9" t="s">
        <v>56</v>
      </c>
      <c r="E817" s="9" t="s">
        <v>62</v>
      </c>
      <c r="F817" s="9" t="s">
        <v>59</v>
      </c>
      <c r="G817" s="9">
        <v>10</v>
      </c>
      <c r="H817" s="9">
        <v>1515</v>
      </c>
      <c r="I817" s="9">
        <v>1805.2740000000001</v>
      </c>
      <c r="J817" s="64">
        <f t="shared" si="12"/>
        <v>814</v>
      </c>
    </row>
    <row r="818" spans="2:10" x14ac:dyDescent="0.25">
      <c r="B818" s="67">
        <v>40927</v>
      </c>
      <c r="C818" s="8">
        <v>1496</v>
      </c>
      <c r="D818" s="9" t="s">
        <v>56</v>
      </c>
      <c r="E818" s="9" t="s">
        <v>61</v>
      </c>
      <c r="F818" s="9" t="s">
        <v>59</v>
      </c>
      <c r="G818" s="9">
        <v>7</v>
      </c>
      <c r="H818" s="9">
        <v>2037</v>
      </c>
      <c r="I818" s="9">
        <v>1801.1154000000001</v>
      </c>
      <c r="J818" s="64">
        <f t="shared" si="12"/>
        <v>815</v>
      </c>
    </row>
    <row r="819" spans="2:10" x14ac:dyDescent="0.25">
      <c r="B819" s="67">
        <v>41373</v>
      </c>
      <c r="C819" s="8">
        <v>1584</v>
      </c>
      <c r="D819" s="9" t="s">
        <v>57</v>
      </c>
      <c r="E819" s="9" t="s">
        <v>61</v>
      </c>
      <c r="F819" s="9" t="s">
        <v>59</v>
      </c>
      <c r="G819" s="9">
        <v>10</v>
      </c>
      <c r="H819" s="9">
        <v>6120</v>
      </c>
      <c r="I819" s="9">
        <v>1800.9119999999998</v>
      </c>
      <c r="J819" s="64">
        <f t="shared" si="12"/>
        <v>816</v>
      </c>
    </row>
    <row r="820" spans="2:10" x14ac:dyDescent="0.25">
      <c r="B820" s="67">
        <v>41801</v>
      </c>
      <c r="C820" s="8">
        <v>2811</v>
      </c>
      <c r="D820" s="9" t="s">
        <v>57</v>
      </c>
      <c r="E820" s="9" t="s">
        <v>65</v>
      </c>
      <c r="F820" s="9" t="s">
        <v>55</v>
      </c>
      <c r="G820" s="9">
        <v>6</v>
      </c>
      <c r="H820" s="9">
        <v>2214</v>
      </c>
      <c r="I820" s="9">
        <v>1799.9819999999997</v>
      </c>
      <c r="J820" s="64">
        <f t="shared" si="12"/>
        <v>817</v>
      </c>
    </row>
    <row r="821" spans="2:10" x14ac:dyDescent="0.25">
      <c r="B821" s="67">
        <v>41804</v>
      </c>
      <c r="C821" s="8">
        <v>1464</v>
      </c>
      <c r="D821" s="9" t="s">
        <v>57</v>
      </c>
      <c r="E821" s="9" t="s">
        <v>60</v>
      </c>
      <c r="F821" s="9" t="s">
        <v>58</v>
      </c>
      <c r="G821" s="9">
        <v>10</v>
      </c>
      <c r="H821" s="9">
        <v>7860</v>
      </c>
      <c r="I821" s="9">
        <v>1799.94</v>
      </c>
      <c r="J821" s="64">
        <f t="shared" si="12"/>
        <v>818</v>
      </c>
    </row>
    <row r="822" spans="2:10" x14ac:dyDescent="0.25">
      <c r="B822" s="67">
        <v>41809</v>
      </c>
      <c r="C822" s="8">
        <v>1469</v>
      </c>
      <c r="D822" s="9" t="s">
        <v>56</v>
      </c>
      <c r="E822" s="9" t="s">
        <v>60</v>
      </c>
      <c r="F822" s="9" t="s">
        <v>59</v>
      </c>
      <c r="G822" s="9">
        <v>8</v>
      </c>
      <c r="H822" s="9">
        <v>6984</v>
      </c>
      <c r="I822" s="9">
        <v>1797.2159999999999</v>
      </c>
      <c r="J822" s="64">
        <f t="shared" si="12"/>
        <v>819</v>
      </c>
    </row>
    <row r="823" spans="2:10" x14ac:dyDescent="0.25">
      <c r="B823" s="67">
        <v>41782</v>
      </c>
      <c r="C823" s="8">
        <v>1770</v>
      </c>
      <c r="D823" s="9" t="s">
        <v>57</v>
      </c>
      <c r="E823" s="9" t="s">
        <v>62</v>
      </c>
      <c r="F823" s="9" t="s">
        <v>58</v>
      </c>
      <c r="G823" s="9">
        <v>8</v>
      </c>
      <c r="H823" s="9">
        <v>2604</v>
      </c>
      <c r="I823" s="9">
        <v>1796.7599999999998</v>
      </c>
      <c r="J823" s="64">
        <f t="shared" si="12"/>
        <v>820</v>
      </c>
    </row>
    <row r="824" spans="2:10" x14ac:dyDescent="0.25">
      <c r="B824" s="67">
        <v>40916</v>
      </c>
      <c r="C824" s="8">
        <v>1307</v>
      </c>
      <c r="D824" s="9" t="s">
        <v>56</v>
      </c>
      <c r="E824" s="9" t="s">
        <v>60</v>
      </c>
      <c r="F824" s="9" t="s">
        <v>59</v>
      </c>
      <c r="G824" s="9">
        <v>10</v>
      </c>
      <c r="H824" s="9">
        <v>13050</v>
      </c>
      <c r="I824" s="9">
        <v>1787.328</v>
      </c>
      <c r="J824" s="64">
        <f t="shared" si="12"/>
        <v>821</v>
      </c>
    </row>
    <row r="825" spans="2:10" x14ac:dyDescent="0.25">
      <c r="B825" s="67">
        <v>41363</v>
      </c>
      <c r="C825" s="8">
        <v>2565</v>
      </c>
      <c r="D825" s="9" t="s">
        <v>57</v>
      </c>
      <c r="E825" s="9" t="s">
        <v>63</v>
      </c>
      <c r="F825" s="9" t="s">
        <v>59</v>
      </c>
      <c r="G825" s="9">
        <v>9</v>
      </c>
      <c r="H825" s="9">
        <v>6135.75</v>
      </c>
      <c r="I825" s="9">
        <v>1783.8670499999998</v>
      </c>
      <c r="J825" s="64">
        <f t="shared" si="12"/>
        <v>822</v>
      </c>
    </row>
    <row r="826" spans="2:10" x14ac:dyDescent="0.25">
      <c r="B826" s="67">
        <v>41823</v>
      </c>
      <c r="C826" s="8">
        <v>1845</v>
      </c>
      <c r="D826" s="9" t="s">
        <v>57</v>
      </c>
      <c r="E826" s="9" t="s">
        <v>60</v>
      </c>
      <c r="F826" s="9" t="s">
        <v>59</v>
      </c>
      <c r="G826" s="9">
        <v>9</v>
      </c>
      <c r="H826" s="9">
        <v>2045.25</v>
      </c>
      <c r="I826" s="9">
        <v>1783.8670499999998</v>
      </c>
      <c r="J826" s="64">
        <f t="shared" si="12"/>
        <v>822</v>
      </c>
    </row>
    <row r="827" spans="2:10" x14ac:dyDescent="0.25">
      <c r="B827" s="67">
        <v>40961</v>
      </c>
      <c r="C827" s="8">
        <v>1352</v>
      </c>
      <c r="D827" s="9" t="s">
        <v>56</v>
      </c>
      <c r="E827" s="9" t="s">
        <v>60</v>
      </c>
      <c r="F827" s="9" t="s">
        <v>59</v>
      </c>
      <c r="G827" s="9">
        <v>9</v>
      </c>
      <c r="H827" s="9">
        <v>4333.5</v>
      </c>
      <c r="I827" s="9">
        <v>1783.23525</v>
      </c>
      <c r="J827" s="64">
        <f t="shared" si="12"/>
        <v>824</v>
      </c>
    </row>
    <row r="828" spans="2:10" x14ac:dyDescent="0.25">
      <c r="B828" s="67">
        <v>40910</v>
      </c>
      <c r="C828" s="8">
        <v>1797</v>
      </c>
      <c r="D828" s="9" t="s">
        <v>57</v>
      </c>
      <c r="E828" s="9" t="s">
        <v>63</v>
      </c>
      <c r="F828" s="9" t="s">
        <v>58</v>
      </c>
      <c r="G828" s="9">
        <v>9</v>
      </c>
      <c r="H828" s="9">
        <v>2092.5</v>
      </c>
      <c r="I828" s="9">
        <v>1782.81</v>
      </c>
      <c r="J828" s="64">
        <f t="shared" si="12"/>
        <v>825</v>
      </c>
    </row>
    <row r="829" spans="2:10" x14ac:dyDescent="0.25">
      <c r="B829" s="67">
        <v>41799</v>
      </c>
      <c r="C829" s="8">
        <v>2540</v>
      </c>
      <c r="D829" s="9" t="s">
        <v>56</v>
      </c>
      <c r="E829" s="9" t="s">
        <v>64</v>
      </c>
      <c r="F829" s="9" t="s">
        <v>59</v>
      </c>
      <c r="G829" s="9">
        <v>10</v>
      </c>
      <c r="H829" s="9">
        <v>4440</v>
      </c>
      <c r="I829" s="9">
        <v>1779.9959999999999</v>
      </c>
      <c r="J829" s="64">
        <f t="shared" si="12"/>
        <v>826</v>
      </c>
    </row>
    <row r="830" spans="2:10" x14ac:dyDescent="0.25">
      <c r="B830" s="67">
        <v>41817</v>
      </c>
      <c r="C830" s="8">
        <v>1842</v>
      </c>
      <c r="D830" s="9" t="s">
        <v>57</v>
      </c>
      <c r="E830" s="9" t="s">
        <v>60</v>
      </c>
      <c r="F830" s="9" t="s">
        <v>58</v>
      </c>
      <c r="G830" s="9">
        <v>6</v>
      </c>
      <c r="H830" s="9">
        <v>1755</v>
      </c>
      <c r="I830" s="9">
        <v>1776.9375</v>
      </c>
      <c r="J830" s="64">
        <f t="shared" si="12"/>
        <v>827</v>
      </c>
    </row>
    <row r="831" spans="2:10" x14ac:dyDescent="0.25">
      <c r="B831" s="67">
        <v>41358</v>
      </c>
      <c r="C831" s="8">
        <v>1938</v>
      </c>
      <c r="D831" s="9" t="s">
        <v>57</v>
      </c>
      <c r="E831" s="9" t="s">
        <v>61</v>
      </c>
      <c r="F831" s="9" t="s">
        <v>55</v>
      </c>
      <c r="G831" s="9">
        <v>7</v>
      </c>
      <c r="H831" s="9">
        <v>2016</v>
      </c>
      <c r="I831" s="9">
        <v>1776.096</v>
      </c>
      <c r="J831" s="64">
        <f t="shared" si="12"/>
        <v>828</v>
      </c>
    </row>
    <row r="832" spans="2:10" x14ac:dyDescent="0.25">
      <c r="B832" s="67">
        <v>40951</v>
      </c>
      <c r="C832" s="8">
        <v>2658</v>
      </c>
      <c r="D832" s="9" t="s">
        <v>57</v>
      </c>
      <c r="E832" s="9" t="s">
        <v>65</v>
      </c>
      <c r="F832" s="9" t="s">
        <v>55</v>
      </c>
      <c r="G832" s="9">
        <v>7</v>
      </c>
      <c r="H832" s="9">
        <v>2016</v>
      </c>
      <c r="I832" s="9">
        <v>1776.096</v>
      </c>
      <c r="J832" s="64">
        <f t="shared" si="12"/>
        <v>828</v>
      </c>
    </row>
    <row r="833" spans="2:10" x14ac:dyDescent="0.25">
      <c r="B833" s="67">
        <v>41360</v>
      </c>
      <c r="C833" s="8">
        <v>1196</v>
      </c>
      <c r="D833" s="9" t="s">
        <v>56</v>
      </c>
      <c r="E833" s="9" t="s">
        <v>54</v>
      </c>
      <c r="F833" s="9" t="s">
        <v>58</v>
      </c>
      <c r="G833" s="9">
        <v>10</v>
      </c>
      <c r="H833" s="9">
        <v>3960</v>
      </c>
      <c r="I833" s="9">
        <v>1772.8919999999998</v>
      </c>
      <c r="J833" s="64">
        <f t="shared" si="12"/>
        <v>830</v>
      </c>
    </row>
    <row r="834" spans="2:10" x14ac:dyDescent="0.25">
      <c r="B834" s="67">
        <v>41350</v>
      </c>
      <c r="C834" s="8">
        <v>1375</v>
      </c>
      <c r="D834" s="9" t="s">
        <v>53</v>
      </c>
      <c r="E834" s="9" t="s">
        <v>60</v>
      </c>
      <c r="F834" s="9" t="s">
        <v>58</v>
      </c>
      <c r="G834" s="9">
        <v>6</v>
      </c>
      <c r="H834" s="9">
        <v>10192.5</v>
      </c>
      <c r="I834" s="9">
        <v>1763.7101999999998</v>
      </c>
      <c r="J834" s="64">
        <f t="shared" si="12"/>
        <v>831</v>
      </c>
    </row>
    <row r="835" spans="2:10" x14ac:dyDescent="0.25">
      <c r="B835" s="67">
        <v>41357</v>
      </c>
      <c r="C835" s="8">
        <v>1731</v>
      </c>
      <c r="D835" s="9" t="s">
        <v>57</v>
      </c>
      <c r="E835" s="9" t="s">
        <v>62</v>
      </c>
      <c r="F835" s="9" t="s">
        <v>55</v>
      </c>
      <c r="G835" s="9">
        <v>9</v>
      </c>
      <c r="H835" s="9">
        <v>7128</v>
      </c>
      <c r="I835" s="9">
        <v>1762.5168000000001</v>
      </c>
      <c r="J835" s="64">
        <f t="shared" si="12"/>
        <v>832</v>
      </c>
    </row>
    <row r="836" spans="2:10" x14ac:dyDescent="0.25">
      <c r="B836" s="67">
        <v>40958</v>
      </c>
      <c r="C836" s="8">
        <v>2070</v>
      </c>
      <c r="D836" s="9" t="s">
        <v>57</v>
      </c>
      <c r="E836" s="9" t="s">
        <v>62</v>
      </c>
      <c r="F836" s="9" t="s">
        <v>59</v>
      </c>
      <c r="G836" s="9">
        <v>6</v>
      </c>
      <c r="H836" s="9">
        <v>3132</v>
      </c>
      <c r="I836" s="9">
        <v>1762.2197999999999</v>
      </c>
      <c r="J836" s="64">
        <f t="shared" ref="J836:J899" si="13">RANK(I836,$I$4:$I$1328,0)</f>
        <v>833</v>
      </c>
    </row>
    <row r="837" spans="2:10" x14ac:dyDescent="0.25">
      <c r="B837" s="67">
        <v>41374</v>
      </c>
      <c r="C837" s="8">
        <v>1585</v>
      </c>
      <c r="D837" s="9" t="s">
        <v>53</v>
      </c>
      <c r="E837" s="9" t="s">
        <v>61</v>
      </c>
      <c r="F837" s="9" t="s">
        <v>59</v>
      </c>
      <c r="G837" s="9">
        <v>6</v>
      </c>
      <c r="H837" s="9">
        <v>10395</v>
      </c>
      <c r="I837" s="9">
        <v>1761.7446</v>
      </c>
      <c r="J837" s="64">
        <f t="shared" si="13"/>
        <v>834</v>
      </c>
    </row>
    <row r="838" spans="2:10" x14ac:dyDescent="0.25">
      <c r="B838" s="67">
        <v>41352</v>
      </c>
      <c r="C838" s="8">
        <v>1838</v>
      </c>
      <c r="D838" s="9" t="s">
        <v>56</v>
      </c>
      <c r="E838" s="9" t="s">
        <v>63</v>
      </c>
      <c r="F838" s="9" t="s">
        <v>59</v>
      </c>
      <c r="G838" s="9">
        <v>6</v>
      </c>
      <c r="H838" s="9">
        <v>4482</v>
      </c>
      <c r="I838" s="9">
        <v>1760.9778000000001</v>
      </c>
      <c r="J838" s="64">
        <f t="shared" si="13"/>
        <v>835</v>
      </c>
    </row>
    <row r="839" spans="2:10" x14ac:dyDescent="0.25">
      <c r="B839" s="67">
        <v>40962</v>
      </c>
      <c r="C839" s="8">
        <v>1353</v>
      </c>
      <c r="D839" s="9" t="s">
        <v>57</v>
      </c>
      <c r="E839" s="9" t="s">
        <v>60</v>
      </c>
      <c r="F839" s="9" t="s">
        <v>55</v>
      </c>
      <c r="G839" s="9">
        <v>9</v>
      </c>
      <c r="H839" s="9">
        <v>5778</v>
      </c>
      <c r="I839" s="9">
        <v>1758.8232</v>
      </c>
      <c r="J839" s="64">
        <f t="shared" si="13"/>
        <v>836</v>
      </c>
    </row>
    <row r="840" spans="2:10" x14ac:dyDescent="0.25">
      <c r="B840" s="67">
        <v>40925</v>
      </c>
      <c r="C840" s="8">
        <v>1680</v>
      </c>
      <c r="D840" s="9" t="s">
        <v>57</v>
      </c>
      <c r="E840" s="9" t="s">
        <v>62</v>
      </c>
      <c r="F840" s="9" t="s">
        <v>58</v>
      </c>
      <c r="G840" s="9">
        <v>8</v>
      </c>
      <c r="H840" s="9">
        <v>6696</v>
      </c>
      <c r="I840" s="9">
        <v>1755.2447999999999</v>
      </c>
      <c r="J840" s="64">
        <f t="shared" si="13"/>
        <v>837</v>
      </c>
    </row>
    <row r="841" spans="2:10" x14ac:dyDescent="0.25">
      <c r="B841" s="67">
        <v>41341</v>
      </c>
      <c r="C841" s="8">
        <v>1366</v>
      </c>
      <c r="D841" s="9" t="s">
        <v>53</v>
      </c>
      <c r="E841" s="9" t="s">
        <v>60</v>
      </c>
      <c r="F841" s="9" t="s">
        <v>58</v>
      </c>
      <c r="G841" s="9">
        <v>9</v>
      </c>
      <c r="H841" s="9">
        <v>6858</v>
      </c>
      <c r="I841" s="9">
        <v>1755.1908000000001</v>
      </c>
      <c r="J841" s="64">
        <f t="shared" si="13"/>
        <v>838</v>
      </c>
    </row>
    <row r="842" spans="2:10" x14ac:dyDescent="0.25">
      <c r="B842" s="67">
        <v>40948</v>
      </c>
      <c r="C842" s="8">
        <v>2065</v>
      </c>
      <c r="D842" s="9" t="s">
        <v>53</v>
      </c>
      <c r="E842" s="9" t="s">
        <v>62</v>
      </c>
      <c r="F842" s="9" t="s">
        <v>55</v>
      </c>
      <c r="G842" s="9">
        <v>7</v>
      </c>
      <c r="H842" s="9">
        <v>5712</v>
      </c>
      <c r="I842" s="9">
        <v>1753.0128000000002</v>
      </c>
      <c r="J842" s="64">
        <f t="shared" si="13"/>
        <v>839</v>
      </c>
    </row>
    <row r="843" spans="2:10" x14ac:dyDescent="0.25">
      <c r="B843" s="67">
        <v>40963</v>
      </c>
      <c r="C843" s="8">
        <v>1888</v>
      </c>
      <c r="D843" s="9" t="s">
        <v>53</v>
      </c>
      <c r="E843" s="9" t="s">
        <v>61</v>
      </c>
      <c r="F843" s="9" t="s">
        <v>58</v>
      </c>
      <c r="G843" s="9">
        <v>7</v>
      </c>
      <c r="H843" s="9">
        <v>13860</v>
      </c>
      <c r="I843" s="9">
        <v>1744.6968000000002</v>
      </c>
      <c r="J843" s="64">
        <f t="shared" si="13"/>
        <v>840</v>
      </c>
    </row>
    <row r="844" spans="2:10" x14ac:dyDescent="0.25">
      <c r="B844" s="67">
        <v>40942</v>
      </c>
      <c r="C844" s="8">
        <v>2177</v>
      </c>
      <c r="D844" s="9" t="s">
        <v>56</v>
      </c>
      <c r="E844" s="9" t="s">
        <v>63</v>
      </c>
      <c r="F844" s="9" t="s">
        <v>58</v>
      </c>
      <c r="G844" s="9">
        <v>6</v>
      </c>
      <c r="H844" s="9">
        <v>7641</v>
      </c>
      <c r="I844" s="9">
        <v>1739.6010000000001</v>
      </c>
      <c r="J844" s="64">
        <f t="shared" si="13"/>
        <v>841</v>
      </c>
    </row>
    <row r="845" spans="2:10" x14ac:dyDescent="0.25">
      <c r="B845" s="67">
        <v>40913</v>
      </c>
      <c r="C845" s="8">
        <v>1115</v>
      </c>
      <c r="D845" s="9" t="s">
        <v>56</v>
      </c>
      <c r="E845" s="9" t="s">
        <v>54</v>
      </c>
      <c r="F845" s="9" t="s">
        <v>58</v>
      </c>
      <c r="G845" s="9">
        <v>10</v>
      </c>
      <c r="H845" s="9">
        <v>9660</v>
      </c>
      <c r="I845" s="9">
        <v>1737.3510000000001</v>
      </c>
      <c r="J845" s="64">
        <f t="shared" si="13"/>
        <v>842</v>
      </c>
    </row>
    <row r="846" spans="2:10" x14ac:dyDescent="0.25">
      <c r="B846" s="67">
        <v>41378</v>
      </c>
      <c r="C846" s="8">
        <v>2782</v>
      </c>
      <c r="D846" s="9" t="s">
        <v>53</v>
      </c>
      <c r="E846" s="9" t="s">
        <v>65</v>
      </c>
      <c r="F846" s="9" t="s">
        <v>59</v>
      </c>
      <c r="G846" s="9">
        <v>9</v>
      </c>
      <c r="H846" s="9">
        <v>4266</v>
      </c>
      <c r="I846" s="9">
        <v>1736.2619999999997</v>
      </c>
      <c r="J846" s="64">
        <f t="shared" si="13"/>
        <v>843</v>
      </c>
    </row>
    <row r="847" spans="2:10" x14ac:dyDescent="0.25">
      <c r="B847" s="67">
        <v>40937</v>
      </c>
      <c r="C847" s="8">
        <v>1695</v>
      </c>
      <c r="D847" s="9" t="s">
        <v>57</v>
      </c>
      <c r="E847" s="9" t="s">
        <v>62</v>
      </c>
      <c r="F847" s="9" t="s">
        <v>55</v>
      </c>
      <c r="G847" s="9">
        <v>10</v>
      </c>
      <c r="H847" s="9">
        <v>4545</v>
      </c>
      <c r="I847" s="9">
        <v>1736.19</v>
      </c>
      <c r="J847" s="64">
        <f t="shared" si="13"/>
        <v>844</v>
      </c>
    </row>
    <row r="848" spans="2:10" x14ac:dyDescent="0.25">
      <c r="B848" s="67">
        <v>41401</v>
      </c>
      <c r="C848" s="8">
        <v>2888</v>
      </c>
      <c r="D848" s="9" t="s">
        <v>56</v>
      </c>
      <c r="E848" s="9" t="s">
        <v>64</v>
      </c>
      <c r="F848" s="9" t="s">
        <v>58</v>
      </c>
      <c r="G848" s="9">
        <v>7</v>
      </c>
      <c r="H848" s="9">
        <v>1937.25</v>
      </c>
      <c r="I848" s="9">
        <v>1735.3885500000001</v>
      </c>
      <c r="J848" s="64">
        <f t="shared" si="13"/>
        <v>845</v>
      </c>
    </row>
    <row r="849" spans="2:10" x14ac:dyDescent="0.25">
      <c r="B849" s="67">
        <v>41806</v>
      </c>
      <c r="C849" s="8">
        <v>2604</v>
      </c>
      <c r="D849" s="9" t="s">
        <v>57</v>
      </c>
      <c r="E849" s="9" t="s">
        <v>63</v>
      </c>
      <c r="F849" s="9" t="s">
        <v>55</v>
      </c>
      <c r="G849" s="9">
        <v>6</v>
      </c>
      <c r="H849" s="9">
        <v>5022</v>
      </c>
      <c r="I849" s="9">
        <v>1730.5812000000001</v>
      </c>
      <c r="J849" s="64">
        <f t="shared" si="13"/>
        <v>846</v>
      </c>
    </row>
    <row r="850" spans="2:10" x14ac:dyDescent="0.25">
      <c r="B850" s="67">
        <v>40972</v>
      </c>
      <c r="C850" s="8">
        <v>2390</v>
      </c>
      <c r="D850" s="9" t="s">
        <v>56</v>
      </c>
      <c r="E850" s="9" t="s">
        <v>65</v>
      </c>
      <c r="F850" s="9" t="s">
        <v>55</v>
      </c>
      <c r="G850" s="9">
        <v>8</v>
      </c>
      <c r="H850" s="9">
        <v>11200</v>
      </c>
      <c r="I850" s="9">
        <v>1729.28</v>
      </c>
      <c r="J850" s="64">
        <f t="shared" si="13"/>
        <v>847</v>
      </c>
    </row>
    <row r="851" spans="2:10" x14ac:dyDescent="0.25">
      <c r="B851" s="67">
        <v>41781</v>
      </c>
      <c r="C851" s="8">
        <v>2226</v>
      </c>
      <c r="D851" s="9" t="s">
        <v>57</v>
      </c>
      <c r="E851" s="9" t="s">
        <v>63</v>
      </c>
      <c r="F851" s="9" t="s">
        <v>55</v>
      </c>
      <c r="G851" s="9">
        <v>7</v>
      </c>
      <c r="H851" s="9">
        <v>3507</v>
      </c>
      <c r="I851" s="9">
        <v>1728.6003000000001</v>
      </c>
      <c r="J851" s="64">
        <f t="shared" si="13"/>
        <v>848</v>
      </c>
    </row>
    <row r="852" spans="2:10" x14ac:dyDescent="0.25">
      <c r="B852" s="67">
        <v>40909</v>
      </c>
      <c r="C852" s="8">
        <v>1853</v>
      </c>
      <c r="D852" s="9" t="s">
        <v>56</v>
      </c>
      <c r="E852" s="9" t="s">
        <v>61</v>
      </c>
      <c r="F852" s="9" t="s">
        <v>58</v>
      </c>
      <c r="G852" s="9">
        <v>6</v>
      </c>
      <c r="H852" s="9">
        <v>2200.5</v>
      </c>
      <c r="I852" s="9">
        <v>1727.8326000000002</v>
      </c>
      <c r="J852" s="64">
        <f t="shared" si="13"/>
        <v>849</v>
      </c>
    </row>
    <row r="853" spans="2:10" x14ac:dyDescent="0.25">
      <c r="B853" s="67">
        <v>40962</v>
      </c>
      <c r="C853" s="8">
        <v>2487</v>
      </c>
      <c r="D853" s="9" t="s">
        <v>57</v>
      </c>
      <c r="E853" s="9" t="s">
        <v>64</v>
      </c>
      <c r="F853" s="9" t="s">
        <v>55</v>
      </c>
      <c r="G853" s="9">
        <v>9</v>
      </c>
      <c r="H853" s="9">
        <v>2173.5</v>
      </c>
      <c r="I853" s="9">
        <v>1726.1937000000003</v>
      </c>
      <c r="J853" s="64">
        <f t="shared" si="13"/>
        <v>850</v>
      </c>
    </row>
    <row r="854" spans="2:10" x14ac:dyDescent="0.25">
      <c r="B854" s="67">
        <v>41771</v>
      </c>
      <c r="C854" s="8">
        <v>1431</v>
      </c>
      <c r="D854" s="9" t="s">
        <v>57</v>
      </c>
      <c r="E854" s="9" t="s">
        <v>60</v>
      </c>
      <c r="F854" s="9" t="s">
        <v>59</v>
      </c>
      <c r="G854" s="9">
        <v>8</v>
      </c>
      <c r="H854" s="9">
        <v>11680</v>
      </c>
      <c r="I854" s="9">
        <v>1725.8368</v>
      </c>
      <c r="J854" s="64">
        <f t="shared" si="13"/>
        <v>851</v>
      </c>
    </row>
    <row r="855" spans="2:10" x14ac:dyDescent="0.25">
      <c r="B855" s="67">
        <v>40928</v>
      </c>
      <c r="C855" s="8">
        <v>1319</v>
      </c>
      <c r="D855" s="9" t="s">
        <v>56</v>
      </c>
      <c r="E855" s="9" t="s">
        <v>60</v>
      </c>
      <c r="F855" s="9" t="s">
        <v>55</v>
      </c>
      <c r="G855" s="9">
        <v>10</v>
      </c>
      <c r="H855" s="9">
        <v>8520</v>
      </c>
      <c r="I855" s="9">
        <v>1722.7439999999997</v>
      </c>
      <c r="J855" s="64">
        <f t="shared" si="13"/>
        <v>852</v>
      </c>
    </row>
    <row r="856" spans="2:10" x14ac:dyDescent="0.25">
      <c r="B856" s="67">
        <v>41768</v>
      </c>
      <c r="C856" s="8">
        <v>2430</v>
      </c>
      <c r="D856" s="9" t="s">
        <v>57</v>
      </c>
      <c r="E856" s="9" t="s">
        <v>65</v>
      </c>
      <c r="F856" s="9" t="s">
        <v>59</v>
      </c>
      <c r="G856" s="9">
        <v>9</v>
      </c>
      <c r="H856" s="9">
        <v>9324</v>
      </c>
      <c r="I856" s="9">
        <v>1722.1428000000001</v>
      </c>
      <c r="J856" s="64">
        <f t="shared" si="13"/>
        <v>853</v>
      </c>
    </row>
    <row r="857" spans="2:10" x14ac:dyDescent="0.25">
      <c r="B857" s="67">
        <v>41363</v>
      </c>
      <c r="C857" s="8">
        <v>1578</v>
      </c>
      <c r="D857" s="9" t="s">
        <v>57</v>
      </c>
      <c r="E857" s="9" t="s">
        <v>61</v>
      </c>
      <c r="F857" s="9" t="s">
        <v>55</v>
      </c>
      <c r="G857" s="9">
        <v>8</v>
      </c>
      <c r="H857" s="9">
        <v>6876</v>
      </c>
      <c r="I857" s="9">
        <v>1720.8336000000002</v>
      </c>
      <c r="J857" s="64">
        <f t="shared" si="13"/>
        <v>854</v>
      </c>
    </row>
    <row r="858" spans="2:10" x14ac:dyDescent="0.25">
      <c r="B858" s="67">
        <v>40948</v>
      </c>
      <c r="C858" s="8">
        <v>2480</v>
      </c>
      <c r="D858" s="9" t="s">
        <v>56</v>
      </c>
      <c r="E858" s="9" t="s">
        <v>64</v>
      </c>
      <c r="F858" s="9" t="s">
        <v>55</v>
      </c>
      <c r="G858" s="9">
        <v>7</v>
      </c>
      <c r="H858" s="9">
        <v>6615</v>
      </c>
      <c r="I858" s="9">
        <v>1713.1196250000003</v>
      </c>
      <c r="J858" s="64">
        <f t="shared" si="13"/>
        <v>855</v>
      </c>
    </row>
    <row r="859" spans="2:10" x14ac:dyDescent="0.25">
      <c r="B859" s="67">
        <v>40931</v>
      </c>
      <c r="C859" s="8">
        <v>1498</v>
      </c>
      <c r="D859" s="9" t="s">
        <v>53</v>
      </c>
      <c r="E859" s="9" t="s">
        <v>61</v>
      </c>
      <c r="F859" s="9" t="s">
        <v>55</v>
      </c>
      <c r="G859" s="9">
        <v>6</v>
      </c>
      <c r="H859" s="9">
        <v>5062.5</v>
      </c>
      <c r="I859" s="9">
        <v>1708.5937500000005</v>
      </c>
      <c r="J859" s="64">
        <f t="shared" si="13"/>
        <v>856</v>
      </c>
    </row>
    <row r="860" spans="2:10" x14ac:dyDescent="0.25">
      <c r="B860" s="67">
        <v>40927</v>
      </c>
      <c r="C860" s="8">
        <v>2834</v>
      </c>
      <c r="D860" s="9" t="s">
        <v>56</v>
      </c>
      <c r="E860" s="9" t="s">
        <v>64</v>
      </c>
      <c r="F860" s="9" t="s">
        <v>58</v>
      </c>
      <c r="G860" s="9">
        <v>8</v>
      </c>
      <c r="H860" s="9">
        <v>7440</v>
      </c>
      <c r="I860" s="9">
        <v>1705.2479999999998</v>
      </c>
      <c r="J860" s="64">
        <f t="shared" si="13"/>
        <v>857</v>
      </c>
    </row>
    <row r="861" spans="2:10" x14ac:dyDescent="0.25">
      <c r="B861" s="67">
        <v>41387</v>
      </c>
      <c r="C861" s="8">
        <v>1614</v>
      </c>
      <c r="D861" s="9" t="s">
        <v>57</v>
      </c>
      <c r="E861" s="9" t="s">
        <v>61</v>
      </c>
      <c r="F861" s="9" t="s">
        <v>55</v>
      </c>
      <c r="G861" s="9">
        <v>8</v>
      </c>
      <c r="H861" s="9">
        <v>3408</v>
      </c>
      <c r="I861" s="9">
        <v>1704.3407999999997</v>
      </c>
      <c r="J861" s="64">
        <f t="shared" si="13"/>
        <v>858</v>
      </c>
    </row>
    <row r="862" spans="2:10" x14ac:dyDescent="0.25">
      <c r="B862" s="67">
        <v>40966</v>
      </c>
      <c r="C862" s="8">
        <v>2752</v>
      </c>
      <c r="D862" s="9" t="s">
        <v>53</v>
      </c>
      <c r="E862" s="9" t="s">
        <v>65</v>
      </c>
      <c r="F862" s="9" t="s">
        <v>58</v>
      </c>
      <c r="G862" s="9">
        <v>10</v>
      </c>
      <c r="H862" s="9">
        <v>8100</v>
      </c>
      <c r="I862" s="9">
        <v>1702.2149999999999</v>
      </c>
      <c r="J862" s="64">
        <f t="shared" si="13"/>
        <v>859</v>
      </c>
    </row>
    <row r="863" spans="2:10" x14ac:dyDescent="0.25">
      <c r="B863" s="67">
        <v>41383</v>
      </c>
      <c r="C863" s="8">
        <v>1408</v>
      </c>
      <c r="D863" s="9" t="s">
        <v>53</v>
      </c>
      <c r="E863" s="9" t="s">
        <v>60</v>
      </c>
      <c r="F863" s="9" t="s">
        <v>55</v>
      </c>
      <c r="G863" s="9">
        <v>9</v>
      </c>
      <c r="H863" s="9">
        <v>13095</v>
      </c>
      <c r="I863" s="9">
        <v>1701.3023999999998</v>
      </c>
      <c r="J863" s="64">
        <f t="shared" si="13"/>
        <v>860</v>
      </c>
    </row>
    <row r="864" spans="2:10" x14ac:dyDescent="0.25">
      <c r="B864" s="67">
        <v>40953</v>
      </c>
      <c r="C864" s="8">
        <v>1155</v>
      </c>
      <c r="D864" s="9" t="s">
        <v>57</v>
      </c>
      <c r="E864" s="9" t="s">
        <v>54</v>
      </c>
      <c r="F864" s="9" t="s">
        <v>55</v>
      </c>
      <c r="G864" s="9">
        <v>7</v>
      </c>
      <c r="H864" s="9">
        <v>8778</v>
      </c>
      <c r="I864" s="9">
        <v>1690.6428000000001</v>
      </c>
      <c r="J864" s="64">
        <f t="shared" si="13"/>
        <v>861</v>
      </c>
    </row>
    <row r="865" spans="2:10" x14ac:dyDescent="0.25">
      <c r="B865" s="67">
        <v>41791</v>
      </c>
      <c r="C865" s="8">
        <v>1451</v>
      </c>
      <c r="D865" s="9" t="s">
        <v>56</v>
      </c>
      <c r="E865" s="9" t="s">
        <v>60</v>
      </c>
      <c r="F865" s="9" t="s">
        <v>59</v>
      </c>
      <c r="G865" s="9">
        <v>6</v>
      </c>
      <c r="H865" s="9">
        <v>9756</v>
      </c>
      <c r="I865" s="9">
        <v>1684.8612000000001</v>
      </c>
      <c r="J865" s="64">
        <f t="shared" si="13"/>
        <v>862</v>
      </c>
    </row>
    <row r="866" spans="2:10" x14ac:dyDescent="0.25">
      <c r="B866" s="67">
        <v>41394</v>
      </c>
      <c r="C866" s="8">
        <v>2215</v>
      </c>
      <c r="D866" s="9" t="s">
        <v>53</v>
      </c>
      <c r="E866" s="9" t="s">
        <v>63</v>
      </c>
      <c r="F866" s="9" t="s">
        <v>59</v>
      </c>
      <c r="G866" s="9">
        <v>9</v>
      </c>
      <c r="H866" s="9">
        <v>5481</v>
      </c>
      <c r="I866" s="9">
        <v>1679.9265</v>
      </c>
      <c r="J866" s="64">
        <f t="shared" si="13"/>
        <v>863</v>
      </c>
    </row>
    <row r="867" spans="2:10" x14ac:dyDescent="0.25">
      <c r="B867" s="67">
        <v>41806</v>
      </c>
      <c r="C867" s="8">
        <v>2449</v>
      </c>
      <c r="D867" s="9" t="s">
        <v>53</v>
      </c>
      <c r="E867" s="9" t="s">
        <v>65</v>
      </c>
      <c r="F867" s="9" t="s">
        <v>59</v>
      </c>
      <c r="G867" s="9">
        <v>10</v>
      </c>
      <c r="H867" s="9">
        <v>13850</v>
      </c>
      <c r="I867" s="9">
        <v>1676.404</v>
      </c>
      <c r="J867" s="64">
        <f t="shared" si="13"/>
        <v>864</v>
      </c>
    </row>
    <row r="868" spans="2:10" x14ac:dyDescent="0.25">
      <c r="B868" s="67">
        <v>41814</v>
      </c>
      <c r="C868" s="8">
        <v>2453</v>
      </c>
      <c r="D868" s="9" t="s">
        <v>56</v>
      </c>
      <c r="E868" s="9" t="s">
        <v>65</v>
      </c>
      <c r="F868" s="9" t="s">
        <v>55</v>
      </c>
      <c r="G868" s="9">
        <v>9</v>
      </c>
      <c r="H868" s="9">
        <v>1944</v>
      </c>
      <c r="I868" s="9">
        <v>1673.3951999999999</v>
      </c>
      <c r="J868" s="64">
        <f t="shared" si="13"/>
        <v>865</v>
      </c>
    </row>
    <row r="869" spans="2:10" x14ac:dyDescent="0.25">
      <c r="B869" s="67">
        <v>41828</v>
      </c>
      <c r="C869" s="8">
        <v>2160</v>
      </c>
      <c r="D869" s="9" t="s">
        <v>57</v>
      </c>
      <c r="E869" s="9" t="s">
        <v>62</v>
      </c>
      <c r="F869" s="9" t="s">
        <v>59</v>
      </c>
      <c r="G869" s="9">
        <v>6</v>
      </c>
      <c r="H869" s="9">
        <v>10755</v>
      </c>
      <c r="I869" s="9">
        <v>1669.1760000000002</v>
      </c>
      <c r="J869" s="64">
        <f t="shared" si="13"/>
        <v>866</v>
      </c>
    </row>
    <row r="870" spans="2:10" x14ac:dyDescent="0.25">
      <c r="B870" s="67">
        <v>41824</v>
      </c>
      <c r="C870" s="8">
        <v>2613</v>
      </c>
      <c r="D870" s="9" t="s">
        <v>57</v>
      </c>
      <c r="E870" s="9" t="s">
        <v>63</v>
      </c>
      <c r="F870" s="9" t="s">
        <v>55</v>
      </c>
      <c r="G870" s="9">
        <v>9</v>
      </c>
      <c r="H870" s="9">
        <v>2207.25</v>
      </c>
      <c r="I870" s="9">
        <v>1667.7981000000002</v>
      </c>
      <c r="J870" s="64">
        <f t="shared" si="13"/>
        <v>867</v>
      </c>
    </row>
    <row r="871" spans="2:10" x14ac:dyDescent="0.25">
      <c r="B871" s="67">
        <v>41343</v>
      </c>
      <c r="C871" s="8">
        <v>1179</v>
      </c>
      <c r="D871" s="9" t="s">
        <v>57</v>
      </c>
      <c r="E871" s="9" t="s">
        <v>54</v>
      </c>
      <c r="F871" s="9" t="s">
        <v>59</v>
      </c>
      <c r="G871" s="9">
        <v>6</v>
      </c>
      <c r="H871" s="9">
        <v>12330</v>
      </c>
      <c r="I871" s="9">
        <v>1667.5092</v>
      </c>
      <c r="J871" s="64">
        <f t="shared" si="13"/>
        <v>868</v>
      </c>
    </row>
    <row r="872" spans="2:10" x14ac:dyDescent="0.25">
      <c r="B872" s="67">
        <v>41829</v>
      </c>
      <c r="C872" s="8">
        <v>1672</v>
      </c>
      <c r="D872" s="9" t="s">
        <v>53</v>
      </c>
      <c r="E872" s="9" t="s">
        <v>61</v>
      </c>
      <c r="F872" s="9" t="s">
        <v>58</v>
      </c>
      <c r="G872" s="9">
        <v>6</v>
      </c>
      <c r="H872" s="9">
        <v>12285</v>
      </c>
      <c r="I872" s="9">
        <v>1660.932</v>
      </c>
      <c r="J872" s="64">
        <f t="shared" si="13"/>
        <v>869</v>
      </c>
    </row>
    <row r="873" spans="2:10" x14ac:dyDescent="0.25">
      <c r="B873" s="67">
        <v>41366</v>
      </c>
      <c r="C873" s="8">
        <v>1944</v>
      </c>
      <c r="D873" s="9" t="s">
        <v>57</v>
      </c>
      <c r="E873" s="9" t="s">
        <v>61</v>
      </c>
      <c r="F873" s="9" t="s">
        <v>59</v>
      </c>
      <c r="G873" s="9">
        <v>7</v>
      </c>
      <c r="H873" s="9">
        <v>7140</v>
      </c>
      <c r="I873" s="9">
        <v>1653.0884999999996</v>
      </c>
      <c r="J873" s="64">
        <f t="shared" si="13"/>
        <v>870</v>
      </c>
    </row>
    <row r="874" spans="2:10" x14ac:dyDescent="0.25">
      <c r="B874" s="67">
        <v>40960</v>
      </c>
      <c r="C874" s="8">
        <v>2071</v>
      </c>
      <c r="D874" s="9" t="s">
        <v>53</v>
      </c>
      <c r="E874" s="9" t="s">
        <v>62</v>
      </c>
      <c r="F874" s="9" t="s">
        <v>59</v>
      </c>
      <c r="G874" s="9">
        <v>8</v>
      </c>
      <c r="H874" s="9">
        <v>1608</v>
      </c>
      <c r="I874" s="9">
        <v>1651.2552000000001</v>
      </c>
      <c r="J874" s="64">
        <f t="shared" si="13"/>
        <v>871</v>
      </c>
    </row>
    <row r="875" spans="2:10" x14ac:dyDescent="0.25">
      <c r="B875" s="67">
        <v>41396</v>
      </c>
      <c r="C875" s="8">
        <v>2791</v>
      </c>
      <c r="D875" s="9" t="s">
        <v>53</v>
      </c>
      <c r="E875" s="9" t="s">
        <v>65</v>
      </c>
      <c r="F875" s="9" t="s">
        <v>59</v>
      </c>
      <c r="G875" s="9">
        <v>8</v>
      </c>
      <c r="H875" s="9">
        <v>1608</v>
      </c>
      <c r="I875" s="9">
        <v>1651.2552000000001</v>
      </c>
      <c r="J875" s="64">
        <f t="shared" si="13"/>
        <v>871</v>
      </c>
    </row>
    <row r="876" spans="2:10" x14ac:dyDescent="0.25">
      <c r="B876" s="67">
        <v>40918</v>
      </c>
      <c r="C876" s="8">
        <v>1857</v>
      </c>
      <c r="D876" s="9" t="s">
        <v>57</v>
      </c>
      <c r="E876" s="9" t="s">
        <v>61</v>
      </c>
      <c r="F876" s="9" t="s">
        <v>55</v>
      </c>
      <c r="G876" s="9">
        <v>6</v>
      </c>
      <c r="H876" s="9">
        <v>7074</v>
      </c>
      <c r="I876" s="9">
        <v>1647.7703999999999</v>
      </c>
      <c r="J876" s="64">
        <f t="shared" si="13"/>
        <v>873</v>
      </c>
    </row>
    <row r="877" spans="2:10" x14ac:dyDescent="0.25">
      <c r="B877" s="67">
        <v>40923</v>
      </c>
      <c r="C877" s="8">
        <v>2626</v>
      </c>
      <c r="D877" s="9" t="s">
        <v>53</v>
      </c>
      <c r="E877" s="9" t="s">
        <v>65</v>
      </c>
      <c r="F877" s="9" t="s">
        <v>58</v>
      </c>
      <c r="G877" s="9">
        <v>6</v>
      </c>
      <c r="H877" s="9">
        <v>1872</v>
      </c>
      <c r="I877" s="9">
        <v>1645.1136000000001</v>
      </c>
      <c r="J877" s="64">
        <f t="shared" si="13"/>
        <v>874</v>
      </c>
    </row>
    <row r="878" spans="2:10" x14ac:dyDescent="0.25">
      <c r="B878" s="67">
        <v>41783</v>
      </c>
      <c r="C878" s="8">
        <v>1254</v>
      </c>
      <c r="D878" s="9" t="s">
        <v>57</v>
      </c>
      <c r="E878" s="9" t="s">
        <v>54</v>
      </c>
      <c r="F878" s="9" t="s">
        <v>55</v>
      </c>
      <c r="G878" s="9">
        <v>10</v>
      </c>
      <c r="H878" s="9">
        <v>10000</v>
      </c>
      <c r="I878" s="9">
        <v>1642.0000000000002</v>
      </c>
      <c r="J878" s="64">
        <f t="shared" si="13"/>
        <v>875</v>
      </c>
    </row>
    <row r="879" spans="2:10" x14ac:dyDescent="0.25">
      <c r="B879" s="67">
        <v>40950</v>
      </c>
      <c r="C879" s="8">
        <v>2181</v>
      </c>
      <c r="D879" s="9" t="s">
        <v>57</v>
      </c>
      <c r="E879" s="9" t="s">
        <v>63</v>
      </c>
      <c r="F879" s="9" t="s">
        <v>55</v>
      </c>
      <c r="G879" s="9">
        <v>8</v>
      </c>
      <c r="H879" s="9">
        <v>2376</v>
      </c>
      <c r="I879" s="9">
        <v>1641.3407999999999</v>
      </c>
      <c r="J879" s="64">
        <f t="shared" si="13"/>
        <v>876</v>
      </c>
    </row>
    <row r="880" spans="2:10" x14ac:dyDescent="0.25">
      <c r="B880" s="67">
        <v>41395</v>
      </c>
      <c r="C880" s="8">
        <v>2581</v>
      </c>
      <c r="D880" s="9" t="s">
        <v>53</v>
      </c>
      <c r="E880" s="9" t="s">
        <v>63</v>
      </c>
      <c r="F880" s="9" t="s">
        <v>58</v>
      </c>
      <c r="G880" s="9">
        <v>8</v>
      </c>
      <c r="H880" s="9">
        <v>3024</v>
      </c>
      <c r="I880" s="9">
        <v>1639.3103999999998</v>
      </c>
      <c r="J880" s="64">
        <f t="shared" si="13"/>
        <v>877</v>
      </c>
    </row>
    <row r="881" spans="2:10" x14ac:dyDescent="0.25">
      <c r="B881" s="67">
        <v>41829</v>
      </c>
      <c r="C881" s="8">
        <v>1300</v>
      </c>
      <c r="D881" s="9" t="s">
        <v>53</v>
      </c>
      <c r="E881" s="9" t="s">
        <v>54</v>
      </c>
      <c r="F881" s="9" t="s">
        <v>55</v>
      </c>
      <c r="G881" s="9">
        <v>8</v>
      </c>
      <c r="H881" s="9">
        <v>7680</v>
      </c>
      <c r="I881" s="9">
        <v>1638.5280000000002</v>
      </c>
      <c r="J881" s="64">
        <f t="shared" si="13"/>
        <v>878</v>
      </c>
    </row>
    <row r="882" spans="2:10" x14ac:dyDescent="0.25">
      <c r="B882" s="67">
        <v>40950</v>
      </c>
      <c r="C882" s="8">
        <v>1873</v>
      </c>
      <c r="D882" s="9" t="s">
        <v>53</v>
      </c>
      <c r="E882" s="9" t="s">
        <v>61</v>
      </c>
      <c r="F882" s="9" t="s">
        <v>59</v>
      </c>
      <c r="G882" s="9">
        <v>6</v>
      </c>
      <c r="H882" s="9">
        <v>7344</v>
      </c>
      <c r="I882" s="9">
        <v>1633.7952</v>
      </c>
      <c r="J882" s="64">
        <f t="shared" si="13"/>
        <v>879</v>
      </c>
    </row>
    <row r="883" spans="2:10" x14ac:dyDescent="0.25">
      <c r="B883" s="67">
        <v>41389</v>
      </c>
      <c r="C883" s="8">
        <v>2882</v>
      </c>
      <c r="D883" s="9" t="s">
        <v>56</v>
      </c>
      <c r="E883" s="9" t="s">
        <v>64</v>
      </c>
      <c r="F883" s="9" t="s">
        <v>59</v>
      </c>
      <c r="G883" s="9">
        <v>7</v>
      </c>
      <c r="H883" s="9">
        <v>4158</v>
      </c>
      <c r="I883" s="9">
        <v>1633.6782000000001</v>
      </c>
      <c r="J883" s="64">
        <f t="shared" si="13"/>
        <v>880</v>
      </c>
    </row>
    <row r="884" spans="2:10" x14ac:dyDescent="0.25">
      <c r="B884" s="67">
        <v>40930</v>
      </c>
      <c r="C884" s="8">
        <v>2171</v>
      </c>
      <c r="D884" s="9" t="s">
        <v>56</v>
      </c>
      <c r="E884" s="9" t="s">
        <v>63</v>
      </c>
      <c r="F884" s="9" t="s">
        <v>59</v>
      </c>
      <c r="G884" s="9">
        <v>10</v>
      </c>
      <c r="H884" s="9">
        <v>4980</v>
      </c>
      <c r="I884" s="9">
        <v>1633.44</v>
      </c>
      <c r="J884" s="64">
        <f t="shared" si="13"/>
        <v>881</v>
      </c>
    </row>
    <row r="885" spans="2:10" x14ac:dyDescent="0.25">
      <c r="B885" s="67">
        <v>41380</v>
      </c>
      <c r="C885" s="8">
        <v>2513</v>
      </c>
      <c r="D885" s="9" t="s">
        <v>56</v>
      </c>
      <c r="E885" s="9" t="s">
        <v>64</v>
      </c>
      <c r="F885" s="9" t="s">
        <v>59</v>
      </c>
      <c r="G885" s="9">
        <v>6</v>
      </c>
      <c r="H885" s="9">
        <v>1791</v>
      </c>
      <c r="I885" s="9">
        <v>1631.2428</v>
      </c>
      <c r="J885" s="64">
        <f t="shared" si="13"/>
        <v>882</v>
      </c>
    </row>
    <row r="886" spans="2:10" x14ac:dyDescent="0.25">
      <c r="B886" s="67">
        <v>41384</v>
      </c>
      <c r="C886" s="8">
        <v>2109</v>
      </c>
      <c r="D886" s="9" t="s">
        <v>57</v>
      </c>
      <c r="E886" s="9" t="s">
        <v>62</v>
      </c>
      <c r="F886" s="9" t="s">
        <v>55</v>
      </c>
      <c r="G886" s="9">
        <v>10</v>
      </c>
      <c r="H886" s="9">
        <v>4120</v>
      </c>
      <c r="I886" s="9">
        <v>1626.9879999999998</v>
      </c>
      <c r="J886" s="64">
        <f t="shared" si="13"/>
        <v>883</v>
      </c>
    </row>
    <row r="887" spans="2:10" x14ac:dyDescent="0.25">
      <c r="B887" s="67">
        <v>40924</v>
      </c>
      <c r="C887" s="8">
        <v>2262</v>
      </c>
      <c r="D887" s="9" t="s">
        <v>57</v>
      </c>
      <c r="E887" s="9" t="s">
        <v>65</v>
      </c>
      <c r="F887" s="9" t="s">
        <v>55</v>
      </c>
      <c r="G887" s="9">
        <v>9</v>
      </c>
      <c r="H887" s="9">
        <v>1984.5</v>
      </c>
      <c r="I887" s="9">
        <v>1616.9705999999999</v>
      </c>
      <c r="J887" s="64">
        <f t="shared" si="13"/>
        <v>884</v>
      </c>
    </row>
    <row r="888" spans="2:10" x14ac:dyDescent="0.25">
      <c r="B888" s="67">
        <v>41390</v>
      </c>
      <c r="C888" s="8">
        <v>1226</v>
      </c>
      <c r="D888" s="9" t="s">
        <v>56</v>
      </c>
      <c r="E888" s="9" t="s">
        <v>54</v>
      </c>
      <c r="F888" s="9" t="s">
        <v>59</v>
      </c>
      <c r="G888" s="9">
        <v>6</v>
      </c>
      <c r="H888" s="9">
        <v>3996</v>
      </c>
      <c r="I888" s="9">
        <v>1616.7816000000003</v>
      </c>
      <c r="J888" s="64">
        <f t="shared" si="13"/>
        <v>885</v>
      </c>
    </row>
    <row r="889" spans="2:10" x14ac:dyDescent="0.25">
      <c r="B889" s="67">
        <v>41383</v>
      </c>
      <c r="C889" s="8">
        <v>1612</v>
      </c>
      <c r="D889" s="9" t="s">
        <v>53</v>
      </c>
      <c r="E889" s="9" t="s">
        <v>61</v>
      </c>
      <c r="F889" s="9" t="s">
        <v>59</v>
      </c>
      <c r="G889" s="9">
        <v>6</v>
      </c>
      <c r="H889" s="9">
        <v>1741.5</v>
      </c>
      <c r="I889" s="9">
        <v>1614.3705</v>
      </c>
      <c r="J889" s="64">
        <f t="shared" si="13"/>
        <v>886</v>
      </c>
    </row>
    <row r="890" spans="2:10" x14ac:dyDescent="0.25">
      <c r="B890" s="67">
        <v>41397</v>
      </c>
      <c r="C890" s="8">
        <v>1751</v>
      </c>
      <c r="D890" s="9" t="s">
        <v>56</v>
      </c>
      <c r="E890" s="9" t="s">
        <v>62</v>
      </c>
      <c r="F890" s="9" t="s">
        <v>55</v>
      </c>
      <c r="G890" s="9">
        <v>9</v>
      </c>
      <c r="H890" s="9">
        <v>10440</v>
      </c>
      <c r="I890" s="9">
        <v>1611.4139999999998</v>
      </c>
      <c r="J890" s="64">
        <f t="shared" si="13"/>
        <v>887</v>
      </c>
    </row>
    <row r="891" spans="2:10" x14ac:dyDescent="0.25">
      <c r="B891" s="67">
        <v>41340</v>
      </c>
      <c r="C891" s="8">
        <v>1902</v>
      </c>
      <c r="D891" s="9" t="s">
        <v>57</v>
      </c>
      <c r="E891" s="9" t="s">
        <v>61</v>
      </c>
      <c r="F891" s="9" t="s">
        <v>55</v>
      </c>
      <c r="G891" s="9">
        <v>9</v>
      </c>
      <c r="H891" s="9">
        <v>8977.5</v>
      </c>
      <c r="I891" s="9">
        <v>1609.1271000000002</v>
      </c>
      <c r="J891" s="64">
        <f t="shared" si="13"/>
        <v>888</v>
      </c>
    </row>
    <row r="892" spans="2:10" x14ac:dyDescent="0.25">
      <c r="B892" s="67">
        <v>41775</v>
      </c>
      <c r="C892" s="8">
        <v>2528</v>
      </c>
      <c r="D892" s="9" t="s">
        <v>56</v>
      </c>
      <c r="E892" s="9" t="s">
        <v>64</v>
      </c>
      <c r="F892" s="9" t="s">
        <v>58</v>
      </c>
      <c r="G892" s="9">
        <v>10</v>
      </c>
      <c r="H892" s="9">
        <v>2445</v>
      </c>
      <c r="I892" s="9">
        <v>1606.8540000000003</v>
      </c>
      <c r="J892" s="64">
        <f t="shared" si="13"/>
        <v>889</v>
      </c>
    </row>
    <row r="893" spans="2:10" x14ac:dyDescent="0.25">
      <c r="B893" s="67">
        <v>40915</v>
      </c>
      <c r="C893" s="8">
        <v>1799</v>
      </c>
      <c r="D893" s="9" t="s">
        <v>56</v>
      </c>
      <c r="E893" s="9" t="s">
        <v>63</v>
      </c>
      <c r="F893" s="9" t="s">
        <v>58</v>
      </c>
      <c r="G893" s="9">
        <v>8</v>
      </c>
      <c r="H893" s="9">
        <v>8496</v>
      </c>
      <c r="I893" s="9">
        <v>1601.0712000000003</v>
      </c>
      <c r="J893" s="64">
        <f t="shared" si="13"/>
        <v>890</v>
      </c>
    </row>
    <row r="894" spans="2:10" x14ac:dyDescent="0.25">
      <c r="B894" s="67">
        <v>40926</v>
      </c>
      <c r="C894" s="8">
        <v>2045</v>
      </c>
      <c r="D894" s="9" t="s">
        <v>56</v>
      </c>
      <c r="E894" s="9" t="s">
        <v>62</v>
      </c>
      <c r="F894" s="9" t="s">
        <v>59</v>
      </c>
      <c r="G894" s="9">
        <v>10</v>
      </c>
      <c r="H894" s="9">
        <v>4500</v>
      </c>
      <c r="I894" s="9">
        <v>1598.4</v>
      </c>
      <c r="J894" s="64">
        <f t="shared" si="13"/>
        <v>891</v>
      </c>
    </row>
    <row r="895" spans="2:10" x14ac:dyDescent="0.25">
      <c r="B895" s="67">
        <v>41813</v>
      </c>
      <c r="C895" s="8">
        <v>2242</v>
      </c>
      <c r="D895" s="9" t="s">
        <v>53</v>
      </c>
      <c r="E895" s="9" t="s">
        <v>63</v>
      </c>
      <c r="F895" s="9" t="s">
        <v>59</v>
      </c>
      <c r="G895" s="9">
        <v>8</v>
      </c>
      <c r="H895" s="9">
        <v>6426</v>
      </c>
      <c r="I895" s="9">
        <v>1597.0751999999998</v>
      </c>
      <c r="J895" s="64">
        <f t="shared" si="13"/>
        <v>892</v>
      </c>
    </row>
    <row r="896" spans="2:10" x14ac:dyDescent="0.25">
      <c r="B896" s="67">
        <v>40923</v>
      </c>
      <c r="C896" s="8">
        <v>1803</v>
      </c>
      <c r="D896" s="9" t="s">
        <v>57</v>
      </c>
      <c r="E896" s="9" t="s">
        <v>63</v>
      </c>
      <c r="F896" s="9" t="s">
        <v>55</v>
      </c>
      <c r="G896" s="9">
        <v>8</v>
      </c>
      <c r="H896" s="9">
        <v>6912</v>
      </c>
      <c r="I896" s="9">
        <v>1589.2991999999999</v>
      </c>
      <c r="J896" s="64">
        <f t="shared" si="13"/>
        <v>893</v>
      </c>
    </row>
    <row r="897" spans="2:10" x14ac:dyDescent="0.25">
      <c r="B897" s="67">
        <v>41400</v>
      </c>
      <c r="C897" s="8">
        <v>2523</v>
      </c>
      <c r="D897" s="9" t="s">
        <v>57</v>
      </c>
      <c r="E897" s="9" t="s">
        <v>64</v>
      </c>
      <c r="F897" s="9" t="s">
        <v>55</v>
      </c>
      <c r="G897" s="9">
        <v>8</v>
      </c>
      <c r="H897" s="9">
        <v>6912</v>
      </c>
      <c r="I897" s="9">
        <v>1589.2991999999999</v>
      </c>
      <c r="J897" s="64">
        <f t="shared" si="13"/>
        <v>893</v>
      </c>
    </row>
    <row r="898" spans="2:10" x14ac:dyDescent="0.25">
      <c r="B898" s="67">
        <v>41807</v>
      </c>
      <c r="C898" s="8">
        <v>2015</v>
      </c>
      <c r="D898" s="9" t="s">
        <v>56</v>
      </c>
      <c r="E898" s="9" t="s">
        <v>61</v>
      </c>
      <c r="F898" s="9" t="s">
        <v>58</v>
      </c>
      <c r="G898" s="9">
        <v>7</v>
      </c>
      <c r="H898" s="9">
        <v>9828</v>
      </c>
      <c r="I898" s="9">
        <v>1585.7477999999999</v>
      </c>
      <c r="J898" s="64">
        <f t="shared" si="13"/>
        <v>895</v>
      </c>
    </row>
    <row r="899" spans="2:10" x14ac:dyDescent="0.25">
      <c r="B899" s="67">
        <v>41787</v>
      </c>
      <c r="C899" s="8">
        <v>2229</v>
      </c>
      <c r="D899" s="9" t="s">
        <v>57</v>
      </c>
      <c r="E899" s="9" t="s">
        <v>63</v>
      </c>
      <c r="F899" s="9" t="s">
        <v>58</v>
      </c>
      <c r="G899" s="9">
        <v>9</v>
      </c>
      <c r="H899" s="9">
        <v>10260</v>
      </c>
      <c r="I899" s="9">
        <v>1579.0140000000001</v>
      </c>
      <c r="J899" s="64">
        <f t="shared" si="13"/>
        <v>896</v>
      </c>
    </row>
    <row r="900" spans="2:10" x14ac:dyDescent="0.25">
      <c r="B900" s="67">
        <v>40953</v>
      </c>
      <c r="C900" s="8">
        <v>1509</v>
      </c>
      <c r="D900" s="9" t="s">
        <v>57</v>
      </c>
      <c r="E900" s="9" t="s">
        <v>61</v>
      </c>
      <c r="F900" s="9" t="s">
        <v>58</v>
      </c>
      <c r="G900" s="9">
        <v>9</v>
      </c>
      <c r="H900" s="9">
        <v>7695</v>
      </c>
      <c r="I900" s="9">
        <v>1579.0140000000001</v>
      </c>
      <c r="J900" s="64">
        <f t="shared" ref="J900:J963" si="14">RANK(I900,$I$4:$I$1328,0)</f>
        <v>896</v>
      </c>
    </row>
    <row r="901" spans="2:10" x14ac:dyDescent="0.25">
      <c r="B901" s="67">
        <v>41369</v>
      </c>
      <c r="C901" s="8">
        <v>1581</v>
      </c>
      <c r="D901" s="9" t="s">
        <v>57</v>
      </c>
      <c r="E901" s="9" t="s">
        <v>61</v>
      </c>
      <c r="F901" s="9" t="s">
        <v>58</v>
      </c>
      <c r="G901" s="9">
        <v>7</v>
      </c>
      <c r="H901" s="9">
        <v>5386.5</v>
      </c>
      <c r="I901" s="9">
        <v>1577.8854000000001</v>
      </c>
      <c r="J901" s="64">
        <f t="shared" si="14"/>
        <v>898</v>
      </c>
    </row>
    <row r="902" spans="2:10" x14ac:dyDescent="0.25">
      <c r="B902" s="67">
        <v>40969</v>
      </c>
      <c r="C902" s="8">
        <v>2753</v>
      </c>
      <c r="D902" s="9" t="s">
        <v>56</v>
      </c>
      <c r="E902" s="9" t="s">
        <v>65</v>
      </c>
      <c r="F902" s="9" t="s">
        <v>58</v>
      </c>
      <c r="G902" s="9">
        <v>8</v>
      </c>
      <c r="H902" s="9">
        <v>6888</v>
      </c>
      <c r="I902" s="9">
        <v>1569.5455999999999</v>
      </c>
      <c r="J902" s="64">
        <f t="shared" si="14"/>
        <v>899</v>
      </c>
    </row>
    <row r="903" spans="2:10" x14ac:dyDescent="0.25">
      <c r="B903" s="67">
        <v>41340</v>
      </c>
      <c r="C903" s="8">
        <v>2756</v>
      </c>
      <c r="D903" s="9" t="s">
        <v>56</v>
      </c>
      <c r="E903" s="9" t="s">
        <v>65</v>
      </c>
      <c r="F903" s="9" t="s">
        <v>59</v>
      </c>
      <c r="G903" s="9">
        <v>9</v>
      </c>
      <c r="H903" s="9">
        <v>6048</v>
      </c>
      <c r="I903" s="9">
        <v>1563.1056000000001</v>
      </c>
      <c r="J903" s="64">
        <f t="shared" si="14"/>
        <v>900</v>
      </c>
    </row>
    <row r="904" spans="2:10" x14ac:dyDescent="0.25">
      <c r="B904" s="67">
        <v>40963</v>
      </c>
      <c r="C904" s="8">
        <v>1354</v>
      </c>
      <c r="D904" s="9" t="s">
        <v>53</v>
      </c>
      <c r="E904" s="9" t="s">
        <v>60</v>
      </c>
      <c r="F904" s="9" t="s">
        <v>55</v>
      </c>
      <c r="G904" s="9">
        <v>9</v>
      </c>
      <c r="H904" s="9">
        <v>12285</v>
      </c>
      <c r="I904" s="9">
        <v>1560.6864</v>
      </c>
      <c r="J904" s="64">
        <f t="shared" si="14"/>
        <v>901</v>
      </c>
    </row>
    <row r="905" spans="2:10" x14ac:dyDescent="0.25">
      <c r="B905" s="67">
        <v>41772</v>
      </c>
      <c r="C905" s="8">
        <v>1243</v>
      </c>
      <c r="D905" s="9" t="s">
        <v>53</v>
      </c>
      <c r="E905" s="9" t="s">
        <v>54</v>
      </c>
      <c r="F905" s="9" t="s">
        <v>59</v>
      </c>
      <c r="G905" s="9">
        <v>8</v>
      </c>
      <c r="H905" s="9">
        <v>6456</v>
      </c>
      <c r="I905" s="9">
        <v>1560.2</v>
      </c>
      <c r="J905" s="64">
        <f t="shared" si="14"/>
        <v>902</v>
      </c>
    </row>
    <row r="906" spans="2:10" x14ac:dyDescent="0.25">
      <c r="B906" s="67">
        <v>41401</v>
      </c>
      <c r="C906" s="8">
        <v>1237</v>
      </c>
      <c r="D906" s="9" t="s">
        <v>53</v>
      </c>
      <c r="E906" s="9" t="s">
        <v>54</v>
      </c>
      <c r="F906" s="9" t="s">
        <v>55</v>
      </c>
      <c r="G906" s="9">
        <v>7</v>
      </c>
      <c r="H906" s="9">
        <v>8190</v>
      </c>
      <c r="I906" s="9">
        <v>1560.1950000000002</v>
      </c>
      <c r="J906" s="64">
        <f t="shared" si="14"/>
        <v>903</v>
      </c>
    </row>
    <row r="907" spans="2:10" x14ac:dyDescent="0.25">
      <c r="B907" s="67">
        <v>41791</v>
      </c>
      <c r="C907" s="8">
        <v>2231</v>
      </c>
      <c r="D907" s="9" t="s">
        <v>56</v>
      </c>
      <c r="E907" s="9" t="s">
        <v>63</v>
      </c>
      <c r="F907" s="9" t="s">
        <v>58</v>
      </c>
      <c r="G907" s="9">
        <v>7</v>
      </c>
      <c r="H907" s="9">
        <v>1869</v>
      </c>
      <c r="I907" s="9">
        <v>1558.3722</v>
      </c>
      <c r="J907" s="64">
        <f t="shared" si="14"/>
        <v>904</v>
      </c>
    </row>
    <row r="908" spans="2:10" x14ac:dyDescent="0.25">
      <c r="B908" s="67">
        <v>41798</v>
      </c>
      <c r="C908" s="8">
        <v>1269</v>
      </c>
      <c r="D908" s="9" t="s">
        <v>57</v>
      </c>
      <c r="E908" s="9" t="s">
        <v>54</v>
      </c>
      <c r="F908" s="9" t="s">
        <v>59</v>
      </c>
      <c r="G908" s="9">
        <v>7</v>
      </c>
      <c r="H908" s="9">
        <v>3129</v>
      </c>
      <c r="I908" s="9">
        <v>1555.4258999999997</v>
      </c>
      <c r="J908" s="64">
        <f t="shared" si="14"/>
        <v>905</v>
      </c>
    </row>
    <row r="909" spans="2:10" x14ac:dyDescent="0.25">
      <c r="B909" s="67">
        <v>41357</v>
      </c>
      <c r="C909" s="8">
        <v>2866</v>
      </c>
      <c r="D909" s="9" t="s">
        <v>53</v>
      </c>
      <c r="E909" s="9" t="s">
        <v>64</v>
      </c>
      <c r="F909" s="9" t="s">
        <v>55</v>
      </c>
      <c r="G909" s="9">
        <v>9</v>
      </c>
      <c r="H909" s="9">
        <v>4770</v>
      </c>
      <c r="I909" s="9">
        <v>1554.0659999999998</v>
      </c>
      <c r="J909" s="64">
        <f t="shared" si="14"/>
        <v>906</v>
      </c>
    </row>
    <row r="910" spans="2:10" x14ac:dyDescent="0.25">
      <c r="B910" s="67">
        <v>41349</v>
      </c>
      <c r="C910" s="8">
        <v>1835</v>
      </c>
      <c r="D910" s="9" t="s">
        <v>56</v>
      </c>
      <c r="E910" s="9" t="s">
        <v>63</v>
      </c>
      <c r="F910" s="9" t="s">
        <v>58</v>
      </c>
      <c r="G910" s="9">
        <v>9</v>
      </c>
      <c r="H910" s="9">
        <v>1957.5</v>
      </c>
      <c r="I910" s="9">
        <v>1549.9485</v>
      </c>
      <c r="J910" s="64">
        <f t="shared" si="14"/>
        <v>907</v>
      </c>
    </row>
    <row r="911" spans="2:10" x14ac:dyDescent="0.25">
      <c r="B911" s="67">
        <v>41395</v>
      </c>
      <c r="C911" s="8">
        <v>1750</v>
      </c>
      <c r="D911" s="9" t="s">
        <v>53</v>
      </c>
      <c r="E911" s="9" t="s">
        <v>62</v>
      </c>
      <c r="F911" s="9" t="s">
        <v>55</v>
      </c>
      <c r="G911" s="9">
        <v>10</v>
      </c>
      <c r="H911" s="9">
        <v>9840</v>
      </c>
      <c r="I911" s="9">
        <v>1549.8</v>
      </c>
      <c r="J911" s="64">
        <f t="shared" si="14"/>
        <v>908</v>
      </c>
    </row>
    <row r="912" spans="2:10" x14ac:dyDescent="0.25">
      <c r="B912" s="67">
        <v>41797</v>
      </c>
      <c r="C912" s="8">
        <v>2010</v>
      </c>
      <c r="D912" s="9" t="s">
        <v>57</v>
      </c>
      <c r="E912" s="9" t="s">
        <v>61</v>
      </c>
      <c r="F912" s="9" t="s">
        <v>55</v>
      </c>
      <c r="G912" s="9">
        <v>6</v>
      </c>
      <c r="H912" s="9">
        <v>9000</v>
      </c>
      <c r="I912" s="9">
        <v>1546.56</v>
      </c>
      <c r="J912" s="64">
        <f t="shared" si="14"/>
        <v>909</v>
      </c>
    </row>
    <row r="913" spans="2:10" x14ac:dyDescent="0.25">
      <c r="B913" s="67">
        <v>40962</v>
      </c>
      <c r="C913" s="8">
        <v>1164</v>
      </c>
      <c r="D913" s="9" t="s">
        <v>57</v>
      </c>
      <c r="E913" s="9" t="s">
        <v>54</v>
      </c>
      <c r="F913" s="9" t="s">
        <v>55</v>
      </c>
      <c r="G913" s="9">
        <v>8</v>
      </c>
      <c r="H913" s="9">
        <v>10080</v>
      </c>
      <c r="I913" s="9">
        <v>1541.4335999999998</v>
      </c>
      <c r="J913" s="64">
        <f t="shared" si="14"/>
        <v>910</v>
      </c>
    </row>
    <row r="914" spans="2:10" x14ac:dyDescent="0.25">
      <c r="B914" s="67">
        <v>41814</v>
      </c>
      <c r="C914" s="8">
        <v>1474</v>
      </c>
      <c r="D914" s="9" t="s">
        <v>53</v>
      </c>
      <c r="E914" s="9" t="s">
        <v>60</v>
      </c>
      <c r="F914" s="9" t="s">
        <v>58</v>
      </c>
      <c r="G914" s="9">
        <v>6</v>
      </c>
      <c r="H914" s="9">
        <v>8316</v>
      </c>
      <c r="I914" s="9">
        <v>1538.8757999999998</v>
      </c>
      <c r="J914" s="64">
        <f t="shared" si="14"/>
        <v>911</v>
      </c>
    </row>
    <row r="915" spans="2:10" x14ac:dyDescent="0.25">
      <c r="B915" s="67">
        <v>41791</v>
      </c>
      <c r="C915" s="8">
        <v>2139</v>
      </c>
      <c r="D915" s="9" t="s">
        <v>57</v>
      </c>
      <c r="E915" s="9" t="s">
        <v>62</v>
      </c>
      <c r="F915" s="9" t="s">
        <v>58</v>
      </c>
      <c r="G915" s="9">
        <v>8</v>
      </c>
      <c r="H915" s="9">
        <v>7632</v>
      </c>
      <c r="I915" s="9">
        <v>1537.5936000000002</v>
      </c>
      <c r="J915" s="64">
        <f t="shared" si="14"/>
        <v>912</v>
      </c>
    </row>
    <row r="916" spans="2:10" x14ac:dyDescent="0.25">
      <c r="B916" s="67">
        <v>41788</v>
      </c>
      <c r="C916" s="8">
        <v>2595</v>
      </c>
      <c r="D916" s="9" t="s">
        <v>57</v>
      </c>
      <c r="E916" s="9" t="s">
        <v>63</v>
      </c>
      <c r="F916" s="9" t="s">
        <v>55</v>
      </c>
      <c r="G916" s="9">
        <v>6</v>
      </c>
      <c r="H916" s="9">
        <v>7236</v>
      </c>
      <c r="I916" s="9">
        <v>1536.9264000000001</v>
      </c>
      <c r="J916" s="64">
        <f t="shared" si="14"/>
        <v>913</v>
      </c>
    </row>
    <row r="917" spans="2:10" x14ac:dyDescent="0.25">
      <c r="B917" s="67">
        <v>41366</v>
      </c>
      <c r="C917" s="8">
        <v>2100</v>
      </c>
      <c r="D917" s="9" t="s">
        <v>57</v>
      </c>
      <c r="E917" s="9" t="s">
        <v>62</v>
      </c>
      <c r="F917" s="9" t="s">
        <v>55</v>
      </c>
      <c r="G917" s="9">
        <v>6</v>
      </c>
      <c r="H917" s="9">
        <v>1719</v>
      </c>
      <c r="I917" s="9">
        <v>1526.8158000000001</v>
      </c>
      <c r="J917" s="64">
        <f t="shared" si="14"/>
        <v>914</v>
      </c>
    </row>
    <row r="918" spans="2:10" x14ac:dyDescent="0.25">
      <c r="B918" s="67">
        <v>41783</v>
      </c>
      <c r="C918" s="8">
        <v>1443</v>
      </c>
      <c r="D918" s="9" t="s">
        <v>57</v>
      </c>
      <c r="E918" s="9" t="s">
        <v>60</v>
      </c>
      <c r="F918" s="9" t="s">
        <v>55</v>
      </c>
      <c r="G918" s="9">
        <v>8</v>
      </c>
      <c r="H918" s="9">
        <v>6960</v>
      </c>
      <c r="I918" s="9">
        <v>1524.9359999999999</v>
      </c>
      <c r="J918" s="64">
        <f t="shared" si="14"/>
        <v>915</v>
      </c>
    </row>
    <row r="919" spans="2:10" x14ac:dyDescent="0.25">
      <c r="B919" s="67">
        <v>40967</v>
      </c>
      <c r="C919" s="8">
        <v>2854</v>
      </c>
      <c r="D919" s="9" t="s">
        <v>53</v>
      </c>
      <c r="E919" s="9" t="s">
        <v>64</v>
      </c>
      <c r="F919" s="9" t="s">
        <v>59</v>
      </c>
      <c r="G919" s="9">
        <v>9</v>
      </c>
      <c r="H919" s="9">
        <v>7533</v>
      </c>
      <c r="I919" s="9">
        <v>1518.6528000000001</v>
      </c>
      <c r="J919" s="64">
        <f t="shared" si="14"/>
        <v>916</v>
      </c>
    </row>
    <row r="920" spans="2:10" x14ac:dyDescent="0.25">
      <c r="B920" s="67">
        <v>40935</v>
      </c>
      <c r="C920" s="8">
        <v>2838</v>
      </c>
      <c r="D920" s="9" t="s">
        <v>57</v>
      </c>
      <c r="E920" s="9" t="s">
        <v>64</v>
      </c>
      <c r="F920" s="9" t="s">
        <v>55</v>
      </c>
      <c r="G920" s="9">
        <v>8</v>
      </c>
      <c r="H920" s="9">
        <v>8760</v>
      </c>
      <c r="I920" s="9">
        <v>1515.8303999999998</v>
      </c>
      <c r="J920" s="64">
        <f t="shared" si="14"/>
        <v>917</v>
      </c>
    </row>
    <row r="921" spans="2:10" x14ac:dyDescent="0.25">
      <c r="B921" s="67">
        <v>40919</v>
      </c>
      <c r="C921" s="8">
        <v>1801</v>
      </c>
      <c r="D921" s="9" t="s">
        <v>53</v>
      </c>
      <c r="E921" s="9" t="s">
        <v>63</v>
      </c>
      <c r="F921" s="9" t="s">
        <v>59</v>
      </c>
      <c r="G921" s="9">
        <v>9</v>
      </c>
      <c r="H921" s="9">
        <v>12555</v>
      </c>
      <c r="I921" s="9">
        <v>1511.6219999999998</v>
      </c>
      <c r="J921" s="64">
        <f t="shared" si="14"/>
        <v>918</v>
      </c>
    </row>
    <row r="922" spans="2:10" x14ac:dyDescent="0.25">
      <c r="B922" s="67">
        <v>41807</v>
      </c>
      <c r="C922" s="8">
        <v>1278</v>
      </c>
      <c r="D922" s="9" t="s">
        <v>57</v>
      </c>
      <c r="E922" s="9" t="s">
        <v>54</v>
      </c>
      <c r="F922" s="9" t="s">
        <v>59</v>
      </c>
      <c r="G922" s="9">
        <v>9</v>
      </c>
      <c r="H922" s="9">
        <v>6804</v>
      </c>
      <c r="I922" s="9">
        <v>1510.0344</v>
      </c>
      <c r="J922" s="64">
        <f t="shared" si="14"/>
        <v>919</v>
      </c>
    </row>
    <row r="923" spans="2:10" x14ac:dyDescent="0.25">
      <c r="B923" s="67">
        <v>41359</v>
      </c>
      <c r="C923" s="8">
        <v>1384</v>
      </c>
      <c r="D923" s="9" t="s">
        <v>53</v>
      </c>
      <c r="E923" s="9" t="s">
        <v>60</v>
      </c>
      <c r="F923" s="9" t="s">
        <v>58</v>
      </c>
      <c r="G923" s="9">
        <v>7</v>
      </c>
      <c r="H923" s="9">
        <v>1732.5</v>
      </c>
      <c r="I923" s="9">
        <v>1503.81</v>
      </c>
      <c r="J923" s="64">
        <f t="shared" si="14"/>
        <v>920</v>
      </c>
    </row>
    <row r="924" spans="2:10" x14ac:dyDescent="0.25">
      <c r="B924" s="67">
        <v>40958</v>
      </c>
      <c r="C924" s="8">
        <v>1349</v>
      </c>
      <c r="D924" s="9" t="s">
        <v>56</v>
      </c>
      <c r="E924" s="9" t="s">
        <v>60</v>
      </c>
      <c r="F924" s="9" t="s">
        <v>58</v>
      </c>
      <c r="G924" s="9">
        <v>7</v>
      </c>
      <c r="H924" s="9">
        <v>8741.25</v>
      </c>
      <c r="I924" s="9">
        <v>1502.7957000000001</v>
      </c>
      <c r="J924" s="64">
        <f t="shared" si="14"/>
        <v>921</v>
      </c>
    </row>
    <row r="925" spans="2:10" x14ac:dyDescent="0.25">
      <c r="B925" s="67">
        <v>41370</v>
      </c>
      <c r="C925" s="8">
        <v>1946</v>
      </c>
      <c r="D925" s="9" t="s">
        <v>56</v>
      </c>
      <c r="E925" s="9" t="s">
        <v>61</v>
      </c>
      <c r="F925" s="9" t="s">
        <v>59</v>
      </c>
      <c r="G925" s="9">
        <v>6</v>
      </c>
      <c r="H925" s="9">
        <v>7938</v>
      </c>
      <c r="I925" s="9">
        <v>1496.3130000000001</v>
      </c>
      <c r="J925" s="64">
        <f t="shared" si="14"/>
        <v>922</v>
      </c>
    </row>
    <row r="926" spans="2:10" x14ac:dyDescent="0.25">
      <c r="B926" s="67">
        <v>41401</v>
      </c>
      <c r="C926" s="8">
        <v>1753</v>
      </c>
      <c r="D926" s="9" t="s">
        <v>53</v>
      </c>
      <c r="E926" s="9" t="s">
        <v>62</v>
      </c>
      <c r="F926" s="9" t="s">
        <v>58</v>
      </c>
      <c r="G926" s="9">
        <v>7</v>
      </c>
      <c r="H926" s="9">
        <v>12075</v>
      </c>
      <c r="I926" s="9">
        <v>1492.47</v>
      </c>
      <c r="J926" s="64">
        <f t="shared" si="14"/>
        <v>923</v>
      </c>
    </row>
    <row r="927" spans="2:10" x14ac:dyDescent="0.25">
      <c r="B927" s="67">
        <v>41390</v>
      </c>
      <c r="C927" s="8">
        <v>2788</v>
      </c>
      <c r="D927" s="9" t="s">
        <v>53</v>
      </c>
      <c r="E927" s="9" t="s">
        <v>65</v>
      </c>
      <c r="F927" s="9" t="s">
        <v>58</v>
      </c>
      <c r="G927" s="9">
        <v>10</v>
      </c>
      <c r="H927" s="9">
        <v>6780</v>
      </c>
      <c r="I927" s="9">
        <v>1490.922</v>
      </c>
      <c r="J927" s="64">
        <f t="shared" si="14"/>
        <v>924</v>
      </c>
    </row>
    <row r="928" spans="2:10" x14ac:dyDescent="0.25">
      <c r="B928" s="67">
        <v>41355</v>
      </c>
      <c r="C928" s="8">
        <v>2094</v>
      </c>
      <c r="D928" s="9" t="s">
        <v>57</v>
      </c>
      <c r="E928" s="9" t="s">
        <v>62</v>
      </c>
      <c r="F928" s="9" t="s">
        <v>58</v>
      </c>
      <c r="G928" s="9">
        <v>7</v>
      </c>
      <c r="H928" s="9">
        <v>5544</v>
      </c>
      <c r="I928" s="9">
        <v>1490.2271999999998</v>
      </c>
      <c r="J928" s="64">
        <f t="shared" si="14"/>
        <v>925</v>
      </c>
    </row>
    <row r="929" spans="2:10" x14ac:dyDescent="0.25">
      <c r="B929" s="67">
        <v>41807</v>
      </c>
      <c r="C929" s="8">
        <v>2814</v>
      </c>
      <c r="D929" s="9" t="s">
        <v>57</v>
      </c>
      <c r="E929" s="9" t="s">
        <v>65</v>
      </c>
      <c r="F929" s="9" t="s">
        <v>58</v>
      </c>
      <c r="G929" s="9">
        <v>7</v>
      </c>
      <c r="H929" s="9">
        <v>5544</v>
      </c>
      <c r="I929" s="9">
        <v>1490.2271999999998</v>
      </c>
      <c r="J929" s="64">
        <f t="shared" si="14"/>
        <v>925</v>
      </c>
    </row>
    <row r="930" spans="2:10" x14ac:dyDescent="0.25">
      <c r="B930" s="67">
        <v>41339</v>
      </c>
      <c r="C930" s="8">
        <v>1175</v>
      </c>
      <c r="D930" s="9" t="s">
        <v>56</v>
      </c>
      <c r="E930" s="9" t="s">
        <v>54</v>
      </c>
      <c r="F930" s="9" t="s">
        <v>55</v>
      </c>
      <c r="G930" s="9">
        <v>6</v>
      </c>
      <c r="H930" s="9">
        <v>4410</v>
      </c>
      <c r="I930" s="9">
        <v>1489.2570000000001</v>
      </c>
      <c r="J930" s="64">
        <f t="shared" si="14"/>
        <v>927</v>
      </c>
    </row>
    <row r="931" spans="2:10" x14ac:dyDescent="0.25">
      <c r="B931" s="67">
        <v>40954</v>
      </c>
      <c r="C931" s="8">
        <v>1156</v>
      </c>
      <c r="D931" s="9" t="s">
        <v>53</v>
      </c>
      <c r="E931" s="9" t="s">
        <v>54</v>
      </c>
      <c r="F931" s="9" t="s">
        <v>55</v>
      </c>
      <c r="G931" s="9">
        <v>8</v>
      </c>
      <c r="H931" s="9">
        <v>2304</v>
      </c>
      <c r="I931" s="9">
        <v>1475.9423999999999</v>
      </c>
      <c r="J931" s="64">
        <f t="shared" si="14"/>
        <v>928</v>
      </c>
    </row>
    <row r="932" spans="2:10" x14ac:dyDescent="0.25">
      <c r="B932" s="67">
        <v>40929</v>
      </c>
      <c r="C932" s="8">
        <v>2629</v>
      </c>
      <c r="D932" s="9" t="s">
        <v>53</v>
      </c>
      <c r="E932" s="9" t="s">
        <v>65</v>
      </c>
      <c r="F932" s="9" t="s">
        <v>59</v>
      </c>
      <c r="G932" s="9">
        <v>8</v>
      </c>
      <c r="H932" s="9">
        <v>9120</v>
      </c>
      <c r="I932" s="9">
        <v>1475.16</v>
      </c>
      <c r="J932" s="64">
        <f t="shared" si="14"/>
        <v>929</v>
      </c>
    </row>
    <row r="933" spans="2:10" x14ac:dyDescent="0.25">
      <c r="B933" s="67">
        <v>41817</v>
      </c>
      <c r="C933" s="8">
        <v>1288</v>
      </c>
      <c r="D933" s="9" t="s">
        <v>53</v>
      </c>
      <c r="E933" s="9" t="s">
        <v>54</v>
      </c>
      <c r="F933" s="9" t="s">
        <v>59</v>
      </c>
      <c r="G933" s="9">
        <v>6</v>
      </c>
      <c r="H933" s="9">
        <v>9576</v>
      </c>
      <c r="I933" s="9">
        <v>1473.7464</v>
      </c>
      <c r="J933" s="64">
        <f t="shared" si="14"/>
        <v>930</v>
      </c>
    </row>
    <row r="934" spans="2:10" x14ac:dyDescent="0.25">
      <c r="B934" s="67">
        <v>41786</v>
      </c>
      <c r="C934" s="8">
        <v>2439</v>
      </c>
      <c r="D934" s="9" t="s">
        <v>57</v>
      </c>
      <c r="E934" s="9" t="s">
        <v>65</v>
      </c>
      <c r="F934" s="9" t="s">
        <v>59</v>
      </c>
      <c r="G934" s="9">
        <v>7</v>
      </c>
      <c r="H934" s="9">
        <v>8127</v>
      </c>
      <c r="I934" s="9">
        <v>1466.1108000000002</v>
      </c>
      <c r="J934" s="64">
        <f t="shared" si="14"/>
        <v>931</v>
      </c>
    </row>
    <row r="935" spans="2:10" x14ac:dyDescent="0.25">
      <c r="B935" s="67">
        <v>41349</v>
      </c>
      <c r="C935" s="8">
        <v>1719</v>
      </c>
      <c r="D935" s="9" t="s">
        <v>57</v>
      </c>
      <c r="E935" s="9" t="s">
        <v>62</v>
      </c>
      <c r="F935" s="9" t="s">
        <v>59</v>
      </c>
      <c r="G935" s="9">
        <v>7</v>
      </c>
      <c r="H935" s="9">
        <v>4063.5</v>
      </c>
      <c r="I935" s="9">
        <v>1466.1108000000002</v>
      </c>
      <c r="J935" s="64">
        <f t="shared" si="14"/>
        <v>931</v>
      </c>
    </row>
    <row r="936" spans="2:10" x14ac:dyDescent="0.25">
      <c r="B936" s="67">
        <v>40954</v>
      </c>
      <c r="C936" s="8">
        <v>2483</v>
      </c>
      <c r="D936" s="9" t="s">
        <v>56</v>
      </c>
      <c r="E936" s="9" t="s">
        <v>64</v>
      </c>
      <c r="F936" s="9" t="s">
        <v>58</v>
      </c>
      <c r="G936" s="9">
        <v>8</v>
      </c>
      <c r="H936" s="9">
        <v>8424</v>
      </c>
      <c r="I936" s="9">
        <v>1465.7759999999998</v>
      </c>
      <c r="J936" s="64">
        <f t="shared" si="14"/>
        <v>933</v>
      </c>
    </row>
    <row r="937" spans="2:10" x14ac:dyDescent="0.25">
      <c r="B937" s="67">
        <v>41780</v>
      </c>
      <c r="C937" s="8">
        <v>1769</v>
      </c>
      <c r="D937" s="9" t="s">
        <v>56</v>
      </c>
      <c r="E937" s="9" t="s">
        <v>62</v>
      </c>
      <c r="F937" s="9" t="s">
        <v>55</v>
      </c>
      <c r="G937" s="9">
        <v>8</v>
      </c>
      <c r="H937" s="9">
        <v>6240</v>
      </c>
      <c r="I937" s="9">
        <v>1462.5</v>
      </c>
      <c r="J937" s="64">
        <f t="shared" si="14"/>
        <v>934</v>
      </c>
    </row>
    <row r="938" spans="2:10" x14ac:dyDescent="0.25">
      <c r="B938" s="67">
        <v>40971</v>
      </c>
      <c r="C938" s="8">
        <v>1361</v>
      </c>
      <c r="D938" s="9" t="s">
        <v>56</v>
      </c>
      <c r="E938" s="9" t="s">
        <v>60</v>
      </c>
      <c r="F938" s="9" t="s">
        <v>59</v>
      </c>
      <c r="G938" s="9">
        <v>6</v>
      </c>
      <c r="H938" s="9">
        <v>3906</v>
      </c>
      <c r="I938" s="9">
        <v>1462.4063999999998</v>
      </c>
      <c r="J938" s="64">
        <f t="shared" si="14"/>
        <v>935</v>
      </c>
    </row>
    <row r="939" spans="2:10" x14ac:dyDescent="0.25">
      <c r="B939" s="67">
        <v>41827</v>
      </c>
      <c r="C939" s="8">
        <v>1671</v>
      </c>
      <c r="D939" s="9" t="s">
        <v>57</v>
      </c>
      <c r="E939" s="9" t="s">
        <v>61</v>
      </c>
      <c r="F939" s="9" t="s">
        <v>58</v>
      </c>
      <c r="G939" s="9">
        <v>6</v>
      </c>
      <c r="H939" s="9">
        <v>1764</v>
      </c>
      <c r="I939" s="9">
        <v>1461.2975999999999</v>
      </c>
      <c r="J939" s="64">
        <f t="shared" si="14"/>
        <v>936</v>
      </c>
    </row>
    <row r="940" spans="2:10" x14ac:dyDescent="0.25">
      <c r="B940" s="67">
        <v>41368</v>
      </c>
      <c r="C940" s="8">
        <v>1204</v>
      </c>
      <c r="D940" s="9" t="s">
        <v>53</v>
      </c>
      <c r="E940" s="9" t="s">
        <v>54</v>
      </c>
      <c r="F940" s="9" t="s">
        <v>58</v>
      </c>
      <c r="G940" s="9">
        <v>7</v>
      </c>
      <c r="H940" s="9">
        <v>1669.5</v>
      </c>
      <c r="I940" s="9">
        <v>1459.143</v>
      </c>
      <c r="J940" s="64">
        <f t="shared" si="14"/>
        <v>937</v>
      </c>
    </row>
    <row r="941" spans="2:10" x14ac:dyDescent="0.25">
      <c r="B941" s="67">
        <v>41815</v>
      </c>
      <c r="C941" s="8">
        <v>2243</v>
      </c>
      <c r="D941" s="9" t="s">
        <v>56</v>
      </c>
      <c r="E941" s="9" t="s">
        <v>63</v>
      </c>
      <c r="F941" s="9" t="s">
        <v>59</v>
      </c>
      <c r="G941" s="9">
        <v>8</v>
      </c>
      <c r="H941" s="9">
        <v>9312</v>
      </c>
      <c r="I941" s="9">
        <v>1458.7248000000002</v>
      </c>
      <c r="J941" s="64">
        <f t="shared" si="14"/>
        <v>938</v>
      </c>
    </row>
    <row r="942" spans="2:10" x14ac:dyDescent="0.25">
      <c r="B942" s="67">
        <v>41795</v>
      </c>
      <c r="C942" s="8">
        <v>2233</v>
      </c>
      <c r="D942" s="9" t="s">
        <v>53</v>
      </c>
      <c r="E942" s="9" t="s">
        <v>63</v>
      </c>
      <c r="F942" s="9" t="s">
        <v>59</v>
      </c>
      <c r="G942" s="9">
        <v>8</v>
      </c>
      <c r="H942" s="9">
        <v>4356</v>
      </c>
      <c r="I942" s="9">
        <v>1457.9531999999999</v>
      </c>
      <c r="J942" s="64">
        <f t="shared" si="14"/>
        <v>939</v>
      </c>
    </row>
    <row r="943" spans="2:10" x14ac:dyDescent="0.25">
      <c r="B943" s="67">
        <v>41354</v>
      </c>
      <c r="C943" s="8">
        <v>2500</v>
      </c>
      <c r="D943" s="9" t="s">
        <v>53</v>
      </c>
      <c r="E943" s="9" t="s">
        <v>64</v>
      </c>
      <c r="F943" s="9" t="s">
        <v>58</v>
      </c>
      <c r="G943" s="9">
        <v>8</v>
      </c>
      <c r="H943" s="9">
        <v>3696</v>
      </c>
      <c r="I943" s="9">
        <v>1456.2240000000002</v>
      </c>
      <c r="J943" s="64">
        <f t="shared" si="14"/>
        <v>940</v>
      </c>
    </row>
    <row r="944" spans="2:10" x14ac:dyDescent="0.25">
      <c r="B944" s="67">
        <v>40932</v>
      </c>
      <c r="C944" s="8">
        <v>2055</v>
      </c>
      <c r="D944" s="9" t="s">
        <v>57</v>
      </c>
      <c r="E944" s="9" t="s">
        <v>62</v>
      </c>
      <c r="F944" s="9" t="s">
        <v>55</v>
      </c>
      <c r="G944" s="9">
        <v>10</v>
      </c>
      <c r="H944" s="9">
        <v>10100</v>
      </c>
      <c r="I944" s="9">
        <v>1452.7839999999999</v>
      </c>
      <c r="J944" s="64">
        <f t="shared" si="14"/>
        <v>941</v>
      </c>
    </row>
    <row r="945" spans="2:10" x14ac:dyDescent="0.25">
      <c r="B945" s="67">
        <v>41364</v>
      </c>
      <c r="C945" s="8">
        <v>2775</v>
      </c>
      <c r="D945" s="9" t="s">
        <v>57</v>
      </c>
      <c r="E945" s="9" t="s">
        <v>65</v>
      </c>
      <c r="F945" s="9" t="s">
        <v>55</v>
      </c>
      <c r="G945" s="9">
        <v>10</v>
      </c>
      <c r="H945" s="9">
        <v>6060</v>
      </c>
      <c r="I945" s="9">
        <v>1452.7839999999999</v>
      </c>
      <c r="J945" s="64">
        <f t="shared" si="14"/>
        <v>941</v>
      </c>
    </row>
    <row r="946" spans="2:10" x14ac:dyDescent="0.25">
      <c r="B946" s="67">
        <v>41350</v>
      </c>
      <c r="C946" s="8">
        <v>2761</v>
      </c>
      <c r="D946" s="9" t="s">
        <v>53</v>
      </c>
      <c r="E946" s="9" t="s">
        <v>65</v>
      </c>
      <c r="F946" s="9" t="s">
        <v>58</v>
      </c>
      <c r="G946" s="9">
        <v>9</v>
      </c>
      <c r="H946" s="9">
        <v>8842.5</v>
      </c>
      <c r="I946" s="9">
        <v>1452.6459</v>
      </c>
      <c r="J946" s="64">
        <f t="shared" si="14"/>
        <v>943</v>
      </c>
    </row>
    <row r="947" spans="2:10" x14ac:dyDescent="0.25">
      <c r="B947" s="67">
        <v>40940</v>
      </c>
      <c r="C947" s="8">
        <v>1331</v>
      </c>
      <c r="D947" s="9" t="s">
        <v>56</v>
      </c>
      <c r="E947" s="9" t="s">
        <v>60</v>
      </c>
      <c r="F947" s="9" t="s">
        <v>58</v>
      </c>
      <c r="G947" s="9">
        <v>9</v>
      </c>
      <c r="H947" s="9">
        <v>6682.5</v>
      </c>
      <c r="I947" s="9">
        <v>1449.6570000000002</v>
      </c>
      <c r="J947" s="64">
        <f t="shared" si="14"/>
        <v>944</v>
      </c>
    </row>
    <row r="948" spans="2:10" x14ac:dyDescent="0.25">
      <c r="B948" s="67">
        <v>41379</v>
      </c>
      <c r="C948" s="8">
        <v>1215</v>
      </c>
      <c r="D948" s="9" t="s">
        <v>57</v>
      </c>
      <c r="E948" s="9" t="s">
        <v>54</v>
      </c>
      <c r="F948" s="9" t="s">
        <v>59</v>
      </c>
      <c r="G948" s="9">
        <v>10</v>
      </c>
      <c r="H948" s="9">
        <v>5670</v>
      </c>
      <c r="I948" s="9">
        <v>1449.63</v>
      </c>
      <c r="J948" s="64">
        <f t="shared" si="14"/>
        <v>945</v>
      </c>
    </row>
    <row r="949" spans="2:10" x14ac:dyDescent="0.25">
      <c r="B949" s="67">
        <v>41392</v>
      </c>
      <c r="C949" s="8">
        <v>1417</v>
      </c>
      <c r="D949" s="9" t="s">
        <v>53</v>
      </c>
      <c r="E949" s="9" t="s">
        <v>60</v>
      </c>
      <c r="F949" s="9" t="s">
        <v>55</v>
      </c>
      <c r="G949" s="9">
        <v>6</v>
      </c>
      <c r="H949" s="9">
        <v>2106</v>
      </c>
      <c r="I949" s="9">
        <v>1447.6644000000001</v>
      </c>
      <c r="J949" s="64">
        <f t="shared" si="14"/>
        <v>946</v>
      </c>
    </row>
    <row r="950" spans="2:10" x14ac:dyDescent="0.25">
      <c r="B950" s="67">
        <v>41362</v>
      </c>
      <c r="C950" s="8">
        <v>2199</v>
      </c>
      <c r="D950" s="9" t="s">
        <v>57</v>
      </c>
      <c r="E950" s="9" t="s">
        <v>63</v>
      </c>
      <c r="F950" s="9" t="s">
        <v>55</v>
      </c>
      <c r="G950" s="9">
        <v>8</v>
      </c>
      <c r="H950" s="9">
        <v>6096</v>
      </c>
      <c r="I950" s="9">
        <v>1445.9712</v>
      </c>
      <c r="J950" s="64">
        <f t="shared" si="14"/>
        <v>947</v>
      </c>
    </row>
    <row r="951" spans="2:10" x14ac:dyDescent="0.25">
      <c r="B951" s="67">
        <v>40966</v>
      </c>
      <c r="C951" s="8">
        <v>1823</v>
      </c>
      <c r="D951" s="9" t="s">
        <v>56</v>
      </c>
      <c r="E951" s="9" t="s">
        <v>63</v>
      </c>
      <c r="F951" s="9" t="s">
        <v>55</v>
      </c>
      <c r="G951" s="9">
        <v>6</v>
      </c>
      <c r="H951" s="9">
        <v>7627.5</v>
      </c>
      <c r="I951" s="9">
        <v>1443.8857499999999</v>
      </c>
      <c r="J951" s="64">
        <f t="shared" si="14"/>
        <v>948</v>
      </c>
    </row>
    <row r="952" spans="2:10" x14ac:dyDescent="0.25">
      <c r="B952" s="67">
        <v>40945</v>
      </c>
      <c r="C952" s="8">
        <v>1147</v>
      </c>
      <c r="D952" s="9" t="s">
        <v>53</v>
      </c>
      <c r="E952" s="9" t="s">
        <v>54</v>
      </c>
      <c r="F952" s="9" t="s">
        <v>55</v>
      </c>
      <c r="G952" s="9">
        <v>7</v>
      </c>
      <c r="H952" s="9">
        <v>6520.5</v>
      </c>
      <c r="I952" s="9">
        <v>1443.6387</v>
      </c>
      <c r="J952" s="64">
        <f t="shared" si="14"/>
        <v>949</v>
      </c>
    </row>
    <row r="953" spans="2:10" x14ac:dyDescent="0.25">
      <c r="B953" s="67">
        <v>41811</v>
      </c>
      <c r="C953" s="8">
        <v>1471</v>
      </c>
      <c r="D953" s="9" t="s">
        <v>53</v>
      </c>
      <c r="E953" s="9" t="s">
        <v>60</v>
      </c>
      <c r="F953" s="9" t="s">
        <v>55</v>
      </c>
      <c r="G953" s="9">
        <v>7</v>
      </c>
      <c r="H953" s="9">
        <v>3465</v>
      </c>
      <c r="I953" s="9">
        <v>1443.1725000000001</v>
      </c>
      <c r="J953" s="64">
        <f t="shared" si="14"/>
        <v>950</v>
      </c>
    </row>
    <row r="954" spans="2:10" x14ac:dyDescent="0.25">
      <c r="B954" s="67">
        <v>40919</v>
      </c>
      <c r="C954" s="8">
        <v>1677</v>
      </c>
      <c r="D954" s="9" t="s">
        <v>57</v>
      </c>
      <c r="E954" s="9" t="s">
        <v>62</v>
      </c>
      <c r="F954" s="9" t="s">
        <v>55</v>
      </c>
      <c r="G954" s="9">
        <v>6</v>
      </c>
      <c r="H954" s="9">
        <v>2223</v>
      </c>
      <c r="I954" s="9">
        <v>1443.1716000000001</v>
      </c>
      <c r="J954" s="64">
        <f t="shared" si="14"/>
        <v>951</v>
      </c>
    </row>
    <row r="955" spans="2:10" x14ac:dyDescent="0.25">
      <c r="B955" s="67">
        <v>41369</v>
      </c>
      <c r="C955" s="8">
        <v>1205</v>
      </c>
      <c r="D955" s="9" t="s">
        <v>56</v>
      </c>
      <c r="E955" s="9" t="s">
        <v>54</v>
      </c>
      <c r="F955" s="9" t="s">
        <v>58</v>
      </c>
      <c r="G955" s="9">
        <v>10</v>
      </c>
      <c r="H955" s="9">
        <v>3330</v>
      </c>
      <c r="I955" s="9">
        <v>1439.8920000000001</v>
      </c>
      <c r="J955" s="64">
        <f t="shared" si="14"/>
        <v>952</v>
      </c>
    </row>
    <row r="956" spans="2:10" x14ac:dyDescent="0.25">
      <c r="B956" s="67">
        <v>40923</v>
      </c>
      <c r="C956" s="8">
        <v>1494</v>
      </c>
      <c r="D956" s="9" t="s">
        <v>57</v>
      </c>
      <c r="E956" s="9" t="s">
        <v>61</v>
      </c>
      <c r="F956" s="9" t="s">
        <v>59</v>
      </c>
      <c r="G956" s="9">
        <v>6</v>
      </c>
      <c r="H956" s="9">
        <v>1989</v>
      </c>
      <c r="I956" s="9">
        <v>1436.8536000000001</v>
      </c>
      <c r="J956" s="64">
        <f t="shared" si="14"/>
        <v>953</v>
      </c>
    </row>
    <row r="957" spans="2:10" x14ac:dyDescent="0.25">
      <c r="B957" s="67">
        <v>40961</v>
      </c>
      <c r="C957" s="8">
        <v>1707</v>
      </c>
      <c r="D957" s="9" t="s">
        <v>57</v>
      </c>
      <c r="E957" s="9" t="s">
        <v>62</v>
      </c>
      <c r="F957" s="9" t="s">
        <v>58</v>
      </c>
      <c r="G957" s="9">
        <v>10</v>
      </c>
      <c r="H957" s="9">
        <v>4160</v>
      </c>
      <c r="I957" s="9">
        <v>1432.288</v>
      </c>
      <c r="J957" s="64">
        <f t="shared" si="14"/>
        <v>954</v>
      </c>
    </row>
    <row r="958" spans="2:10" x14ac:dyDescent="0.25">
      <c r="B958" s="67">
        <v>41779</v>
      </c>
      <c r="C958" s="8">
        <v>2133</v>
      </c>
      <c r="D958" s="9" t="s">
        <v>57</v>
      </c>
      <c r="E958" s="9" t="s">
        <v>62</v>
      </c>
      <c r="F958" s="9" t="s">
        <v>59</v>
      </c>
      <c r="G958" s="9">
        <v>7</v>
      </c>
      <c r="H958" s="9">
        <v>1701</v>
      </c>
      <c r="I958" s="9">
        <v>1430.8811999999998</v>
      </c>
      <c r="J958" s="64">
        <f t="shared" si="14"/>
        <v>955</v>
      </c>
    </row>
    <row r="959" spans="2:10" x14ac:dyDescent="0.25">
      <c r="B959" s="67">
        <v>41374</v>
      </c>
      <c r="C959" s="8">
        <v>2780</v>
      </c>
      <c r="D959" s="9" t="s">
        <v>56</v>
      </c>
      <c r="E959" s="9" t="s">
        <v>65</v>
      </c>
      <c r="F959" s="9" t="s">
        <v>58</v>
      </c>
      <c r="G959" s="9">
        <v>6</v>
      </c>
      <c r="H959" s="9">
        <v>6084</v>
      </c>
      <c r="I959" s="9">
        <v>1423.1997000000001</v>
      </c>
      <c r="J959" s="64">
        <f t="shared" si="14"/>
        <v>956</v>
      </c>
    </row>
    <row r="960" spans="2:10" x14ac:dyDescent="0.25">
      <c r="B960" s="67">
        <v>40935</v>
      </c>
      <c r="C960" s="8">
        <v>2058</v>
      </c>
      <c r="D960" s="9" t="s">
        <v>57</v>
      </c>
      <c r="E960" s="9" t="s">
        <v>62</v>
      </c>
      <c r="F960" s="9" t="s">
        <v>58</v>
      </c>
      <c r="G960" s="9">
        <v>6</v>
      </c>
      <c r="H960" s="9">
        <v>1444.5</v>
      </c>
      <c r="I960" s="9">
        <v>1412.721</v>
      </c>
      <c r="J960" s="64">
        <f t="shared" si="14"/>
        <v>957</v>
      </c>
    </row>
    <row r="961" spans="2:10" x14ac:dyDescent="0.25">
      <c r="B961" s="67">
        <v>41815</v>
      </c>
      <c r="C961" s="8">
        <v>2151</v>
      </c>
      <c r="D961" s="9" t="s">
        <v>57</v>
      </c>
      <c r="E961" s="9" t="s">
        <v>62</v>
      </c>
      <c r="F961" s="9" t="s">
        <v>59</v>
      </c>
      <c r="G961" s="9">
        <v>6</v>
      </c>
      <c r="H961" s="9">
        <v>4428</v>
      </c>
      <c r="I961" s="9">
        <v>1409.8752000000002</v>
      </c>
      <c r="J961" s="64">
        <f t="shared" si="14"/>
        <v>958</v>
      </c>
    </row>
    <row r="962" spans="2:10" x14ac:dyDescent="0.25">
      <c r="B962" s="67">
        <v>41819</v>
      </c>
      <c r="C962" s="8">
        <v>1843</v>
      </c>
      <c r="D962" s="9" t="s">
        <v>53</v>
      </c>
      <c r="E962" s="9" t="s">
        <v>60</v>
      </c>
      <c r="F962" s="9" t="s">
        <v>58</v>
      </c>
      <c r="G962" s="9">
        <v>8</v>
      </c>
      <c r="H962" s="9">
        <v>5940</v>
      </c>
      <c r="I962" s="9">
        <v>1407.78</v>
      </c>
      <c r="J962" s="64">
        <f t="shared" si="14"/>
        <v>959</v>
      </c>
    </row>
    <row r="963" spans="2:10" x14ac:dyDescent="0.25">
      <c r="B963" s="67">
        <v>40929</v>
      </c>
      <c r="C963" s="8">
        <v>1320</v>
      </c>
      <c r="D963" s="9" t="s">
        <v>57</v>
      </c>
      <c r="E963" s="9" t="s">
        <v>60</v>
      </c>
      <c r="F963" s="9" t="s">
        <v>58</v>
      </c>
      <c r="G963" s="9">
        <v>6</v>
      </c>
      <c r="H963" s="9">
        <v>3321</v>
      </c>
      <c r="I963" s="9">
        <v>1405.7792999999999</v>
      </c>
      <c r="J963" s="64">
        <f t="shared" si="14"/>
        <v>960</v>
      </c>
    </row>
    <row r="964" spans="2:10" x14ac:dyDescent="0.25">
      <c r="B964" s="67">
        <v>41829</v>
      </c>
      <c r="C964" s="8">
        <v>1852</v>
      </c>
      <c r="D964" s="9" t="s">
        <v>53</v>
      </c>
      <c r="E964" s="9" t="s">
        <v>60</v>
      </c>
      <c r="F964" s="9" t="s">
        <v>58</v>
      </c>
      <c r="G964" s="9">
        <v>9</v>
      </c>
      <c r="H964" s="9">
        <v>8505</v>
      </c>
      <c r="I964" s="9">
        <v>1404.1754999999998</v>
      </c>
      <c r="J964" s="64">
        <f t="shared" ref="J964:J1027" si="15">RANK(I964,$I$4:$I$1328,0)</f>
        <v>961</v>
      </c>
    </row>
    <row r="965" spans="2:10" x14ac:dyDescent="0.25">
      <c r="B965" s="67">
        <v>41351</v>
      </c>
      <c r="C965" s="8">
        <v>1837</v>
      </c>
      <c r="D965" s="9" t="s">
        <v>53</v>
      </c>
      <c r="E965" s="9" t="s">
        <v>63</v>
      </c>
      <c r="F965" s="9" t="s">
        <v>59</v>
      </c>
      <c r="G965" s="9">
        <v>6</v>
      </c>
      <c r="H965" s="9">
        <v>7668</v>
      </c>
      <c r="I965" s="9">
        <v>1401.7103999999999</v>
      </c>
      <c r="J965" s="64">
        <f t="shared" si="15"/>
        <v>962</v>
      </c>
    </row>
    <row r="966" spans="2:10" x14ac:dyDescent="0.25">
      <c r="B966" s="67">
        <v>41806</v>
      </c>
      <c r="C966" s="8">
        <v>1466</v>
      </c>
      <c r="D966" s="9" t="s">
        <v>56</v>
      </c>
      <c r="E966" s="9" t="s">
        <v>60</v>
      </c>
      <c r="F966" s="9" t="s">
        <v>58</v>
      </c>
      <c r="G966" s="9">
        <v>9</v>
      </c>
      <c r="H966" s="9">
        <v>9585</v>
      </c>
      <c r="I966" s="9">
        <v>1396.3428000000001</v>
      </c>
      <c r="J966" s="64">
        <f t="shared" si="15"/>
        <v>963</v>
      </c>
    </row>
    <row r="967" spans="2:10" x14ac:dyDescent="0.25">
      <c r="B967" s="67">
        <v>41397</v>
      </c>
      <c r="C967" s="8">
        <v>1620</v>
      </c>
      <c r="D967" s="9" t="s">
        <v>57</v>
      </c>
      <c r="E967" s="9" t="s">
        <v>61</v>
      </c>
      <c r="F967" s="9" t="s">
        <v>59</v>
      </c>
      <c r="G967" s="9">
        <v>6</v>
      </c>
      <c r="H967" s="9">
        <v>3888</v>
      </c>
      <c r="I967" s="9">
        <v>1395.0144</v>
      </c>
      <c r="J967" s="64">
        <f t="shared" si="15"/>
        <v>964</v>
      </c>
    </row>
    <row r="968" spans="2:10" x14ac:dyDescent="0.25">
      <c r="B968" s="67">
        <v>41354</v>
      </c>
      <c r="C968" s="8">
        <v>2763</v>
      </c>
      <c r="D968" s="9" t="s">
        <v>57</v>
      </c>
      <c r="E968" s="9" t="s">
        <v>65</v>
      </c>
      <c r="F968" s="9" t="s">
        <v>59</v>
      </c>
      <c r="G968" s="9">
        <v>9</v>
      </c>
      <c r="H968" s="9">
        <v>9585</v>
      </c>
      <c r="I968" s="9">
        <v>1387.1412</v>
      </c>
      <c r="J968" s="64">
        <f t="shared" si="15"/>
        <v>965</v>
      </c>
    </row>
    <row r="969" spans="2:10" x14ac:dyDescent="0.25">
      <c r="B969" s="67">
        <v>41827</v>
      </c>
      <c r="C969" s="8">
        <v>1795</v>
      </c>
      <c r="D969" s="9" t="s">
        <v>53</v>
      </c>
      <c r="E969" s="9" t="s">
        <v>62</v>
      </c>
      <c r="F969" s="9" t="s">
        <v>55</v>
      </c>
      <c r="G969" s="9">
        <v>8</v>
      </c>
      <c r="H969" s="9">
        <v>10080</v>
      </c>
      <c r="I969" s="9">
        <v>1384.992</v>
      </c>
      <c r="J969" s="64">
        <f t="shared" si="15"/>
        <v>966</v>
      </c>
    </row>
    <row r="970" spans="2:10" x14ac:dyDescent="0.25">
      <c r="B970" s="67">
        <v>41384</v>
      </c>
      <c r="C970" s="8">
        <v>2515</v>
      </c>
      <c r="D970" s="9" t="s">
        <v>53</v>
      </c>
      <c r="E970" s="9" t="s">
        <v>64</v>
      </c>
      <c r="F970" s="9" t="s">
        <v>55</v>
      </c>
      <c r="G970" s="9">
        <v>8</v>
      </c>
      <c r="H970" s="9">
        <v>2016</v>
      </c>
      <c r="I970" s="9">
        <v>1384.992</v>
      </c>
      <c r="J970" s="64">
        <f t="shared" si="15"/>
        <v>966</v>
      </c>
    </row>
    <row r="971" spans="2:10" x14ac:dyDescent="0.25">
      <c r="B971" s="67">
        <v>41789</v>
      </c>
      <c r="C971" s="8">
        <v>2535</v>
      </c>
      <c r="D971" s="9" t="s">
        <v>57</v>
      </c>
      <c r="E971" s="9" t="s">
        <v>64</v>
      </c>
      <c r="F971" s="9" t="s">
        <v>58</v>
      </c>
      <c r="G971" s="9">
        <v>7</v>
      </c>
      <c r="H971" s="9">
        <v>2205</v>
      </c>
      <c r="I971" s="9">
        <v>1384.7400000000002</v>
      </c>
      <c r="J971" s="64">
        <f t="shared" si="15"/>
        <v>968</v>
      </c>
    </row>
    <row r="972" spans="2:10" x14ac:dyDescent="0.25">
      <c r="B972" s="67">
        <v>41773</v>
      </c>
      <c r="C972" s="8">
        <v>1433</v>
      </c>
      <c r="D972" s="9" t="s">
        <v>56</v>
      </c>
      <c r="E972" s="9" t="s">
        <v>60</v>
      </c>
      <c r="F972" s="9" t="s">
        <v>59</v>
      </c>
      <c r="G972" s="9">
        <v>8</v>
      </c>
      <c r="H972" s="9">
        <v>4176</v>
      </c>
      <c r="I972" s="9">
        <v>1383.9264000000001</v>
      </c>
      <c r="J972" s="64">
        <f t="shared" si="15"/>
        <v>969</v>
      </c>
    </row>
    <row r="973" spans="2:10" x14ac:dyDescent="0.25">
      <c r="B973" s="67">
        <v>40951</v>
      </c>
      <c r="C973" s="8">
        <v>1342</v>
      </c>
      <c r="D973" s="9" t="s">
        <v>53</v>
      </c>
      <c r="E973" s="9" t="s">
        <v>60</v>
      </c>
      <c r="F973" s="9" t="s">
        <v>59</v>
      </c>
      <c r="G973" s="9">
        <v>10</v>
      </c>
      <c r="H973" s="9">
        <v>2020</v>
      </c>
      <c r="I973" s="9">
        <v>1382.8920000000001</v>
      </c>
      <c r="J973" s="64">
        <f t="shared" si="15"/>
        <v>970</v>
      </c>
    </row>
    <row r="974" spans="2:10" x14ac:dyDescent="0.25">
      <c r="B974" s="67">
        <v>40920</v>
      </c>
      <c r="C974" s="8">
        <v>2042</v>
      </c>
      <c r="D974" s="9" t="s">
        <v>56</v>
      </c>
      <c r="E974" s="9" t="s">
        <v>62</v>
      </c>
      <c r="F974" s="9" t="s">
        <v>58</v>
      </c>
      <c r="G974" s="9">
        <v>10</v>
      </c>
      <c r="H974" s="9">
        <v>1920</v>
      </c>
      <c r="I974" s="9">
        <v>1381.248</v>
      </c>
      <c r="J974" s="64">
        <f t="shared" si="15"/>
        <v>971</v>
      </c>
    </row>
    <row r="975" spans="2:10" x14ac:dyDescent="0.25">
      <c r="B975" s="67">
        <v>40956</v>
      </c>
      <c r="C975" s="8">
        <v>1158</v>
      </c>
      <c r="D975" s="9" t="s">
        <v>57</v>
      </c>
      <c r="E975" s="9" t="s">
        <v>54</v>
      </c>
      <c r="F975" s="9" t="s">
        <v>58</v>
      </c>
      <c r="G975" s="9">
        <v>8</v>
      </c>
      <c r="H975" s="9">
        <v>7584</v>
      </c>
      <c r="I975" s="9">
        <v>1378.7711999999999</v>
      </c>
      <c r="J975" s="64">
        <f t="shared" si="15"/>
        <v>972</v>
      </c>
    </row>
    <row r="976" spans="2:10" x14ac:dyDescent="0.25">
      <c r="B976" s="67">
        <v>40939</v>
      </c>
      <c r="C976" s="8">
        <v>1330</v>
      </c>
      <c r="D976" s="9" t="s">
        <v>53</v>
      </c>
      <c r="E976" s="9" t="s">
        <v>60</v>
      </c>
      <c r="F976" s="9" t="s">
        <v>58</v>
      </c>
      <c r="G976" s="9">
        <v>6</v>
      </c>
      <c r="H976" s="9">
        <v>6426</v>
      </c>
      <c r="I976" s="9">
        <v>1378.6982999999998</v>
      </c>
      <c r="J976" s="64">
        <f t="shared" si="15"/>
        <v>973</v>
      </c>
    </row>
    <row r="977" spans="2:10" x14ac:dyDescent="0.25">
      <c r="B977" s="67">
        <v>41381</v>
      </c>
      <c r="C977" s="8">
        <v>2574</v>
      </c>
      <c r="D977" s="9" t="s">
        <v>57</v>
      </c>
      <c r="E977" s="9" t="s">
        <v>63</v>
      </c>
      <c r="F977" s="9" t="s">
        <v>59</v>
      </c>
      <c r="G977" s="9">
        <v>7</v>
      </c>
      <c r="H977" s="9">
        <v>3990</v>
      </c>
      <c r="I977" s="9">
        <v>1372.9590000000001</v>
      </c>
      <c r="J977" s="64">
        <f t="shared" si="15"/>
        <v>974</v>
      </c>
    </row>
    <row r="978" spans="2:10" x14ac:dyDescent="0.25">
      <c r="B978" s="67">
        <v>40943</v>
      </c>
      <c r="C978" s="8">
        <v>1698</v>
      </c>
      <c r="D978" s="9" t="s">
        <v>57</v>
      </c>
      <c r="E978" s="9" t="s">
        <v>62</v>
      </c>
      <c r="F978" s="9" t="s">
        <v>58</v>
      </c>
      <c r="G978" s="9">
        <v>7</v>
      </c>
      <c r="H978" s="9">
        <v>1685.25</v>
      </c>
      <c r="I978" s="9">
        <v>1372.4675999999999</v>
      </c>
      <c r="J978" s="64">
        <f t="shared" si="15"/>
        <v>975</v>
      </c>
    </row>
    <row r="979" spans="2:10" x14ac:dyDescent="0.25">
      <c r="B979" s="67">
        <v>41803</v>
      </c>
      <c r="C979" s="8">
        <v>1274</v>
      </c>
      <c r="D979" s="9" t="s">
        <v>56</v>
      </c>
      <c r="E979" s="9" t="s">
        <v>54</v>
      </c>
      <c r="F979" s="9" t="s">
        <v>55</v>
      </c>
      <c r="G979" s="9">
        <v>6</v>
      </c>
      <c r="H979" s="9">
        <v>8775</v>
      </c>
      <c r="I979" s="9">
        <v>1370.6550000000002</v>
      </c>
      <c r="J979" s="64">
        <f t="shared" si="15"/>
        <v>976</v>
      </c>
    </row>
    <row r="980" spans="2:10" x14ac:dyDescent="0.25">
      <c r="B980" s="67">
        <v>41769</v>
      </c>
      <c r="C980" s="8">
        <v>2795</v>
      </c>
      <c r="D980" s="9" t="s">
        <v>56</v>
      </c>
      <c r="E980" s="9" t="s">
        <v>65</v>
      </c>
      <c r="F980" s="9" t="s">
        <v>55</v>
      </c>
      <c r="G980" s="9">
        <v>10</v>
      </c>
      <c r="H980" s="9">
        <v>4260</v>
      </c>
      <c r="I980" s="9">
        <v>1370.0159999999998</v>
      </c>
      <c r="J980" s="64">
        <f t="shared" si="15"/>
        <v>977</v>
      </c>
    </row>
    <row r="981" spans="2:10" x14ac:dyDescent="0.25">
      <c r="B981" s="67">
        <v>40936</v>
      </c>
      <c r="C981" s="8">
        <v>2059</v>
      </c>
      <c r="D981" s="9" t="s">
        <v>53</v>
      </c>
      <c r="E981" s="9" t="s">
        <v>62</v>
      </c>
      <c r="F981" s="9" t="s">
        <v>58</v>
      </c>
      <c r="G981" s="9">
        <v>8</v>
      </c>
      <c r="H981" s="9">
        <v>8688</v>
      </c>
      <c r="I981" s="9">
        <v>1366.6224</v>
      </c>
      <c r="J981" s="64">
        <f t="shared" si="15"/>
        <v>978</v>
      </c>
    </row>
    <row r="982" spans="2:10" x14ac:dyDescent="0.25">
      <c r="B982" s="67">
        <v>41823</v>
      </c>
      <c r="C982" s="8">
        <v>1669</v>
      </c>
      <c r="D982" s="9" t="s">
        <v>53</v>
      </c>
      <c r="E982" s="9" t="s">
        <v>61</v>
      </c>
      <c r="F982" s="9" t="s">
        <v>55</v>
      </c>
      <c r="G982" s="9">
        <v>8</v>
      </c>
      <c r="H982" s="9">
        <v>1872</v>
      </c>
      <c r="I982" s="9">
        <v>1362.816</v>
      </c>
      <c r="J982" s="64">
        <f t="shared" si="15"/>
        <v>979</v>
      </c>
    </row>
    <row r="983" spans="2:10" x14ac:dyDescent="0.25">
      <c r="B983" s="67">
        <v>41793</v>
      </c>
      <c r="C983" s="8">
        <v>2232</v>
      </c>
      <c r="D983" s="9" t="s">
        <v>57</v>
      </c>
      <c r="E983" s="9" t="s">
        <v>63</v>
      </c>
      <c r="F983" s="9" t="s">
        <v>59</v>
      </c>
      <c r="G983" s="9">
        <v>8</v>
      </c>
      <c r="H983" s="9">
        <v>2064</v>
      </c>
      <c r="I983" s="9">
        <v>1355.6352000000002</v>
      </c>
      <c r="J983" s="64">
        <f t="shared" si="15"/>
        <v>980</v>
      </c>
    </row>
    <row r="984" spans="2:10" x14ac:dyDescent="0.25">
      <c r="B984" s="67">
        <v>41348</v>
      </c>
      <c r="C984" s="8">
        <v>2497</v>
      </c>
      <c r="D984" s="9" t="s">
        <v>53</v>
      </c>
      <c r="E984" s="9" t="s">
        <v>64</v>
      </c>
      <c r="F984" s="9" t="s">
        <v>55</v>
      </c>
      <c r="G984" s="9">
        <v>7</v>
      </c>
      <c r="H984" s="9">
        <v>2063.25</v>
      </c>
      <c r="I984" s="9">
        <v>1351.8413999999998</v>
      </c>
      <c r="J984" s="64">
        <f t="shared" si="15"/>
        <v>981</v>
      </c>
    </row>
    <row r="985" spans="2:10" x14ac:dyDescent="0.25">
      <c r="B985" s="67">
        <v>40972</v>
      </c>
      <c r="C985" s="8">
        <v>1173</v>
      </c>
      <c r="D985" s="9" t="s">
        <v>57</v>
      </c>
      <c r="E985" s="9" t="s">
        <v>54</v>
      </c>
      <c r="F985" s="9" t="s">
        <v>55</v>
      </c>
      <c r="G985" s="9">
        <v>10</v>
      </c>
      <c r="H985" s="9">
        <v>8480</v>
      </c>
      <c r="I985" s="9">
        <v>1349.1679999999999</v>
      </c>
      <c r="J985" s="64">
        <f t="shared" si="15"/>
        <v>982</v>
      </c>
    </row>
    <row r="986" spans="2:10" x14ac:dyDescent="0.25">
      <c r="B986" s="67">
        <v>40909</v>
      </c>
      <c r="C986" s="8">
        <v>2161</v>
      </c>
      <c r="D986" s="9" t="s">
        <v>53</v>
      </c>
      <c r="E986" s="9" t="s">
        <v>63</v>
      </c>
      <c r="F986" s="9" t="s">
        <v>59</v>
      </c>
      <c r="G986" s="9">
        <v>7</v>
      </c>
      <c r="H986" s="9">
        <v>9870</v>
      </c>
      <c r="I986" s="9">
        <v>1342.7148</v>
      </c>
      <c r="J986" s="64">
        <f t="shared" si="15"/>
        <v>983</v>
      </c>
    </row>
    <row r="987" spans="2:10" x14ac:dyDescent="0.25">
      <c r="B987" s="67">
        <v>41376</v>
      </c>
      <c r="C987" s="8">
        <v>2511</v>
      </c>
      <c r="D987" s="9" t="s">
        <v>57</v>
      </c>
      <c r="E987" s="9" t="s">
        <v>64</v>
      </c>
      <c r="F987" s="9" t="s">
        <v>59</v>
      </c>
      <c r="G987" s="9">
        <v>9</v>
      </c>
      <c r="H987" s="9">
        <v>2034</v>
      </c>
      <c r="I987" s="9">
        <v>1342.0332000000001</v>
      </c>
      <c r="J987" s="64">
        <f t="shared" si="15"/>
        <v>984</v>
      </c>
    </row>
    <row r="988" spans="2:10" x14ac:dyDescent="0.25">
      <c r="B988" s="67">
        <v>40917</v>
      </c>
      <c r="C988" s="8">
        <v>1308</v>
      </c>
      <c r="D988" s="9" t="s">
        <v>57</v>
      </c>
      <c r="E988" s="9" t="s">
        <v>60</v>
      </c>
      <c r="F988" s="9" t="s">
        <v>55</v>
      </c>
      <c r="G988" s="9">
        <v>7</v>
      </c>
      <c r="H988" s="9">
        <v>7812</v>
      </c>
      <c r="I988" s="9">
        <v>1340.5392000000002</v>
      </c>
      <c r="J988" s="64">
        <f t="shared" si="15"/>
        <v>985</v>
      </c>
    </row>
    <row r="989" spans="2:10" x14ac:dyDescent="0.25">
      <c r="B989" s="67">
        <v>40947</v>
      </c>
      <c r="C989" s="8">
        <v>2638</v>
      </c>
      <c r="D989" s="9" t="s">
        <v>53</v>
      </c>
      <c r="E989" s="9" t="s">
        <v>65</v>
      </c>
      <c r="F989" s="9" t="s">
        <v>59</v>
      </c>
      <c r="G989" s="9">
        <v>9</v>
      </c>
      <c r="H989" s="9">
        <v>1741.5</v>
      </c>
      <c r="I989" s="9">
        <v>1337.1237000000001</v>
      </c>
      <c r="J989" s="64">
        <f t="shared" si="15"/>
        <v>986</v>
      </c>
    </row>
    <row r="990" spans="2:10" x14ac:dyDescent="0.25">
      <c r="B990" s="67">
        <v>40926</v>
      </c>
      <c r="C990" s="8">
        <v>2169</v>
      </c>
      <c r="D990" s="9" t="s">
        <v>57</v>
      </c>
      <c r="E990" s="9" t="s">
        <v>63</v>
      </c>
      <c r="F990" s="9" t="s">
        <v>59</v>
      </c>
      <c r="G990" s="9">
        <v>8</v>
      </c>
      <c r="H990" s="9">
        <v>9720</v>
      </c>
      <c r="I990" s="9">
        <v>1332.0288</v>
      </c>
      <c r="J990" s="64">
        <f t="shared" si="15"/>
        <v>987</v>
      </c>
    </row>
    <row r="991" spans="2:10" x14ac:dyDescent="0.25">
      <c r="B991" s="67">
        <v>41805</v>
      </c>
      <c r="C991" s="8">
        <v>2238</v>
      </c>
      <c r="D991" s="9" t="s">
        <v>57</v>
      </c>
      <c r="E991" s="9" t="s">
        <v>63</v>
      </c>
      <c r="F991" s="9" t="s">
        <v>58</v>
      </c>
      <c r="G991" s="9">
        <v>6</v>
      </c>
      <c r="H991" s="9">
        <v>2011.5</v>
      </c>
      <c r="I991" s="9">
        <v>1330.0038</v>
      </c>
      <c r="J991" s="64">
        <f t="shared" si="15"/>
        <v>988</v>
      </c>
    </row>
    <row r="992" spans="2:10" x14ac:dyDescent="0.25">
      <c r="B992" s="67">
        <v>41790</v>
      </c>
      <c r="C992" s="8">
        <v>1261</v>
      </c>
      <c r="D992" s="9" t="s">
        <v>53</v>
      </c>
      <c r="E992" s="9" t="s">
        <v>54</v>
      </c>
      <c r="F992" s="9" t="s">
        <v>59</v>
      </c>
      <c r="G992" s="9">
        <v>7</v>
      </c>
      <c r="H992" s="9">
        <v>3717</v>
      </c>
      <c r="I992" s="9">
        <v>1329.1992</v>
      </c>
      <c r="J992" s="64">
        <f t="shared" si="15"/>
        <v>989</v>
      </c>
    </row>
    <row r="993" spans="2:10" x14ac:dyDescent="0.25">
      <c r="B993" s="67">
        <v>41401</v>
      </c>
      <c r="C993" s="8">
        <v>1993</v>
      </c>
      <c r="D993" s="9" t="s">
        <v>53</v>
      </c>
      <c r="E993" s="9" t="s">
        <v>61</v>
      </c>
      <c r="F993" s="9" t="s">
        <v>55</v>
      </c>
      <c r="G993" s="9">
        <v>8</v>
      </c>
      <c r="H993" s="9">
        <v>6144</v>
      </c>
      <c r="I993" s="9">
        <v>1320.6528000000001</v>
      </c>
      <c r="J993" s="64">
        <f t="shared" si="15"/>
        <v>990</v>
      </c>
    </row>
    <row r="994" spans="2:10" x14ac:dyDescent="0.25">
      <c r="B994" s="67">
        <v>41385</v>
      </c>
      <c r="C994" s="8">
        <v>2576</v>
      </c>
      <c r="D994" s="9" t="s">
        <v>56</v>
      </c>
      <c r="E994" s="9" t="s">
        <v>63</v>
      </c>
      <c r="F994" s="9" t="s">
        <v>59</v>
      </c>
      <c r="G994" s="9">
        <v>7</v>
      </c>
      <c r="H994" s="9">
        <v>6762</v>
      </c>
      <c r="I994" s="9">
        <v>1316.8995</v>
      </c>
      <c r="J994" s="64">
        <f t="shared" si="15"/>
        <v>991</v>
      </c>
    </row>
    <row r="995" spans="2:10" x14ac:dyDescent="0.25">
      <c r="B995" s="67">
        <v>41769</v>
      </c>
      <c r="C995" s="8">
        <v>1996</v>
      </c>
      <c r="D995" s="9" t="s">
        <v>53</v>
      </c>
      <c r="E995" s="9" t="s">
        <v>61</v>
      </c>
      <c r="F995" s="9" t="s">
        <v>58</v>
      </c>
      <c r="G995" s="9">
        <v>10</v>
      </c>
      <c r="H995" s="9">
        <v>3330</v>
      </c>
      <c r="I995" s="9">
        <v>1313.3519999999999</v>
      </c>
      <c r="J995" s="64">
        <f t="shared" si="15"/>
        <v>992</v>
      </c>
    </row>
    <row r="996" spans="2:10" x14ac:dyDescent="0.25">
      <c r="B996" s="67">
        <v>40945</v>
      </c>
      <c r="C996" s="8">
        <v>1699</v>
      </c>
      <c r="D996" s="9" t="s">
        <v>53</v>
      </c>
      <c r="E996" s="9" t="s">
        <v>62</v>
      </c>
      <c r="F996" s="9" t="s">
        <v>58</v>
      </c>
      <c r="G996" s="9">
        <v>8</v>
      </c>
      <c r="H996" s="9">
        <v>1512</v>
      </c>
      <c r="I996" s="9">
        <v>1312.4159999999999</v>
      </c>
      <c r="J996" s="64">
        <f t="shared" si="15"/>
        <v>993</v>
      </c>
    </row>
    <row r="997" spans="2:10" x14ac:dyDescent="0.25">
      <c r="B997" s="67">
        <v>41799</v>
      </c>
      <c r="C997" s="8">
        <v>2143</v>
      </c>
      <c r="D997" s="9" t="s">
        <v>53</v>
      </c>
      <c r="E997" s="9" t="s">
        <v>62</v>
      </c>
      <c r="F997" s="9" t="s">
        <v>59</v>
      </c>
      <c r="G997" s="9">
        <v>8</v>
      </c>
      <c r="H997" s="9">
        <v>4224</v>
      </c>
      <c r="I997" s="9">
        <v>1311.9744000000001</v>
      </c>
      <c r="J997" s="64">
        <f t="shared" si="15"/>
        <v>994</v>
      </c>
    </row>
    <row r="998" spans="2:10" x14ac:dyDescent="0.25">
      <c r="B998" s="67">
        <v>41774</v>
      </c>
      <c r="C998" s="8">
        <v>1634</v>
      </c>
      <c r="D998" s="9" t="s">
        <v>56</v>
      </c>
      <c r="E998" s="9" t="s">
        <v>61</v>
      </c>
      <c r="F998" s="9" t="s">
        <v>55</v>
      </c>
      <c r="G998" s="9">
        <v>10</v>
      </c>
      <c r="H998" s="9">
        <v>5130</v>
      </c>
      <c r="I998" s="9">
        <v>1311.57</v>
      </c>
      <c r="J998" s="64">
        <f t="shared" si="15"/>
        <v>995</v>
      </c>
    </row>
    <row r="999" spans="2:10" x14ac:dyDescent="0.25">
      <c r="B999" s="67">
        <v>41826</v>
      </c>
      <c r="C999" s="8">
        <v>1297</v>
      </c>
      <c r="D999" s="9" t="s">
        <v>53</v>
      </c>
      <c r="E999" s="9" t="s">
        <v>54</v>
      </c>
      <c r="F999" s="9" t="s">
        <v>59</v>
      </c>
      <c r="G999" s="9">
        <v>9</v>
      </c>
      <c r="H999" s="9">
        <v>6156</v>
      </c>
      <c r="I999" s="9">
        <v>1305.6876000000002</v>
      </c>
      <c r="J999" s="64">
        <f t="shared" si="15"/>
        <v>996</v>
      </c>
    </row>
    <row r="1000" spans="2:10" x14ac:dyDescent="0.25">
      <c r="B1000" s="67">
        <v>41397</v>
      </c>
      <c r="C1000" s="8">
        <v>1233</v>
      </c>
      <c r="D1000" s="9" t="s">
        <v>57</v>
      </c>
      <c r="E1000" s="9" t="s">
        <v>54</v>
      </c>
      <c r="F1000" s="9" t="s">
        <v>59</v>
      </c>
      <c r="G1000" s="9">
        <v>8</v>
      </c>
      <c r="H1000" s="9">
        <v>3600</v>
      </c>
      <c r="I1000" s="9">
        <v>1298.8799999999999</v>
      </c>
      <c r="J1000" s="64">
        <f t="shared" si="15"/>
        <v>997</v>
      </c>
    </row>
    <row r="1001" spans="2:10" x14ac:dyDescent="0.25">
      <c r="B1001" s="67">
        <v>41398</v>
      </c>
      <c r="C1001" s="8">
        <v>1423</v>
      </c>
      <c r="D1001" s="9" t="s">
        <v>53</v>
      </c>
      <c r="E1001" s="9" t="s">
        <v>60</v>
      </c>
      <c r="F1001" s="9" t="s">
        <v>59</v>
      </c>
      <c r="G1001" s="9">
        <v>6</v>
      </c>
      <c r="H1001" s="9">
        <v>7222.5</v>
      </c>
      <c r="I1001" s="9">
        <v>1295.7165</v>
      </c>
      <c r="J1001" s="64">
        <f t="shared" si="15"/>
        <v>998</v>
      </c>
    </row>
    <row r="1002" spans="2:10" x14ac:dyDescent="0.25">
      <c r="B1002" s="67">
        <v>40955</v>
      </c>
      <c r="C1002" s="8">
        <v>1346</v>
      </c>
      <c r="D1002" s="9" t="s">
        <v>56</v>
      </c>
      <c r="E1002" s="9" t="s">
        <v>60</v>
      </c>
      <c r="F1002" s="9" t="s">
        <v>55</v>
      </c>
      <c r="G1002" s="9">
        <v>10</v>
      </c>
      <c r="H1002" s="9">
        <v>6540</v>
      </c>
      <c r="I1002" s="9">
        <v>1282.1669999999999</v>
      </c>
      <c r="J1002" s="64">
        <f t="shared" si="15"/>
        <v>999</v>
      </c>
    </row>
    <row r="1003" spans="2:10" x14ac:dyDescent="0.25">
      <c r="B1003" s="67">
        <v>41370</v>
      </c>
      <c r="C1003" s="8">
        <v>2102</v>
      </c>
      <c r="D1003" s="9" t="s">
        <v>56</v>
      </c>
      <c r="E1003" s="9" t="s">
        <v>62</v>
      </c>
      <c r="F1003" s="9" t="s">
        <v>55</v>
      </c>
      <c r="G1003" s="9">
        <v>9</v>
      </c>
      <c r="H1003" s="9">
        <v>5940</v>
      </c>
      <c r="I1003" s="9">
        <v>1273.8330000000001</v>
      </c>
      <c r="J1003" s="64">
        <f t="shared" si="15"/>
        <v>1000</v>
      </c>
    </row>
    <row r="1004" spans="2:10" x14ac:dyDescent="0.25">
      <c r="B1004" s="67">
        <v>41784</v>
      </c>
      <c r="C1004" s="8">
        <v>1771</v>
      </c>
      <c r="D1004" s="9" t="s">
        <v>53</v>
      </c>
      <c r="E1004" s="9" t="s">
        <v>62</v>
      </c>
      <c r="F1004" s="9" t="s">
        <v>58</v>
      </c>
      <c r="G1004" s="9">
        <v>7</v>
      </c>
      <c r="H1004" s="9">
        <v>8400</v>
      </c>
      <c r="I1004" s="9">
        <v>1267.98</v>
      </c>
      <c r="J1004" s="64">
        <f t="shared" si="15"/>
        <v>1001</v>
      </c>
    </row>
    <row r="1005" spans="2:10" x14ac:dyDescent="0.25">
      <c r="B1005" s="67">
        <v>41776</v>
      </c>
      <c r="C1005" s="8">
        <v>1247</v>
      </c>
      <c r="D1005" s="9" t="s">
        <v>56</v>
      </c>
      <c r="E1005" s="9" t="s">
        <v>54</v>
      </c>
      <c r="F1005" s="9" t="s">
        <v>55</v>
      </c>
      <c r="G1005" s="9">
        <v>8</v>
      </c>
      <c r="H1005" s="9">
        <v>8940</v>
      </c>
      <c r="I1005" s="9">
        <v>1266.2616000000003</v>
      </c>
      <c r="J1005" s="64">
        <f t="shared" si="15"/>
        <v>1002</v>
      </c>
    </row>
    <row r="1006" spans="2:10" x14ac:dyDescent="0.25">
      <c r="B1006" s="67">
        <v>41391</v>
      </c>
      <c r="C1006" s="8">
        <v>1748</v>
      </c>
      <c r="D1006" s="9" t="s">
        <v>56</v>
      </c>
      <c r="E1006" s="9" t="s">
        <v>62</v>
      </c>
      <c r="F1006" s="9" t="s">
        <v>59</v>
      </c>
      <c r="G1006" s="9">
        <v>9</v>
      </c>
      <c r="H1006" s="9">
        <v>8208</v>
      </c>
      <c r="I1006" s="9">
        <v>1264.4423999999999</v>
      </c>
      <c r="J1006" s="64">
        <f t="shared" si="15"/>
        <v>1003</v>
      </c>
    </row>
    <row r="1007" spans="2:10" x14ac:dyDescent="0.25">
      <c r="B1007" s="67">
        <v>41378</v>
      </c>
      <c r="C1007" s="8">
        <v>1214</v>
      </c>
      <c r="D1007" s="9" t="s">
        <v>56</v>
      </c>
      <c r="E1007" s="9" t="s">
        <v>54</v>
      </c>
      <c r="F1007" s="9" t="s">
        <v>58</v>
      </c>
      <c r="G1007" s="9">
        <v>9</v>
      </c>
      <c r="H1007" s="9">
        <v>14445</v>
      </c>
      <c r="I1007" s="9">
        <v>1257.5817000000002</v>
      </c>
      <c r="J1007" s="64">
        <f t="shared" si="15"/>
        <v>1004</v>
      </c>
    </row>
    <row r="1008" spans="2:10" x14ac:dyDescent="0.25">
      <c r="B1008" s="67">
        <v>41777</v>
      </c>
      <c r="C1008" s="8">
        <v>1437</v>
      </c>
      <c r="D1008" s="9" t="s">
        <v>57</v>
      </c>
      <c r="E1008" s="9" t="s">
        <v>60</v>
      </c>
      <c r="F1008" s="9" t="s">
        <v>58</v>
      </c>
      <c r="G1008" s="9">
        <v>10</v>
      </c>
      <c r="H1008" s="9">
        <v>6150</v>
      </c>
      <c r="I1008" s="9">
        <v>1254.5999999999999</v>
      </c>
      <c r="J1008" s="64">
        <f t="shared" si="15"/>
        <v>1005</v>
      </c>
    </row>
    <row r="1009" spans="2:10" x14ac:dyDescent="0.25">
      <c r="B1009" s="67">
        <v>40934</v>
      </c>
      <c r="C1009" s="8">
        <v>2267</v>
      </c>
      <c r="D1009" s="9" t="s">
        <v>56</v>
      </c>
      <c r="E1009" s="9" t="s">
        <v>65</v>
      </c>
      <c r="F1009" s="9" t="s">
        <v>58</v>
      </c>
      <c r="G1009" s="9">
        <v>8</v>
      </c>
      <c r="H1009" s="9">
        <v>3960</v>
      </c>
      <c r="I1009" s="9">
        <v>1251.7560000000001</v>
      </c>
      <c r="J1009" s="64">
        <f t="shared" si="15"/>
        <v>1006</v>
      </c>
    </row>
    <row r="1010" spans="2:10" x14ac:dyDescent="0.25">
      <c r="B1010" s="67">
        <v>41813</v>
      </c>
      <c r="C1010" s="8">
        <v>2817</v>
      </c>
      <c r="D1010" s="9" t="s">
        <v>57</v>
      </c>
      <c r="E1010" s="9" t="s">
        <v>65</v>
      </c>
      <c r="F1010" s="9" t="s">
        <v>59</v>
      </c>
      <c r="G1010" s="9">
        <v>9</v>
      </c>
      <c r="H1010" s="9">
        <v>3294</v>
      </c>
      <c r="I1010" s="9">
        <v>1251.3905999999999</v>
      </c>
      <c r="J1010" s="64">
        <f t="shared" si="15"/>
        <v>1007</v>
      </c>
    </row>
    <row r="1011" spans="2:10" x14ac:dyDescent="0.25">
      <c r="B1011" s="67">
        <v>40918</v>
      </c>
      <c r="C1011" s="8">
        <v>2465</v>
      </c>
      <c r="D1011" s="9" t="s">
        <v>56</v>
      </c>
      <c r="E1011" s="9" t="s">
        <v>64</v>
      </c>
      <c r="F1011" s="9" t="s">
        <v>58</v>
      </c>
      <c r="G1011" s="9">
        <v>8</v>
      </c>
      <c r="H1011" s="9">
        <v>5832</v>
      </c>
      <c r="I1011" s="9">
        <v>1251.2556</v>
      </c>
      <c r="J1011" s="64">
        <f t="shared" si="15"/>
        <v>1008</v>
      </c>
    </row>
    <row r="1012" spans="2:10" x14ac:dyDescent="0.25">
      <c r="B1012" s="67">
        <v>41792</v>
      </c>
      <c r="C1012" s="8">
        <v>2597</v>
      </c>
      <c r="D1012" s="9" t="s">
        <v>56</v>
      </c>
      <c r="E1012" s="9" t="s">
        <v>63</v>
      </c>
      <c r="F1012" s="9" t="s">
        <v>55</v>
      </c>
      <c r="G1012" s="9">
        <v>6</v>
      </c>
      <c r="H1012" s="9">
        <v>3474</v>
      </c>
      <c r="I1012" s="9">
        <v>1250.2926</v>
      </c>
      <c r="J1012" s="64">
        <f t="shared" si="15"/>
        <v>1009</v>
      </c>
    </row>
    <row r="1013" spans="2:10" x14ac:dyDescent="0.25">
      <c r="B1013" s="67">
        <v>41343</v>
      </c>
      <c r="C1013" s="8">
        <v>1829</v>
      </c>
      <c r="D1013" s="9" t="s">
        <v>56</v>
      </c>
      <c r="E1013" s="9" t="s">
        <v>63</v>
      </c>
      <c r="F1013" s="9" t="s">
        <v>59</v>
      </c>
      <c r="G1013" s="9">
        <v>7</v>
      </c>
      <c r="H1013" s="9">
        <v>7980</v>
      </c>
      <c r="I1013" s="9">
        <v>1240.4112</v>
      </c>
      <c r="J1013" s="64">
        <f t="shared" si="15"/>
        <v>1010</v>
      </c>
    </row>
    <row r="1014" spans="2:10" x14ac:dyDescent="0.25">
      <c r="B1014" s="67">
        <v>40964</v>
      </c>
      <c r="C1014" s="8">
        <v>2751</v>
      </c>
      <c r="D1014" s="9" t="s">
        <v>57</v>
      </c>
      <c r="E1014" s="9" t="s">
        <v>65</v>
      </c>
      <c r="F1014" s="9" t="s">
        <v>58</v>
      </c>
      <c r="G1014" s="9">
        <v>9</v>
      </c>
      <c r="H1014" s="9">
        <v>1795.5</v>
      </c>
      <c r="I1014" s="9">
        <v>1237.4585999999999</v>
      </c>
      <c r="J1014" s="64">
        <f t="shared" si="15"/>
        <v>1011</v>
      </c>
    </row>
    <row r="1015" spans="2:10" x14ac:dyDescent="0.25">
      <c r="B1015" s="67">
        <v>40957</v>
      </c>
      <c r="C1015" s="8">
        <v>2849</v>
      </c>
      <c r="D1015" s="9" t="s">
        <v>56</v>
      </c>
      <c r="E1015" s="9" t="s">
        <v>64</v>
      </c>
      <c r="F1015" s="9" t="s">
        <v>55</v>
      </c>
      <c r="G1015" s="9">
        <v>8</v>
      </c>
      <c r="H1015" s="9">
        <v>8820</v>
      </c>
      <c r="I1015" s="9">
        <v>1235.1528000000001</v>
      </c>
      <c r="J1015" s="64">
        <f t="shared" si="15"/>
        <v>1012</v>
      </c>
    </row>
    <row r="1016" spans="2:10" x14ac:dyDescent="0.25">
      <c r="B1016" s="67">
        <v>41822</v>
      </c>
      <c r="C1016" s="8">
        <v>2457</v>
      </c>
      <c r="D1016" s="9" t="s">
        <v>57</v>
      </c>
      <c r="E1016" s="9" t="s">
        <v>65</v>
      </c>
      <c r="F1016" s="9" t="s">
        <v>59</v>
      </c>
      <c r="G1016" s="9">
        <v>10</v>
      </c>
      <c r="H1016" s="9">
        <v>5550</v>
      </c>
      <c r="I1016" s="9">
        <v>1232.0999999999999</v>
      </c>
      <c r="J1016" s="64">
        <f t="shared" si="15"/>
        <v>1013</v>
      </c>
    </row>
    <row r="1017" spans="2:10" x14ac:dyDescent="0.25">
      <c r="B1017" s="67">
        <v>41800</v>
      </c>
      <c r="C1017" s="8">
        <v>2601</v>
      </c>
      <c r="D1017" s="9" t="s">
        <v>57</v>
      </c>
      <c r="E1017" s="9" t="s">
        <v>63</v>
      </c>
      <c r="F1017" s="9" t="s">
        <v>59</v>
      </c>
      <c r="G1017" s="9">
        <v>9</v>
      </c>
      <c r="H1017" s="9">
        <v>8869.5</v>
      </c>
      <c r="I1017" s="9">
        <v>1227.24315</v>
      </c>
      <c r="J1017" s="64">
        <f t="shared" si="15"/>
        <v>1014</v>
      </c>
    </row>
    <row r="1018" spans="2:10" x14ac:dyDescent="0.25">
      <c r="B1018" s="67">
        <v>41810</v>
      </c>
      <c r="C1018" s="8">
        <v>1281</v>
      </c>
      <c r="D1018" s="9" t="s">
        <v>57</v>
      </c>
      <c r="E1018" s="9" t="s">
        <v>54</v>
      </c>
      <c r="F1018" s="9" t="s">
        <v>55</v>
      </c>
      <c r="G1018" s="9">
        <v>10</v>
      </c>
      <c r="H1018" s="9">
        <v>1680</v>
      </c>
      <c r="I1018" s="9">
        <v>1224.048</v>
      </c>
      <c r="J1018" s="64">
        <f t="shared" si="15"/>
        <v>1015</v>
      </c>
    </row>
    <row r="1019" spans="2:10" x14ac:dyDescent="0.25">
      <c r="B1019" s="67">
        <v>41383</v>
      </c>
      <c r="C1019" s="8">
        <v>1219</v>
      </c>
      <c r="D1019" s="9" t="s">
        <v>53</v>
      </c>
      <c r="E1019" s="9" t="s">
        <v>54</v>
      </c>
      <c r="F1019" s="9" t="s">
        <v>55</v>
      </c>
      <c r="G1019" s="9">
        <v>8</v>
      </c>
      <c r="H1019" s="9">
        <v>10020</v>
      </c>
      <c r="I1019" s="9">
        <v>1214.0232000000001</v>
      </c>
      <c r="J1019" s="64">
        <f t="shared" si="15"/>
        <v>1016</v>
      </c>
    </row>
    <row r="1020" spans="2:10" x14ac:dyDescent="0.25">
      <c r="B1020" s="67">
        <v>41382</v>
      </c>
      <c r="C1020" s="8">
        <v>1218</v>
      </c>
      <c r="D1020" s="9" t="s">
        <v>57</v>
      </c>
      <c r="E1020" s="9" t="s">
        <v>54</v>
      </c>
      <c r="F1020" s="9" t="s">
        <v>55</v>
      </c>
      <c r="G1020" s="9">
        <v>10</v>
      </c>
      <c r="H1020" s="9">
        <v>2940</v>
      </c>
      <c r="I1020" s="9">
        <v>1210.104</v>
      </c>
      <c r="J1020" s="64">
        <f t="shared" si="15"/>
        <v>1017</v>
      </c>
    </row>
    <row r="1021" spans="2:10" x14ac:dyDescent="0.25">
      <c r="B1021" s="67">
        <v>41355</v>
      </c>
      <c r="C1021" s="8">
        <v>2399</v>
      </c>
      <c r="D1021" s="9" t="s">
        <v>56</v>
      </c>
      <c r="E1021" s="9" t="s">
        <v>65</v>
      </c>
      <c r="F1021" s="9" t="s">
        <v>55</v>
      </c>
      <c r="G1021" s="9">
        <v>8</v>
      </c>
      <c r="H1021" s="9">
        <v>1926</v>
      </c>
      <c r="I1021" s="9">
        <v>1205.6759999999999</v>
      </c>
      <c r="J1021" s="64">
        <f t="shared" si="15"/>
        <v>1018</v>
      </c>
    </row>
    <row r="1022" spans="2:10" x14ac:dyDescent="0.25">
      <c r="B1022" s="67">
        <v>41400</v>
      </c>
      <c r="C1022" s="8">
        <v>1236</v>
      </c>
      <c r="D1022" s="9" t="s">
        <v>57</v>
      </c>
      <c r="E1022" s="9" t="s">
        <v>54</v>
      </c>
      <c r="F1022" s="9" t="s">
        <v>55</v>
      </c>
      <c r="G1022" s="9">
        <v>7</v>
      </c>
      <c r="H1022" s="9">
        <v>7497</v>
      </c>
      <c r="I1022" s="9">
        <v>1202.5187999999998</v>
      </c>
      <c r="J1022" s="64">
        <f t="shared" si="15"/>
        <v>1019</v>
      </c>
    </row>
    <row r="1023" spans="2:10" x14ac:dyDescent="0.25">
      <c r="B1023" s="67">
        <v>41804</v>
      </c>
      <c r="C1023" s="8">
        <v>1275</v>
      </c>
      <c r="D1023" s="9" t="s">
        <v>57</v>
      </c>
      <c r="E1023" s="9" t="s">
        <v>54</v>
      </c>
      <c r="F1023" s="9" t="s">
        <v>58</v>
      </c>
      <c r="G1023" s="9">
        <v>9</v>
      </c>
      <c r="H1023" s="9">
        <v>7830</v>
      </c>
      <c r="I1023" s="9">
        <v>1201.1220000000001</v>
      </c>
      <c r="J1023" s="64">
        <f t="shared" si="15"/>
        <v>1020</v>
      </c>
    </row>
    <row r="1024" spans="2:10" x14ac:dyDescent="0.25">
      <c r="B1024" s="67">
        <v>41355</v>
      </c>
      <c r="C1024" s="8">
        <v>1191</v>
      </c>
      <c r="D1024" s="9" t="s">
        <v>57</v>
      </c>
      <c r="E1024" s="9" t="s">
        <v>54</v>
      </c>
      <c r="F1024" s="9" t="s">
        <v>55</v>
      </c>
      <c r="G1024" s="9">
        <v>9</v>
      </c>
      <c r="H1024" s="9">
        <v>13770</v>
      </c>
      <c r="I1024" s="9">
        <v>1198.8162000000002</v>
      </c>
      <c r="J1024" s="64">
        <f t="shared" si="15"/>
        <v>1021</v>
      </c>
    </row>
    <row r="1025" spans="2:10" x14ac:dyDescent="0.25">
      <c r="B1025" s="67">
        <v>41827</v>
      </c>
      <c r="C1025" s="8">
        <v>1850</v>
      </c>
      <c r="D1025" s="9" t="s">
        <v>56</v>
      </c>
      <c r="E1025" s="9" t="s">
        <v>60</v>
      </c>
      <c r="F1025" s="9" t="s">
        <v>55</v>
      </c>
      <c r="G1025" s="9">
        <v>7</v>
      </c>
      <c r="H1025" s="9">
        <v>9345</v>
      </c>
      <c r="I1025" s="9">
        <v>1182.7031999999999</v>
      </c>
      <c r="J1025" s="64">
        <f t="shared" si="15"/>
        <v>1022</v>
      </c>
    </row>
    <row r="1026" spans="2:10" x14ac:dyDescent="0.25">
      <c r="B1026" s="67">
        <v>41808</v>
      </c>
      <c r="C1026" s="8">
        <v>1468</v>
      </c>
      <c r="D1026" s="9" t="s">
        <v>53</v>
      </c>
      <c r="E1026" s="9" t="s">
        <v>60</v>
      </c>
      <c r="F1026" s="9" t="s">
        <v>59</v>
      </c>
      <c r="G1026" s="9">
        <v>9</v>
      </c>
      <c r="H1026" s="9">
        <v>3267</v>
      </c>
      <c r="I1026" s="9">
        <v>1181.0205000000001</v>
      </c>
      <c r="J1026" s="64">
        <f t="shared" si="15"/>
        <v>1023</v>
      </c>
    </row>
    <row r="1027" spans="2:10" x14ac:dyDescent="0.25">
      <c r="B1027" s="67">
        <v>41775</v>
      </c>
      <c r="C1027" s="8">
        <v>1246</v>
      </c>
      <c r="D1027" s="9" t="s">
        <v>53</v>
      </c>
      <c r="E1027" s="9" t="s">
        <v>54</v>
      </c>
      <c r="F1027" s="9" t="s">
        <v>55</v>
      </c>
      <c r="G1027" s="9">
        <v>7</v>
      </c>
      <c r="H1027" s="9">
        <v>1811.25</v>
      </c>
      <c r="I1027" s="9">
        <v>1176.2257500000001</v>
      </c>
      <c r="J1027" s="64">
        <f t="shared" si="15"/>
        <v>1024</v>
      </c>
    </row>
    <row r="1028" spans="2:10" x14ac:dyDescent="0.25">
      <c r="B1028" s="67">
        <v>41382</v>
      </c>
      <c r="C1028" s="8">
        <v>1976</v>
      </c>
      <c r="D1028" s="9" t="s">
        <v>56</v>
      </c>
      <c r="E1028" s="9" t="s">
        <v>61</v>
      </c>
      <c r="F1028" s="9" t="s">
        <v>55</v>
      </c>
      <c r="G1028" s="9">
        <v>7</v>
      </c>
      <c r="H1028" s="9">
        <v>7308</v>
      </c>
      <c r="I1028" s="9">
        <v>1176.2226000000001</v>
      </c>
      <c r="J1028" s="64">
        <f t="shared" ref="J1028:J1091" si="16">RANK(I1028,$I$4:$I$1328,0)</f>
        <v>1025</v>
      </c>
    </row>
    <row r="1029" spans="2:10" x14ac:dyDescent="0.25">
      <c r="B1029" s="67">
        <v>41811</v>
      </c>
      <c r="C1029" s="8">
        <v>2816</v>
      </c>
      <c r="D1029" s="9" t="s">
        <v>56</v>
      </c>
      <c r="E1029" s="9" t="s">
        <v>65</v>
      </c>
      <c r="F1029" s="9" t="s">
        <v>58</v>
      </c>
      <c r="G1029" s="9">
        <v>6</v>
      </c>
      <c r="H1029" s="9">
        <v>9180</v>
      </c>
      <c r="I1029" s="9">
        <v>1172.4695999999999</v>
      </c>
      <c r="J1029" s="64">
        <f t="shared" si="16"/>
        <v>1026</v>
      </c>
    </row>
    <row r="1030" spans="2:10" x14ac:dyDescent="0.25">
      <c r="B1030" s="67">
        <v>41346</v>
      </c>
      <c r="C1030" s="8">
        <v>1832</v>
      </c>
      <c r="D1030" s="9" t="s">
        <v>56</v>
      </c>
      <c r="E1030" s="9" t="s">
        <v>63</v>
      </c>
      <c r="F1030" s="9" t="s">
        <v>55</v>
      </c>
      <c r="G1030" s="9">
        <v>8</v>
      </c>
      <c r="H1030" s="9">
        <v>14880</v>
      </c>
      <c r="I1030" s="9">
        <v>1169.8656000000001</v>
      </c>
      <c r="J1030" s="64">
        <f t="shared" si="16"/>
        <v>1027</v>
      </c>
    </row>
    <row r="1031" spans="2:10" x14ac:dyDescent="0.25">
      <c r="B1031" s="67">
        <v>41800</v>
      </c>
      <c r="C1031" s="8">
        <v>1779</v>
      </c>
      <c r="D1031" s="9" t="s">
        <v>57</v>
      </c>
      <c r="E1031" s="9" t="s">
        <v>62</v>
      </c>
      <c r="F1031" s="9" t="s">
        <v>58</v>
      </c>
      <c r="G1031" s="9">
        <v>8</v>
      </c>
      <c r="H1031" s="9">
        <v>9720</v>
      </c>
      <c r="I1031" s="9">
        <v>1168.7327999999998</v>
      </c>
      <c r="J1031" s="64">
        <f t="shared" si="16"/>
        <v>1028</v>
      </c>
    </row>
    <row r="1032" spans="2:10" x14ac:dyDescent="0.25">
      <c r="B1032" s="67">
        <v>41352</v>
      </c>
      <c r="C1032" s="8">
        <v>2499</v>
      </c>
      <c r="D1032" s="9" t="s">
        <v>57</v>
      </c>
      <c r="E1032" s="9" t="s">
        <v>64</v>
      </c>
      <c r="F1032" s="9" t="s">
        <v>58</v>
      </c>
      <c r="G1032" s="9">
        <v>8</v>
      </c>
      <c r="H1032" s="9">
        <v>7776</v>
      </c>
      <c r="I1032" s="9">
        <v>1168.7327999999998</v>
      </c>
      <c r="J1032" s="64">
        <f t="shared" si="16"/>
        <v>1028</v>
      </c>
    </row>
    <row r="1033" spans="2:10" x14ac:dyDescent="0.25">
      <c r="B1033" s="67">
        <v>41815</v>
      </c>
      <c r="C1033" s="8">
        <v>1665</v>
      </c>
      <c r="D1033" s="9" t="s">
        <v>57</v>
      </c>
      <c r="E1033" s="9" t="s">
        <v>61</v>
      </c>
      <c r="F1033" s="9" t="s">
        <v>59</v>
      </c>
      <c r="G1033" s="9">
        <v>10</v>
      </c>
      <c r="H1033" s="9">
        <v>2740</v>
      </c>
      <c r="I1033" s="9">
        <v>1167.5139999999999</v>
      </c>
      <c r="J1033" s="64">
        <f t="shared" si="16"/>
        <v>1030</v>
      </c>
    </row>
    <row r="1034" spans="2:10" x14ac:dyDescent="0.25">
      <c r="B1034" s="67">
        <v>40933</v>
      </c>
      <c r="C1034" s="8">
        <v>2837</v>
      </c>
      <c r="D1034" s="9" t="s">
        <v>56</v>
      </c>
      <c r="E1034" s="9" t="s">
        <v>64</v>
      </c>
      <c r="F1034" s="9" t="s">
        <v>59</v>
      </c>
      <c r="G1034" s="9">
        <v>8</v>
      </c>
      <c r="H1034" s="9">
        <v>2988</v>
      </c>
      <c r="I1034" s="9">
        <v>1167.4115999999999</v>
      </c>
      <c r="J1034" s="64">
        <f t="shared" si="16"/>
        <v>1031</v>
      </c>
    </row>
    <row r="1035" spans="2:10" x14ac:dyDescent="0.25">
      <c r="B1035" s="67">
        <v>41349</v>
      </c>
      <c r="C1035" s="8">
        <v>1544</v>
      </c>
      <c r="D1035" s="9" t="s">
        <v>56</v>
      </c>
      <c r="E1035" s="9" t="s">
        <v>61</v>
      </c>
      <c r="F1035" s="9" t="s">
        <v>55</v>
      </c>
      <c r="G1035" s="9">
        <v>8</v>
      </c>
      <c r="H1035" s="9">
        <v>14940</v>
      </c>
      <c r="I1035" s="9">
        <v>1164.7223999999999</v>
      </c>
      <c r="J1035" s="64">
        <f t="shared" si="16"/>
        <v>1032</v>
      </c>
    </row>
    <row r="1036" spans="2:10" x14ac:dyDescent="0.25">
      <c r="B1036" s="67">
        <v>40935</v>
      </c>
      <c r="C1036" s="8">
        <v>1500</v>
      </c>
      <c r="D1036" s="9" t="s">
        <v>57</v>
      </c>
      <c r="E1036" s="9" t="s">
        <v>61</v>
      </c>
      <c r="F1036" s="9" t="s">
        <v>58</v>
      </c>
      <c r="G1036" s="9">
        <v>9</v>
      </c>
      <c r="H1036" s="9">
        <v>2929.5</v>
      </c>
      <c r="I1036" s="9">
        <v>1156.2736500000001</v>
      </c>
      <c r="J1036" s="64">
        <f t="shared" si="16"/>
        <v>1033</v>
      </c>
    </row>
    <row r="1037" spans="2:10" x14ac:dyDescent="0.25">
      <c r="B1037" s="67">
        <v>40951</v>
      </c>
      <c r="C1037" s="8">
        <v>1508</v>
      </c>
      <c r="D1037" s="9" t="s">
        <v>56</v>
      </c>
      <c r="E1037" s="9" t="s">
        <v>61</v>
      </c>
      <c r="F1037" s="9" t="s">
        <v>55</v>
      </c>
      <c r="G1037" s="9">
        <v>7</v>
      </c>
      <c r="H1037" s="9">
        <v>8426.25</v>
      </c>
      <c r="I1037" s="9">
        <v>1156.0815000000002</v>
      </c>
      <c r="J1037" s="64">
        <f t="shared" si="16"/>
        <v>1034</v>
      </c>
    </row>
    <row r="1038" spans="2:10" x14ac:dyDescent="0.25">
      <c r="B1038" s="67">
        <v>41381</v>
      </c>
      <c r="C1038" s="8">
        <v>1217</v>
      </c>
      <c r="D1038" s="9" t="s">
        <v>56</v>
      </c>
      <c r="E1038" s="9" t="s">
        <v>54</v>
      </c>
      <c r="F1038" s="9" t="s">
        <v>59</v>
      </c>
      <c r="G1038" s="9">
        <v>10</v>
      </c>
      <c r="H1038" s="9">
        <v>6540</v>
      </c>
      <c r="I1038" s="9">
        <v>1144.5</v>
      </c>
      <c r="J1038" s="64">
        <f t="shared" si="16"/>
        <v>1035</v>
      </c>
    </row>
    <row r="1039" spans="2:10" x14ac:dyDescent="0.25">
      <c r="B1039" s="67">
        <v>41787</v>
      </c>
      <c r="C1039" s="8">
        <v>2137</v>
      </c>
      <c r="D1039" s="9" t="s">
        <v>53</v>
      </c>
      <c r="E1039" s="9" t="s">
        <v>62</v>
      </c>
      <c r="F1039" s="9" t="s">
        <v>55</v>
      </c>
      <c r="G1039" s="9">
        <v>6</v>
      </c>
      <c r="H1039" s="9">
        <v>5292</v>
      </c>
      <c r="I1039" s="9">
        <v>1144.1303999999998</v>
      </c>
      <c r="J1039" s="64">
        <f t="shared" si="16"/>
        <v>1036</v>
      </c>
    </row>
    <row r="1040" spans="2:10" x14ac:dyDescent="0.25">
      <c r="B1040" s="67">
        <v>41376</v>
      </c>
      <c r="C1040" s="8">
        <v>1401</v>
      </c>
      <c r="D1040" s="9" t="s">
        <v>57</v>
      </c>
      <c r="E1040" s="9" t="s">
        <v>60</v>
      </c>
      <c r="F1040" s="9" t="s">
        <v>58</v>
      </c>
      <c r="G1040" s="9">
        <v>10</v>
      </c>
      <c r="H1040" s="9">
        <v>3420</v>
      </c>
      <c r="I1040" s="9">
        <v>1141.596</v>
      </c>
      <c r="J1040" s="64">
        <f t="shared" si="16"/>
        <v>1037</v>
      </c>
    </row>
    <row r="1041" spans="2:10" x14ac:dyDescent="0.25">
      <c r="B1041" s="67">
        <v>40924</v>
      </c>
      <c r="C1041" s="8">
        <v>1126</v>
      </c>
      <c r="D1041" s="9" t="s">
        <v>53</v>
      </c>
      <c r="E1041" s="9" t="s">
        <v>54</v>
      </c>
      <c r="F1041" s="9" t="s">
        <v>59</v>
      </c>
      <c r="G1041" s="9">
        <v>7</v>
      </c>
      <c r="H1041" s="9">
        <v>2908.5</v>
      </c>
      <c r="I1041" s="9">
        <v>1140.7136999999998</v>
      </c>
      <c r="J1041" s="64">
        <f t="shared" si="16"/>
        <v>1038</v>
      </c>
    </row>
    <row r="1042" spans="2:10" x14ac:dyDescent="0.25">
      <c r="B1042" s="67">
        <v>41389</v>
      </c>
      <c r="C1042" s="8">
        <v>1747</v>
      </c>
      <c r="D1042" s="9" t="s">
        <v>53</v>
      </c>
      <c r="E1042" s="9" t="s">
        <v>62</v>
      </c>
      <c r="F1042" s="9" t="s">
        <v>59</v>
      </c>
      <c r="G1042" s="9">
        <v>10</v>
      </c>
      <c r="H1042" s="9">
        <v>8580</v>
      </c>
      <c r="I1042" s="9">
        <v>1138.8520000000001</v>
      </c>
      <c r="J1042" s="64">
        <f t="shared" si="16"/>
        <v>1039</v>
      </c>
    </row>
    <row r="1043" spans="2:10" x14ac:dyDescent="0.25">
      <c r="B1043" s="67">
        <v>41821</v>
      </c>
      <c r="C1043" s="8">
        <v>1844</v>
      </c>
      <c r="D1043" s="9" t="s">
        <v>56</v>
      </c>
      <c r="E1043" s="9" t="s">
        <v>60</v>
      </c>
      <c r="F1043" s="9" t="s">
        <v>58</v>
      </c>
      <c r="G1043" s="9">
        <v>6</v>
      </c>
      <c r="H1043" s="9">
        <v>6300</v>
      </c>
      <c r="I1043" s="9">
        <v>1132.425</v>
      </c>
      <c r="J1043" s="64">
        <f t="shared" si="16"/>
        <v>1040</v>
      </c>
    </row>
    <row r="1044" spans="2:10" x14ac:dyDescent="0.25">
      <c r="B1044" s="67">
        <v>41771</v>
      </c>
      <c r="C1044" s="8">
        <v>1242</v>
      </c>
      <c r="D1044" s="9" t="s">
        <v>57</v>
      </c>
      <c r="E1044" s="9" t="s">
        <v>54</v>
      </c>
      <c r="F1044" s="9" t="s">
        <v>59</v>
      </c>
      <c r="G1044" s="9">
        <v>8</v>
      </c>
      <c r="H1044" s="9">
        <v>8172</v>
      </c>
      <c r="I1044" s="9">
        <v>1119.2916</v>
      </c>
      <c r="J1044" s="64">
        <f t="shared" si="16"/>
        <v>1041</v>
      </c>
    </row>
    <row r="1045" spans="2:10" x14ac:dyDescent="0.25">
      <c r="B1045" s="67">
        <v>40955</v>
      </c>
      <c r="C1045" s="8">
        <v>2662</v>
      </c>
      <c r="D1045" s="9" t="s">
        <v>53</v>
      </c>
      <c r="E1045" s="9" t="s">
        <v>65</v>
      </c>
      <c r="F1045" s="9" t="s">
        <v>58</v>
      </c>
      <c r="G1045" s="9">
        <v>10</v>
      </c>
      <c r="H1045" s="9">
        <v>7785</v>
      </c>
      <c r="I1045" s="9">
        <v>1109.1030000000001</v>
      </c>
      <c r="J1045" s="64">
        <f t="shared" si="16"/>
        <v>1042</v>
      </c>
    </row>
    <row r="1046" spans="2:10" x14ac:dyDescent="0.25">
      <c r="B1046" s="67">
        <v>40911</v>
      </c>
      <c r="C1046" s="8">
        <v>2038</v>
      </c>
      <c r="D1046" s="9" t="s">
        <v>53</v>
      </c>
      <c r="E1046" s="9" t="s">
        <v>62</v>
      </c>
      <c r="F1046" s="9" t="s">
        <v>55</v>
      </c>
      <c r="G1046" s="9">
        <v>7</v>
      </c>
      <c r="H1046" s="9">
        <v>10710</v>
      </c>
      <c r="I1046" s="9">
        <v>1105.5397499999999</v>
      </c>
      <c r="J1046" s="64">
        <f t="shared" si="16"/>
        <v>1043</v>
      </c>
    </row>
    <row r="1047" spans="2:10" x14ac:dyDescent="0.25">
      <c r="B1047" s="67">
        <v>40955</v>
      </c>
      <c r="C1047" s="8">
        <v>1157</v>
      </c>
      <c r="D1047" s="9" t="s">
        <v>56</v>
      </c>
      <c r="E1047" s="9" t="s">
        <v>54</v>
      </c>
      <c r="F1047" s="9" t="s">
        <v>55</v>
      </c>
      <c r="G1047" s="9">
        <v>10</v>
      </c>
      <c r="H1047" s="9">
        <v>9150</v>
      </c>
      <c r="I1047" s="9">
        <v>1103.124</v>
      </c>
      <c r="J1047" s="64">
        <f t="shared" si="16"/>
        <v>1044</v>
      </c>
    </row>
    <row r="1048" spans="2:10" x14ac:dyDescent="0.25">
      <c r="B1048" s="67">
        <v>41824</v>
      </c>
      <c r="C1048" s="8">
        <v>2458</v>
      </c>
      <c r="D1048" s="9" t="s">
        <v>53</v>
      </c>
      <c r="E1048" s="9" t="s">
        <v>65</v>
      </c>
      <c r="F1048" s="9" t="s">
        <v>59</v>
      </c>
      <c r="G1048" s="9">
        <v>7</v>
      </c>
      <c r="H1048" s="9">
        <v>9954</v>
      </c>
      <c r="I1048" s="9">
        <v>1101.1612499999999</v>
      </c>
      <c r="J1048" s="64">
        <f t="shared" si="16"/>
        <v>1045</v>
      </c>
    </row>
    <row r="1049" spans="2:10" x14ac:dyDescent="0.25">
      <c r="B1049" s="67">
        <v>41779</v>
      </c>
      <c r="C1049" s="8">
        <v>1250</v>
      </c>
      <c r="D1049" s="9" t="s">
        <v>56</v>
      </c>
      <c r="E1049" s="9" t="s">
        <v>54</v>
      </c>
      <c r="F1049" s="9" t="s">
        <v>58</v>
      </c>
      <c r="G1049" s="9">
        <v>6</v>
      </c>
      <c r="H1049" s="9">
        <v>3078</v>
      </c>
      <c r="I1049" s="9">
        <v>1099.4616000000001</v>
      </c>
      <c r="J1049" s="64">
        <f t="shared" si="16"/>
        <v>1046</v>
      </c>
    </row>
    <row r="1050" spans="2:10" x14ac:dyDescent="0.25">
      <c r="B1050" s="67">
        <v>41389</v>
      </c>
      <c r="C1050" s="8">
        <v>2578</v>
      </c>
      <c r="D1050" s="9" t="s">
        <v>53</v>
      </c>
      <c r="E1050" s="9" t="s">
        <v>63</v>
      </c>
      <c r="F1050" s="9" t="s">
        <v>55</v>
      </c>
      <c r="G1050" s="9">
        <v>9</v>
      </c>
      <c r="H1050" s="9">
        <v>5220</v>
      </c>
      <c r="I1050" s="9">
        <v>1099.0709999999999</v>
      </c>
      <c r="J1050" s="64">
        <f t="shared" si="16"/>
        <v>1047</v>
      </c>
    </row>
    <row r="1051" spans="2:10" x14ac:dyDescent="0.25">
      <c r="B1051" s="67">
        <v>40918</v>
      </c>
      <c r="C1051" s="8">
        <v>2620</v>
      </c>
      <c r="D1051" s="9" t="s">
        <v>53</v>
      </c>
      <c r="E1051" s="9" t="s">
        <v>65</v>
      </c>
      <c r="F1051" s="9" t="s">
        <v>59</v>
      </c>
      <c r="G1051" s="9">
        <v>9</v>
      </c>
      <c r="H1051" s="9">
        <v>2529</v>
      </c>
      <c r="I1051" s="9">
        <v>1095.3099</v>
      </c>
      <c r="J1051" s="64">
        <f t="shared" si="16"/>
        <v>1048</v>
      </c>
    </row>
    <row r="1052" spans="2:10" x14ac:dyDescent="0.25">
      <c r="B1052" s="67">
        <v>41399</v>
      </c>
      <c r="C1052" s="8">
        <v>2583</v>
      </c>
      <c r="D1052" s="9" t="s">
        <v>57</v>
      </c>
      <c r="E1052" s="9" t="s">
        <v>63</v>
      </c>
      <c r="F1052" s="9" t="s">
        <v>59</v>
      </c>
      <c r="G1052" s="9">
        <v>7</v>
      </c>
      <c r="H1052" s="9">
        <v>5229</v>
      </c>
      <c r="I1052" s="9">
        <v>1091.8152</v>
      </c>
      <c r="J1052" s="64">
        <f t="shared" si="16"/>
        <v>1049</v>
      </c>
    </row>
    <row r="1053" spans="2:10" x14ac:dyDescent="0.25">
      <c r="B1053" s="67">
        <v>40930</v>
      </c>
      <c r="C1053" s="8">
        <v>1863</v>
      </c>
      <c r="D1053" s="9" t="s">
        <v>57</v>
      </c>
      <c r="E1053" s="9" t="s">
        <v>61</v>
      </c>
      <c r="F1053" s="9" t="s">
        <v>59</v>
      </c>
      <c r="G1053" s="9">
        <v>7</v>
      </c>
      <c r="H1053" s="9">
        <v>2614.5</v>
      </c>
      <c r="I1053" s="9">
        <v>1091.8152</v>
      </c>
      <c r="J1053" s="64">
        <f t="shared" si="16"/>
        <v>1049</v>
      </c>
    </row>
    <row r="1054" spans="2:10" x14ac:dyDescent="0.25">
      <c r="B1054" s="67">
        <v>41377</v>
      </c>
      <c r="C1054" s="8">
        <v>1741</v>
      </c>
      <c r="D1054" s="9" t="s">
        <v>53</v>
      </c>
      <c r="E1054" s="9" t="s">
        <v>62</v>
      </c>
      <c r="F1054" s="9" t="s">
        <v>55</v>
      </c>
      <c r="G1054" s="9">
        <v>10</v>
      </c>
      <c r="H1054" s="9">
        <v>8370</v>
      </c>
      <c r="I1054" s="9">
        <v>1086.9839999999999</v>
      </c>
      <c r="J1054" s="64">
        <f t="shared" si="16"/>
        <v>1051</v>
      </c>
    </row>
    <row r="1055" spans="2:10" x14ac:dyDescent="0.25">
      <c r="B1055" s="67">
        <v>41770</v>
      </c>
      <c r="C1055" s="8">
        <v>1430</v>
      </c>
      <c r="D1055" s="9" t="s">
        <v>56</v>
      </c>
      <c r="E1055" s="9" t="s">
        <v>60</v>
      </c>
      <c r="F1055" s="9" t="s">
        <v>58</v>
      </c>
      <c r="G1055" s="9">
        <v>9</v>
      </c>
      <c r="H1055" s="9">
        <v>5058</v>
      </c>
      <c r="I1055" s="9">
        <v>1083.9294</v>
      </c>
      <c r="J1055" s="64">
        <f t="shared" si="16"/>
        <v>1052</v>
      </c>
    </row>
    <row r="1056" spans="2:10" x14ac:dyDescent="0.25">
      <c r="B1056" s="67">
        <v>41344</v>
      </c>
      <c r="C1056" s="8">
        <v>1830</v>
      </c>
      <c r="D1056" s="9" t="s">
        <v>57</v>
      </c>
      <c r="E1056" s="9" t="s">
        <v>63</v>
      </c>
      <c r="F1056" s="9" t="s">
        <v>55</v>
      </c>
      <c r="G1056" s="9">
        <v>10</v>
      </c>
      <c r="H1056" s="9">
        <v>1725</v>
      </c>
      <c r="I1056" s="9">
        <v>1082.6100000000001</v>
      </c>
      <c r="J1056" s="64">
        <f t="shared" si="16"/>
        <v>1053</v>
      </c>
    </row>
    <row r="1057" spans="2:10" x14ac:dyDescent="0.25">
      <c r="B1057" s="67">
        <v>41376</v>
      </c>
      <c r="C1057" s="8">
        <v>1973</v>
      </c>
      <c r="D1057" s="9" t="s">
        <v>56</v>
      </c>
      <c r="E1057" s="9" t="s">
        <v>61</v>
      </c>
      <c r="F1057" s="9" t="s">
        <v>59</v>
      </c>
      <c r="G1057" s="9">
        <v>9</v>
      </c>
      <c r="H1057" s="9">
        <v>14647.5</v>
      </c>
      <c r="I1057" s="9">
        <v>1078.3489499999998</v>
      </c>
      <c r="J1057" s="64">
        <f t="shared" si="16"/>
        <v>1054</v>
      </c>
    </row>
    <row r="1058" spans="2:10" x14ac:dyDescent="0.25">
      <c r="B1058" s="67">
        <v>40932</v>
      </c>
      <c r="C1058" s="8">
        <v>2172</v>
      </c>
      <c r="D1058" s="9" t="s">
        <v>57</v>
      </c>
      <c r="E1058" s="9" t="s">
        <v>63</v>
      </c>
      <c r="F1058" s="9" t="s">
        <v>55</v>
      </c>
      <c r="G1058" s="9">
        <v>8</v>
      </c>
      <c r="H1058" s="9">
        <v>12540</v>
      </c>
      <c r="I1058" s="9">
        <v>1075.6812</v>
      </c>
      <c r="J1058" s="64">
        <f t="shared" si="16"/>
        <v>1055</v>
      </c>
    </row>
    <row r="1059" spans="2:10" x14ac:dyDescent="0.25">
      <c r="B1059" s="67">
        <v>41389</v>
      </c>
      <c r="C1059" s="8">
        <v>1615</v>
      </c>
      <c r="D1059" s="9" t="s">
        <v>53</v>
      </c>
      <c r="E1059" s="9" t="s">
        <v>61</v>
      </c>
      <c r="F1059" s="9" t="s">
        <v>55</v>
      </c>
      <c r="G1059" s="9">
        <v>10</v>
      </c>
      <c r="H1059" s="9">
        <v>9600</v>
      </c>
      <c r="I1059" s="9">
        <v>1070.1600000000001</v>
      </c>
      <c r="J1059" s="64">
        <f t="shared" si="16"/>
        <v>1056</v>
      </c>
    </row>
    <row r="1060" spans="2:10" x14ac:dyDescent="0.25">
      <c r="B1060" s="67">
        <v>41794</v>
      </c>
      <c r="C1060" s="8">
        <v>1454</v>
      </c>
      <c r="D1060" s="9" t="s">
        <v>56</v>
      </c>
      <c r="E1060" s="9" t="s">
        <v>60</v>
      </c>
      <c r="F1060" s="9" t="s">
        <v>55</v>
      </c>
      <c r="G1060" s="9">
        <v>9</v>
      </c>
      <c r="H1060" s="9">
        <v>4806</v>
      </c>
      <c r="I1060" s="9">
        <v>1068.6141</v>
      </c>
      <c r="J1060" s="64">
        <f t="shared" si="16"/>
        <v>1057</v>
      </c>
    </row>
    <row r="1061" spans="2:10" x14ac:dyDescent="0.25">
      <c r="B1061" s="67">
        <v>41804</v>
      </c>
      <c r="C1061" s="8">
        <v>2603</v>
      </c>
      <c r="D1061" s="9" t="s">
        <v>56</v>
      </c>
      <c r="E1061" s="9" t="s">
        <v>63</v>
      </c>
      <c r="F1061" s="9" t="s">
        <v>59</v>
      </c>
      <c r="G1061" s="9">
        <v>6</v>
      </c>
      <c r="H1061" s="9">
        <v>1737</v>
      </c>
      <c r="I1061" s="9">
        <v>1066.1705999999999</v>
      </c>
      <c r="J1061" s="64">
        <f t="shared" si="16"/>
        <v>1058</v>
      </c>
    </row>
    <row r="1062" spans="2:10" x14ac:dyDescent="0.25">
      <c r="B1062" s="67">
        <v>40916</v>
      </c>
      <c r="C1062" s="8">
        <v>1118</v>
      </c>
      <c r="D1062" s="9" t="s">
        <v>56</v>
      </c>
      <c r="E1062" s="9" t="s">
        <v>54</v>
      </c>
      <c r="F1062" s="9" t="s">
        <v>59</v>
      </c>
      <c r="G1062" s="9">
        <v>7</v>
      </c>
      <c r="H1062" s="9">
        <v>8095.5</v>
      </c>
      <c r="I1062" s="9">
        <v>1063.2090000000001</v>
      </c>
      <c r="J1062" s="64">
        <f t="shared" si="16"/>
        <v>1059</v>
      </c>
    </row>
    <row r="1063" spans="2:10" x14ac:dyDescent="0.25">
      <c r="B1063" s="67">
        <v>41370</v>
      </c>
      <c r="C1063" s="8">
        <v>1206</v>
      </c>
      <c r="D1063" s="9" t="s">
        <v>57</v>
      </c>
      <c r="E1063" s="9" t="s">
        <v>54</v>
      </c>
      <c r="F1063" s="9" t="s">
        <v>59</v>
      </c>
      <c r="G1063" s="9">
        <v>9</v>
      </c>
      <c r="H1063" s="9">
        <v>2970</v>
      </c>
      <c r="I1063" s="9">
        <v>1062.3689999999999</v>
      </c>
      <c r="J1063" s="64">
        <f t="shared" si="16"/>
        <v>1060</v>
      </c>
    </row>
    <row r="1064" spans="2:10" x14ac:dyDescent="0.25">
      <c r="B1064" s="67">
        <v>40963</v>
      </c>
      <c r="C1064" s="8">
        <v>1822</v>
      </c>
      <c r="D1064" s="9" t="s">
        <v>53</v>
      </c>
      <c r="E1064" s="9" t="s">
        <v>63</v>
      </c>
      <c r="F1064" s="9" t="s">
        <v>55</v>
      </c>
      <c r="G1064" s="9">
        <v>10</v>
      </c>
      <c r="H1064" s="9">
        <v>2475</v>
      </c>
      <c r="I1064" s="9">
        <v>1058.8050000000001</v>
      </c>
      <c r="J1064" s="64">
        <f t="shared" si="16"/>
        <v>1061</v>
      </c>
    </row>
    <row r="1065" spans="2:10" x14ac:dyDescent="0.25">
      <c r="B1065" s="67">
        <v>41364</v>
      </c>
      <c r="C1065" s="8">
        <v>1943</v>
      </c>
      <c r="D1065" s="9" t="s">
        <v>56</v>
      </c>
      <c r="E1065" s="9" t="s">
        <v>61</v>
      </c>
      <c r="F1065" s="9" t="s">
        <v>58</v>
      </c>
      <c r="G1065" s="9">
        <v>9</v>
      </c>
      <c r="H1065" s="9">
        <v>2646</v>
      </c>
      <c r="I1065" s="9">
        <v>1056.8124</v>
      </c>
      <c r="J1065" s="64">
        <f t="shared" si="16"/>
        <v>1062</v>
      </c>
    </row>
    <row r="1066" spans="2:10" x14ac:dyDescent="0.25">
      <c r="B1066" s="67">
        <v>41778</v>
      </c>
      <c r="C1066" s="8">
        <v>1249</v>
      </c>
      <c r="D1066" s="9" t="s">
        <v>53</v>
      </c>
      <c r="E1066" s="9" t="s">
        <v>54</v>
      </c>
      <c r="F1066" s="9" t="s">
        <v>58</v>
      </c>
      <c r="G1066" s="9">
        <v>10</v>
      </c>
      <c r="H1066" s="9">
        <v>8370</v>
      </c>
      <c r="I1066" s="9">
        <v>1056.2939999999999</v>
      </c>
      <c r="J1066" s="64">
        <f t="shared" si="16"/>
        <v>1063</v>
      </c>
    </row>
    <row r="1067" spans="2:10" x14ac:dyDescent="0.25">
      <c r="B1067" s="67">
        <v>41768</v>
      </c>
      <c r="C1067" s="8">
        <v>1995</v>
      </c>
      <c r="D1067" s="9" t="s">
        <v>57</v>
      </c>
      <c r="E1067" s="9" t="s">
        <v>61</v>
      </c>
      <c r="F1067" s="9" t="s">
        <v>58</v>
      </c>
      <c r="G1067" s="9">
        <v>8</v>
      </c>
      <c r="H1067" s="9">
        <v>7860</v>
      </c>
      <c r="I1067" s="9">
        <v>1054.1831999999999</v>
      </c>
      <c r="J1067" s="64">
        <f t="shared" si="16"/>
        <v>1064</v>
      </c>
    </row>
    <row r="1068" spans="2:10" x14ac:dyDescent="0.25">
      <c r="B1068" s="67">
        <v>41794</v>
      </c>
      <c r="C1068" s="8">
        <v>2902</v>
      </c>
      <c r="D1068" s="9" t="s">
        <v>53</v>
      </c>
      <c r="E1068" s="9" t="s">
        <v>64</v>
      </c>
      <c r="F1068" s="9" t="s">
        <v>55</v>
      </c>
      <c r="G1068" s="9">
        <v>9</v>
      </c>
      <c r="H1068" s="9">
        <v>7884</v>
      </c>
      <c r="I1068" s="9">
        <v>1054.0907999999999</v>
      </c>
      <c r="J1068" s="64">
        <f t="shared" si="16"/>
        <v>1065</v>
      </c>
    </row>
    <row r="1069" spans="2:10" x14ac:dyDescent="0.25">
      <c r="B1069" s="67">
        <v>41399</v>
      </c>
      <c r="C1069" s="8">
        <v>1235</v>
      </c>
      <c r="D1069" s="9" t="s">
        <v>56</v>
      </c>
      <c r="E1069" s="9" t="s">
        <v>54</v>
      </c>
      <c r="F1069" s="9" t="s">
        <v>59</v>
      </c>
      <c r="G1069" s="9">
        <v>8</v>
      </c>
      <c r="H1069" s="9">
        <v>5616</v>
      </c>
      <c r="I1069" s="9">
        <v>1053.5616</v>
      </c>
      <c r="J1069" s="64">
        <f t="shared" si="16"/>
        <v>1066</v>
      </c>
    </row>
    <row r="1070" spans="2:10" x14ac:dyDescent="0.25">
      <c r="B1070" s="67">
        <v>40963</v>
      </c>
      <c r="C1070" s="8">
        <v>1165</v>
      </c>
      <c r="D1070" s="9" t="s">
        <v>53</v>
      </c>
      <c r="E1070" s="9" t="s">
        <v>54</v>
      </c>
      <c r="F1070" s="9" t="s">
        <v>55</v>
      </c>
      <c r="G1070" s="9">
        <v>9</v>
      </c>
      <c r="H1070" s="9">
        <v>5076</v>
      </c>
      <c r="I1070" s="9">
        <v>1053.27</v>
      </c>
      <c r="J1070" s="64">
        <f t="shared" si="16"/>
        <v>1067</v>
      </c>
    </row>
    <row r="1071" spans="2:10" x14ac:dyDescent="0.25">
      <c r="B1071" s="67">
        <v>40973</v>
      </c>
      <c r="C1071" s="8">
        <v>1174</v>
      </c>
      <c r="D1071" s="9" t="s">
        <v>53</v>
      </c>
      <c r="E1071" s="9" t="s">
        <v>54</v>
      </c>
      <c r="F1071" s="9" t="s">
        <v>55</v>
      </c>
      <c r="G1071" s="9">
        <v>6</v>
      </c>
      <c r="H1071" s="9">
        <v>5220</v>
      </c>
      <c r="I1071" s="9">
        <v>1052.8739999999998</v>
      </c>
      <c r="J1071" s="64">
        <f t="shared" si="16"/>
        <v>1068</v>
      </c>
    </row>
    <row r="1072" spans="2:10" x14ac:dyDescent="0.25">
      <c r="B1072" s="67">
        <v>40931</v>
      </c>
      <c r="C1072" s="8">
        <v>1685</v>
      </c>
      <c r="D1072" s="9" t="s">
        <v>56</v>
      </c>
      <c r="E1072" s="9" t="s">
        <v>62</v>
      </c>
      <c r="F1072" s="9" t="s">
        <v>59</v>
      </c>
      <c r="G1072" s="9">
        <v>10</v>
      </c>
      <c r="H1072" s="9">
        <v>8955</v>
      </c>
      <c r="I1072" s="9">
        <v>1049.2275</v>
      </c>
      <c r="J1072" s="64">
        <f t="shared" si="16"/>
        <v>1069</v>
      </c>
    </row>
    <row r="1073" spans="2:10" x14ac:dyDescent="0.25">
      <c r="B1073" s="67">
        <v>40937</v>
      </c>
      <c r="C1073" s="8">
        <v>2839</v>
      </c>
      <c r="D1073" s="9" t="s">
        <v>53</v>
      </c>
      <c r="E1073" s="9" t="s">
        <v>64</v>
      </c>
      <c r="F1073" s="9" t="s">
        <v>55</v>
      </c>
      <c r="G1073" s="9">
        <v>8</v>
      </c>
      <c r="H1073" s="9">
        <v>10704</v>
      </c>
      <c r="I1073" s="9">
        <v>1048.1891999999998</v>
      </c>
      <c r="J1073" s="64">
        <f t="shared" si="16"/>
        <v>1070</v>
      </c>
    </row>
    <row r="1074" spans="2:10" x14ac:dyDescent="0.25">
      <c r="B1074" s="67">
        <v>41341</v>
      </c>
      <c r="C1074" s="8">
        <v>2858</v>
      </c>
      <c r="D1074" s="9" t="s">
        <v>56</v>
      </c>
      <c r="E1074" s="9" t="s">
        <v>64</v>
      </c>
      <c r="F1074" s="9" t="s">
        <v>55</v>
      </c>
      <c r="G1074" s="9">
        <v>6</v>
      </c>
      <c r="H1074" s="9">
        <v>12915</v>
      </c>
      <c r="I1074" s="9">
        <v>1046.1150000000002</v>
      </c>
      <c r="J1074" s="64">
        <f t="shared" si="16"/>
        <v>1071</v>
      </c>
    </row>
    <row r="1075" spans="2:10" x14ac:dyDescent="0.25">
      <c r="B1075" s="67">
        <v>40941</v>
      </c>
      <c r="C1075" s="8">
        <v>1697</v>
      </c>
      <c r="D1075" s="9" t="s">
        <v>56</v>
      </c>
      <c r="E1075" s="9" t="s">
        <v>62</v>
      </c>
      <c r="F1075" s="9" t="s">
        <v>55</v>
      </c>
      <c r="G1075" s="9">
        <v>7</v>
      </c>
      <c r="H1075" s="9">
        <v>2404.5</v>
      </c>
      <c r="I1075" s="9">
        <v>1045.4766</v>
      </c>
      <c r="J1075" s="64">
        <f t="shared" si="16"/>
        <v>1072</v>
      </c>
    </row>
    <row r="1076" spans="2:10" x14ac:dyDescent="0.25">
      <c r="B1076" s="67">
        <v>41770</v>
      </c>
      <c r="C1076" s="8">
        <v>2586</v>
      </c>
      <c r="D1076" s="9" t="s">
        <v>57</v>
      </c>
      <c r="E1076" s="9" t="s">
        <v>63</v>
      </c>
      <c r="F1076" s="9" t="s">
        <v>55</v>
      </c>
      <c r="G1076" s="9">
        <v>10</v>
      </c>
      <c r="H1076" s="9">
        <v>2910</v>
      </c>
      <c r="I1076" s="9">
        <v>1042.653</v>
      </c>
      <c r="J1076" s="64">
        <f t="shared" si="16"/>
        <v>1073</v>
      </c>
    </row>
    <row r="1077" spans="2:10" x14ac:dyDescent="0.25">
      <c r="B1077" s="67">
        <v>40921</v>
      </c>
      <c r="C1077" s="8">
        <v>1493</v>
      </c>
      <c r="D1077" s="9" t="s">
        <v>56</v>
      </c>
      <c r="E1077" s="9" t="s">
        <v>61</v>
      </c>
      <c r="F1077" s="9" t="s">
        <v>58</v>
      </c>
      <c r="G1077" s="9">
        <v>8</v>
      </c>
      <c r="H1077" s="9">
        <v>8388</v>
      </c>
      <c r="I1077" s="9">
        <v>1038.4344000000001</v>
      </c>
      <c r="J1077" s="64">
        <f t="shared" si="16"/>
        <v>1074</v>
      </c>
    </row>
    <row r="1078" spans="2:10" x14ac:dyDescent="0.25">
      <c r="B1078" s="67">
        <v>41390</v>
      </c>
      <c r="C1078" s="8">
        <v>2213</v>
      </c>
      <c r="D1078" s="9" t="s">
        <v>56</v>
      </c>
      <c r="E1078" s="9" t="s">
        <v>63</v>
      </c>
      <c r="F1078" s="9" t="s">
        <v>58</v>
      </c>
      <c r="G1078" s="9">
        <v>8</v>
      </c>
      <c r="H1078" s="9">
        <v>8388</v>
      </c>
      <c r="I1078" s="9">
        <v>1038.4344000000001</v>
      </c>
      <c r="J1078" s="64">
        <f t="shared" si="16"/>
        <v>1074</v>
      </c>
    </row>
    <row r="1079" spans="2:10" x14ac:dyDescent="0.25">
      <c r="B1079" s="67">
        <v>41816</v>
      </c>
      <c r="C1079" s="8">
        <v>2546</v>
      </c>
      <c r="D1079" s="9" t="s">
        <v>56</v>
      </c>
      <c r="E1079" s="9" t="s">
        <v>64</v>
      </c>
      <c r="F1079" s="9" t="s">
        <v>58</v>
      </c>
      <c r="G1079" s="9">
        <v>9</v>
      </c>
      <c r="H1079" s="9">
        <v>5697</v>
      </c>
      <c r="I1079" s="9">
        <v>1026.5994000000001</v>
      </c>
      <c r="J1079" s="64">
        <f t="shared" si="16"/>
        <v>1076</v>
      </c>
    </row>
    <row r="1080" spans="2:10" x14ac:dyDescent="0.25">
      <c r="B1080" s="67">
        <v>40936</v>
      </c>
      <c r="C1080" s="8">
        <v>1327</v>
      </c>
      <c r="D1080" s="9" t="s">
        <v>53</v>
      </c>
      <c r="E1080" s="9" t="s">
        <v>60</v>
      </c>
      <c r="F1080" s="9" t="s">
        <v>55</v>
      </c>
      <c r="G1080" s="9">
        <v>9</v>
      </c>
      <c r="H1080" s="9">
        <v>8343</v>
      </c>
      <c r="I1080" s="9">
        <v>1025.9109000000001</v>
      </c>
      <c r="J1080" s="64">
        <f t="shared" si="16"/>
        <v>1077</v>
      </c>
    </row>
    <row r="1081" spans="2:10" x14ac:dyDescent="0.25">
      <c r="B1081" s="67">
        <v>41387</v>
      </c>
      <c r="C1081" s="8">
        <v>1223</v>
      </c>
      <c r="D1081" s="9" t="s">
        <v>56</v>
      </c>
      <c r="E1081" s="9" t="s">
        <v>54</v>
      </c>
      <c r="F1081" s="9" t="s">
        <v>58</v>
      </c>
      <c r="G1081" s="9">
        <v>8</v>
      </c>
      <c r="H1081" s="9">
        <v>2352</v>
      </c>
      <c r="I1081" s="9">
        <v>1022.8848</v>
      </c>
      <c r="J1081" s="64">
        <f t="shared" si="16"/>
        <v>1078</v>
      </c>
    </row>
    <row r="1082" spans="2:10" x14ac:dyDescent="0.25">
      <c r="B1082" s="67">
        <v>41778</v>
      </c>
      <c r="C1082" s="8">
        <v>2590</v>
      </c>
      <c r="D1082" s="9" t="s">
        <v>53</v>
      </c>
      <c r="E1082" s="9" t="s">
        <v>63</v>
      </c>
      <c r="F1082" s="9" t="s">
        <v>58</v>
      </c>
      <c r="G1082" s="9">
        <v>10</v>
      </c>
      <c r="H1082" s="9">
        <v>5280</v>
      </c>
      <c r="I1082" s="9">
        <v>1017.9839999999999</v>
      </c>
      <c r="J1082" s="64">
        <f t="shared" si="16"/>
        <v>1079</v>
      </c>
    </row>
    <row r="1083" spans="2:10" x14ac:dyDescent="0.25">
      <c r="B1083" s="67">
        <v>41768</v>
      </c>
      <c r="C1083" s="8">
        <v>1239</v>
      </c>
      <c r="D1083" s="9" t="s">
        <v>57</v>
      </c>
      <c r="E1083" s="9" t="s">
        <v>54</v>
      </c>
      <c r="F1083" s="9" t="s">
        <v>58</v>
      </c>
      <c r="G1083" s="9">
        <v>9</v>
      </c>
      <c r="H1083" s="9">
        <v>2367</v>
      </c>
      <c r="I1083" s="9">
        <v>1017.81</v>
      </c>
      <c r="J1083" s="64">
        <f t="shared" si="16"/>
        <v>1080</v>
      </c>
    </row>
    <row r="1084" spans="2:10" x14ac:dyDescent="0.25">
      <c r="B1084" s="67">
        <v>40958</v>
      </c>
      <c r="C1084" s="8">
        <v>2748</v>
      </c>
      <c r="D1084" s="9" t="s">
        <v>57</v>
      </c>
      <c r="E1084" s="9" t="s">
        <v>65</v>
      </c>
      <c r="F1084" s="9" t="s">
        <v>55</v>
      </c>
      <c r="G1084" s="9">
        <v>8</v>
      </c>
      <c r="H1084" s="9">
        <v>14160</v>
      </c>
      <c r="I1084" s="9">
        <v>1010.7407999999999</v>
      </c>
      <c r="J1084" s="64">
        <f t="shared" si="16"/>
        <v>1081</v>
      </c>
    </row>
    <row r="1085" spans="2:10" x14ac:dyDescent="0.25">
      <c r="B1085" s="67">
        <v>40941</v>
      </c>
      <c r="C1085" s="8">
        <v>1143</v>
      </c>
      <c r="D1085" s="9" t="s">
        <v>57</v>
      </c>
      <c r="E1085" s="9" t="s">
        <v>54</v>
      </c>
      <c r="F1085" s="9" t="s">
        <v>59</v>
      </c>
      <c r="G1085" s="9">
        <v>8</v>
      </c>
      <c r="H1085" s="9">
        <v>2312</v>
      </c>
      <c r="I1085" s="9">
        <v>999.93999999999994</v>
      </c>
      <c r="J1085" s="64">
        <f t="shared" si="16"/>
        <v>1082</v>
      </c>
    </row>
    <row r="1086" spans="2:10" x14ac:dyDescent="0.25">
      <c r="B1086" s="67">
        <v>41800</v>
      </c>
      <c r="C1086" s="8">
        <v>1647</v>
      </c>
      <c r="D1086" s="9" t="s">
        <v>57</v>
      </c>
      <c r="E1086" s="9" t="s">
        <v>61</v>
      </c>
      <c r="F1086" s="9" t="s">
        <v>59</v>
      </c>
      <c r="G1086" s="9">
        <v>9</v>
      </c>
      <c r="H1086" s="9">
        <v>4941</v>
      </c>
      <c r="I1086" s="9">
        <v>998.74080000000004</v>
      </c>
      <c r="J1086" s="64">
        <f t="shared" si="16"/>
        <v>1083</v>
      </c>
    </row>
    <row r="1087" spans="2:10" x14ac:dyDescent="0.25">
      <c r="B1087" s="67">
        <v>40920</v>
      </c>
      <c r="C1087" s="8">
        <v>1122</v>
      </c>
      <c r="D1087" s="9" t="s">
        <v>57</v>
      </c>
      <c r="E1087" s="9" t="s">
        <v>54</v>
      </c>
      <c r="F1087" s="9" t="s">
        <v>58</v>
      </c>
      <c r="G1087" s="9">
        <v>6</v>
      </c>
      <c r="H1087" s="9">
        <v>8032.5</v>
      </c>
      <c r="I1087" s="9">
        <v>994.4235000000001</v>
      </c>
      <c r="J1087" s="64">
        <f t="shared" si="16"/>
        <v>1084</v>
      </c>
    </row>
    <row r="1088" spans="2:10" x14ac:dyDescent="0.25">
      <c r="B1088" s="67">
        <v>41786</v>
      </c>
      <c r="C1088" s="8">
        <v>1640</v>
      </c>
      <c r="D1088" s="9" t="s">
        <v>56</v>
      </c>
      <c r="E1088" s="9" t="s">
        <v>61</v>
      </c>
      <c r="F1088" s="9" t="s">
        <v>59</v>
      </c>
      <c r="G1088" s="9">
        <v>9</v>
      </c>
      <c r="H1088" s="9">
        <v>4900.5</v>
      </c>
      <c r="I1088" s="9">
        <v>992.51460000000009</v>
      </c>
      <c r="J1088" s="64">
        <f t="shared" si="16"/>
        <v>1085</v>
      </c>
    </row>
    <row r="1089" spans="2:10" x14ac:dyDescent="0.25">
      <c r="B1089" s="67">
        <v>41385</v>
      </c>
      <c r="C1089" s="8">
        <v>1221</v>
      </c>
      <c r="D1089" s="9" t="s">
        <v>57</v>
      </c>
      <c r="E1089" s="9" t="s">
        <v>54</v>
      </c>
      <c r="F1089" s="9" t="s">
        <v>58</v>
      </c>
      <c r="G1089" s="9">
        <v>10</v>
      </c>
      <c r="H1089" s="9">
        <v>3270</v>
      </c>
      <c r="I1089" s="9">
        <v>992.44499999999994</v>
      </c>
      <c r="J1089" s="64">
        <f t="shared" si="16"/>
        <v>1086</v>
      </c>
    </row>
    <row r="1090" spans="2:10" x14ac:dyDescent="0.25">
      <c r="B1090" s="67">
        <v>40939</v>
      </c>
      <c r="C1090" s="8">
        <v>2840</v>
      </c>
      <c r="D1090" s="9" t="s">
        <v>56</v>
      </c>
      <c r="E1090" s="9" t="s">
        <v>64</v>
      </c>
      <c r="F1090" s="9" t="s">
        <v>55</v>
      </c>
      <c r="G1090" s="9">
        <v>9</v>
      </c>
      <c r="H1090" s="9">
        <v>2268</v>
      </c>
      <c r="I1090" s="9">
        <v>990.20879999999988</v>
      </c>
      <c r="J1090" s="64">
        <f t="shared" si="16"/>
        <v>1087</v>
      </c>
    </row>
    <row r="1091" spans="2:10" x14ac:dyDescent="0.25">
      <c r="B1091" s="67">
        <v>40922</v>
      </c>
      <c r="C1091" s="8">
        <v>1859</v>
      </c>
      <c r="D1091" s="9" t="s">
        <v>56</v>
      </c>
      <c r="E1091" s="9" t="s">
        <v>61</v>
      </c>
      <c r="F1091" s="9" t="s">
        <v>55</v>
      </c>
      <c r="G1091" s="9">
        <v>7</v>
      </c>
      <c r="H1091" s="9">
        <v>9240</v>
      </c>
      <c r="I1091" s="9">
        <v>987.2940000000001</v>
      </c>
      <c r="J1091" s="64">
        <f t="shared" si="16"/>
        <v>1088</v>
      </c>
    </row>
    <row r="1092" spans="2:10" x14ac:dyDescent="0.25">
      <c r="B1092" s="67">
        <v>40957</v>
      </c>
      <c r="C1092" s="8">
        <v>1159</v>
      </c>
      <c r="D1092" s="9" t="s">
        <v>53</v>
      </c>
      <c r="E1092" s="9" t="s">
        <v>54</v>
      </c>
      <c r="F1092" s="9" t="s">
        <v>58</v>
      </c>
      <c r="G1092" s="9">
        <v>10</v>
      </c>
      <c r="H1092" s="9">
        <v>14900</v>
      </c>
      <c r="I1092" s="9">
        <v>985.48599999999999</v>
      </c>
      <c r="J1092" s="64">
        <f t="shared" ref="J1092:J1155" si="17">RANK(I1092,$I$4:$I$1328,0)</f>
        <v>1089</v>
      </c>
    </row>
    <row r="1093" spans="2:10" x14ac:dyDescent="0.25">
      <c r="B1093" s="67">
        <v>40916</v>
      </c>
      <c r="C1093" s="8">
        <v>2040</v>
      </c>
      <c r="D1093" s="9" t="s">
        <v>57</v>
      </c>
      <c r="E1093" s="9" t="s">
        <v>62</v>
      </c>
      <c r="F1093" s="9" t="s">
        <v>58</v>
      </c>
      <c r="G1093" s="9">
        <v>8</v>
      </c>
      <c r="H1093" s="9">
        <v>9248</v>
      </c>
      <c r="I1093" s="9">
        <v>985.14319999999998</v>
      </c>
      <c r="J1093" s="64">
        <f t="shared" si="17"/>
        <v>1090</v>
      </c>
    </row>
    <row r="1094" spans="2:10" x14ac:dyDescent="0.25">
      <c r="B1094" s="67">
        <v>41348</v>
      </c>
      <c r="C1094" s="8">
        <v>2760</v>
      </c>
      <c r="D1094" s="9" t="s">
        <v>57</v>
      </c>
      <c r="E1094" s="9" t="s">
        <v>65</v>
      </c>
      <c r="F1094" s="9" t="s">
        <v>58</v>
      </c>
      <c r="G1094" s="9">
        <v>8</v>
      </c>
      <c r="H1094" s="9">
        <v>9248</v>
      </c>
      <c r="I1094" s="9">
        <v>985.14319999999998</v>
      </c>
      <c r="J1094" s="64">
        <f t="shared" si="17"/>
        <v>1090</v>
      </c>
    </row>
    <row r="1095" spans="2:10" x14ac:dyDescent="0.25">
      <c r="B1095" s="67">
        <v>41355</v>
      </c>
      <c r="C1095" s="8">
        <v>1548</v>
      </c>
      <c r="D1095" s="9" t="s">
        <v>57</v>
      </c>
      <c r="E1095" s="9" t="s">
        <v>61</v>
      </c>
      <c r="F1095" s="9" t="s">
        <v>59</v>
      </c>
      <c r="G1095" s="9">
        <v>9</v>
      </c>
      <c r="H1095" s="9">
        <v>10044</v>
      </c>
      <c r="I1095" s="9">
        <v>984.81420000000003</v>
      </c>
      <c r="J1095" s="64">
        <f t="shared" si="17"/>
        <v>1092</v>
      </c>
    </row>
    <row r="1096" spans="2:10" x14ac:dyDescent="0.25">
      <c r="B1096" s="67">
        <v>40913</v>
      </c>
      <c r="C1096" s="8">
        <v>1489</v>
      </c>
      <c r="D1096" s="9" t="s">
        <v>53</v>
      </c>
      <c r="E1096" s="9" t="s">
        <v>61</v>
      </c>
      <c r="F1096" s="9" t="s">
        <v>55</v>
      </c>
      <c r="G1096" s="9">
        <v>9</v>
      </c>
      <c r="H1096" s="9">
        <v>7047</v>
      </c>
      <c r="I1096" s="9">
        <v>984.46589999999992</v>
      </c>
      <c r="J1096" s="64">
        <f t="shared" si="17"/>
        <v>1093</v>
      </c>
    </row>
    <row r="1097" spans="2:10" x14ac:dyDescent="0.25">
      <c r="B1097" s="67">
        <v>41382</v>
      </c>
      <c r="C1097" s="8">
        <v>2108</v>
      </c>
      <c r="D1097" s="9" t="s">
        <v>56</v>
      </c>
      <c r="E1097" s="9" t="s">
        <v>62</v>
      </c>
      <c r="F1097" s="9" t="s">
        <v>59</v>
      </c>
      <c r="G1097" s="9">
        <v>8</v>
      </c>
      <c r="H1097" s="9">
        <v>6768</v>
      </c>
      <c r="I1097" s="9">
        <v>983.61599999999999</v>
      </c>
      <c r="J1097" s="64">
        <f t="shared" si="17"/>
        <v>1094</v>
      </c>
    </row>
    <row r="1098" spans="2:10" x14ac:dyDescent="0.25">
      <c r="B1098" s="67">
        <v>41343</v>
      </c>
      <c r="C1098" s="8">
        <v>1905</v>
      </c>
      <c r="D1098" s="9" t="s">
        <v>57</v>
      </c>
      <c r="E1098" s="9" t="s">
        <v>61</v>
      </c>
      <c r="F1098" s="9" t="s">
        <v>58</v>
      </c>
      <c r="G1098" s="9">
        <v>7</v>
      </c>
      <c r="H1098" s="9">
        <v>2220.75</v>
      </c>
      <c r="I1098" s="9">
        <v>982.68187499999999</v>
      </c>
      <c r="J1098" s="64">
        <f t="shared" si="17"/>
        <v>1095</v>
      </c>
    </row>
    <row r="1099" spans="2:10" x14ac:dyDescent="0.25">
      <c r="B1099" s="67">
        <v>41353</v>
      </c>
      <c r="C1099" s="8">
        <v>1378</v>
      </c>
      <c r="D1099" s="9" t="s">
        <v>53</v>
      </c>
      <c r="E1099" s="9" t="s">
        <v>60</v>
      </c>
      <c r="F1099" s="9" t="s">
        <v>59</v>
      </c>
      <c r="G1099" s="9">
        <v>7</v>
      </c>
      <c r="H1099" s="9">
        <v>8568</v>
      </c>
      <c r="I1099" s="9">
        <v>980.17920000000004</v>
      </c>
      <c r="J1099" s="64">
        <f t="shared" si="17"/>
        <v>1096</v>
      </c>
    </row>
    <row r="1100" spans="2:10" x14ac:dyDescent="0.25">
      <c r="B1100" s="67">
        <v>41371</v>
      </c>
      <c r="C1100" s="8">
        <v>1207</v>
      </c>
      <c r="D1100" s="9" t="s">
        <v>53</v>
      </c>
      <c r="E1100" s="9" t="s">
        <v>54</v>
      </c>
      <c r="F1100" s="9" t="s">
        <v>59</v>
      </c>
      <c r="G1100" s="9">
        <v>10</v>
      </c>
      <c r="H1100" s="9">
        <v>2180</v>
      </c>
      <c r="I1100" s="9">
        <v>978.82</v>
      </c>
      <c r="J1100" s="64">
        <f t="shared" si="17"/>
        <v>1097</v>
      </c>
    </row>
    <row r="1101" spans="2:10" x14ac:dyDescent="0.25">
      <c r="B1101" s="67">
        <v>40954</v>
      </c>
      <c r="C1101" s="8">
        <v>2183</v>
      </c>
      <c r="D1101" s="9" t="s">
        <v>56</v>
      </c>
      <c r="E1101" s="9" t="s">
        <v>63</v>
      </c>
      <c r="F1101" s="9" t="s">
        <v>55</v>
      </c>
      <c r="G1101" s="9">
        <v>8</v>
      </c>
      <c r="H1101" s="9">
        <v>2400</v>
      </c>
      <c r="I1101" s="9">
        <v>976.8</v>
      </c>
      <c r="J1101" s="64">
        <f t="shared" si="17"/>
        <v>1098</v>
      </c>
    </row>
    <row r="1102" spans="2:10" x14ac:dyDescent="0.25">
      <c r="B1102" s="67">
        <v>41801</v>
      </c>
      <c r="C1102" s="8">
        <v>2910</v>
      </c>
      <c r="D1102" s="9" t="s">
        <v>53</v>
      </c>
      <c r="E1102" s="9" t="s">
        <v>64</v>
      </c>
      <c r="F1102" s="9" t="s">
        <v>58</v>
      </c>
      <c r="G1102" s="9">
        <v>6</v>
      </c>
      <c r="H1102" s="9">
        <v>11925</v>
      </c>
      <c r="I1102" s="9">
        <v>976.4190000000001</v>
      </c>
      <c r="J1102" s="64">
        <f t="shared" si="17"/>
        <v>1099</v>
      </c>
    </row>
    <row r="1103" spans="2:10" x14ac:dyDescent="0.25">
      <c r="B1103" s="67">
        <v>40958</v>
      </c>
      <c r="C1103" s="8">
        <v>2185</v>
      </c>
      <c r="D1103" s="9" t="s">
        <v>53</v>
      </c>
      <c r="E1103" s="9" t="s">
        <v>63</v>
      </c>
      <c r="F1103" s="9" t="s">
        <v>58</v>
      </c>
      <c r="G1103" s="9">
        <v>6</v>
      </c>
      <c r="H1103" s="9">
        <v>4770</v>
      </c>
      <c r="I1103" s="9">
        <v>976.4190000000001</v>
      </c>
      <c r="J1103" s="64">
        <f t="shared" si="17"/>
        <v>1099</v>
      </c>
    </row>
    <row r="1104" spans="2:10" x14ac:dyDescent="0.25">
      <c r="B1104" s="67">
        <v>41353</v>
      </c>
      <c r="C1104" s="8">
        <v>2092</v>
      </c>
      <c r="D1104" s="9" t="s">
        <v>53</v>
      </c>
      <c r="E1104" s="9" t="s">
        <v>62</v>
      </c>
      <c r="F1104" s="9" t="s">
        <v>55</v>
      </c>
      <c r="G1104" s="9">
        <v>6</v>
      </c>
      <c r="H1104" s="9">
        <v>4428</v>
      </c>
      <c r="I1104" s="9">
        <v>973.93860000000006</v>
      </c>
      <c r="J1104" s="64">
        <f t="shared" si="17"/>
        <v>1101</v>
      </c>
    </row>
    <row r="1105" spans="2:10" x14ac:dyDescent="0.25">
      <c r="B1105" s="67">
        <v>40972</v>
      </c>
      <c r="C1105" s="8">
        <v>1527</v>
      </c>
      <c r="D1105" s="9" t="s">
        <v>57</v>
      </c>
      <c r="E1105" s="9" t="s">
        <v>61</v>
      </c>
      <c r="F1105" s="9" t="s">
        <v>58</v>
      </c>
      <c r="G1105" s="9">
        <v>9</v>
      </c>
      <c r="H1105" s="9">
        <v>2358</v>
      </c>
      <c r="I1105" s="9">
        <v>970.08119999999997</v>
      </c>
      <c r="J1105" s="64">
        <f t="shared" si="17"/>
        <v>1102</v>
      </c>
    </row>
    <row r="1106" spans="2:10" x14ac:dyDescent="0.25">
      <c r="B1106" s="67">
        <v>41778</v>
      </c>
      <c r="C1106" s="8">
        <v>2435</v>
      </c>
      <c r="D1106" s="9" t="s">
        <v>56</v>
      </c>
      <c r="E1106" s="9" t="s">
        <v>65</v>
      </c>
      <c r="F1106" s="9" t="s">
        <v>55</v>
      </c>
      <c r="G1106" s="9">
        <v>9</v>
      </c>
      <c r="H1106" s="9">
        <v>9108</v>
      </c>
      <c r="I1106" s="9">
        <v>969.77430000000004</v>
      </c>
      <c r="J1106" s="64">
        <f t="shared" si="17"/>
        <v>1103</v>
      </c>
    </row>
    <row r="1107" spans="2:10" x14ac:dyDescent="0.25">
      <c r="B1107" s="67">
        <v>41389</v>
      </c>
      <c r="C1107" s="8">
        <v>2423</v>
      </c>
      <c r="D1107" s="9" t="s">
        <v>56</v>
      </c>
      <c r="E1107" s="9" t="s">
        <v>65</v>
      </c>
      <c r="F1107" s="9" t="s">
        <v>59</v>
      </c>
      <c r="G1107" s="9">
        <v>10</v>
      </c>
      <c r="H1107" s="9">
        <v>5130</v>
      </c>
      <c r="I1107" s="9">
        <v>969.31350000000009</v>
      </c>
      <c r="J1107" s="64">
        <f t="shared" si="17"/>
        <v>1104</v>
      </c>
    </row>
    <row r="1108" spans="2:10" x14ac:dyDescent="0.25">
      <c r="B1108" s="67">
        <v>41345</v>
      </c>
      <c r="C1108" s="8">
        <v>1370</v>
      </c>
      <c r="D1108" s="9" t="s">
        <v>56</v>
      </c>
      <c r="E1108" s="9" t="s">
        <v>60</v>
      </c>
      <c r="F1108" s="9" t="s">
        <v>59</v>
      </c>
      <c r="G1108" s="9">
        <v>8</v>
      </c>
      <c r="H1108" s="9">
        <v>2232</v>
      </c>
      <c r="I1108" s="9">
        <v>969.13439999999991</v>
      </c>
      <c r="J1108" s="64">
        <f t="shared" si="17"/>
        <v>1105</v>
      </c>
    </row>
    <row r="1109" spans="2:10" x14ac:dyDescent="0.25">
      <c r="B1109" s="67">
        <v>40922</v>
      </c>
      <c r="C1109" s="8">
        <v>1313</v>
      </c>
      <c r="D1109" s="9" t="s">
        <v>56</v>
      </c>
      <c r="E1109" s="9" t="s">
        <v>60</v>
      </c>
      <c r="F1109" s="9" t="s">
        <v>58</v>
      </c>
      <c r="G1109" s="9">
        <v>9</v>
      </c>
      <c r="H1109" s="9">
        <v>2227.5</v>
      </c>
      <c r="I1109" s="9">
        <v>962.28</v>
      </c>
      <c r="J1109" s="64">
        <f t="shared" si="17"/>
        <v>1106</v>
      </c>
    </row>
    <row r="1110" spans="2:10" x14ac:dyDescent="0.25">
      <c r="B1110" s="67">
        <v>41825</v>
      </c>
      <c r="C1110" s="8">
        <v>1794</v>
      </c>
      <c r="D1110" s="9" t="s">
        <v>57</v>
      </c>
      <c r="E1110" s="9" t="s">
        <v>62</v>
      </c>
      <c r="F1110" s="9" t="s">
        <v>55</v>
      </c>
      <c r="G1110" s="9">
        <v>8</v>
      </c>
      <c r="H1110" s="9">
        <v>6840</v>
      </c>
      <c r="I1110" s="9">
        <v>957.82799999999986</v>
      </c>
      <c r="J1110" s="64">
        <f t="shared" si="17"/>
        <v>1107</v>
      </c>
    </row>
    <row r="1111" spans="2:10" x14ac:dyDescent="0.25">
      <c r="B1111" s="67">
        <v>41813</v>
      </c>
      <c r="C1111" s="8">
        <v>1664</v>
      </c>
      <c r="D1111" s="9" t="s">
        <v>56</v>
      </c>
      <c r="E1111" s="9" t="s">
        <v>61</v>
      </c>
      <c r="F1111" s="9" t="s">
        <v>58</v>
      </c>
      <c r="G1111" s="9">
        <v>7</v>
      </c>
      <c r="H1111" s="9">
        <v>2425.5</v>
      </c>
      <c r="I1111" s="9">
        <v>952.97894999999994</v>
      </c>
      <c r="J1111" s="64">
        <f t="shared" si="17"/>
        <v>1108</v>
      </c>
    </row>
    <row r="1112" spans="2:10" x14ac:dyDescent="0.25">
      <c r="B1112" s="67">
        <v>41396</v>
      </c>
      <c r="C1112" s="8">
        <v>1232</v>
      </c>
      <c r="D1112" s="9" t="s">
        <v>56</v>
      </c>
      <c r="E1112" s="9" t="s">
        <v>54</v>
      </c>
      <c r="F1112" s="9" t="s">
        <v>58</v>
      </c>
      <c r="G1112" s="9">
        <v>10</v>
      </c>
      <c r="H1112" s="9">
        <v>5780</v>
      </c>
      <c r="I1112" s="9">
        <v>951.96600000000012</v>
      </c>
      <c r="J1112" s="64">
        <f t="shared" si="17"/>
        <v>1109</v>
      </c>
    </row>
    <row r="1113" spans="2:10" x14ac:dyDescent="0.25">
      <c r="B1113" s="67">
        <v>40938</v>
      </c>
      <c r="C1113" s="8">
        <v>2060</v>
      </c>
      <c r="D1113" s="9" t="s">
        <v>56</v>
      </c>
      <c r="E1113" s="9" t="s">
        <v>62</v>
      </c>
      <c r="F1113" s="9" t="s">
        <v>58</v>
      </c>
      <c r="G1113" s="9">
        <v>6</v>
      </c>
      <c r="H1113" s="9">
        <v>7605</v>
      </c>
      <c r="I1113" s="9">
        <v>948.7998</v>
      </c>
      <c r="J1113" s="64">
        <f t="shared" si="17"/>
        <v>1110</v>
      </c>
    </row>
    <row r="1114" spans="2:10" x14ac:dyDescent="0.25">
      <c r="B1114" s="67">
        <v>41368</v>
      </c>
      <c r="C1114" s="8">
        <v>1945</v>
      </c>
      <c r="D1114" s="9" t="s">
        <v>53</v>
      </c>
      <c r="E1114" s="9" t="s">
        <v>61</v>
      </c>
      <c r="F1114" s="9" t="s">
        <v>59</v>
      </c>
      <c r="G1114" s="9">
        <v>10</v>
      </c>
      <c r="H1114" s="9">
        <v>2310</v>
      </c>
      <c r="I1114" s="9">
        <v>944.09699999999998</v>
      </c>
      <c r="J1114" s="64">
        <f t="shared" si="17"/>
        <v>1111</v>
      </c>
    </row>
    <row r="1115" spans="2:10" x14ac:dyDescent="0.25">
      <c r="B1115" s="67">
        <v>41342</v>
      </c>
      <c r="C1115" s="8">
        <v>1178</v>
      </c>
      <c r="D1115" s="9" t="s">
        <v>56</v>
      </c>
      <c r="E1115" s="9" t="s">
        <v>54</v>
      </c>
      <c r="F1115" s="9" t="s">
        <v>58</v>
      </c>
      <c r="G1115" s="9">
        <v>8</v>
      </c>
      <c r="H1115" s="9">
        <v>10224</v>
      </c>
      <c r="I1115" s="9">
        <v>941.88599999999997</v>
      </c>
      <c r="J1115" s="64">
        <f t="shared" si="17"/>
        <v>1112</v>
      </c>
    </row>
    <row r="1116" spans="2:10" x14ac:dyDescent="0.25">
      <c r="B1116" s="67">
        <v>41829</v>
      </c>
      <c r="C1116" s="8">
        <v>2825</v>
      </c>
      <c r="D1116" s="9" t="s">
        <v>56</v>
      </c>
      <c r="E1116" s="9" t="s">
        <v>65</v>
      </c>
      <c r="F1116" s="9" t="s">
        <v>58</v>
      </c>
      <c r="G1116" s="9">
        <v>8</v>
      </c>
      <c r="H1116" s="9">
        <v>11070</v>
      </c>
      <c r="I1116" s="9">
        <v>940.5071999999999</v>
      </c>
      <c r="J1116" s="64">
        <f t="shared" si="17"/>
        <v>1113</v>
      </c>
    </row>
    <row r="1117" spans="2:10" x14ac:dyDescent="0.25">
      <c r="B1117" s="67">
        <v>41782</v>
      </c>
      <c r="C1117" s="8">
        <v>2896</v>
      </c>
      <c r="D1117" s="9" t="s">
        <v>53</v>
      </c>
      <c r="E1117" s="9" t="s">
        <v>64</v>
      </c>
      <c r="F1117" s="9" t="s">
        <v>58</v>
      </c>
      <c r="G1117" s="9">
        <v>8</v>
      </c>
      <c r="H1117" s="9">
        <v>6264</v>
      </c>
      <c r="I1117" s="9">
        <v>938.13840000000005</v>
      </c>
      <c r="J1117" s="64">
        <f t="shared" si="17"/>
        <v>1114</v>
      </c>
    </row>
    <row r="1118" spans="2:10" x14ac:dyDescent="0.25">
      <c r="B1118" s="67">
        <v>41372</v>
      </c>
      <c r="C1118" s="8">
        <v>1583</v>
      </c>
      <c r="D1118" s="9" t="s">
        <v>56</v>
      </c>
      <c r="E1118" s="9" t="s">
        <v>61</v>
      </c>
      <c r="F1118" s="9" t="s">
        <v>58</v>
      </c>
      <c r="G1118" s="9">
        <v>10</v>
      </c>
      <c r="H1118" s="9">
        <v>2295</v>
      </c>
      <c r="I1118" s="9">
        <v>937.9665</v>
      </c>
      <c r="J1118" s="64">
        <f t="shared" si="17"/>
        <v>1115</v>
      </c>
    </row>
    <row r="1119" spans="2:10" x14ac:dyDescent="0.25">
      <c r="B1119" s="67">
        <v>41818</v>
      </c>
      <c r="C1119" s="8">
        <v>1788</v>
      </c>
      <c r="D1119" s="9" t="s">
        <v>57</v>
      </c>
      <c r="E1119" s="9" t="s">
        <v>62</v>
      </c>
      <c r="F1119" s="9" t="s">
        <v>58</v>
      </c>
      <c r="G1119" s="9">
        <v>10</v>
      </c>
      <c r="H1119" s="9">
        <v>6360</v>
      </c>
      <c r="I1119" s="9">
        <v>937.88800000000003</v>
      </c>
      <c r="J1119" s="64">
        <f t="shared" si="17"/>
        <v>1116</v>
      </c>
    </row>
    <row r="1120" spans="2:10" x14ac:dyDescent="0.25">
      <c r="B1120" s="67">
        <v>41359</v>
      </c>
      <c r="C1120" s="8">
        <v>2867</v>
      </c>
      <c r="D1120" s="9" t="s">
        <v>56</v>
      </c>
      <c r="E1120" s="9" t="s">
        <v>64</v>
      </c>
      <c r="F1120" s="9" t="s">
        <v>55</v>
      </c>
      <c r="G1120" s="9">
        <v>7</v>
      </c>
      <c r="H1120" s="9">
        <v>10962</v>
      </c>
      <c r="I1120" s="9">
        <v>936.7029</v>
      </c>
      <c r="J1120" s="64">
        <f t="shared" si="17"/>
        <v>1117</v>
      </c>
    </row>
    <row r="1121" spans="2:10" x14ac:dyDescent="0.25">
      <c r="B1121" s="67">
        <v>41826</v>
      </c>
      <c r="C1121" s="8">
        <v>2035</v>
      </c>
      <c r="D1121" s="9" t="s">
        <v>53</v>
      </c>
      <c r="E1121" s="9" t="s">
        <v>61</v>
      </c>
      <c r="F1121" s="9" t="s">
        <v>59</v>
      </c>
      <c r="G1121" s="9">
        <v>9</v>
      </c>
      <c r="H1121" s="9">
        <v>6507</v>
      </c>
      <c r="I1121" s="9">
        <v>935.05589999999995</v>
      </c>
      <c r="J1121" s="64">
        <f t="shared" si="17"/>
        <v>1118</v>
      </c>
    </row>
    <row r="1122" spans="2:10" x14ac:dyDescent="0.25">
      <c r="B1122" s="67">
        <v>40913</v>
      </c>
      <c r="C1122" s="8">
        <v>2252</v>
      </c>
      <c r="D1122" s="9" t="s">
        <v>56</v>
      </c>
      <c r="E1122" s="9" t="s">
        <v>65</v>
      </c>
      <c r="F1122" s="9" t="s">
        <v>59</v>
      </c>
      <c r="G1122" s="9">
        <v>10</v>
      </c>
      <c r="H1122" s="9">
        <v>10750</v>
      </c>
      <c r="I1122" s="9">
        <v>928.58500000000004</v>
      </c>
      <c r="J1122" s="64">
        <f t="shared" si="17"/>
        <v>1119</v>
      </c>
    </row>
    <row r="1123" spans="2:10" x14ac:dyDescent="0.25">
      <c r="B1123" s="67">
        <v>40966</v>
      </c>
      <c r="C1123" s="8">
        <v>2074</v>
      </c>
      <c r="D1123" s="9" t="s">
        <v>53</v>
      </c>
      <c r="E1123" s="9" t="s">
        <v>62</v>
      </c>
      <c r="F1123" s="9" t="s">
        <v>55</v>
      </c>
      <c r="G1123" s="9">
        <v>6</v>
      </c>
      <c r="H1123" s="9">
        <v>2196</v>
      </c>
      <c r="I1123" s="9">
        <v>927.37080000000003</v>
      </c>
      <c r="J1123" s="64">
        <f t="shared" si="17"/>
        <v>1120</v>
      </c>
    </row>
    <row r="1124" spans="2:10" x14ac:dyDescent="0.25">
      <c r="B1124" s="67">
        <v>40952</v>
      </c>
      <c r="C1124" s="8">
        <v>2659</v>
      </c>
      <c r="D1124" s="9" t="s">
        <v>53</v>
      </c>
      <c r="E1124" s="9" t="s">
        <v>65</v>
      </c>
      <c r="F1124" s="9" t="s">
        <v>55</v>
      </c>
      <c r="G1124" s="9">
        <v>10</v>
      </c>
      <c r="H1124" s="9">
        <v>4890</v>
      </c>
      <c r="I1124" s="9">
        <v>926.89949999999999</v>
      </c>
      <c r="J1124" s="64">
        <f t="shared" si="17"/>
        <v>1121</v>
      </c>
    </row>
    <row r="1125" spans="2:10" x14ac:dyDescent="0.25">
      <c r="B1125" s="67">
        <v>41381</v>
      </c>
      <c r="C1125" s="8">
        <v>1743</v>
      </c>
      <c r="D1125" s="9" t="s">
        <v>57</v>
      </c>
      <c r="E1125" s="9" t="s">
        <v>62</v>
      </c>
      <c r="F1125" s="9" t="s">
        <v>58</v>
      </c>
      <c r="G1125" s="9">
        <v>10</v>
      </c>
      <c r="H1125" s="9">
        <v>11220</v>
      </c>
      <c r="I1125" s="9">
        <v>924.24750000000017</v>
      </c>
      <c r="J1125" s="64">
        <f t="shared" si="17"/>
        <v>1122</v>
      </c>
    </row>
    <row r="1126" spans="2:10" x14ac:dyDescent="0.25">
      <c r="B1126" s="67">
        <v>41799</v>
      </c>
      <c r="C1126" s="8">
        <v>2011</v>
      </c>
      <c r="D1126" s="9" t="s">
        <v>53</v>
      </c>
      <c r="E1126" s="9" t="s">
        <v>61</v>
      </c>
      <c r="F1126" s="9" t="s">
        <v>55</v>
      </c>
      <c r="G1126" s="9">
        <v>9</v>
      </c>
      <c r="H1126" s="9">
        <v>14850</v>
      </c>
      <c r="I1126" s="9">
        <v>923.07600000000002</v>
      </c>
      <c r="J1126" s="64">
        <f t="shared" si="17"/>
        <v>1123</v>
      </c>
    </row>
    <row r="1127" spans="2:10" x14ac:dyDescent="0.25">
      <c r="B1127" s="67">
        <v>41368</v>
      </c>
      <c r="C1127" s="8">
        <v>2101</v>
      </c>
      <c r="D1127" s="9" t="s">
        <v>53</v>
      </c>
      <c r="E1127" s="9" t="s">
        <v>62</v>
      </c>
      <c r="F1127" s="9" t="s">
        <v>55</v>
      </c>
      <c r="G1127" s="9">
        <v>9</v>
      </c>
      <c r="H1127" s="9">
        <v>10395</v>
      </c>
      <c r="I1127" s="9">
        <v>922.66019999999992</v>
      </c>
      <c r="J1127" s="64">
        <f t="shared" si="17"/>
        <v>1124</v>
      </c>
    </row>
    <row r="1128" spans="2:10" x14ac:dyDescent="0.25">
      <c r="B1128" s="67">
        <v>40944</v>
      </c>
      <c r="C1128" s="8">
        <v>2478</v>
      </c>
      <c r="D1128" s="9" t="s">
        <v>57</v>
      </c>
      <c r="E1128" s="9" t="s">
        <v>64</v>
      </c>
      <c r="F1128" s="9" t="s">
        <v>55</v>
      </c>
      <c r="G1128" s="9">
        <v>6</v>
      </c>
      <c r="H1128" s="9">
        <v>4302</v>
      </c>
      <c r="I1128" s="9">
        <v>921.27329999999995</v>
      </c>
      <c r="J1128" s="64">
        <f t="shared" si="17"/>
        <v>1125</v>
      </c>
    </row>
    <row r="1129" spans="2:10" x14ac:dyDescent="0.25">
      <c r="B1129" s="67">
        <v>41384</v>
      </c>
      <c r="C1129" s="8">
        <v>2210</v>
      </c>
      <c r="D1129" s="9" t="s">
        <v>56</v>
      </c>
      <c r="E1129" s="9" t="s">
        <v>63</v>
      </c>
      <c r="F1129" s="9" t="s">
        <v>55</v>
      </c>
      <c r="G1129" s="9">
        <v>9</v>
      </c>
      <c r="H1129" s="9">
        <v>13702.5</v>
      </c>
      <c r="I1129" s="9">
        <v>919.98585000000003</v>
      </c>
      <c r="J1129" s="64">
        <f t="shared" si="17"/>
        <v>1126</v>
      </c>
    </row>
    <row r="1130" spans="2:10" x14ac:dyDescent="0.25">
      <c r="B1130" s="67">
        <v>41818</v>
      </c>
      <c r="C1130" s="8">
        <v>2610</v>
      </c>
      <c r="D1130" s="9" t="s">
        <v>57</v>
      </c>
      <c r="E1130" s="9" t="s">
        <v>63</v>
      </c>
      <c r="F1130" s="9" t="s">
        <v>59</v>
      </c>
      <c r="G1130" s="9">
        <v>10</v>
      </c>
      <c r="H1130" s="9">
        <v>10020</v>
      </c>
      <c r="I1130" s="9">
        <v>919.58550000000002</v>
      </c>
      <c r="J1130" s="64">
        <f t="shared" si="17"/>
        <v>1127</v>
      </c>
    </row>
    <row r="1131" spans="2:10" x14ac:dyDescent="0.25">
      <c r="B1131" s="67">
        <v>40966</v>
      </c>
      <c r="C1131" s="8">
        <v>1890</v>
      </c>
      <c r="D1131" s="9" t="s">
        <v>57</v>
      </c>
      <c r="E1131" s="9" t="s">
        <v>61</v>
      </c>
      <c r="F1131" s="9" t="s">
        <v>59</v>
      </c>
      <c r="G1131" s="9">
        <v>10</v>
      </c>
      <c r="H1131" s="9">
        <v>2505</v>
      </c>
      <c r="I1131" s="9">
        <v>919.58550000000002</v>
      </c>
      <c r="J1131" s="64">
        <f t="shared" si="17"/>
        <v>1127</v>
      </c>
    </row>
    <row r="1132" spans="2:10" x14ac:dyDescent="0.25">
      <c r="B1132" s="67">
        <v>40955</v>
      </c>
      <c r="C1132" s="8">
        <v>1819</v>
      </c>
      <c r="D1132" s="9" t="s">
        <v>53</v>
      </c>
      <c r="E1132" s="9" t="s">
        <v>63</v>
      </c>
      <c r="F1132" s="9" t="s">
        <v>59</v>
      </c>
      <c r="G1132" s="9">
        <v>9</v>
      </c>
      <c r="H1132" s="9">
        <v>6237</v>
      </c>
      <c r="I1132" s="9">
        <v>919.1259</v>
      </c>
      <c r="J1132" s="64">
        <f t="shared" si="17"/>
        <v>1129</v>
      </c>
    </row>
    <row r="1133" spans="2:10" x14ac:dyDescent="0.25">
      <c r="B1133" s="67">
        <v>41789</v>
      </c>
      <c r="C1133" s="8">
        <v>2805</v>
      </c>
      <c r="D1133" s="9" t="s">
        <v>57</v>
      </c>
      <c r="E1133" s="9" t="s">
        <v>65</v>
      </c>
      <c r="F1133" s="9" t="s">
        <v>58</v>
      </c>
      <c r="G1133" s="9">
        <v>8</v>
      </c>
      <c r="H1133" s="9">
        <v>10560</v>
      </c>
      <c r="I1133" s="9">
        <v>915.76319999999998</v>
      </c>
      <c r="J1133" s="64">
        <f t="shared" si="17"/>
        <v>1130</v>
      </c>
    </row>
    <row r="1134" spans="2:10" x14ac:dyDescent="0.25">
      <c r="B1134" s="67">
        <v>41798</v>
      </c>
      <c r="C1134" s="8">
        <v>2600</v>
      </c>
      <c r="D1134" s="9" t="s">
        <v>56</v>
      </c>
      <c r="E1134" s="9" t="s">
        <v>63</v>
      </c>
      <c r="F1134" s="9" t="s">
        <v>58</v>
      </c>
      <c r="G1134" s="9">
        <v>6</v>
      </c>
      <c r="H1134" s="9">
        <v>7357.5</v>
      </c>
      <c r="I1134" s="9">
        <v>914.6844000000001</v>
      </c>
      <c r="J1134" s="64">
        <f t="shared" si="17"/>
        <v>1131</v>
      </c>
    </row>
    <row r="1135" spans="2:10" x14ac:dyDescent="0.25">
      <c r="B1135" s="67">
        <v>41375</v>
      </c>
      <c r="C1135" s="8">
        <v>2416</v>
      </c>
      <c r="D1135" s="9" t="s">
        <v>53</v>
      </c>
      <c r="E1135" s="9" t="s">
        <v>65</v>
      </c>
      <c r="F1135" s="9" t="s">
        <v>55</v>
      </c>
      <c r="G1135" s="9">
        <v>9</v>
      </c>
      <c r="H1135" s="9">
        <v>12487.5</v>
      </c>
      <c r="I1135" s="9">
        <v>912.33675000000005</v>
      </c>
      <c r="J1135" s="64">
        <f t="shared" si="17"/>
        <v>1132</v>
      </c>
    </row>
    <row r="1136" spans="2:10" x14ac:dyDescent="0.25">
      <c r="B1136" s="67">
        <v>41786</v>
      </c>
      <c r="C1136" s="8">
        <v>1257</v>
      </c>
      <c r="D1136" s="9" t="s">
        <v>57</v>
      </c>
      <c r="E1136" s="9" t="s">
        <v>54</v>
      </c>
      <c r="F1136" s="9" t="s">
        <v>58</v>
      </c>
      <c r="G1136" s="9">
        <v>9</v>
      </c>
      <c r="H1136" s="9">
        <v>4644</v>
      </c>
      <c r="I1136" s="9">
        <v>912.08159999999998</v>
      </c>
      <c r="J1136" s="64">
        <f t="shared" si="17"/>
        <v>1133</v>
      </c>
    </row>
    <row r="1137" spans="2:10" x14ac:dyDescent="0.25">
      <c r="B1137" s="67">
        <v>40938</v>
      </c>
      <c r="C1137" s="8">
        <v>2175</v>
      </c>
      <c r="D1137" s="9" t="s">
        <v>57</v>
      </c>
      <c r="E1137" s="9" t="s">
        <v>63</v>
      </c>
      <c r="F1137" s="9" t="s">
        <v>58</v>
      </c>
      <c r="G1137" s="9">
        <v>8</v>
      </c>
      <c r="H1137" s="9">
        <v>9936</v>
      </c>
      <c r="I1137" s="9">
        <v>910.13760000000002</v>
      </c>
      <c r="J1137" s="64">
        <f t="shared" si="17"/>
        <v>1134</v>
      </c>
    </row>
    <row r="1138" spans="2:10" x14ac:dyDescent="0.25">
      <c r="B1138" s="67">
        <v>40966</v>
      </c>
      <c r="C1138" s="8">
        <v>1168</v>
      </c>
      <c r="D1138" s="9" t="s">
        <v>53</v>
      </c>
      <c r="E1138" s="9" t="s">
        <v>54</v>
      </c>
      <c r="F1138" s="9" t="s">
        <v>58</v>
      </c>
      <c r="G1138" s="9">
        <v>7</v>
      </c>
      <c r="H1138" s="9">
        <v>8946</v>
      </c>
      <c r="I1138" s="9">
        <v>909.80820000000006</v>
      </c>
      <c r="J1138" s="64">
        <f t="shared" si="17"/>
        <v>1135</v>
      </c>
    </row>
    <row r="1139" spans="2:10" x14ac:dyDescent="0.25">
      <c r="B1139" s="67">
        <v>41347</v>
      </c>
      <c r="C1139" s="8">
        <v>1183</v>
      </c>
      <c r="D1139" s="9" t="s">
        <v>53</v>
      </c>
      <c r="E1139" s="9" t="s">
        <v>54</v>
      </c>
      <c r="F1139" s="9" t="s">
        <v>55</v>
      </c>
      <c r="G1139" s="9">
        <v>6</v>
      </c>
      <c r="H1139" s="9">
        <v>12330</v>
      </c>
      <c r="I1139" s="9">
        <v>909.70740000000001</v>
      </c>
      <c r="J1139" s="64">
        <f t="shared" si="17"/>
        <v>1136</v>
      </c>
    </row>
    <row r="1140" spans="2:10" x14ac:dyDescent="0.25">
      <c r="B1140" s="67">
        <v>41794</v>
      </c>
      <c r="C1140" s="8">
        <v>2598</v>
      </c>
      <c r="D1140" s="9" t="s">
        <v>57</v>
      </c>
      <c r="E1140" s="9" t="s">
        <v>63</v>
      </c>
      <c r="F1140" s="9" t="s">
        <v>58</v>
      </c>
      <c r="G1140" s="9">
        <v>7</v>
      </c>
      <c r="H1140" s="9">
        <v>2068.5</v>
      </c>
      <c r="I1140" s="9">
        <v>907.86464999999998</v>
      </c>
      <c r="J1140" s="64">
        <f t="shared" si="17"/>
        <v>1137</v>
      </c>
    </row>
    <row r="1141" spans="2:10" x14ac:dyDescent="0.25">
      <c r="B1141" s="67">
        <v>41346</v>
      </c>
      <c r="C1141" s="8">
        <v>1371</v>
      </c>
      <c r="D1141" s="9" t="s">
        <v>57</v>
      </c>
      <c r="E1141" s="9" t="s">
        <v>60</v>
      </c>
      <c r="F1141" s="9" t="s">
        <v>55</v>
      </c>
      <c r="G1141" s="9">
        <v>8</v>
      </c>
      <c r="H1141" s="9">
        <v>6792</v>
      </c>
      <c r="I1141" s="9">
        <v>907.1848</v>
      </c>
      <c r="J1141" s="64">
        <f t="shared" si="17"/>
        <v>1138</v>
      </c>
    </row>
    <row r="1142" spans="2:10" x14ac:dyDescent="0.25">
      <c r="B1142" s="67">
        <v>40909</v>
      </c>
      <c r="C1142" s="8">
        <v>2616</v>
      </c>
      <c r="D1142" s="9" t="s">
        <v>57</v>
      </c>
      <c r="E1142" s="9" t="s">
        <v>65</v>
      </c>
      <c r="F1142" s="9" t="s">
        <v>58</v>
      </c>
      <c r="G1142" s="9">
        <v>8</v>
      </c>
      <c r="H1142" s="9">
        <v>9744</v>
      </c>
      <c r="I1142" s="9">
        <v>904.73039999999992</v>
      </c>
      <c r="J1142" s="64">
        <f t="shared" si="17"/>
        <v>1139</v>
      </c>
    </row>
    <row r="1143" spans="2:10" x14ac:dyDescent="0.25">
      <c r="B1143" s="67">
        <v>41395</v>
      </c>
      <c r="C1143" s="8">
        <v>2885</v>
      </c>
      <c r="D1143" s="9" t="s">
        <v>56</v>
      </c>
      <c r="E1143" s="9" t="s">
        <v>64</v>
      </c>
      <c r="F1143" s="9" t="s">
        <v>55</v>
      </c>
      <c r="G1143" s="9">
        <v>10</v>
      </c>
      <c r="H1143" s="9">
        <v>2835</v>
      </c>
      <c r="I1143" s="9">
        <v>904.36500000000001</v>
      </c>
      <c r="J1143" s="64">
        <f t="shared" si="17"/>
        <v>1140</v>
      </c>
    </row>
    <row r="1144" spans="2:10" x14ac:dyDescent="0.25">
      <c r="B1144" s="67">
        <v>40921</v>
      </c>
      <c r="C1144" s="8">
        <v>2831</v>
      </c>
      <c r="D1144" s="9" t="s">
        <v>56</v>
      </c>
      <c r="E1144" s="9" t="s">
        <v>64</v>
      </c>
      <c r="F1144" s="9" t="s">
        <v>55</v>
      </c>
      <c r="G1144" s="9">
        <v>6</v>
      </c>
      <c r="H1144" s="9">
        <v>6439.5</v>
      </c>
      <c r="I1144" s="9">
        <v>901.31534999999997</v>
      </c>
      <c r="J1144" s="64">
        <f t="shared" si="17"/>
        <v>1141</v>
      </c>
    </row>
    <row r="1145" spans="2:10" x14ac:dyDescent="0.25">
      <c r="B1145" s="67">
        <v>40969</v>
      </c>
      <c r="C1145" s="8">
        <v>2490</v>
      </c>
      <c r="D1145" s="9" t="s">
        <v>57</v>
      </c>
      <c r="E1145" s="9" t="s">
        <v>64</v>
      </c>
      <c r="F1145" s="9" t="s">
        <v>58</v>
      </c>
      <c r="G1145" s="9">
        <v>8</v>
      </c>
      <c r="H1145" s="9">
        <v>13020</v>
      </c>
      <c r="I1145" s="9">
        <v>898.37999999999988</v>
      </c>
      <c r="J1145" s="64">
        <f t="shared" si="17"/>
        <v>1142</v>
      </c>
    </row>
    <row r="1146" spans="2:10" x14ac:dyDescent="0.25">
      <c r="B1146" s="67">
        <v>40967</v>
      </c>
      <c r="C1146" s="8">
        <v>1525</v>
      </c>
      <c r="D1146" s="9" t="s">
        <v>53</v>
      </c>
      <c r="E1146" s="9" t="s">
        <v>61</v>
      </c>
      <c r="F1146" s="9" t="s">
        <v>55</v>
      </c>
      <c r="G1146" s="9">
        <v>10</v>
      </c>
      <c r="H1146" s="9">
        <v>11700</v>
      </c>
      <c r="I1146" s="9">
        <v>898.09199999999998</v>
      </c>
      <c r="J1146" s="64">
        <f t="shared" si="17"/>
        <v>1143</v>
      </c>
    </row>
    <row r="1147" spans="2:10" x14ac:dyDescent="0.25">
      <c r="B1147" s="67">
        <v>41781</v>
      </c>
      <c r="C1147" s="8">
        <v>2002</v>
      </c>
      <c r="D1147" s="9" t="s">
        <v>53</v>
      </c>
      <c r="E1147" s="9" t="s">
        <v>61</v>
      </c>
      <c r="F1147" s="9" t="s">
        <v>55</v>
      </c>
      <c r="G1147" s="9">
        <v>7</v>
      </c>
      <c r="H1147" s="9">
        <v>5460</v>
      </c>
      <c r="I1147" s="9">
        <v>894.62099999999998</v>
      </c>
      <c r="J1147" s="64">
        <f t="shared" si="17"/>
        <v>1144</v>
      </c>
    </row>
    <row r="1148" spans="2:10" x14ac:dyDescent="0.25">
      <c r="B1148" s="67">
        <v>41344</v>
      </c>
      <c r="C1148" s="8">
        <v>1369</v>
      </c>
      <c r="D1148" s="9" t="s">
        <v>53</v>
      </c>
      <c r="E1148" s="9" t="s">
        <v>60</v>
      </c>
      <c r="F1148" s="9" t="s">
        <v>59</v>
      </c>
      <c r="G1148" s="9">
        <v>9</v>
      </c>
      <c r="H1148" s="9">
        <v>11016</v>
      </c>
      <c r="I1148" s="9">
        <v>892.84679999999992</v>
      </c>
      <c r="J1148" s="64">
        <f t="shared" si="17"/>
        <v>1145</v>
      </c>
    </row>
    <row r="1149" spans="2:10" x14ac:dyDescent="0.25">
      <c r="B1149" s="67">
        <v>41393</v>
      </c>
      <c r="C1149" s="8">
        <v>1617</v>
      </c>
      <c r="D1149" s="9" t="s">
        <v>57</v>
      </c>
      <c r="E1149" s="9" t="s">
        <v>61</v>
      </c>
      <c r="F1149" s="9" t="s">
        <v>58</v>
      </c>
      <c r="G1149" s="9">
        <v>8</v>
      </c>
      <c r="H1149" s="9">
        <v>2964</v>
      </c>
      <c r="I1149" s="9">
        <v>889.49639999999988</v>
      </c>
      <c r="J1149" s="64">
        <f t="shared" si="17"/>
        <v>1146</v>
      </c>
    </row>
    <row r="1150" spans="2:10" x14ac:dyDescent="0.25">
      <c r="B1150" s="67">
        <v>41353</v>
      </c>
      <c r="C1150" s="8">
        <v>2864</v>
      </c>
      <c r="D1150" s="9" t="s">
        <v>56</v>
      </c>
      <c r="E1150" s="9" t="s">
        <v>64</v>
      </c>
      <c r="F1150" s="9" t="s">
        <v>59</v>
      </c>
      <c r="G1150" s="9">
        <v>7</v>
      </c>
      <c r="H1150" s="9">
        <v>7938</v>
      </c>
      <c r="I1150" s="9">
        <v>887.26994999999988</v>
      </c>
      <c r="J1150" s="64">
        <f t="shared" si="17"/>
        <v>1147</v>
      </c>
    </row>
    <row r="1151" spans="2:10" x14ac:dyDescent="0.25">
      <c r="B1151" s="67">
        <v>41801</v>
      </c>
      <c r="C1151" s="8">
        <v>2144</v>
      </c>
      <c r="D1151" s="9" t="s">
        <v>56</v>
      </c>
      <c r="E1151" s="9" t="s">
        <v>62</v>
      </c>
      <c r="F1151" s="9" t="s">
        <v>59</v>
      </c>
      <c r="G1151" s="9">
        <v>7</v>
      </c>
      <c r="H1151" s="9">
        <v>1984.5</v>
      </c>
      <c r="I1151" s="9">
        <v>887.26994999999988</v>
      </c>
      <c r="J1151" s="64">
        <f t="shared" si="17"/>
        <v>1147</v>
      </c>
    </row>
    <row r="1152" spans="2:10" x14ac:dyDescent="0.25">
      <c r="B1152" s="67">
        <v>41810</v>
      </c>
      <c r="C1152" s="8">
        <v>2451</v>
      </c>
      <c r="D1152" s="9" t="s">
        <v>57</v>
      </c>
      <c r="E1152" s="9" t="s">
        <v>65</v>
      </c>
      <c r="F1152" s="9" t="s">
        <v>55</v>
      </c>
      <c r="G1152" s="9">
        <v>9</v>
      </c>
      <c r="H1152" s="9">
        <v>2376</v>
      </c>
      <c r="I1152" s="9">
        <v>881.25840000000005</v>
      </c>
      <c r="J1152" s="64">
        <f t="shared" si="17"/>
        <v>1149</v>
      </c>
    </row>
    <row r="1153" spans="2:10" x14ac:dyDescent="0.25">
      <c r="B1153" s="67">
        <v>41770</v>
      </c>
      <c r="C1153" s="8">
        <v>1241</v>
      </c>
      <c r="D1153" s="9" t="s">
        <v>56</v>
      </c>
      <c r="E1153" s="9" t="s">
        <v>54</v>
      </c>
      <c r="F1153" s="9" t="s">
        <v>58</v>
      </c>
      <c r="G1153" s="9">
        <v>8</v>
      </c>
      <c r="H1153" s="9">
        <v>10360</v>
      </c>
      <c r="I1153" s="9">
        <v>878.52800000000002</v>
      </c>
      <c r="J1153" s="64">
        <f t="shared" si="17"/>
        <v>1150</v>
      </c>
    </row>
    <row r="1154" spans="2:10" x14ac:dyDescent="0.25">
      <c r="B1154" s="67">
        <v>40958</v>
      </c>
      <c r="C1154" s="8">
        <v>1160</v>
      </c>
      <c r="D1154" s="9" t="s">
        <v>56</v>
      </c>
      <c r="E1154" s="9" t="s">
        <v>54</v>
      </c>
      <c r="F1154" s="9" t="s">
        <v>58</v>
      </c>
      <c r="G1154" s="9">
        <v>6</v>
      </c>
      <c r="H1154" s="9">
        <v>8964</v>
      </c>
      <c r="I1154" s="9">
        <v>877.3515000000001</v>
      </c>
      <c r="J1154" s="64">
        <f t="shared" si="17"/>
        <v>1151</v>
      </c>
    </row>
    <row r="1155" spans="2:10" x14ac:dyDescent="0.25">
      <c r="B1155" s="67">
        <v>40960</v>
      </c>
      <c r="C1155" s="8">
        <v>1885</v>
      </c>
      <c r="D1155" s="9" t="s">
        <v>53</v>
      </c>
      <c r="E1155" s="9" t="s">
        <v>61</v>
      </c>
      <c r="F1155" s="9" t="s">
        <v>55</v>
      </c>
      <c r="G1155" s="9">
        <v>10</v>
      </c>
      <c r="H1155" s="9">
        <v>13050</v>
      </c>
      <c r="I1155" s="9">
        <v>877.221</v>
      </c>
      <c r="J1155" s="64">
        <f t="shared" si="17"/>
        <v>1152</v>
      </c>
    </row>
    <row r="1156" spans="2:10" x14ac:dyDescent="0.25">
      <c r="B1156" s="67">
        <v>41793</v>
      </c>
      <c r="C1156" s="8">
        <v>2008</v>
      </c>
      <c r="D1156" s="9" t="s">
        <v>53</v>
      </c>
      <c r="E1156" s="9" t="s">
        <v>61</v>
      </c>
      <c r="F1156" s="9" t="s">
        <v>59</v>
      </c>
      <c r="G1156" s="9">
        <v>6</v>
      </c>
      <c r="H1156" s="9">
        <v>4410</v>
      </c>
      <c r="I1156" s="9">
        <v>876.92849999999999</v>
      </c>
      <c r="J1156" s="64">
        <f t="shared" ref="J1156:J1219" si="18">RANK(I1156,$I$4:$I$1328,0)</f>
        <v>1153</v>
      </c>
    </row>
    <row r="1157" spans="2:10" x14ac:dyDescent="0.25">
      <c r="B1157" s="67">
        <v>41778</v>
      </c>
      <c r="C1157" s="8">
        <v>2894</v>
      </c>
      <c r="D1157" s="9" t="s">
        <v>56</v>
      </c>
      <c r="E1157" s="9" t="s">
        <v>64</v>
      </c>
      <c r="F1157" s="9" t="s">
        <v>55</v>
      </c>
      <c r="G1157" s="9">
        <v>8</v>
      </c>
      <c r="H1157" s="9">
        <v>4968</v>
      </c>
      <c r="I1157" s="9">
        <v>874.11959999999999</v>
      </c>
      <c r="J1157" s="64">
        <f t="shared" si="18"/>
        <v>1154</v>
      </c>
    </row>
    <row r="1158" spans="2:10" x14ac:dyDescent="0.25">
      <c r="B1158" s="67">
        <v>40936</v>
      </c>
      <c r="C1158" s="8">
        <v>2174</v>
      </c>
      <c r="D1158" s="9" t="s">
        <v>56</v>
      </c>
      <c r="E1158" s="9" t="s">
        <v>63</v>
      </c>
      <c r="F1158" s="9" t="s">
        <v>55</v>
      </c>
      <c r="G1158" s="9">
        <v>8</v>
      </c>
      <c r="H1158" s="9">
        <v>2484</v>
      </c>
      <c r="I1158" s="9">
        <v>874.11959999999999</v>
      </c>
      <c r="J1158" s="64">
        <f t="shared" si="18"/>
        <v>1154</v>
      </c>
    </row>
    <row r="1159" spans="2:10" x14ac:dyDescent="0.25">
      <c r="B1159" s="67">
        <v>40960</v>
      </c>
      <c r="C1159" s="8">
        <v>2749</v>
      </c>
      <c r="D1159" s="9" t="s">
        <v>53</v>
      </c>
      <c r="E1159" s="9" t="s">
        <v>65</v>
      </c>
      <c r="F1159" s="9" t="s">
        <v>55</v>
      </c>
      <c r="G1159" s="9">
        <v>7</v>
      </c>
      <c r="H1159" s="9">
        <v>10500</v>
      </c>
      <c r="I1159" s="9">
        <v>872.7600000000001</v>
      </c>
      <c r="J1159" s="64">
        <f t="shared" si="18"/>
        <v>1156</v>
      </c>
    </row>
    <row r="1160" spans="2:10" x14ac:dyDescent="0.25">
      <c r="B1160" s="67">
        <v>41814</v>
      </c>
      <c r="C1160" s="8">
        <v>2608</v>
      </c>
      <c r="D1160" s="9" t="s">
        <v>53</v>
      </c>
      <c r="E1160" s="9" t="s">
        <v>63</v>
      </c>
      <c r="F1160" s="9" t="s">
        <v>58</v>
      </c>
      <c r="G1160" s="9">
        <v>7</v>
      </c>
      <c r="H1160" s="9">
        <v>5544</v>
      </c>
      <c r="I1160" s="9">
        <v>872.34840000000008</v>
      </c>
      <c r="J1160" s="64">
        <f t="shared" si="18"/>
        <v>1157</v>
      </c>
    </row>
    <row r="1161" spans="2:10" x14ac:dyDescent="0.25">
      <c r="B1161" s="67">
        <v>40972</v>
      </c>
      <c r="C1161" s="8">
        <v>1712</v>
      </c>
      <c r="D1161" s="9" t="s">
        <v>56</v>
      </c>
      <c r="E1161" s="9" t="s">
        <v>62</v>
      </c>
      <c r="F1161" s="9" t="s">
        <v>59</v>
      </c>
      <c r="G1161" s="9">
        <v>9</v>
      </c>
      <c r="H1161" s="9">
        <v>11745</v>
      </c>
      <c r="I1161" s="9">
        <v>871.24409999999989</v>
      </c>
      <c r="J1161" s="64">
        <f t="shared" si="18"/>
        <v>1158</v>
      </c>
    </row>
    <row r="1162" spans="2:10" x14ac:dyDescent="0.25">
      <c r="B1162" s="67">
        <v>41767</v>
      </c>
      <c r="C1162" s="8">
        <v>1994</v>
      </c>
      <c r="D1162" s="9" t="s">
        <v>56</v>
      </c>
      <c r="E1162" s="9" t="s">
        <v>61</v>
      </c>
      <c r="F1162" s="9" t="s">
        <v>55</v>
      </c>
      <c r="G1162" s="9">
        <v>8</v>
      </c>
      <c r="H1162" s="9">
        <v>2232</v>
      </c>
      <c r="I1162" s="9">
        <v>869.14080000000001</v>
      </c>
      <c r="J1162" s="64">
        <f t="shared" si="18"/>
        <v>1159</v>
      </c>
    </row>
    <row r="1163" spans="2:10" x14ac:dyDescent="0.25">
      <c r="B1163" s="67">
        <v>40942</v>
      </c>
      <c r="C1163" s="8">
        <v>2062</v>
      </c>
      <c r="D1163" s="9" t="s">
        <v>53</v>
      </c>
      <c r="E1163" s="9" t="s">
        <v>62</v>
      </c>
      <c r="F1163" s="9" t="s">
        <v>59</v>
      </c>
      <c r="G1163" s="9">
        <v>9</v>
      </c>
      <c r="H1163" s="9">
        <v>10665</v>
      </c>
      <c r="I1163" s="9">
        <v>868.13099999999986</v>
      </c>
      <c r="J1163" s="64">
        <f t="shared" si="18"/>
        <v>1160</v>
      </c>
    </row>
    <row r="1164" spans="2:10" x14ac:dyDescent="0.25">
      <c r="B1164" s="67">
        <v>41825</v>
      </c>
      <c r="C1164" s="8">
        <v>2248</v>
      </c>
      <c r="D1164" s="9" t="s">
        <v>53</v>
      </c>
      <c r="E1164" s="9" t="s">
        <v>63</v>
      </c>
      <c r="F1164" s="9" t="s">
        <v>58</v>
      </c>
      <c r="G1164" s="9">
        <v>8</v>
      </c>
      <c r="H1164" s="9">
        <v>2144</v>
      </c>
      <c r="I1164" s="9">
        <v>868.10559999999998</v>
      </c>
      <c r="J1164" s="64">
        <f t="shared" si="18"/>
        <v>1161</v>
      </c>
    </row>
    <row r="1165" spans="2:10" x14ac:dyDescent="0.25">
      <c r="B1165" s="67">
        <v>40964</v>
      </c>
      <c r="C1165" s="8">
        <v>2187</v>
      </c>
      <c r="D1165" s="9" t="s">
        <v>57</v>
      </c>
      <c r="E1165" s="9" t="s">
        <v>63</v>
      </c>
      <c r="F1165" s="9" t="s">
        <v>59</v>
      </c>
      <c r="G1165" s="9">
        <v>9</v>
      </c>
      <c r="H1165" s="9">
        <v>2097</v>
      </c>
      <c r="I1165" s="9">
        <v>867.94830000000002</v>
      </c>
      <c r="J1165" s="64">
        <f t="shared" si="18"/>
        <v>1162</v>
      </c>
    </row>
    <row r="1166" spans="2:10" x14ac:dyDescent="0.25">
      <c r="B1166" s="67">
        <v>41794</v>
      </c>
      <c r="C1166" s="8">
        <v>1265</v>
      </c>
      <c r="D1166" s="9" t="s">
        <v>56</v>
      </c>
      <c r="E1166" s="9" t="s">
        <v>54</v>
      </c>
      <c r="F1166" s="9" t="s">
        <v>55</v>
      </c>
      <c r="G1166" s="9">
        <v>10</v>
      </c>
      <c r="H1166" s="9">
        <v>5520</v>
      </c>
      <c r="I1166" s="9">
        <v>864.4319999999999</v>
      </c>
      <c r="J1166" s="64">
        <f t="shared" si="18"/>
        <v>1163</v>
      </c>
    </row>
    <row r="1167" spans="2:10" x14ac:dyDescent="0.25">
      <c r="B1167" s="67">
        <v>41771</v>
      </c>
      <c r="C1167" s="8">
        <v>2221</v>
      </c>
      <c r="D1167" s="9" t="s">
        <v>53</v>
      </c>
      <c r="E1167" s="9" t="s">
        <v>63</v>
      </c>
      <c r="F1167" s="9" t="s">
        <v>58</v>
      </c>
      <c r="G1167" s="9">
        <v>7</v>
      </c>
      <c r="H1167" s="9">
        <v>10395</v>
      </c>
      <c r="I1167" s="9">
        <v>861.9534000000001</v>
      </c>
      <c r="J1167" s="64">
        <f t="shared" si="18"/>
        <v>1164</v>
      </c>
    </row>
    <row r="1168" spans="2:10" x14ac:dyDescent="0.25">
      <c r="B1168" s="67">
        <v>41358</v>
      </c>
      <c r="C1168" s="8">
        <v>1383</v>
      </c>
      <c r="D1168" s="9" t="s">
        <v>57</v>
      </c>
      <c r="E1168" s="9" t="s">
        <v>60</v>
      </c>
      <c r="F1168" s="9" t="s">
        <v>58</v>
      </c>
      <c r="G1168" s="9">
        <v>7</v>
      </c>
      <c r="H1168" s="9">
        <v>2509.5</v>
      </c>
      <c r="I1168" s="9">
        <v>858.7509</v>
      </c>
      <c r="J1168" s="64">
        <f t="shared" si="18"/>
        <v>1165</v>
      </c>
    </row>
    <row r="1169" spans="2:10" x14ac:dyDescent="0.25">
      <c r="B1169" s="67">
        <v>40914</v>
      </c>
      <c r="C1169" s="8">
        <v>1116</v>
      </c>
      <c r="D1169" s="9" t="s">
        <v>57</v>
      </c>
      <c r="E1169" s="9" t="s">
        <v>54</v>
      </c>
      <c r="F1169" s="9" t="s">
        <v>59</v>
      </c>
      <c r="G1169" s="9">
        <v>10</v>
      </c>
      <c r="H1169" s="9">
        <v>11550</v>
      </c>
      <c r="I1169" s="9">
        <v>854.69999999999993</v>
      </c>
      <c r="J1169" s="64">
        <f t="shared" si="18"/>
        <v>1166</v>
      </c>
    </row>
    <row r="1170" spans="2:10" x14ac:dyDescent="0.25">
      <c r="B1170" s="67">
        <v>41368</v>
      </c>
      <c r="C1170" s="8">
        <v>2777</v>
      </c>
      <c r="D1170" s="9" t="s">
        <v>56</v>
      </c>
      <c r="E1170" s="9" t="s">
        <v>65</v>
      </c>
      <c r="F1170" s="9" t="s">
        <v>55</v>
      </c>
      <c r="G1170" s="9">
        <v>9</v>
      </c>
      <c r="H1170" s="9">
        <v>6831</v>
      </c>
      <c r="I1170" s="9">
        <v>852.96420000000001</v>
      </c>
      <c r="J1170" s="64">
        <f t="shared" si="18"/>
        <v>1167</v>
      </c>
    </row>
    <row r="1171" spans="2:10" x14ac:dyDescent="0.25">
      <c r="B1171" s="67">
        <v>41784</v>
      </c>
      <c r="C1171" s="8">
        <v>2438</v>
      </c>
      <c r="D1171" s="9" t="s">
        <v>56</v>
      </c>
      <c r="E1171" s="9" t="s">
        <v>65</v>
      </c>
      <c r="F1171" s="9" t="s">
        <v>58</v>
      </c>
      <c r="G1171" s="9">
        <v>9</v>
      </c>
      <c r="H1171" s="9">
        <v>10980</v>
      </c>
      <c r="I1171" s="9">
        <v>851.60879999999997</v>
      </c>
      <c r="J1171" s="64">
        <f t="shared" si="18"/>
        <v>1168</v>
      </c>
    </row>
    <row r="1172" spans="2:10" x14ac:dyDescent="0.25">
      <c r="B1172" s="67">
        <v>40910</v>
      </c>
      <c r="C1172" s="8">
        <v>1488</v>
      </c>
      <c r="D1172" s="9" t="s">
        <v>57</v>
      </c>
      <c r="E1172" s="9" t="s">
        <v>61</v>
      </c>
      <c r="F1172" s="9" t="s">
        <v>55</v>
      </c>
      <c r="G1172" s="9">
        <v>6</v>
      </c>
      <c r="H1172" s="9">
        <v>3888</v>
      </c>
      <c r="I1172" s="9">
        <v>850.88879999999995</v>
      </c>
      <c r="J1172" s="64">
        <f t="shared" si="18"/>
        <v>1169</v>
      </c>
    </row>
    <row r="1173" spans="2:10" x14ac:dyDescent="0.25">
      <c r="B1173" s="67">
        <v>41391</v>
      </c>
      <c r="C1173" s="8">
        <v>1616</v>
      </c>
      <c r="D1173" s="9" t="s">
        <v>56</v>
      </c>
      <c r="E1173" s="9" t="s">
        <v>61</v>
      </c>
      <c r="F1173" s="9" t="s">
        <v>55</v>
      </c>
      <c r="G1173" s="9">
        <v>9</v>
      </c>
      <c r="H1173" s="9">
        <v>6075</v>
      </c>
      <c r="I1173" s="9">
        <v>850.09500000000003</v>
      </c>
      <c r="J1173" s="64">
        <f t="shared" si="18"/>
        <v>1170</v>
      </c>
    </row>
    <row r="1174" spans="2:10" x14ac:dyDescent="0.25">
      <c r="B1174" s="67">
        <v>41365</v>
      </c>
      <c r="C1174" s="8">
        <v>2411</v>
      </c>
      <c r="D1174" s="9" t="s">
        <v>56</v>
      </c>
      <c r="E1174" s="9" t="s">
        <v>65</v>
      </c>
      <c r="F1174" s="9" t="s">
        <v>58</v>
      </c>
      <c r="G1174" s="9">
        <v>8</v>
      </c>
      <c r="H1174" s="9">
        <v>5724</v>
      </c>
      <c r="I1174" s="9">
        <v>849.44159999999999</v>
      </c>
      <c r="J1174" s="64">
        <f t="shared" si="18"/>
        <v>1171</v>
      </c>
    </row>
    <row r="1175" spans="2:10" x14ac:dyDescent="0.25">
      <c r="B1175" s="67">
        <v>41797</v>
      </c>
      <c r="C1175" s="8">
        <v>2142</v>
      </c>
      <c r="D1175" s="9" t="s">
        <v>57</v>
      </c>
      <c r="E1175" s="9" t="s">
        <v>62</v>
      </c>
      <c r="F1175" s="9" t="s">
        <v>59</v>
      </c>
      <c r="G1175" s="9">
        <v>8</v>
      </c>
      <c r="H1175" s="9">
        <v>4096</v>
      </c>
      <c r="I1175" s="9">
        <v>846.4384</v>
      </c>
      <c r="J1175" s="64">
        <f t="shared" si="18"/>
        <v>1172</v>
      </c>
    </row>
    <row r="1176" spans="2:10" x14ac:dyDescent="0.25">
      <c r="B1176" s="67">
        <v>40909</v>
      </c>
      <c r="C1176" s="8">
        <v>1111</v>
      </c>
      <c r="D1176" s="9" t="s">
        <v>53</v>
      </c>
      <c r="E1176" s="9" t="s">
        <v>54</v>
      </c>
      <c r="F1176" s="9" t="s">
        <v>55</v>
      </c>
      <c r="G1176" s="9">
        <v>8</v>
      </c>
      <c r="H1176" s="9">
        <v>7164</v>
      </c>
      <c r="I1176" s="9">
        <v>844.1579999999999</v>
      </c>
      <c r="J1176" s="64">
        <f t="shared" si="18"/>
        <v>1173</v>
      </c>
    </row>
    <row r="1177" spans="2:10" x14ac:dyDescent="0.25">
      <c r="B1177" s="67">
        <v>41349</v>
      </c>
      <c r="C1177" s="8">
        <v>2396</v>
      </c>
      <c r="D1177" s="9" t="s">
        <v>56</v>
      </c>
      <c r="E1177" s="9" t="s">
        <v>65</v>
      </c>
      <c r="F1177" s="9" t="s">
        <v>59</v>
      </c>
      <c r="G1177" s="9">
        <v>8</v>
      </c>
      <c r="H1177" s="9">
        <v>4496</v>
      </c>
      <c r="I1177" s="9">
        <v>842.32559999999989</v>
      </c>
      <c r="J1177" s="64">
        <f t="shared" si="18"/>
        <v>1174</v>
      </c>
    </row>
    <row r="1178" spans="2:10" x14ac:dyDescent="0.25">
      <c r="B1178" s="67">
        <v>40914</v>
      </c>
      <c r="C1178" s="8">
        <v>2163</v>
      </c>
      <c r="D1178" s="9" t="s">
        <v>57</v>
      </c>
      <c r="E1178" s="9" t="s">
        <v>63</v>
      </c>
      <c r="F1178" s="9" t="s">
        <v>55</v>
      </c>
      <c r="G1178" s="9">
        <v>10</v>
      </c>
      <c r="H1178" s="9">
        <v>4470</v>
      </c>
      <c r="I1178" s="9">
        <v>841.25400000000002</v>
      </c>
      <c r="J1178" s="64">
        <f t="shared" si="18"/>
        <v>1175</v>
      </c>
    </row>
    <row r="1179" spans="2:10" x14ac:dyDescent="0.25">
      <c r="B1179" s="67">
        <v>41391</v>
      </c>
      <c r="C1179" s="8">
        <v>2883</v>
      </c>
      <c r="D1179" s="9" t="s">
        <v>57</v>
      </c>
      <c r="E1179" s="9" t="s">
        <v>64</v>
      </c>
      <c r="F1179" s="9" t="s">
        <v>55</v>
      </c>
      <c r="G1179" s="9">
        <v>10</v>
      </c>
      <c r="H1179" s="9">
        <v>4470</v>
      </c>
      <c r="I1179" s="9">
        <v>841.25400000000002</v>
      </c>
      <c r="J1179" s="64">
        <f t="shared" si="18"/>
        <v>1175</v>
      </c>
    </row>
    <row r="1180" spans="2:10" x14ac:dyDescent="0.25">
      <c r="B1180" s="67">
        <v>41785</v>
      </c>
      <c r="C1180" s="8">
        <v>1445</v>
      </c>
      <c r="D1180" s="9" t="s">
        <v>56</v>
      </c>
      <c r="E1180" s="9" t="s">
        <v>60</v>
      </c>
      <c r="F1180" s="9" t="s">
        <v>55</v>
      </c>
      <c r="G1180" s="9">
        <v>9</v>
      </c>
      <c r="H1180" s="9">
        <v>4644</v>
      </c>
      <c r="I1180" s="9">
        <v>840.7962</v>
      </c>
      <c r="J1180" s="64">
        <f t="shared" si="18"/>
        <v>1177</v>
      </c>
    </row>
    <row r="1181" spans="2:10" x14ac:dyDescent="0.25">
      <c r="B1181" s="67">
        <v>40971</v>
      </c>
      <c r="C1181" s="8">
        <v>1892</v>
      </c>
      <c r="D1181" s="9" t="s">
        <v>56</v>
      </c>
      <c r="E1181" s="9" t="s">
        <v>61</v>
      </c>
      <c r="F1181" s="9" t="s">
        <v>59</v>
      </c>
      <c r="G1181" s="9">
        <v>9</v>
      </c>
      <c r="H1181" s="9">
        <v>2085.75</v>
      </c>
      <c r="I1181" s="9">
        <v>839.30579999999998</v>
      </c>
      <c r="J1181" s="64">
        <f t="shared" si="18"/>
        <v>1178</v>
      </c>
    </row>
    <row r="1182" spans="2:10" x14ac:dyDescent="0.25">
      <c r="B1182" s="67">
        <v>41344</v>
      </c>
      <c r="C1182" s="8">
        <v>2080</v>
      </c>
      <c r="D1182" s="9" t="s">
        <v>53</v>
      </c>
      <c r="E1182" s="9" t="s">
        <v>62</v>
      </c>
      <c r="F1182" s="9" t="s">
        <v>59</v>
      </c>
      <c r="G1182" s="9">
        <v>8</v>
      </c>
      <c r="H1182" s="9">
        <v>7176</v>
      </c>
      <c r="I1182" s="9">
        <v>834.80799999999999</v>
      </c>
      <c r="J1182" s="64">
        <f t="shared" si="18"/>
        <v>1179</v>
      </c>
    </row>
    <row r="1183" spans="2:10" x14ac:dyDescent="0.25">
      <c r="B1183" s="67">
        <v>41829</v>
      </c>
      <c r="C1183" s="8">
        <v>2250</v>
      </c>
      <c r="D1183" s="9" t="s">
        <v>57</v>
      </c>
      <c r="E1183" s="9" t="s">
        <v>63</v>
      </c>
      <c r="F1183" s="9" t="s">
        <v>59</v>
      </c>
      <c r="G1183" s="9">
        <v>7</v>
      </c>
      <c r="H1183" s="9">
        <v>9324</v>
      </c>
      <c r="I1183" s="9">
        <v>834.73109999999997</v>
      </c>
      <c r="J1183" s="64">
        <f t="shared" si="18"/>
        <v>1180</v>
      </c>
    </row>
    <row r="1184" spans="2:10" x14ac:dyDescent="0.25">
      <c r="B1184" s="67">
        <v>40973</v>
      </c>
      <c r="C1184" s="8">
        <v>1893</v>
      </c>
      <c r="D1184" s="9" t="s">
        <v>57</v>
      </c>
      <c r="E1184" s="9" t="s">
        <v>61</v>
      </c>
      <c r="F1184" s="9" t="s">
        <v>55</v>
      </c>
      <c r="G1184" s="9">
        <v>9</v>
      </c>
      <c r="H1184" s="9">
        <v>8829</v>
      </c>
      <c r="I1184" s="9">
        <v>833.8990500000001</v>
      </c>
      <c r="J1184" s="64">
        <f t="shared" si="18"/>
        <v>1181</v>
      </c>
    </row>
    <row r="1185" spans="2:10" x14ac:dyDescent="0.25">
      <c r="B1185" s="67">
        <v>41772</v>
      </c>
      <c r="C1185" s="8">
        <v>1432</v>
      </c>
      <c r="D1185" s="9" t="s">
        <v>53</v>
      </c>
      <c r="E1185" s="9" t="s">
        <v>60</v>
      </c>
      <c r="F1185" s="9" t="s">
        <v>59</v>
      </c>
      <c r="G1185" s="9">
        <v>6</v>
      </c>
      <c r="H1185" s="9">
        <v>9684</v>
      </c>
      <c r="I1185" s="9">
        <v>833.55029999999999</v>
      </c>
      <c r="J1185" s="64">
        <f t="shared" si="18"/>
        <v>1182</v>
      </c>
    </row>
    <row r="1186" spans="2:10" x14ac:dyDescent="0.25">
      <c r="B1186" s="67">
        <v>41767</v>
      </c>
      <c r="C1186" s="8">
        <v>1238</v>
      </c>
      <c r="D1186" s="9" t="s">
        <v>56</v>
      </c>
      <c r="E1186" s="9" t="s">
        <v>54</v>
      </c>
      <c r="F1186" s="9" t="s">
        <v>55</v>
      </c>
      <c r="G1186" s="9">
        <v>7</v>
      </c>
      <c r="H1186" s="9">
        <v>6300</v>
      </c>
      <c r="I1186" s="9">
        <v>830.55000000000007</v>
      </c>
      <c r="J1186" s="64">
        <f t="shared" si="18"/>
        <v>1183</v>
      </c>
    </row>
    <row r="1187" spans="2:10" x14ac:dyDescent="0.25">
      <c r="B1187" s="67">
        <v>40956</v>
      </c>
      <c r="C1187" s="8">
        <v>2184</v>
      </c>
      <c r="D1187" s="9" t="s">
        <v>57</v>
      </c>
      <c r="E1187" s="9" t="s">
        <v>63</v>
      </c>
      <c r="F1187" s="9" t="s">
        <v>58</v>
      </c>
      <c r="G1187" s="9">
        <v>7</v>
      </c>
      <c r="H1187" s="9">
        <v>2268</v>
      </c>
      <c r="I1187" s="9">
        <v>827.81999999999994</v>
      </c>
      <c r="J1187" s="64">
        <f t="shared" si="18"/>
        <v>1184</v>
      </c>
    </row>
    <row r="1188" spans="2:10" x14ac:dyDescent="0.25">
      <c r="B1188" s="67">
        <v>41344</v>
      </c>
      <c r="C1188" s="8">
        <v>2495</v>
      </c>
      <c r="D1188" s="9" t="s">
        <v>56</v>
      </c>
      <c r="E1188" s="9" t="s">
        <v>64</v>
      </c>
      <c r="F1188" s="9" t="s">
        <v>59</v>
      </c>
      <c r="G1188" s="9">
        <v>6</v>
      </c>
      <c r="H1188" s="9">
        <v>9585</v>
      </c>
      <c r="I1188" s="9">
        <v>827.18550000000005</v>
      </c>
      <c r="J1188" s="64">
        <f t="shared" si="18"/>
        <v>1185</v>
      </c>
    </row>
    <row r="1189" spans="2:10" x14ac:dyDescent="0.25">
      <c r="B1189" s="67">
        <v>40949</v>
      </c>
      <c r="C1189" s="8">
        <v>2639</v>
      </c>
      <c r="D1189" s="9" t="s">
        <v>56</v>
      </c>
      <c r="E1189" s="9" t="s">
        <v>65</v>
      </c>
      <c r="F1189" s="9" t="s">
        <v>59</v>
      </c>
      <c r="G1189" s="9">
        <v>10</v>
      </c>
      <c r="H1189" s="9">
        <v>2085</v>
      </c>
      <c r="I1189" s="9">
        <v>822.32400000000007</v>
      </c>
      <c r="J1189" s="64">
        <f t="shared" si="18"/>
        <v>1186</v>
      </c>
    </row>
    <row r="1190" spans="2:10" x14ac:dyDescent="0.25">
      <c r="B1190" s="67">
        <v>41816</v>
      </c>
      <c r="C1190" s="8">
        <v>1787</v>
      </c>
      <c r="D1190" s="9" t="s">
        <v>56</v>
      </c>
      <c r="E1190" s="9" t="s">
        <v>62</v>
      </c>
      <c r="F1190" s="9" t="s">
        <v>55</v>
      </c>
      <c r="G1190" s="9">
        <v>8</v>
      </c>
      <c r="H1190" s="9">
        <v>11280</v>
      </c>
      <c r="I1190" s="9">
        <v>819.37920000000008</v>
      </c>
      <c r="J1190" s="64">
        <f t="shared" si="18"/>
        <v>1187</v>
      </c>
    </row>
    <row r="1191" spans="2:10" x14ac:dyDescent="0.25">
      <c r="B1191" s="67">
        <v>41808</v>
      </c>
      <c r="C1191" s="8">
        <v>1783</v>
      </c>
      <c r="D1191" s="9" t="s">
        <v>53</v>
      </c>
      <c r="E1191" s="9" t="s">
        <v>62</v>
      </c>
      <c r="F1191" s="9" t="s">
        <v>59</v>
      </c>
      <c r="G1191" s="9">
        <v>10</v>
      </c>
      <c r="H1191" s="9">
        <v>7740</v>
      </c>
      <c r="I1191" s="9">
        <v>819.279</v>
      </c>
      <c r="J1191" s="64">
        <f t="shared" si="18"/>
        <v>1188</v>
      </c>
    </row>
    <row r="1192" spans="2:10" x14ac:dyDescent="0.25">
      <c r="B1192" s="67">
        <v>41776</v>
      </c>
      <c r="C1192" s="8">
        <v>1635</v>
      </c>
      <c r="D1192" s="9" t="s">
        <v>57</v>
      </c>
      <c r="E1192" s="9" t="s">
        <v>61</v>
      </c>
      <c r="F1192" s="9" t="s">
        <v>58</v>
      </c>
      <c r="G1192" s="9">
        <v>8</v>
      </c>
      <c r="H1192" s="9">
        <v>2064</v>
      </c>
      <c r="I1192" s="9">
        <v>817.55039999999997</v>
      </c>
      <c r="J1192" s="64">
        <f t="shared" si="18"/>
        <v>1189</v>
      </c>
    </row>
    <row r="1193" spans="2:10" x14ac:dyDescent="0.25">
      <c r="B1193" s="67">
        <v>40911</v>
      </c>
      <c r="C1193" s="8">
        <v>2162</v>
      </c>
      <c r="D1193" s="9" t="s">
        <v>56</v>
      </c>
      <c r="E1193" s="9" t="s">
        <v>63</v>
      </c>
      <c r="F1193" s="9" t="s">
        <v>59</v>
      </c>
      <c r="G1193" s="9">
        <v>7</v>
      </c>
      <c r="H1193" s="9">
        <v>4158</v>
      </c>
      <c r="I1193" s="9">
        <v>816.83910000000003</v>
      </c>
      <c r="J1193" s="64">
        <f t="shared" si="18"/>
        <v>1190</v>
      </c>
    </row>
    <row r="1194" spans="2:10" x14ac:dyDescent="0.25">
      <c r="B1194" s="67">
        <v>41772</v>
      </c>
      <c r="C1194" s="8">
        <v>2891</v>
      </c>
      <c r="D1194" s="9" t="s">
        <v>56</v>
      </c>
      <c r="E1194" s="9" t="s">
        <v>64</v>
      </c>
      <c r="F1194" s="9" t="s">
        <v>59</v>
      </c>
      <c r="G1194" s="9">
        <v>10</v>
      </c>
      <c r="H1194" s="9">
        <v>4980</v>
      </c>
      <c r="I1194" s="9">
        <v>816.72</v>
      </c>
      <c r="J1194" s="64">
        <f t="shared" si="18"/>
        <v>1191</v>
      </c>
    </row>
    <row r="1195" spans="2:10" x14ac:dyDescent="0.25">
      <c r="B1195" s="67">
        <v>41389</v>
      </c>
      <c r="C1195" s="8">
        <v>1225</v>
      </c>
      <c r="D1195" s="9" t="s">
        <v>53</v>
      </c>
      <c r="E1195" s="9" t="s">
        <v>54</v>
      </c>
      <c r="F1195" s="9" t="s">
        <v>59</v>
      </c>
      <c r="G1195" s="9">
        <v>7</v>
      </c>
      <c r="H1195" s="9">
        <v>2037</v>
      </c>
      <c r="I1195" s="9">
        <v>815.81850000000009</v>
      </c>
      <c r="J1195" s="64">
        <f t="shared" si="18"/>
        <v>1192</v>
      </c>
    </row>
    <row r="1196" spans="2:10" x14ac:dyDescent="0.25">
      <c r="B1196" s="67">
        <v>40957</v>
      </c>
      <c r="C1196" s="8">
        <v>2383</v>
      </c>
      <c r="D1196" s="9" t="s">
        <v>53</v>
      </c>
      <c r="E1196" s="9" t="s">
        <v>65</v>
      </c>
      <c r="F1196" s="9" t="s">
        <v>58</v>
      </c>
      <c r="G1196" s="9">
        <v>10</v>
      </c>
      <c r="H1196" s="9">
        <v>11000</v>
      </c>
      <c r="I1196" s="9">
        <v>811.58</v>
      </c>
      <c r="J1196" s="64">
        <f t="shared" si="18"/>
        <v>1193</v>
      </c>
    </row>
    <row r="1197" spans="2:10" x14ac:dyDescent="0.25">
      <c r="B1197" s="67">
        <v>41378</v>
      </c>
      <c r="C1197" s="8">
        <v>1403</v>
      </c>
      <c r="D1197" s="9" t="s">
        <v>56</v>
      </c>
      <c r="E1197" s="9" t="s">
        <v>60</v>
      </c>
      <c r="F1197" s="9" t="s">
        <v>58</v>
      </c>
      <c r="G1197" s="9">
        <v>7</v>
      </c>
      <c r="H1197" s="9">
        <v>12652.5</v>
      </c>
      <c r="I1197" s="9">
        <v>807.73559999999998</v>
      </c>
      <c r="J1197" s="64">
        <f t="shared" si="18"/>
        <v>1194</v>
      </c>
    </row>
    <row r="1198" spans="2:10" x14ac:dyDescent="0.25">
      <c r="B1198" s="67">
        <v>41396</v>
      </c>
      <c r="C1198" s="8">
        <v>1619</v>
      </c>
      <c r="D1198" s="9" t="s">
        <v>56</v>
      </c>
      <c r="E1198" s="9" t="s">
        <v>61</v>
      </c>
      <c r="F1198" s="9" t="s">
        <v>58</v>
      </c>
      <c r="G1198" s="9">
        <v>8</v>
      </c>
      <c r="H1198" s="9">
        <v>9216</v>
      </c>
      <c r="I1198" s="9">
        <v>806.39999999999986</v>
      </c>
      <c r="J1198" s="64">
        <f t="shared" si="18"/>
        <v>1195</v>
      </c>
    </row>
    <row r="1199" spans="2:10" x14ac:dyDescent="0.25">
      <c r="B1199" s="67">
        <v>41828</v>
      </c>
      <c r="C1199" s="8">
        <v>2560</v>
      </c>
      <c r="D1199" s="9" t="s">
        <v>53</v>
      </c>
      <c r="E1199" s="9" t="s">
        <v>64</v>
      </c>
      <c r="F1199" s="9" t="s">
        <v>55</v>
      </c>
      <c r="G1199" s="9">
        <v>6</v>
      </c>
      <c r="H1199" s="9">
        <v>1791</v>
      </c>
      <c r="I1199" s="9">
        <v>805.23360000000002</v>
      </c>
      <c r="J1199" s="64">
        <f t="shared" si="18"/>
        <v>1196</v>
      </c>
    </row>
    <row r="1200" spans="2:10" x14ac:dyDescent="0.25">
      <c r="B1200" s="67">
        <v>41773</v>
      </c>
      <c r="C1200" s="8">
        <v>1998</v>
      </c>
      <c r="D1200" s="9" t="s">
        <v>57</v>
      </c>
      <c r="E1200" s="9" t="s">
        <v>61</v>
      </c>
      <c r="F1200" s="9" t="s">
        <v>59</v>
      </c>
      <c r="G1200" s="9">
        <v>10</v>
      </c>
      <c r="H1200" s="9">
        <v>7320</v>
      </c>
      <c r="I1200" s="9">
        <v>798.61199999999997</v>
      </c>
      <c r="J1200" s="64">
        <f t="shared" si="18"/>
        <v>1197</v>
      </c>
    </row>
    <row r="1201" spans="2:10" x14ac:dyDescent="0.25">
      <c r="B1201" s="67">
        <v>41345</v>
      </c>
      <c r="C1201" s="8">
        <v>1716</v>
      </c>
      <c r="D1201" s="9" t="s">
        <v>57</v>
      </c>
      <c r="E1201" s="9" t="s">
        <v>62</v>
      </c>
      <c r="F1201" s="9" t="s">
        <v>58</v>
      </c>
      <c r="G1201" s="9">
        <v>9</v>
      </c>
      <c r="H1201" s="9">
        <v>2605.5</v>
      </c>
      <c r="I1201" s="9">
        <v>794.93804999999998</v>
      </c>
      <c r="J1201" s="64">
        <f t="shared" si="18"/>
        <v>1198</v>
      </c>
    </row>
    <row r="1202" spans="2:10" x14ac:dyDescent="0.25">
      <c r="B1202" s="67">
        <v>40958</v>
      </c>
      <c r="C1202" s="8">
        <v>2485</v>
      </c>
      <c r="D1202" s="9" t="s">
        <v>53</v>
      </c>
      <c r="E1202" s="9" t="s">
        <v>64</v>
      </c>
      <c r="F1202" s="9" t="s">
        <v>59</v>
      </c>
      <c r="G1202" s="9">
        <v>8</v>
      </c>
      <c r="H1202" s="9">
        <v>2040</v>
      </c>
      <c r="I1202" s="9">
        <v>793.35599999999999</v>
      </c>
      <c r="J1202" s="64">
        <f t="shared" si="18"/>
        <v>1199</v>
      </c>
    </row>
    <row r="1203" spans="2:10" x14ac:dyDescent="0.25">
      <c r="B1203" s="67">
        <v>41367</v>
      </c>
      <c r="C1203" s="8">
        <v>1203</v>
      </c>
      <c r="D1203" s="9" t="s">
        <v>57</v>
      </c>
      <c r="E1203" s="9" t="s">
        <v>54</v>
      </c>
      <c r="F1203" s="9" t="s">
        <v>58</v>
      </c>
      <c r="G1203" s="9">
        <v>7</v>
      </c>
      <c r="H1203" s="9">
        <v>2094.75</v>
      </c>
      <c r="I1203" s="9">
        <v>792.23444999999992</v>
      </c>
      <c r="J1203" s="64">
        <f t="shared" si="18"/>
        <v>1200</v>
      </c>
    </row>
    <row r="1204" spans="2:10" x14ac:dyDescent="0.25">
      <c r="B1204" s="67">
        <v>40941</v>
      </c>
      <c r="C1204" s="8">
        <v>1503</v>
      </c>
      <c r="D1204" s="9" t="s">
        <v>57</v>
      </c>
      <c r="E1204" s="9" t="s">
        <v>61</v>
      </c>
      <c r="F1204" s="9" t="s">
        <v>59</v>
      </c>
      <c r="G1204" s="9">
        <v>7</v>
      </c>
      <c r="H1204" s="9">
        <v>4515</v>
      </c>
      <c r="I1204" s="9">
        <v>786.06150000000002</v>
      </c>
      <c r="J1204" s="64">
        <f t="shared" si="18"/>
        <v>1201</v>
      </c>
    </row>
    <row r="1205" spans="2:10" x14ac:dyDescent="0.25">
      <c r="B1205" s="67">
        <v>41822</v>
      </c>
      <c r="C1205" s="8">
        <v>2033</v>
      </c>
      <c r="D1205" s="9" t="s">
        <v>56</v>
      </c>
      <c r="E1205" s="9" t="s">
        <v>61</v>
      </c>
      <c r="F1205" s="9" t="s">
        <v>58</v>
      </c>
      <c r="G1205" s="9">
        <v>8</v>
      </c>
      <c r="H1205" s="9">
        <v>6888</v>
      </c>
      <c r="I1205" s="9">
        <v>784.77279999999996</v>
      </c>
      <c r="J1205" s="64">
        <f t="shared" si="18"/>
        <v>1202</v>
      </c>
    </row>
    <row r="1206" spans="2:10" x14ac:dyDescent="0.25">
      <c r="B1206" s="67">
        <v>41399</v>
      </c>
      <c r="C1206" s="8">
        <v>1622</v>
      </c>
      <c r="D1206" s="9" t="s">
        <v>56</v>
      </c>
      <c r="E1206" s="9" t="s">
        <v>61</v>
      </c>
      <c r="F1206" s="9" t="s">
        <v>59</v>
      </c>
      <c r="G1206" s="9">
        <v>6</v>
      </c>
      <c r="H1206" s="9">
        <v>7128</v>
      </c>
      <c r="I1206" s="9">
        <v>783.54539999999986</v>
      </c>
      <c r="J1206" s="64">
        <f t="shared" si="18"/>
        <v>1203</v>
      </c>
    </row>
    <row r="1207" spans="2:10" x14ac:dyDescent="0.25">
      <c r="B1207" s="67">
        <v>40951</v>
      </c>
      <c r="C1207" s="8">
        <v>2846</v>
      </c>
      <c r="D1207" s="9" t="s">
        <v>56</v>
      </c>
      <c r="E1207" s="9" t="s">
        <v>64</v>
      </c>
      <c r="F1207" s="9" t="s">
        <v>59</v>
      </c>
      <c r="G1207" s="9">
        <v>9</v>
      </c>
      <c r="H1207" s="9">
        <v>3753</v>
      </c>
      <c r="I1207" s="9">
        <v>780.24869999999999</v>
      </c>
      <c r="J1207" s="64">
        <f t="shared" si="18"/>
        <v>1204</v>
      </c>
    </row>
    <row r="1208" spans="2:10" x14ac:dyDescent="0.25">
      <c r="B1208" s="67">
        <v>41775</v>
      </c>
      <c r="C1208" s="8">
        <v>2798</v>
      </c>
      <c r="D1208" s="9" t="s">
        <v>56</v>
      </c>
      <c r="E1208" s="9" t="s">
        <v>65</v>
      </c>
      <c r="F1208" s="9" t="s">
        <v>58</v>
      </c>
      <c r="G1208" s="9">
        <v>9</v>
      </c>
      <c r="H1208" s="9">
        <v>2475</v>
      </c>
      <c r="I1208" s="9">
        <v>780.12</v>
      </c>
      <c r="J1208" s="64">
        <f t="shared" si="18"/>
        <v>1205</v>
      </c>
    </row>
    <row r="1209" spans="2:10" x14ac:dyDescent="0.25">
      <c r="B1209" s="67">
        <v>41825</v>
      </c>
      <c r="C1209" s="8">
        <v>2555</v>
      </c>
      <c r="D1209" s="9" t="s">
        <v>56</v>
      </c>
      <c r="E1209" s="9" t="s">
        <v>64</v>
      </c>
      <c r="F1209" s="9" t="s">
        <v>58</v>
      </c>
      <c r="G1209" s="9">
        <v>9</v>
      </c>
      <c r="H1209" s="9">
        <v>5872.5</v>
      </c>
      <c r="I1209" s="9">
        <v>774.97424999999998</v>
      </c>
      <c r="J1209" s="64">
        <f t="shared" si="18"/>
        <v>1206</v>
      </c>
    </row>
    <row r="1210" spans="2:10" x14ac:dyDescent="0.25">
      <c r="B1210" s="67">
        <v>40959</v>
      </c>
      <c r="C1210" s="8">
        <v>2850</v>
      </c>
      <c r="D1210" s="9" t="s">
        <v>57</v>
      </c>
      <c r="E1210" s="9" t="s">
        <v>64</v>
      </c>
      <c r="F1210" s="9" t="s">
        <v>58</v>
      </c>
      <c r="G1210" s="9">
        <v>8</v>
      </c>
      <c r="H1210" s="9">
        <v>7152</v>
      </c>
      <c r="I1210" s="9">
        <v>774.91920000000005</v>
      </c>
      <c r="J1210" s="64">
        <f t="shared" si="18"/>
        <v>1207</v>
      </c>
    </row>
    <row r="1211" spans="2:10" x14ac:dyDescent="0.25">
      <c r="B1211" s="67">
        <v>41367</v>
      </c>
      <c r="C1211" s="8">
        <v>1736</v>
      </c>
      <c r="D1211" s="9" t="s">
        <v>56</v>
      </c>
      <c r="E1211" s="9" t="s">
        <v>62</v>
      </c>
      <c r="F1211" s="9" t="s">
        <v>58</v>
      </c>
      <c r="G1211" s="9">
        <v>7</v>
      </c>
      <c r="H1211" s="9">
        <v>4018</v>
      </c>
      <c r="I1211" s="9">
        <v>772.8623</v>
      </c>
      <c r="J1211" s="64">
        <f t="shared" si="18"/>
        <v>1208</v>
      </c>
    </row>
    <row r="1212" spans="2:10" x14ac:dyDescent="0.25">
      <c r="B1212" s="67">
        <v>41367</v>
      </c>
      <c r="C1212" s="8">
        <v>1580</v>
      </c>
      <c r="D1212" s="9" t="s">
        <v>56</v>
      </c>
      <c r="E1212" s="9" t="s">
        <v>61</v>
      </c>
      <c r="F1212" s="9" t="s">
        <v>55</v>
      </c>
      <c r="G1212" s="9">
        <v>7</v>
      </c>
      <c r="H1212" s="9">
        <v>2030</v>
      </c>
      <c r="I1212" s="9">
        <v>771.4</v>
      </c>
      <c r="J1212" s="64">
        <f t="shared" si="18"/>
        <v>1209</v>
      </c>
    </row>
    <row r="1213" spans="2:10" x14ac:dyDescent="0.25">
      <c r="B1213" s="67">
        <v>41391</v>
      </c>
      <c r="C1213" s="8">
        <v>1416</v>
      </c>
      <c r="D1213" s="9" t="s">
        <v>57</v>
      </c>
      <c r="E1213" s="9" t="s">
        <v>60</v>
      </c>
      <c r="F1213" s="9" t="s">
        <v>55</v>
      </c>
      <c r="G1213" s="9">
        <v>7</v>
      </c>
      <c r="H1213" s="9">
        <v>7528.5</v>
      </c>
      <c r="I1213" s="9">
        <v>769.66364999999985</v>
      </c>
      <c r="J1213" s="64">
        <f t="shared" si="18"/>
        <v>1210</v>
      </c>
    </row>
    <row r="1214" spans="2:10" x14ac:dyDescent="0.25">
      <c r="B1214" s="67">
        <v>40931</v>
      </c>
      <c r="C1214" s="8">
        <v>1807</v>
      </c>
      <c r="D1214" s="9" t="s">
        <v>53</v>
      </c>
      <c r="E1214" s="9" t="s">
        <v>63</v>
      </c>
      <c r="F1214" s="9" t="s">
        <v>58</v>
      </c>
      <c r="G1214" s="9">
        <v>6</v>
      </c>
      <c r="H1214" s="9">
        <v>3582</v>
      </c>
      <c r="I1214" s="9">
        <v>765.65250000000003</v>
      </c>
      <c r="J1214" s="64">
        <f t="shared" si="18"/>
        <v>1211</v>
      </c>
    </row>
    <row r="1215" spans="2:10" x14ac:dyDescent="0.25">
      <c r="B1215" s="67">
        <v>40937</v>
      </c>
      <c r="C1215" s="8">
        <v>1810</v>
      </c>
      <c r="D1215" s="9" t="s">
        <v>53</v>
      </c>
      <c r="E1215" s="9" t="s">
        <v>63</v>
      </c>
      <c r="F1215" s="9" t="s">
        <v>59</v>
      </c>
      <c r="G1215" s="9">
        <v>6</v>
      </c>
      <c r="H1215" s="9">
        <v>6156</v>
      </c>
      <c r="I1215" s="9">
        <v>757.39319999999998</v>
      </c>
      <c r="J1215" s="64">
        <f t="shared" si="18"/>
        <v>1212</v>
      </c>
    </row>
    <row r="1216" spans="2:10" x14ac:dyDescent="0.25">
      <c r="B1216" s="67">
        <v>41779</v>
      </c>
      <c r="C1216" s="8">
        <v>2530</v>
      </c>
      <c r="D1216" s="9" t="s">
        <v>53</v>
      </c>
      <c r="E1216" s="9" t="s">
        <v>64</v>
      </c>
      <c r="F1216" s="9" t="s">
        <v>59</v>
      </c>
      <c r="G1216" s="9">
        <v>6</v>
      </c>
      <c r="H1216" s="9">
        <v>4104</v>
      </c>
      <c r="I1216" s="9">
        <v>757.39319999999998</v>
      </c>
      <c r="J1216" s="64">
        <f t="shared" si="18"/>
        <v>1212</v>
      </c>
    </row>
    <row r="1217" spans="2:10" x14ac:dyDescent="0.25">
      <c r="B1217" s="67">
        <v>40940</v>
      </c>
      <c r="C1217" s="8">
        <v>2061</v>
      </c>
      <c r="D1217" s="9" t="s">
        <v>57</v>
      </c>
      <c r="E1217" s="9" t="s">
        <v>62</v>
      </c>
      <c r="F1217" s="9" t="s">
        <v>59</v>
      </c>
      <c r="G1217" s="9">
        <v>9</v>
      </c>
      <c r="H1217" s="9">
        <v>12510</v>
      </c>
      <c r="I1217" s="9">
        <v>754.35299999999995</v>
      </c>
      <c r="J1217" s="64">
        <f t="shared" si="18"/>
        <v>1214</v>
      </c>
    </row>
    <row r="1218" spans="2:10" x14ac:dyDescent="0.25">
      <c r="B1218" s="67">
        <v>41376</v>
      </c>
      <c r="C1218" s="8">
        <v>2781</v>
      </c>
      <c r="D1218" s="9" t="s">
        <v>57</v>
      </c>
      <c r="E1218" s="9" t="s">
        <v>65</v>
      </c>
      <c r="F1218" s="9" t="s">
        <v>59</v>
      </c>
      <c r="G1218" s="9">
        <v>9</v>
      </c>
      <c r="H1218" s="9">
        <v>7506</v>
      </c>
      <c r="I1218" s="9">
        <v>754.35299999999995</v>
      </c>
      <c r="J1218" s="64">
        <f t="shared" si="18"/>
        <v>1214</v>
      </c>
    </row>
    <row r="1219" spans="2:10" x14ac:dyDescent="0.25">
      <c r="B1219" s="67">
        <v>40953</v>
      </c>
      <c r="C1219" s="8">
        <v>2847</v>
      </c>
      <c r="D1219" s="9" t="s">
        <v>57</v>
      </c>
      <c r="E1219" s="9" t="s">
        <v>64</v>
      </c>
      <c r="F1219" s="9" t="s">
        <v>55</v>
      </c>
      <c r="G1219" s="9">
        <v>9</v>
      </c>
      <c r="H1219" s="9">
        <v>9247.5</v>
      </c>
      <c r="I1219" s="9">
        <v>751.63679999999999</v>
      </c>
      <c r="J1219" s="64">
        <f t="shared" si="18"/>
        <v>1216</v>
      </c>
    </row>
    <row r="1220" spans="2:10" x14ac:dyDescent="0.25">
      <c r="B1220" s="67">
        <v>41379</v>
      </c>
      <c r="C1220" s="8">
        <v>1610</v>
      </c>
      <c r="D1220" s="9" t="s">
        <v>56</v>
      </c>
      <c r="E1220" s="9" t="s">
        <v>61</v>
      </c>
      <c r="F1220" s="9" t="s">
        <v>58</v>
      </c>
      <c r="G1220" s="9">
        <v>6</v>
      </c>
      <c r="H1220" s="9">
        <v>3645</v>
      </c>
      <c r="I1220" s="9">
        <v>747.58950000000004</v>
      </c>
      <c r="J1220" s="64">
        <f t="shared" ref="J1220:J1283" si="19">RANK(I1220,$I$4:$I$1328,0)</f>
        <v>1217</v>
      </c>
    </row>
    <row r="1221" spans="2:10" x14ac:dyDescent="0.25">
      <c r="B1221" s="67">
        <v>41400</v>
      </c>
      <c r="C1221" s="8">
        <v>1992</v>
      </c>
      <c r="D1221" s="9" t="s">
        <v>57</v>
      </c>
      <c r="E1221" s="9" t="s">
        <v>61</v>
      </c>
      <c r="F1221" s="9" t="s">
        <v>55</v>
      </c>
      <c r="G1221" s="9">
        <v>6</v>
      </c>
      <c r="H1221" s="9">
        <v>3726</v>
      </c>
      <c r="I1221" s="9">
        <v>745.01369999999997</v>
      </c>
      <c r="J1221" s="64">
        <f t="shared" si="19"/>
        <v>1218</v>
      </c>
    </row>
    <row r="1222" spans="2:10" x14ac:dyDescent="0.25">
      <c r="B1222" s="67">
        <v>40943</v>
      </c>
      <c r="C1222" s="8">
        <v>1145</v>
      </c>
      <c r="D1222" s="9" t="s">
        <v>56</v>
      </c>
      <c r="E1222" s="9" t="s">
        <v>54</v>
      </c>
      <c r="F1222" s="9" t="s">
        <v>59</v>
      </c>
      <c r="G1222" s="9">
        <v>8</v>
      </c>
      <c r="H1222" s="9">
        <v>9810</v>
      </c>
      <c r="I1222" s="9">
        <v>744.77520000000004</v>
      </c>
      <c r="J1222" s="64">
        <f t="shared" si="19"/>
        <v>1219</v>
      </c>
    </row>
    <row r="1223" spans="2:10" x14ac:dyDescent="0.25">
      <c r="B1223" s="67">
        <v>40910</v>
      </c>
      <c r="C1223" s="8">
        <v>2251</v>
      </c>
      <c r="D1223" s="9" t="s">
        <v>53</v>
      </c>
      <c r="E1223" s="9" t="s">
        <v>65</v>
      </c>
      <c r="F1223" s="9" t="s">
        <v>59</v>
      </c>
      <c r="G1223" s="9">
        <v>8</v>
      </c>
      <c r="H1223" s="9">
        <v>9600</v>
      </c>
      <c r="I1223" s="9">
        <v>741.12</v>
      </c>
      <c r="J1223" s="64">
        <f t="shared" si="19"/>
        <v>1220</v>
      </c>
    </row>
    <row r="1224" spans="2:10" x14ac:dyDescent="0.25">
      <c r="B1224" s="67">
        <v>40952</v>
      </c>
      <c r="C1224" s="8">
        <v>2067</v>
      </c>
      <c r="D1224" s="9" t="s">
        <v>57</v>
      </c>
      <c r="E1224" s="9" t="s">
        <v>62</v>
      </c>
      <c r="F1224" s="9" t="s">
        <v>58</v>
      </c>
      <c r="G1224" s="9">
        <v>8</v>
      </c>
      <c r="H1224" s="9">
        <v>9600</v>
      </c>
      <c r="I1224" s="9">
        <v>739.92000000000007</v>
      </c>
      <c r="J1224" s="64">
        <f t="shared" si="19"/>
        <v>1221</v>
      </c>
    </row>
    <row r="1225" spans="2:10" x14ac:dyDescent="0.25">
      <c r="B1225" s="67">
        <v>41383</v>
      </c>
      <c r="C1225" s="8">
        <v>2575</v>
      </c>
      <c r="D1225" s="9" t="s">
        <v>53</v>
      </c>
      <c r="E1225" s="9" t="s">
        <v>63</v>
      </c>
      <c r="F1225" s="9" t="s">
        <v>59</v>
      </c>
      <c r="G1225" s="9">
        <v>7</v>
      </c>
      <c r="H1225" s="9">
        <v>9292.5</v>
      </c>
      <c r="I1225" s="9">
        <v>737.63864999999987</v>
      </c>
      <c r="J1225" s="64">
        <f t="shared" si="19"/>
        <v>1222</v>
      </c>
    </row>
    <row r="1226" spans="2:10" x14ac:dyDescent="0.25">
      <c r="B1226" s="67">
        <v>40914</v>
      </c>
      <c r="C1226" s="8">
        <v>1855</v>
      </c>
      <c r="D1226" s="9" t="s">
        <v>53</v>
      </c>
      <c r="E1226" s="9" t="s">
        <v>61</v>
      </c>
      <c r="F1226" s="9" t="s">
        <v>59</v>
      </c>
      <c r="G1226" s="9">
        <v>7</v>
      </c>
      <c r="H1226" s="9">
        <v>5575.5</v>
      </c>
      <c r="I1226" s="9">
        <v>737.63864999999987</v>
      </c>
      <c r="J1226" s="64">
        <f t="shared" si="19"/>
        <v>1222</v>
      </c>
    </row>
    <row r="1227" spans="2:10" x14ac:dyDescent="0.25">
      <c r="B1227" s="67">
        <v>41350</v>
      </c>
      <c r="C1227" s="8">
        <v>1909</v>
      </c>
      <c r="D1227" s="9" t="s">
        <v>53</v>
      </c>
      <c r="E1227" s="9" t="s">
        <v>61</v>
      </c>
      <c r="F1227" s="9" t="s">
        <v>59</v>
      </c>
      <c r="G1227" s="9">
        <v>8</v>
      </c>
      <c r="H1227" s="9">
        <v>2280</v>
      </c>
      <c r="I1227" s="9">
        <v>737.58</v>
      </c>
      <c r="J1227" s="64">
        <f t="shared" si="19"/>
        <v>1224</v>
      </c>
    </row>
    <row r="1228" spans="2:10" x14ac:dyDescent="0.25">
      <c r="B1228" s="67">
        <v>41358</v>
      </c>
      <c r="C1228" s="8">
        <v>2197</v>
      </c>
      <c r="D1228" s="9" t="s">
        <v>53</v>
      </c>
      <c r="E1228" s="9" t="s">
        <v>63</v>
      </c>
      <c r="F1228" s="9" t="s">
        <v>59</v>
      </c>
      <c r="G1228" s="9">
        <v>6</v>
      </c>
      <c r="H1228" s="9">
        <v>3978</v>
      </c>
      <c r="I1228" s="9">
        <v>735.53219999999999</v>
      </c>
      <c r="J1228" s="64">
        <f t="shared" si="19"/>
        <v>1225</v>
      </c>
    </row>
    <row r="1229" spans="2:10" x14ac:dyDescent="0.25">
      <c r="B1229" s="67">
        <v>40942</v>
      </c>
      <c r="C1229" s="8">
        <v>1869</v>
      </c>
      <c r="D1229" s="9" t="s">
        <v>57</v>
      </c>
      <c r="E1229" s="9" t="s">
        <v>61</v>
      </c>
      <c r="F1229" s="9" t="s">
        <v>58</v>
      </c>
      <c r="G1229" s="9">
        <v>9</v>
      </c>
      <c r="H1229" s="9">
        <v>5143.5</v>
      </c>
      <c r="I1229" s="9">
        <v>733.80600000000004</v>
      </c>
      <c r="J1229" s="64">
        <f t="shared" si="19"/>
        <v>1226</v>
      </c>
    </row>
    <row r="1230" spans="2:10" x14ac:dyDescent="0.25">
      <c r="B1230" s="67">
        <v>41824</v>
      </c>
      <c r="C1230" s="8">
        <v>1480</v>
      </c>
      <c r="D1230" s="9" t="s">
        <v>53</v>
      </c>
      <c r="E1230" s="9" t="s">
        <v>60</v>
      </c>
      <c r="F1230" s="9" t="s">
        <v>55</v>
      </c>
      <c r="G1230" s="9">
        <v>8</v>
      </c>
      <c r="H1230" s="9">
        <v>5436</v>
      </c>
      <c r="I1230" s="9">
        <v>733.13519999999994</v>
      </c>
      <c r="J1230" s="64">
        <f t="shared" si="19"/>
        <v>1227</v>
      </c>
    </row>
    <row r="1231" spans="2:10" x14ac:dyDescent="0.25">
      <c r="B1231" s="67">
        <v>40937</v>
      </c>
      <c r="C1231" s="8">
        <v>2633</v>
      </c>
      <c r="D1231" s="9" t="s">
        <v>56</v>
      </c>
      <c r="E1231" s="9" t="s">
        <v>65</v>
      </c>
      <c r="F1231" s="9" t="s">
        <v>55</v>
      </c>
      <c r="G1231" s="9">
        <v>9</v>
      </c>
      <c r="H1231" s="9">
        <v>2349</v>
      </c>
      <c r="I1231" s="9">
        <v>732.88800000000003</v>
      </c>
      <c r="J1231" s="64">
        <f t="shared" si="19"/>
        <v>1228</v>
      </c>
    </row>
    <row r="1232" spans="2:10" x14ac:dyDescent="0.25">
      <c r="B1232" s="67">
        <v>41346</v>
      </c>
      <c r="C1232" s="8">
        <v>2496</v>
      </c>
      <c r="D1232" s="9" t="s">
        <v>57</v>
      </c>
      <c r="E1232" s="9" t="s">
        <v>64</v>
      </c>
      <c r="F1232" s="9" t="s">
        <v>55</v>
      </c>
      <c r="G1232" s="9">
        <v>9</v>
      </c>
      <c r="H1232" s="9">
        <v>7398</v>
      </c>
      <c r="I1232" s="9">
        <v>729.62774999999999</v>
      </c>
      <c r="J1232" s="64">
        <f t="shared" si="19"/>
        <v>1229</v>
      </c>
    </row>
    <row r="1233" spans="2:10" x14ac:dyDescent="0.25">
      <c r="B1233" s="67">
        <v>41816</v>
      </c>
      <c r="C1233" s="8">
        <v>1287</v>
      </c>
      <c r="D1233" s="9" t="s">
        <v>57</v>
      </c>
      <c r="E1233" s="9" t="s">
        <v>54</v>
      </c>
      <c r="F1233" s="9" t="s">
        <v>59</v>
      </c>
      <c r="G1233" s="9">
        <v>7</v>
      </c>
      <c r="H1233" s="9">
        <v>10158.75</v>
      </c>
      <c r="I1233" s="9">
        <v>729.60142499999995</v>
      </c>
      <c r="J1233" s="64">
        <f t="shared" si="19"/>
        <v>1230</v>
      </c>
    </row>
    <row r="1234" spans="2:10" x14ac:dyDescent="0.25">
      <c r="B1234" s="67">
        <v>41366</v>
      </c>
      <c r="C1234" s="8">
        <v>1202</v>
      </c>
      <c r="D1234" s="9" t="s">
        <v>56</v>
      </c>
      <c r="E1234" s="9" t="s">
        <v>54</v>
      </c>
      <c r="F1234" s="9" t="s">
        <v>55</v>
      </c>
      <c r="G1234" s="9">
        <v>6</v>
      </c>
      <c r="H1234" s="9">
        <v>7560</v>
      </c>
      <c r="I1234" s="9">
        <v>724.81500000000005</v>
      </c>
      <c r="J1234" s="64">
        <f t="shared" si="19"/>
        <v>1231</v>
      </c>
    </row>
    <row r="1235" spans="2:10" x14ac:dyDescent="0.25">
      <c r="B1235" s="67">
        <v>41774</v>
      </c>
      <c r="C1235" s="8">
        <v>1434</v>
      </c>
      <c r="D1235" s="9" t="s">
        <v>57</v>
      </c>
      <c r="E1235" s="9" t="s">
        <v>60</v>
      </c>
      <c r="F1235" s="9" t="s">
        <v>55</v>
      </c>
      <c r="G1235" s="9">
        <v>10</v>
      </c>
      <c r="H1235" s="9">
        <v>6345</v>
      </c>
      <c r="I1235" s="9">
        <v>724.81050000000005</v>
      </c>
      <c r="J1235" s="64">
        <f t="shared" si="19"/>
        <v>1232</v>
      </c>
    </row>
    <row r="1236" spans="2:10" x14ac:dyDescent="0.25">
      <c r="B1236" s="67">
        <v>41347</v>
      </c>
      <c r="C1236" s="8">
        <v>1717</v>
      </c>
      <c r="D1236" s="9" t="s">
        <v>53</v>
      </c>
      <c r="E1236" s="9" t="s">
        <v>62</v>
      </c>
      <c r="F1236" s="9" t="s">
        <v>58</v>
      </c>
      <c r="G1236" s="9">
        <v>7</v>
      </c>
      <c r="H1236" s="9">
        <v>2415</v>
      </c>
      <c r="I1236" s="9">
        <v>724.74149999999986</v>
      </c>
      <c r="J1236" s="64">
        <f t="shared" si="19"/>
        <v>1233</v>
      </c>
    </row>
    <row r="1237" spans="2:10" x14ac:dyDescent="0.25">
      <c r="B1237" s="67">
        <v>41775</v>
      </c>
      <c r="C1237" s="8">
        <v>1999</v>
      </c>
      <c r="D1237" s="9" t="s">
        <v>53</v>
      </c>
      <c r="E1237" s="9" t="s">
        <v>61</v>
      </c>
      <c r="F1237" s="9" t="s">
        <v>59</v>
      </c>
      <c r="G1237" s="9">
        <v>8</v>
      </c>
      <c r="H1237" s="9">
        <v>8864</v>
      </c>
      <c r="I1237" s="9">
        <v>723.30240000000003</v>
      </c>
      <c r="J1237" s="64">
        <f t="shared" si="19"/>
        <v>1234</v>
      </c>
    </row>
    <row r="1238" spans="2:10" x14ac:dyDescent="0.25">
      <c r="B1238" s="67">
        <v>41822</v>
      </c>
      <c r="C1238" s="8">
        <v>1479</v>
      </c>
      <c r="D1238" s="9" t="s">
        <v>57</v>
      </c>
      <c r="E1238" s="9" t="s">
        <v>60</v>
      </c>
      <c r="F1238" s="9" t="s">
        <v>55</v>
      </c>
      <c r="G1238" s="9">
        <v>8</v>
      </c>
      <c r="H1238" s="9">
        <v>6096</v>
      </c>
      <c r="I1238" s="9">
        <v>722.98559999999998</v>
      </c>
      <c r="J1238" s="64">
        <f t="shared" si="19"/>
        <v>1235</v>
      </c>
    </row>
    <row r="1239" spans="2:10" x14ac:dyDescent="0.25">
      <c r="B1239" s="67">
        <v>41818</v>
      </c>
      <c r="C1239" s="8">
        <v>1289</v>
      </c>
      <c r="D1239" s="9" t="s">
        <v>56</v>
      </c>
      <c r="E1239" s="9" t="s">
        <v>54</v>
      </c>
      <c r="F1239" s="9" t="s">
        <v>59</v>
      </c>
      <c r="G1239" s="9">
        <v>10</v>
      </c>
      <c r="H1239" s="9">
        <v>6720</v>
      </c>
      <c r="I1239" s="9">
        <v>721.952</v>
      </c>
      <c r="J1239" s="64">
        <f t="shared" si="19"/>
        <v>1236</v>
      </c>
    </row>
    <row r="1240" spans="2:10" x14ac:dyDescent="0.25">
      <c r="B1240" s="67">
        <v>41382</v>
      </c>
      <c r="C1240" s="8">
        <v>2784</v>
      </c>
      <c r="D1240" s="9" t="s">
        <v>57</v>
      </c>
      <c r="E1240" s="9" t="s">
        <v>65</v>
      </c>
      <c r="F1240" s="9" t="s">
        <v>55</v>
      </c>
      <c r="G1240" s="9">
        <v>8</v>
      </c>
      <c r="H1240" s="9">
        <v>4428</v>
      </c>
      <c r="I1240" s="9">
        <v>721.09979999999996</v>
      </c>
      <c r="J1240" s="64">
        <f t="shared" si="19"/>
        <v>1237</v>
      </c>
    </row>
    <row r="1241" spans="2:10" x14ac:dyDescent="0.25">
      <c r="B1241" s="67">
        <v>40932</v>
      </c>
      <c r="C1241" s="8">
        <v>2266</v>
      </c>
      <c r="D1241" s="9" t="s">
        <v>53</v>
      </c>
      <c r="E1241" s="9" t="s">
        <v>65</v>
      </c>
      <c r="F1241" s="9" t="s">
        <v>58</v>
      </c>
      <c r="G1241" s="9">
        <v>8</v>
      </c>
      <c r="H1241" s="9">
        <v>2106</v>
      </c>
      <c r="I1241" s="9">
        <v>718.98839999999996</v>
      </c>
      <c r="J1241" s="64">
        <f t="shared" si="19"/>
        <v>1238</v>
      </c>
    </row>
    <row r="1242" spans="2:10" x14ac:dyDescent="0.25">
      <c r="B1242" s="67">
        <v>41803</v>
      </c>
      <c r="C1242" s="8">
        <v>2013</v>
      </c>
      <c r="D1242" s="9" t="s">
        <v>57</v>
      </c>
      <c r="E1242" s="9" t="s">
        <v>61</v>
      </c>
      <c r="F1242" s="9" t="s">
        <v>58</v>
      </c>
      <c r="G1242" s="9">
        <v>9</v>
      </c>
      <c r="H1242" s="9">
        <v>5751</v>
      </c>
      <c r="I1242" s="9">
        <v>718.49160000000006</v>
      </c>
      <c r="J1242" s="64">
        <f t="shared" si="19"/>
        <v>1239</v>
      </c>
    </row>
    <row r="1243" spans="2:10" x14ac:dyDescent="0.25">
      <c r="B1243" s="67">
        <v>40965</v>
      </c>
      <c r="C1243" s="8">
        <v>2853</v>
      </c>
      <c r="D1243" s="9" t="s">
        <v>57</v>
      </c>
      <c r="E1243" s="9" t="s">
        <v>64</v>
      </c>
      <c r="F1243" s="9" t="s">
        <v>59</v>
      </c>
      <c r="G1243" s="9">
        <v>7</v>
      </c>
      <c r="H1243" s="9">
        <v>5103</v>
      </c>
      <c r="I1243" s="9">
        <v>715.4405999999999</v>
      </c>
      <c r="J1243" s="64">
        <f t="shared" si="19"/>
        <v>1240</v>
      </c>
    </row>
    <row r="1244" spans="2:10" x14ac:dyDescent="0.25">
      <c r="B1244" s="67">
        <v>40970</v>
      </c>
      <c r="C1244" s="8">
        <v>1711</v>
      </c>
      <c r="D1244" s="9" t="s">
        <v>53</v>
      </c>
      <c r="E1244" s="9" t="s">
        <v>62</v>
      </c>
      <c r="F1244" s="9" t="s">
        <v>59</v>
      </c>
      <c r="G1244" s="9">
        <v>8</v>
      </c>
      <c r="H1244" s="9">
        <v>7680</v>
      </c>
      <c r="I1244" s="9">
        <v>713.08799999999997</v>
      </c>
      <c r="J1244" s="64">
        <f t="shared" si="19"/>
        <v>1241</v>
      </c>
    </row>
    <row r="1245" spans="2:10" x14ac:dyDescent="0.25">
      <c r="B1245" s="67">
        <v>40972</v>
      </c>
      <c r="C1245" s="8">
        <v>2856</v>
      </c>
      <c r="D1245" s="9" t="s">
        <v>57</v>
      </c>
      <c r="E1245" s="9" t="s">
        <v>64</v>
      </c>
      <c r="F1245" s="9" t="s">
        <v>55</v>
      </c>
      <c r="G1245" s="9">
        <v>8</v>
      </c>
      <c r="H1245" s="9">
        <v>3960</v>
      </c>
      <c r="I1245" s="9">
        <v>712.99800000000005</v>
      </c>
      <c r="J1245" s="64">
        <f t="shared" si="19"/>
        <v>1242</v>
      </c>
    </row>
    <row r="1246" spans="2:10" x14ac:dyDescent="0.25">
      <c r="B1246" s="67">
        <v>41803</v>
      </c>
      <c r="C1246" s="8">
        <v>2237</v>
      </c>
      <c r="D1246" s="9" t="s">
        <v>56</v>
      </c>
      <c r="E1246" s="9" t="s">
        <v>63</v>
      </c>
      <c r="F1246" s="9" t="s">
        <v>55</v>
      </c>
      <c r="G1246" s="9">
        <v>10</v>
      </c>
      <c r="H1246" s="9">
        <v>6120</v>
      </c>
      <c r="I1246" s="9">
        <v>710.12400000000002</v>
      </c>
      <c r="J1246" s="64">
        <f t="shared" si="19"/>
        <v>1243</v>
      </c>
    </row>
    <row r="1247" spans="2:10" x14ac:dyDescent="0.25">
      <c r="B1247" s="67">
        <v>40936</v>
      </c>
      <c r="C1247" s="8">
        <v>1138</v>
      </c>
      <c r="D1247" s="9" t="s">
        <v>53</v>
      </c>
      <c r="E1247" s="9" t="s">
        <v>54</v>
      </c>
      <c r="F1247" s="9" t="s">
        <v>55</v>
      </c>
      <c r="G1247" s="9">
        <v>7</v>
      </c>
      <c r="H1247" s="9">
        <v>4063.5</v>
      </c>
      <c r="I1247" s="9">
        <v>709.69027499999993</v>
      </c>
      <c r="J1247" s="64">
        <f t="shared" si="19"/>
        <v>1244</v>
      </c>
    </row>
    <row r="1248" spans="2:10" x14ac:dyDescent="0.25">
      <c r="B1248" s="67">
        <v>40942</v>
      </c>
      <c r="C1248" s="8">
        <v>2271</v>
      </c>
      <c r="D1248" s="9" t="s">
        <v>57</v>
      </c>
      <c r="E1248" s="9" t="s">
        <v>65</v>
      </c>
      <c r="F1248" s="9" t="s">
        <v>55</v>
      </c>
      <c r="G1248" s="9">
        <v>10</v>
      </c>
      <c r="H1248" s="9">
        <v>4140</v>
      </c>
      <c r="I1248" s="9">
        <v>706.077</v>
      </c>
      <c r="J1248" s="64">
        <f t="shared" si="19"/>
        <v>1245</v>
      </c>
    </row>
    <row r="1249" spans="2:10" x14ac:dyDescent="0.25">
      <c r="B1249" s="67">
        <v>41359</v>
      </c>
      <c r="C1249" s="8">
        <v>1195</v>
      </c>
      <c r="D1249" s="9" t="s">
        <v>53</v>
      </c>
      <c r="E1249" s="9" t="s">
        <v>54</v>
      </c>
      <c r="F1249" s="9" t="s">
        <v>58</v>
      </c>
      <c r="G1249" s="9">
        <v>9</v>
      </c>
      <c r="H1249" s="9">
        <v>7965</v>
      </c>
      <c r="I1249" s="9">
        <v>703.78740000000005</v>
      </c>
      <c r="J1249" s="64">
        <f t="shared" si="19"/>
        <v>1246</v>
      </c>
    </row>
    <row r="1250" spans="2:10" x14ac:dyDescent="0.25">
      <c r="B1250" s="67">
        <v>41401</v>
      </c>
      <c r="C1250" s="8">
        <v>1426</v>
      </c>
      <c r="D1250" s="9" t="s">
        <v>53</v>
      </c>
      <c r="E1250" s="9" t="s">
        <v>60</v>
      </c>
      <c r="F1250" s="9" t="s">
        <v>55</v>
      </c>
      <c r="G1250" s="9">
        <v>7</v>
      </c>
      <c r="H1250" s="9">
        <v>6930</v>
      </c>
      <c r="I1250" s="9">
        <v>703.74149999999997</v>
      </c>
      <c r="J1250" s="64">
        <f t="shared" si="19"/>
        <v>1247</v>
      </c>
    </row>
    <row r="1251" spans="2:10" x14ac:dyDescent="0.25">
      <c r="B1251" s="67">
        <v>40917</v>
      </c>
      <c r="C1251" s="8">
        <v>1491</v>
      </c>
      <c r="D1251" s="9" t="s">
        <v>57</v>
      </c>
      <c r="E1251" s="9" t="s">
        <v>61</v>
      </c>
      <c r="F1251" s="9" t="s">
        <v>58</v>
      </c>
      <c r="G1251" s="9">
        <v>10</v>
      </c>
      <c r="H1251" s="9">
        <v>7200</v>
      </c>
      <c r="I1251" s="9">
        <v>702.90000000000009</v>
      </c>
      <c r="J1251" s="64">
        <f t="shared" si="19"/>
        <v>1248</v>
      </c>
    </row>
    <row r="1252" spans="2:10" x14ac:dyDescent="0.25">
      <c r="B1252" s="67">
        <v>41356</v>
      </c>
      <c r="C1252" s="8">
        <v>1192</v>
      </c>
      <c r="D1252" s="9" t="s">
        <v>53</v>
      </c>
      <c r="E1252" s="9" t="s">
        <v>54</v>
      </c>
      <c r="F1252" s="9" t="s">
        <v>55</v>
      </c>
      <c r="G1252" s="9">
        <v>6</v>
      </c>
      <c r="H1252" s="9">
        <v>1647</v>
      </c>
      <c r="I1252" s="9">
        <v>702.44549999999992</v>
      </c>
      <c r="J1252" s="64">
        <f t="shared" si="19"/>
        <v>1249</v>
      </c>
    </row>
    <row r="1253" spans="2:10" x14ac:dyDescent="0.25">
      <c r="B1253" s="67">
        <v>41377</v>
      </c>
      <c r="C1253" s="8">
        <v>2572</v>
      </c>
      <c r="D1253" s="9" t="s">
        <v>53</v>
      </c>
      <c r="E1253" s="9" t="s">
        <v>63</v>
      </c>
      <c r="F1253" s="9" t="s">
        <v>58</v>
      </c>
      <c r="G1253" s="9">
        <v>9</v>
      </c>
      <c r="H1253" s="9">
        <v>6378.75</v>
      </c>
      <c r="I1253" s="9">
        <v>702.08774999999991</v>
      </c>
      <c r="J1253" s="64">
        <f t="shared" si="19"/>
        <v>1250</v>
      </c>
    </row>
    <row r="1254" spans="2:10" x14ac:dyDescent="0.25">
      <c r="B1254" s="67">
        <v>41805</v>
      </c>
      <c r="C1254" s="8">
        <v>1465</v>
      </c>
      <c r="D1254" s="9" t="s">
        <v>53</v>
      </c>
      <c r="E1254" s="9" t="s">
        <v>60</v>
      </c>
      <c r="F1254" s="9" t="s">
        <v>58</v>
      </c>
      <c r="G1254" s="9">
        <v>8</v>
      </c>
      <c r="H1254" s="9">
        <v>7296</v>
      </c>
      <c r="I1254" s="9">
        <v>696.03840000000002</v>
      </c>
      <c r="J1254" s="64">
        <f t="shared" si="19"/>
        <v>1251</v>
      </c>
    </row>
    <row r="1255" spans="2:10" x14ac:dyDescent="0.25">
      <c r="B1255" s="67">
        <v>41806</v>
      </c>
      <c r="C1255" s="8">
        <v>1650</v>
      </c>
      <c r="D1255" s="9" t="s">
        <v>57</v>
      </c>
      <c r="E1255" s="9" t="s">
        <v>61</v>
      </c>
      <c r="F1255" s="9" t="s">
        <v>55</v>
      </c>
      <c r="G1255" s="9">
        <v>7</v>
      </c>
      <c r="H1255" s="9">
        <v>1732.5</v>
      </c>
      <c r="I1255" s="9">
        <v>690.40125000000012</v>
      </c>
      <c r="J1255" s="64">
        <f t="shared" si="19"/>
        <v>1252</v>
      </c>
    </row>
    <row r="1256" spans="2:10" x14ac:dyDescent="0.25">
      <c r="B1256" s="67">
        <v>40920</v>
      </c>
      <c r="C1256" s="8">
        <v>1311</v>
      </c>
      <c r="D1256" s="9" t="s">
        <v>57</v>
      </c>
      <c r="E1256" s="9" t="s">
        <v>60</v>
      </c>
      <c r="F1256" s="9" t="s">
        <v>58</v>
      </c>
      <c r="G1256" s="9">
        <v>8</v>
      </c>
      <c r="H1256" s="9">
        <v>9000</v>
      </c>
      <c r="I1256" s="9">
        <v>688.86</v>
      </c>
      <c r="J1256" s="64">
        <f t="shared" si="19"/>
        <v>1253</v>
      </c>
    </row>
    <row r="1257" spans="2:10" x14ac:dyDescent="0.25">
      <c r="B1257" s="67">
        <v>41378</v>
      </c>
      <c r="C1257" s="8">
        <v>2207</v>
      </c>
      <c r="D1257" s="9" t="s">
        <v>56</v>
      </c>
      <c r="E1257" s="9" t="s">
        <v>63</v>
      </c>
      <c r="F1257" s="9" t="s">
        <v>59</v>
      </c>
      <c r="G1257" s="9">
        <v>7</v>
      </c>
      <c r="H1257" s="9">
        <v>4882.5</v>
      </c>
      <c r="I1257" s="9">
        <v>687.94425000000001</v>
      </c>
      <c r="J1257" s="64">
        <f t="shared" si="19"/>
        <v>1254</v>
      </c>
    </row>
    <row r="1258" spans="2:10" x14ac:dyDescent="0.25">
      <c r="B1258" s="67">
        <v>41802</v>
      </c>
      <c r="C1258" s="8">
        <v>2541</v>
      </c>
      <c r="D1258" s="9" t="s">
        <v>57</v>
      </c>
      <c r="E1258" s="9" t="s">
        <v>64</v>
      </c>
      <c r="F1258" s="9" t="s">
        <v>55</v>
      </c>
      <c r="G1258" s="9">
        <v>8</v>
      </c>
      <c r="H1258" s="9">
        <v>6144</v>
      </c>
      <c r="I1258" s="9">
        <v>687.66719999999998</v>
      </c>
      <c r="J1258" s="64">
        <f t="shared" si="19"/>
        <v>1255</v>
      </c>
    </row>
    <row r="1259" spans="2:10" x14ac:dyDescent="0.25">
      <c r="B1259" s="67">
        <v>41796</v>
      </c>
      <c r="C1259" s="8">
        <v>2444</v>
      </c>
      <c r="D1259" s="9" t="s">
        <v>56</v>
      </c>
      <c r="E1259" s="9" t="s">
        <v>65</v>
      </c>
      <c r="F1259" s="9" t="s">
        <v>55</v>
      </c>
      <c r="G1259" s="9">
        <v>7</v>
      </c>
      <c r="H1259" s="9">
        <v>3129</v>
      </c>
      <c r="I1259" s="9">
        <v>686.97194999999999</v>
      </c>
      <c r="J1259" s="64">
        <f t="shared" si="19"/>
        <v>1256</v>
      </c>
    </row>
    <row r="1260" spans="2:10" x14ac:dyDescent="0.25">
      <c r="B1260" s="67">
        <v>40970</v>
      </c>
      <c r="C1260" s="8">
        <v>1360</v>
      </c>
      <c r="D1260" s="9" t="s">
        <v>53</v>
      </c>
      <c r="E1260" s="9" t="s">
        <v>60</v>
      </c>
      <c r="F1260" s="9" t="s">
        <v>59</v>
      </c>
      <c r="G1260" s="9">
        <v>8</v>
      </c>
      <c r="H1260" s="9">
        <v>1548</v>
      </c>
      <c r="I1260" s="9">
        <v>683.75159999999994</v>
      </c>
      <c r="J1260" s="64">
        <f t="shared" si="19"/>
        <v>1257</v>
      </c>
    </row>
    <row r="1261" spans="2:10" x14ac:dyDescent="0.25">
      <c r="B1261" s="67">
        <v>41366</v>
      </c>
      <c r="C1261" s="8">
        <v>2776</v>
      </c>
      <c r="D1261" s="9" t="s">
        <v>53</v>
      </c>
      <c r="E1261" s="9" t="s">
        <v>65</v>
      </c>
      <c r="F1261" s="9" t="s">
        <v>55</v>
      </c>
      <c r="G1261" s="9">
        <v>10</v>
      </c>
      <c r="H1261" s="9">
        <v>10350</v>
      </c>
      <c r="I1261" s="9">
        <v>683.51400000000001</v>
      </c>
      <c r="J1261" s="64">
        <f t="shared" si="19"/>
        <v>1258</v>
      </c>
    </row>
    <row r="1262" spans="2:10" x14ac:dyDescent="0.25">
      <c r="B1262" s="67">
        <v>41372</v>
      </c>
      <c r="C1262" s="8">
        <v>2779</v>
      </c>
      <c r="D1262" s="9" t="s">
        <v>53</v>
      </c>
      <c r="E1262" s="9" t="s">
        <v>65</v>
      </c>
      <c r="F1262" s="9" t="s">
        <v>58</v>
      </c>
      <c r="G1262" s="9">
        <v>8</v>
      </c>
      <c r="H1262" s="9">
        <v>6516</v>
      </c>
      <c r="I1262" s="9">
        <v>683.31119999999999</v>
      </c>
      <c r="J1262" s="64">
        <f t="shared" si="19"/>
        <v>1259</v>
      </c>
    </row>
    <row r="1263" spans="2:10" x14ac:dyDescent="0.25">
      <c r="B1263" s="67">
        <v>41767</v>
      </c>
      <c r="C1263" s="8">
        <v>2219</v>
      </c>
      <c r="D1263" s="9" t="s">
        <v>56</v>
      </c>
      <c r="E1263" s="9" t="s">
        <v>63</v>
      </c>
      <c r="F1263" s="9" t="s">
        <v>55</v>
      </c>
      <c r="G1263" s="9">
        <v>10</v>
      </c>
      <c r="H1263" s="9">
        <v>1755</v>
      </c>
      <c r="I1263" s="9">
        <v>682.69499999999994</v>
      </c>
      <c r="J1263" s="64">
        <f t="shared" si="19"/>
        <v>1260</v>
      </c>
    </row>
    <row r="1264" spans="2:10" x14ac:dyDescent="0.25">
      <c r="B1264" s="67">
        <v>40970</v>
      </c>
      <c r="C1264" s="8">
        <v>2389</v>
      </c>
      <c r="D1264" s="9" t="s">
        <v>53</v>
      </c>
      <c r="E1264" s="9" t="s">
        <v>65</v>
      </c>
      <c r="F1264" s="9" t="s">
        <v>55</v>
      </c>
      <c r="G1264" s="9">
        <v>8</v>
      </c>
      <c r="H1264" s="9">
        <v>3744</v>
      </c>
      <c r="I1264" s="9">
        <v>681.40800000000002</v>
      </c>
      <c r="J1264" s="64">
        <f t="shared" si="19"/>
        <v>1261</v>
      </c>
    </row>
    <row r="1265" spans="2:10" x14ac:dyDescent="0.25">
      <c r="B1265" s="67">
        <v>41812</v>
      </c>
      <c r="C1265" s="8">
        <v>2909</v>
      </c>
      <c r="D1265" s="9" t="s">
        <v>56</v>
      </c>
      <c r="E1265" s="9" t="s">
        <v>64</v>
      </c>
      <c r="F1265" s="9" t="s">
        <v>59</v>
      </c>
      <c r="G1265" s="9">
        <v>9</v>
      </c>
      <c r="H1265" s="9">
        <v>4252.5</v>
      </c>
      <c r="I1265" s="9">
        <v>680.40000000000009</v>
      </c>
      <c r="J1265" s="64">
        <f t="shared" si="19"/>
        <v>1262</v>
      </c>
    </row>
    <row r="1266" spans="2:10" x14ac:dyDescent="0.25">
      <c r="B1266" s="67">
        <v>41787</v>
      </c>
      <c r="C1266" s="8">
        <v>1258</v>
      </c>
      <c r="D1266" s="9" t="s">
        <v>53</v>
      </c>
      <c r="E1266" s="9" t="s">
        <v>54</v>
      </c>
      <c r="F1266" s="9" t="s">
        <v>58</v>
      </c>
      <c r="G1266" s="9">
        <v>9</v>
      </c>
      <c r="H1266" s="9">
        <v>1795.5</v>
      </c>
      <c r="I1266" s="9">
        <v>677.44215000000008</v>
      </c>
      <c r="J1266" s="64">
        <f t="shared" si="19"/>
        <v>1263</v>
      </c>
    </row>
    <row r="1267" spans="2:10" x14ac:dyDescent="0.25">
      <c r="B1267" s="67">
        <v>41359</v>
      </c>
      <c r="C1267" s="8">
        <v>1732</v>
      </c>
      <c r="D1267" s="9" t="s">
        <v>53</v>
      </c>
      <c r="E1267" s="9" t="s">
        <v>62</v>
      </c>
      <c r="F1267" s="9" t="s">
        <v>55</v>
      </c>
      <c r="G1267" s="9">
        <v>6</v>
      </c>
      <c r="H1267" s="9">
        <v>4698</v>
      </c>
      <c r="I1267" s="9">
        <v>676.19880000000012</v>
      </c>
      <c r="J1267" s="64">
        <f t="shared" si="19"/>
        <v>1264</v>
      </c>
    </row>
    <row r="1268" spans="2:10" x14ac:dyDescent="0.25">
      <c r="B1268" s="67">
        <v>41364</v>
      </c>
      <c r="C1268" s="8">
        <v>2099</v>
      </c>
      <c r="D1268" s="9" t="s">
        <v>56</v>
      </c>
      <c r="E1268" s="9" t="s">
        <v>62</v>
      </c>
      <c r="F1268" s="9" t="s">
        <v>59</v>
      </c>
      <c r="G1268" s="9">
        <v>7</v>
      </c>
      <c r="H1268" s="9">
        <v>1533</v>
      </c>
      <c r="I1268" s="9">
        <v>673.75350000000003</v>
      </c>
      <c r="J1268" s="64">
        <f t="shared" si="19"/>
        <v>1265</v>
      </c>
    </row>
    <row r="1269" spans="2:10" x14ac:dyDescent="0.25">
      <c r="B1269" s="67">
        <v>40949</v>
      </c>
      <c r="C1269" s="8">
        <v>1507</v>
      </c>
      <c r="D1269" s="9" t="s">
        <v>53</v>
      </c>
      <c r="E1269" s="9" t="s">
        <v>61</v>
      </c>
      <c r="F1269" s="9" t="s">
        <v>55</v>
      </c>
      <c r="G1269" s="9">
        <v>9</v>
      </c>
      <c r="H1269" s="9">
        <v>1809</v>
      </c>
      <c r="I1269" s="9">
        <v>672.22439999999995</v>
      </c>
      <c r="J1269" s="64">
        <f t="shared" si="19"/>
        <v>1266</v>
      </c>
    </row>
    <row r="1270" spans="2:10" x14ac:dyDescent="0.25">
      <c r="B1270" s="67">
        <v>41783</v>
      </c>
      <c r="C1270" s="8">
        <v>2227</v>
      </c>
      <c r="D1270" s="9" t="s">
        <v>53</v>
      </c>
      <c r="E1270" s="9" t="s">
        <v>63</v>
      </c>
      <c r="F1270" s="9" t="s">
        <v>55</v>
      </c>
      <c r="G1270" s="9">
        <v>9</v>
      </c>
      <c r="H1270" s="9">
        <v>1809</v>
      </c>
      <c r="I1270" s="9">
        <v>672.22439999999995</v>
      </c>
      <c r="J1270" s="64">
        <f t="shared" si="19"/>
        <v>1266</v>
      </c>
    </row>
    <row r="1271" spans="2:10" x14ac:dyDescent="0.25">
      <c r="B1271" s="67">
        <v>41825</v>
      </c>
      <c r="C1271" s="8">
        <v>2823</v>
      </c>
      <c r="D1271" s="9" t="s">
        <v>57</v>
      </c>
      <c r="E1271" s="9" t="s">
        <v>65</v>
      </c>
      <c r="F1271" s="9" t="s">
        <v>58</v>
      </c>
      <c r="G1271" s="9">
        <v>7</v>
      </c>
      <c r="H1271" s="9">
        <v>2044</v>
      </c>
      <c r="I1271" s="9">
        <v>671.45400000000006</v>
      </c>
      <c r="J1271" s="64">
        <f t="shared" si="19"/>
        <v>1268</v>
      </c>
    </row>
    <row r="1272" spans="2:10" x14ac:dyDescent="0.25">
      <c r="B1272" s="67">
        <v>40930</v>
      </c>
      <c r="C1272" s="8">
        <v>1321</v>
      </c>
      <c r="D1272" s="9" t="s">
        <v>53</v>
      </c>
      <c r="E1272" s="9" t="s">
        <v>60</v>
      </c>
      <c r="F1272" s="9" t="s">
        <v>58</v>
      </c>
      <c r="G1272" s="9">
        <v>9</v>
      </c>
      <c r="H1272" s="9">
        <v>6021</v>
      </c>
      <c r="I1272" s="9">
        <v>669.33450000000005</v>
      </c>
      <c r="J1272" s="64">
        <f t="shared" si="19"/>
        <v>1269</v>
      </c>
    </row>
    <row r="1273" spans="2:10" x14ac:dyDescent="0.25">
      <c r="B1273" s="67">
        <v>41380</v>
      </c>
      <c r="C1273" s="8">
        <v>1216</v>
      </c>
      <c r="D1273" s="9" t="s">
        <v>53</v>
      </c>
      <c r="E1273" s="9" t="s">
        <v>54</v>
      </c>
      <c r="F1273" s="9" t="s">
        <v>59</v>
      </c>
      <c r="G1273" s="9">
        <v>8</v>
      </c>
      <c r="H1273" s="9">
        <v>1998</v>
      </c>
      <c r="I1273" s="9">
        <v>666.73260000000005</v>
      </c>
      <c r="J1273" s="64">
        <f t="shared" si="19"/>
        <v>1270</v>
      </c>
    </row>
    <row r="1274" spans="2:10" x14ac:dyDescent="0.25">
      <c r="B1274" s="67">
        <v>41361</v>
      </c>
      <c r="C1274" s="8">
        <v>1941</v>
      </c>
      <c r="D1274" s="9" t="s">
        <v>57</v>
      </c>
      <c r="E1274" s="9" t="s">
        <v>61</v>
      </c>
      <c r="F1274" s="9" t="s">
        <v>58</v>
      </c>
      <c r="G1274" s="9">
        <v>6</v>
      </c>
      <c r="H1274" s="9">
        <v>7812</v>
      </c>
      <c r="I1274" s="9">
        <v>666.16830000000004</v>
      </c>
      <c r="J1274" s="64">
        <f t="shared" si="19"/>
        <v>1271</v>
      </c>
    </row>
    <row r="1275" spans="2:10" x14ac:dyDescent="0.25">
      <c r="B1275" s="67">
        <v>41768</v>
      </c>
      <c r="C1275" s="8">
        <v>2889</v>
      </c>
      <c r="D1275" s="9" t="s">
        <v>57</v>
      </c>
      <c r="E1275" s="9" t="s">
        <v>64</v>
      </c>
      <c r="F1275" s="9" t="s">
        <v>59</v>
      </c>
      <c r="G1275" s="9">
        <v>8</v>
      </c>
      <c r="H1275" s="9">
        <v>5832</v>
      </c>
      <c r="I1275" s="9">
        <v>666.01440000000002</v>
      </c>
      <c r="J1275" s="64">
        <f t="shared" si="19"/>
        <v>1272</v>
      </c>
    </row>
    <row r="1276" spans="2:10" x14ac:dyDescent="0.25">
      <c r="B1276" s="67">
        <v>41394</v>
      </c>
      <c r="C1276" s="8">
        <v>1419</v>
      </c>
      <c r="D1276" s="9" t="s">
        <v>57</v>
      </c>
      <c r="E1276" s="9" t="s">
        <v>60</v>
      </c>
      <c r="F1276" s="9" t="s">
        <v>58</v>
      </c>
      <c r="G1276" s="9">
        <v>6</v>
      </c>
      <c r="H1276" s="9">
        <v>4266</v>
      </c>
      <c r="I1276" s="9">
        <v>665.92259999999999</v>
      </c>
      <c r="J1276" s="64">
        <f t="shared" si="19"/>
        <v>1273</v>
      </c>
    </row>
    <row r="1277" spans="2:10" x14ac:dyDescent="0.25">
      <c r="B1277" s="67">
        <v>40971</v>
      </c>
      <c r="C1277" s="8">
        <v>2754</v>
      </c>
      <c r="D1277" s="9" t="s">
        <v>57</v>
      </c>
      <c r="E1277" s="9" t="s">
        <v>65</v>
      </c>
      <c r="F1277" s="9" t="s">
        <v>59</v>
      </c>
      <c r="G1277" s="9">
        <v>10</v>
      </c>
      <c r="H1277" s="9">
        <v>2205</v>
      </c>
      <c r="I1277" s="9">
        <v>665.68949999999995</v>
      </c>
      <c r="J1277" s="64">
        <f t="shared" si="19"/>
        <v>1274</v>
      </c>
    </row>
    <row r="1278" spans="2:10" x14ac:dyDescent="0.25">
      <c r="B1278" s="67">
        <v>41784</v>
      </c>
      <c r="C1278" s="8">
        <v>1255</v>
      </c>
      <c r="D1278" s="9" t="s">
        <v>53</v>
      </c>
      <c r="E1278" s="9" t="s">
        <v>54</v>
      </c>
      <c r="F1278" s="9" t="s">
        <v>55</v>
      </c>
      <c r="G1278" s="9">
        <v>7</v>
      </c>
      <c r="H1278" s="9">
        <v>6363</v>
      </c>
      <c r="I1278" s="9">
        <v>663.02459999999996</v>
      </c>
      <c r="J1278" s="64">
        <f t="shared" si="19"/>
        <v>1275</v>
      </c>
    </row>
    <row r="1279" spans="2:10" x14ac:dyDescent="0.25">
      <c r="B1279" s="67">
        <v>41779</v>
      </c>
      <c r="C1279" s="8">
        <v>2001</v>
      </c>
      <c r="D1279" s="9" t="s">
        <v>57</v>
      </c>
      <c r="E1279" s="9" t="s">
        <v>61</v>
      </c>
      <c r="F1279" s="9" t="s">
        <v>55</v>
      </c>
      <c r="G1279" s="9">
        <v>6</v>
      </c>
      <c r="H1279" s="9">
        <v>3096</v>
      </c>
      <c r="I1279" s="9">
        <v>655.42319999999995</v>
      </c>
      <c r="J1279" s="64">
        <f t="shared" si="19"/>
        <v>1276</v>
      </c>
    </row>
    <row r="1280" spans="2:10" x14ac:dyDescent="0.25">
      <c r="B1280" s="67">
        <v>41795</v>
      </c>
      <c r="C1280" s="8">
        <v>2808</v>
      </c>
      <c r="D1280" s="9" t="s">
        <v>57</v>
      </c>
      <c r="E1280" s="9" t="s">
        <v>65</v>
      </c>
      <c r="F1280" s="9" t="s">
        <v>59</v>
      </c>
      <c r="G1280" s="9">
        <v>6</v>
      </c>
      <c r="H1280" s="9">
        <v>1458</v>
      </c>
      <c r="I1280" s="9">
        <v>653.7672</v>
      </c>
      <c r="J1280" s="64">
        <f t="shared" si="19"/>
        <v>1277</v>
      </c>
    </row>
    <row r="1281" spans="2:10" x14ac:dyDescent="0.25">
      <c r="B1281" s="67">
        <v>41774</v>
      </c>
      <c r="C1281" s="8">
        <v>1245</v>
      </c>
      <c r="D1281" s="9" t="s">
        <v>57</v>
      </c>
      <c r="E1281" s="9" t="s">
        <v>54</v>
      </c>
      <c r="F1281" s="9" t="s">
        <v>55</v>
      </c>
      <c r="G1281" s="9">
        <v>7</v>
      </c>
      <c r="H1281" s="9">
        <v>3192</v>
      </c>
      <c r="I1281" s="9">
        <v>653.40239999999994</v>
      </c>
      <c r="J1281" s="64">
        <f t="shared" si="19"/>
        <v>1278</v>
      </c>
    </row>
    <row r="1282" spans="2:10" x14ac:dyDescent="0.25">
      <c r="B1282" s="67">
        <v>41770</v>
      </c>
      <c r="C1282" s="8">
        <v>1632</v>
      </c>
      <c r="D1282" s="9" t="s">
        <v>57</v>
      </c>
      <c r="E1282" s="9" t="s">
        <v>61</v>
      </c>
      <c r="F1282" s="9" t="s">
        <v>55</v>
      </c>
      <c r="G1282" s="9">
        <v>6</v>
      </c>
      <c r="H1282" s="9">
        <v>4725</v>
      </c>
      <c r="I1282" s="9">
        <v>651.73500000000001</v>
      </c>
      <c r="J1282" s="64">
        <f t="shared" si="19"/>
        <v>1279</v>
      </c>
    </row>
    <row r="1283" spans="2:10" x14ac:dyDescent="0.25">
      <c r="B1283" s="67">
        <v>41401</v>
      </c>
      <c r="C1283" s="8">
        <v>2584</v>
      </c>
      <c r="D1283" s="9" t="s">
        <v>53</v>
      </c>
      <c r="E1283" s="9" t="s">
        <v>63</v>
      </c>
      <c r="F1283" s="9" t="s">
        <v>59</v>
      </c>
      <c r="G1283" s="9">
        <v>8</v>
      </c>
      <c r="H1283" s="9">
        <v>10260</v>
      </c>
      <c r="I1283" s="9">
        <v>649.0476000000001</v>
      </c>
      <c r="J1283" s="64">
        <f t="shared" si="19"/>
        <v>1280</v>
      </c>
    </row>
    <row r="1284" spans="2:10" x14ac:dyDescent="0.25">
      <c r="B1284" s="67">
        <v>41827</v>
      </c>
      <c r="C1284" s="8">
        <v>1298</v>
      </c>
      <c r="D1284" s="9" t="s">
        <v>56</v>
      </c>
      <c r="E1284" s="9" t="s">
        <v>54</v>
      </c>
      <c r="F1284" s="9" t="s">
        <v>59</v>
      </c>
      <c r="G1284" s="9">
        <v>8</v>
      </c>
      <c r="H1284" s="9">
        <v>3960</v>
      </c>
      <c r="I1284" s="9">
        <v>647.26200000000006</v>
      </c>
      <c r="J1284" s="64">
        <f t="shared" ref="J1284:J1328" si="20">RANK(I1284,$I$4:$I$1328,0)</f>
        <v>1281</v>
      </c>
    </row>
    <row r="1285" spans="2:10" x14ac:dyDescent="0.25">
      <c r="B1285" s="67">
        <v>41808</v>
      </c>
      <c r="C1285" s="8">
        <v>1651</v>
      </c>
      <c r="D1285" s="9" t="s">
        <v>53</v>
      </c>
      <c r="E1285" s="9" t="s">
        <v>61</v>
      </c>
      <c r="F1285" s="9" t="s">
        <v>55</v>
      </c>
      <c r="G1285" s="9">
        <v>10</v>
      </c>
      <c r="H1285" s="9">
        <v>9375</v>
      </c>
      <c r="I1285" s="9">
        <v>647.25</v>
      </c>
      <c r="J1285" s="64">
        <f t="shared" si="20"/>
        <v>1282</v>
      </c>
    </row>
    <row r="1286" spans="2:10" x14ac:dyDescent="0.25">
      <c r="B1286" s="67">
        <v>41821</v>
      </c>
      <c r="C1286" s="8">
        <v>2246</v>
      </c>
      <c r="D1286" s="9" t="s">
        <v>56</v>
      </c>
      <c r="E1286" s="9" t="s">
        <v>63</v>
      </c>
      <c r="F1286" s="9" t="s">
        <v>55</v>
      </c>
      <c r="G1286" s="9">
        <v>6</v>
      </c>
      <c r="H1286" s="9">
        <v>7290</v>
      </c>
      <c r="I1286" s="9">
        <v>645.01920000000007</v>
      </c>
      <c r="J1286" s="64">
        <f t="shared" si="20"/>
        <v>1283</v>
      </c>
    </row>
    <row r="1287" spans="2:10" x14ac:dyDescent="0.25">
      <c r="B1287" s="67">
        <v>41366</v>
      </c>
      <c r="C1287" s="8">
        <v>2201</v>
      </c>
      <c r="D1287" s="9" t="s">
        <v>56</v>
      </c>
      <c r="E1287" s="9" t="s">
        <v>63</v>
      </c>
      <c r="F1287" s="9" t="s">
        <v>55</v>
      </c>
      <c r="G1287" s="9">
        <v>6</v>
      </c>
      <c r="H1287" s="9">
        <v>1935</v>
      </c>
      <c r="I1287" s="9">
        <v>637.77600000000007</v>
      </c>
      <c r="J1287" s="64">
        <f t="shared" si="20"/>
        <v>1284</v>
      </c>
    </row>
    <row r="1288" spans="2:10" x14ac:dyDescent="0.25">
      <c r="B1288" s="67">
        <v>40925</v>
      </c>
      <c r="C1288" s="8">
        <v>1804</v>
      </c>
      <c r="D1288" s="9" t="s">
        <v>53</v>
      </c>
      <c r="E1288" s="9" t="s">
        <v>63</v>
      </c>
      <c r="F1288" s="9" t="s">
        <v>55</v>
      </c>
      <c r="G1288" s="9">
        <v>7</v>
      </c>
      <c r="H1288" s="9">
        <v>9502.5</v>
      </c>
      <c r="I1288" s="9">
        <v>634.5769499999999</v>
      </c>
      <c r="J1288" s="64">
        <f t="shared" si="20"/>
        <v>1285</v>
      </c>
    </row>
    <row r="1289" spans="2:10" x14ac:dyDescent="0.25">
      <c r="B1289" s="67">
        <v>40924</v>
      </c>
      <c r="C1289" s="8">
        <v>2468</v>
      </c>
      <c r="D1289" s="9" t="s">
        <v>56</v>
      </c>
      <c r="E1289" s="9" t="s">
        <v>64</v>
      </c>
      <c r="F1289" s="9" t="s">
        <v>59</v>
      </c>
      <c r="G1289" s="9">
        <v>9</v>
      </c>
      <c r="H1289" s="9">
        <v>4104</v>
      </c>
      <c r="I1289" s="9">
        <v>632.22119999999995</v>
      </c>
      <c r="J1289" s="64">
        <f t="shared" si="20"/>
        <v>1286</v>
      </c>
    </row>
    <row r="1290" spans="2:10" x14ac:dyDescent="0.25">
      <c r="B1290" s="67">
        <v>41793</v>
      </c>
      <c r="C1290" s="8">
        <v>2537</v>
      </c>
      <c r="D1290" s="9" t="s">
        <v>56</v>
      </c>
      <c r="E1290" s="9" t="s">
        <v>64</v>
      </c>
      <c r="F1290" s="9" t="s">
        <v>58</v>
      </c>
      <c r="G1290" s="9">
        <v>10</v>
      </c>
      <c r="H1290" s="9">
        <v>3270</v>
      </c>
      <c r="I1290" s="9">
        <v>632.09100000000001</v>
      </c>
      <c r="J1290" s="64">
        <f t="shared" si="20"/>
        <v>1287</v>
      </c>
    </row>
    <row r="1291" spans="2:10" x14ac:dyDescent="0.25">
      <c r="B1291" s="67">
        <v>40945</v>
      </c>
      <c r="C1291" s="8">
        <v>1336</v>
      </c>
      <c r="D1291" s="9" t="s">
        <v>53</v>
      </c>
      <c r="E1291" s="9" t="s">
        <v>60</v>
      </c>
      <c r="F1291" s="9" t="s">
        <v>55</v>
      </c>
      <c r="G1291" s="9">
        <v>8</v>
      </c>
      <c r="H1291" s="9">
        <v>6264</v>
      </c>
      <c r="I1291" s="9">
        <v>628.07040000000006</v>
      </c>
      <c r="J1291" s="64">
        <f t="shared" si="20"/>
        <v>1288</v>
      </c>
    </row>
    <row r="1292" spans="2:10" x14ac:dyDescent="0.25">
      <c r="B1292" s="67">
        <v>41345</v>
      </c>
      <c r="C1292" s="8">
        <v>2394</v>
      </c>
      <c r="D1292" s="9" t="s">
        <v>57</v>
      </c>
      <c r="E1292" s="9" t="s">
        <v>65</v>
      </c>
      <c r="F1292" s="9" t="s">
        <v>59</v>
      </c>
      <c r="G1292" s="9">
        <v>10</v>
      </c>
      <c r="H1292" s="9">
        <v>2000</v>
      </c>
      <c r="I1292" s="9">
        <v>623.80000000000007</v>
      </c>
      <c r="J1292" s="64">
        <f t="shared" si="20"/>
        <v>1289</v>
      </c>
    </row>
    <row r="1293" spans="2:10" x14ac:dyDescent="0.25">
      <c r="B1293" s="67">
        <v>41377</v>
      </c>
      <c r="C1293" s="8">
        <v>1213</v>
      </c>
      <c r="D1293" s="9" t="s">
        <v>53</v>
      </c>
      <c r="E1293" s="9" t="s">
        <v>54</v>
      </c>
      <c r="F1293" s="9" t="s">
        <v>58</v>
      </c>
      <c r="G1293" s="9">
        <v>10</v>
      </c>
      <c r="H1293" s="9">
        <v>6075</v>
      </c>
      <c r="I1293" s="9">
        <v>623.70000000000005</v>
      </c>
      <c r="J1293" s="64">
        <f t="shared" si="20"/>
        <v>1290</v>
      </c>
    </row>
    <row r="1294" spans="2:10" x14ac:dyDescent="0.25">
      <c r="B1294" s="67">
        <v>41773</v>
      </c>
      <c r="C1294" s="8">
        <v>2129</v>
      </c>
      <c r="D1294" s="9" t="s">
        <v>56</v>
      </c>
      <c r="E1294" s="9" t="s">
        <v>62</v>
      </c>
      <c r="F1294" s="9" t="s">
        <v>55</v>
      </c>
      <c r="G1294" s="9">
        <v>8</v>
      </c>
      <c r="H1294" s="9">
        <v>7056</v>
      </c>
      <c r="I1294" s="9">
        <v>617.57640000000004</v>
      </c>
      <c r="J1294" s="64">
        <f t="shared" si="20"/>
        <v>1291</v>
      </c>
    </row>
    <row r="1295" spans="2:10" x14ac:dyDescent="0.25">
      <c r="B1295" s="67">
        <v>40950</v>
      </c>
      <c r="C1295" s="8">
        <v>1341</v>
      </c>
      <c r="D1295" s="9" t="s">
        <v>57</v>
      </c>
      <c r="E1295" s="9" t="s">
        <v>60</v>
      </c>
      <c r="F1295" s="9" t="s">
        <v>59</v>
      </c>
      <c r="G1295" s="9">
        <v>6</v>
      </c>
      <c r="H1295" s="9">
        <v>8325</v>
      </c>
      <c r="I1295" s="9">
        <v>614.8845</v>
      </c>
      <c r="J1295" s="64">
        <f t="shared" si="20"/>
        <v>1292</v>
      </c>
    </row>
    <row r="1296" spans="2:10" x14ac:dyDescent="0.25">
      <c r="B1296" s="67">
        <v>41360</v>
      </c>
      <c r="C1296" s="8">
        <v>2402</v>
      </c>
      <c r="D1296" s="9" t="s">
        <v>56</v>
      </c>
      <c r="E1296" s="9" t="s">
        <v>65</v>
      </c>
      <c r="F1296" s="9" t="s">
        <v>58</v>
      </c>
      <c r="G1296" s="9">
        <v>10</v>
      </c>
      <c r="H1296" s="9">
        <v>1635</v>
      </c>
      <c r="I1296" s="9">
        <v>612.9615</v>
      </c>
      <c r="J1296" s="64">
        <f t="shared" si="20"/>
        <v>1293</v>
      </c>
    </row>
    <row r="1297" spans="2:10" x14ac:dyDescent="0.25">
      <c r="B1297" s="67">
        <v>41793</v>
      </c>
      <c r="C1297" s="8">
        <v>2807</v>
      </c>
      <c r="D1297" s="9" t="s">
        <v>56</v>
      </c>
      <c r="E1297" s="9" t="s">
        <v>65</v>
      </c>
      <c r="F1297" s="9" t="s">
        <v>58</v>
      </c>
      <c r="G1297" s="9">
        <v>7</v>
      </c>
      <c r="H1297" s="9">
        <v>7612.5</v>
      </c>
      <c r="I1297" s="9">
        <v>609.60900000000004</v>
      </c>
      <c r="J1297" s="64">
        <f t="shared" si="20"/>
        <v>1294</v>
      </c>
    </row>
    <row r="1298" spans="2:10" x14ac:dyDescent="0.25">
      <c r="B1298" s="67">
        <v>41365</v>
      </c>
      <c r="C1298" s="8">
        <v>2566</v>
      </c>
      <c r="D1298" s="9" t="s">
        <v>53</v>
      </c>
      <c r="E1298" s="9" t="s">
        <v>63</v>
      </c>
      <c r="F1298" s="9" t="s">
        <v>59</v>
      </c>
      <c r="G1298" s="9">
        <v>7</v>
      </c>
      <c r="H1298" s="9">
        <v>3108</v>
      </c>
      <c r="I1298" s="9">
        <v>605.90460000000007</v>
      </c>
      <c r="J1298" s="64">
        <f t="shared" si="20"/>
        <v>1295</v>
      </c>
    </row>
    <row r="1299" spans="2:10" x14ac:dyDescent="0.25">
      <c r="B1299" s="67">
        <v>40942</v>
      </c>
      <c r="C1299" s="8">
        <v>2477</v>
      </c>
      <c r="D1299" s="9" t="s">
        <v>56</v>
      </c>
      <c r="E1299" s="9" t="s">
        <v>64</v>
      </c>
      <c r="F1299" s="9" t="s">
        <v>59</v>
      </c>
      <c r="G1299" s="9">
        <v>10</v>
      </c>
      <c r="H1299" s="9">
        <v>6060</v>
      </c>
      <c r="I1299" s="9">
        <v>601.75800000000004</v>
      </c>
      <c r="J1299" s="64">
        <f t="shared" si="20"/>
        <v>1296</v>
      </c>
    </row>
    <row r="1300" spans="2:10" x14ac:dyDescent="0.25">
      <c r="B1300" s="67">
        <v>41787</v>
      </c>
      <c r="C1300" s="8">
        <v>1447</v>
      </c>
      <c r="D1300" s="9" t="s">
        <v>53</v>
      </c>
      <c r="E1300" s="9" t="s">
        <v>60</v>
      </c>
      <c r="F1300" s="9" t="s">
        <v>58</v>
      </c>
      <c r="G1300" s="9">
        <v>10</v>
      </c>
      <c r="H1300" s="9">
        <v>3390</v>
      </c>
      <c r="I1300" s="9">
        <v>601.72499999999991</v>
      </c>
      <c r="J1300" s="64">
        <f t="shared" si="20"/>
        <v>1297</v>
      </c>
    </row>
    <row r="1301" spans="2:10" x14ac:dyDescent="0.25">
      <c r="B1301" s="67">
        <v>41362</v>
      </c>
      <c r="C1301" s="8">
        <v>1387</v>
      </c>
      <c r="D1301" s="9" t="s">
        <v>53</v>
      </c>
      <c r="E1301" s="9" t="s">
        <v>60</v>
      </c>
      <c r="F1301" s="9" t="s">
        <v>59</v>
      </c>
      <c r="G1301" s="9">
        <v>7</v>
      </c>
      <c r="H1301" s="9">
        <v>8111.25</v>
      </c>
      <c r="I1301" s="9">
        <v>597.799125</v>
      </c>
      <c r="J1301" s="64">
        <f t="shared" si="20"/>
        <v>1298</v>
      </c>
    </row>
    <row r="1302" spans="2:10" x14ac:dyDescent="0.25">
      <c r="B1302" s="67">
        <v>41351</v>
      </c>
      <c r="C1302" s="8">
        <v>1376</v>
      </c>
      <c r="D1302" s="9" t="s">
        <v>56</v>
      </c>
      <c r="E1302" s="9" t="s">
        <v>60</v>
      </c>
      <c r="F1302" s="9" t="s">
        <v>58</v>
      </c>
      <c r="G1302" s="9">
        <v>6</v>
      </c>
      <c r="H1302" s="9">
        <v>7074</v>
      </c>
      <c r="I1302" s="9">
        <v>594.03915000000006</v>
      </c>
      <c r="J1302" s="64">
        <f t="shared" si="20"/>
        <v>1299</v>
      </c>
    </row>
    <row r="1303" spans="2:10" x14ac:dyDescent="0.25">
      <c r="B1303" s="67">
        <v>41777</v>
      </c>
      <c r="C1303" s="8">
        <v>1248</v>
      </c>
      <c r="D1303" s="9" t="s">
        <v>57</v>
      </c>
      <c r="E1303" s="9" t="s">
        <v>54</v>
      </c>
      <c r="F1303" s="9" t="s">
        <v>58</v>
      </c>
      <c r="G1303" s="9">
        <v>7</v>
      </c>
      <c r="H1303" s="9">
        <v>4882.5</v>
      </c>
      <c r="I1303" s="9">
        <v>593.71199999999999</v>
      </c>
      <c r="J1303" s="64">
        <f t="shared" si="20"/>
        <v>1300</v>
      </c>
    </row>
    <row r="1304" spans="2:10" x14ac:dyDescent="0.25">
      <c r="B1304" s="67">
        <v>41373</v>
      </c>
      <c r="C1304" s="8">
        <v>2570</v>
      </c>
      <c r="D1304" s="9" t="s">
        <v>56</v>
      </c>
      <c r="E1304" s="9" t="s">
        <v>63</v>
      </c>
      <c r="F1304" s="9" t="s">
        <v>55</v>
      </c>
      <c r="G1304" s="9">
        <v>7</v>
      </c>
      <c r="H1304" s="9">
        <v>5607</v>
      </c>
      <c r="I1304" s="9">
        <v>591.35159999999996</v>
      </c>
      <c r="J1304" s="64">
        <f t="shared" si="20"/>
        <v>1301</v>
      </c>
    </row>
    <row r="1305" spans="2:10" x14ac:dyDescent="0.25">
      <c r="B1305" s="67">
        <v>40941</v>
      </c>
      <c r="C1305" s="8">
        <v>2841</v>
      </c>
      <c r="D1305" s="9" t="s">
        <v>57</v>
      </c>
      <c r="E1305" s="9" t="s">
        <v>64</v>
      </c>
      <c r="F1305" s="9" t="s">
        <v>58</v>
      </c>
      <c r="G1305" s="9">
        <v>6</v>
      </c>
      <c r="H1305" s="9">
        <v>3510</v>
      </c>
      <c r="I1305" s="9">
        <v>591.2595</v>
      </c>
      <c r="J1305" s="64">
        <f t="shared" si="20"/>
        <v>1302</v>
      </c>
    </row>
    <row r="1306" spans="2:10" x14ac:dyDescent="0.25">
      <c r="B1306" s="67">
        <v>41394</v>
      </c>
      <c r="C1306" s="8">
        <v>2790</v>
      </c>
      <c r="D1306" s="9" t="s">
        <v>57</v>
      </c>
      <c r="E1306" s="9" t="s">
        <v>65</v>
      </c>
      <c r="F1306" s="9" t="s">
        <v>59</v>
      </c>
      <c r="G1306" s="9">
        <v>6</v>
      </c>
      <c r="H1306" s="9">
        <v>4698</v>
      </c>
      <c r="I1306" s="9">
        <v>587.40659999999991</v>
      </c>
      <c r="J1306" s="64">
        <f t="shared" si="20"/>
        <v>1303</v>
      </c>
    </row>
    <row r="1307" spans="2:10" x14ac:dyDescent="0.25">
      <c r="B1307" s="67">
        <v>41778</v>
      </c>
      <c r="C1307" s="8">
        <v>1636</v>
      </c>
      <c r="D1307" s="9" t="s">
        <v>53</v>
      </c>
      <c r="E1307" s="9" t="s">
        <v>61</v>
      </c>
      <c r="F1307" s="9" t="s">
        <v>58</v>
      </c>
      <c r="G1307" s="9">
        <v>6</v>
      </c>
      <c r="H1307" s="9">
        <v>5319</v>
      </c>
      <c r="I1307" s="9">
        <v>586.33109999999999</v>
      </c>
      <c r="J1307" s="64">
        <f t="shared" si="20"/>
        <v>1304</v>
      </c>
    </row>
    <row r="1308" spans="2:10" x14ac:dyDescent="0.25">
      <c r="B1308" s="67">
        <v>41807</v>
      </c>
      <c r="C1308" s="8">
        <v>1467</v>
      </c>
      <c r="D1308" s="9" t="s">
        <v>57</v>
      </c>
      <c r="E1308" s="9" t="s">
        <v>60</v>
      </c>
      <c r="F1308" s="9" t="s">
        <v>59</v>
      </c>
      <c r="G1308" s="9">
        <v>6</v>
      </c>
      <c r="H1308" s="9">
        <v>4860</v>
      </c>
      <c r="I1308" s="9">
        <v>584.17200000000003</v>
      </c>
      <c r="J1308" s="64">
        <f t="shared" si="20"/>
        <v>1305</v>
      </c>
    </row>
    <row r="1309" spans="2:10" x14ac:dyDescent="0.25">
      <c r="B1309" s="67">
        <v>41805</v>
      </c>
      <c r="C1309" s="8">
        <v>2813</v>
      </c>
      <c r="D1309" s="9" t="s">
        <v>56</v>
      </c>
      <c r="E1309" s="9" t="s">
        <v>65</v>
      </c>
      <c r="F1309" s="9" t="s">
        <v>55</v>
      </c>
      <c r="G1309" s="9">
        <v>8</v>
      </c>
      <c r="H1309" s="9">
        <v>5436</v>
      </c>
      <c r="I1309" s="9">
        <v>578.75280000000009</v>
      </c>
      <c r="J1309" s="64">
        <f t="shared" si="20"/>
        <v>1306</v>
      </c>
    </row>
    <row r="1310" spans="2:10" x14ac:dyDescent="0.25">
      <c r="B1310" s="67">
        <v>41354</v>
      </c>
      <c r="C1310" s="8">
        <v>2093</v>
      </c>
      <c r="D1310" s="9" t="s">
        <v>56</v>
      </c>
      <c r="E1310" s="9" t="s">
        <v>62</v>
      </c>
      <c r="F1310" s="9" t="s">
        <v>55</v>
      </c>
      <c r="G1310" s="9">
        <v>8</v>
      </c>
      <c r="H1310" s="9">
        <v>1812</v>
      </c>
      <c r="I1310" s="9">
        <v>578.75280000000009</v>
      </c>
      <c r="J1310" s="64">
        <f t="shared" si="20"/>
        <v>1306</v>
      </c>
    </row>
    <row r="1311" spans="2:10" x14ac:dyDescent="0.25">
      <c r="B1311" s="67">
        <v>41373</v>
      </c>
      <c r="C1311" s="8">
        <v>2415</v>
      </c>
      <c r="D1311" s="9" t="s">
        <v>57</v>
      </c>
      <c r="E1311" s="9" t="s">
        <v>65</v>
      </c>
      <c r="F1311" s="9" t="s">
        <v>55</v>
      </c>
      <c r="G1311" s="9">
        <v>10</v>
      </c>
      <c r="H1311" s="9">
        <v>7575</v>
      </c>
      <c r="I1311" s="9">
        <v>578.73</v>
      </c>
      <c r="J1311" s="64">
        <f t="shared" si="20"/>
        <v>1308</v>
      </c>
    </row>
    <row r="1312" spans="2:10" x14ac:dyDescent="0.25">
      <c r="B1312" s="67">
        <v>40959</v>
      </c>
      <c r="C1312" s="8">
        <v>1884</v>
      </c>
      <c r="D1312" s="9" t="s">
        <v>57</v>
      </c>
      <c r="E1312" s="9" t="s">
        <v>61</v>
      </c>
      <c r="F1312" s="9" t="s">
        <v>55</v>
      </c>
      <c r="G1312" s="9">
        <v>6</v>
      </c>
      <c r="H1312" s="9">
        <v>1674</v>
      </c>
      <c r="I1312" s="9">
        <v>576.86040000000003</v>
      </c>
      <c r="J1312" s="64">
        <f t="shared" si="20"/>
        <v>1309</v>
      </c>
    </row>
    <row r="1313" spans="2:10" x14ac:dyDescent="0.25">
      <c r="B1313" s="67">
        <v>40915</v>
      </c>
      <c r="C1313" s="8">
        <v>2253</v>
      </c>
      <c r="D1313" s="9" t="s">
        <v>57</v>
      </c>
      <c r="E1313" s="9" t="s">
        <v>65</v>
      </c>
      <c r="F1313" s="9" t="s">
        <v>55</v>
      </c>
      <c r="G1313" s="9">
        <v>6</v>
      </c>
      <c r="H1313" s="9">
        <v>1674</v>
      </c>
      <c r="I1313" s="9">
        <v>571.16880000000003</v>
      </c>
      <c r="J1313" s="64">
        <f t="shared" si="20"/>
        <v>1310</v>
      </c>
    </row>
    <row r="1314" spans="2:10" x14ac:dyDescent="0.25">
      <c r="B1314" s="67">
        <v>40914</v>
      </c>
      <c r="C1314" s="8">
        <v>2039</v>
      </c>
      <c r="D1314" s="9" t="s">
        <v>56</v>
      </c>
      <c r="E1314" s="9" t="s">
        <v>62</v>
      </c>
      <c r="F1314" s="9" t="s">
        <v>55</v>
      </c>
      <c r="G1314" s="9">
        <v>9</v>
      </c>
      <c r="H1314" s="9">
        <v>9045</v>
      </c>
      <c r="I1314" s="9">
        <v>545.95619999999997</v>
      </c>
      <c r="J1314" s="64">
        <f t="shared" si="20"/>
        <v>1311</v>
      </c>
    </row>
    <row r="1315" spans="2:10" x14ac:dyDescent="0.25">
      <c r="B1315" s="67">
        <v>41346</v>
      </c>
      <c r="C1315" s="8">
        <v>2759</v>
      </c>
      <c r="D1315" s="9" t="s">
        <v>56</v>
      </c>
      <c r="E1315" s="9" t="s">
        <v>65</v>
      </c>
      <c r="F1315" s="9" t="s">
        <v>55</v>
      </c>
      <c r="G1315" s="9">
        <v>9</v>
      </c>
      <c r="H1315" s="9">
        <v>9045</v>
      </c>
      <c r="I1315" s="9">
        <v>545.95619999999997</v>
      </c>
      <c r="J1315" s="64">
        <f t="shared" si="20"/>
        <v>1311</v>
      </c>
    </row>
    <row r="1316" spans="2:10" x14ac:dyDescent="0.25">
      <c r="B1316" s="67">
        <v>41363</v>
      </c>
      <c r="C1316" s="8">
        <v>1734</v>
      </c>
      <c r="D1316" s="9" t="s">
        <v>57</v>
      </c>
      <c r="E1316" s="9" t="s">
        <v>62</v>
      </c>
      <c r="F1316" s="9" t="s">
        <v>58</v>
      </c>
      <c r="G1316" s="9">
        <v>6</v>
      </c>
      <c r="H1316" s="9">
        <v>5265</v>
      </c>
      <c r="I1316" s="9">
        <v>544.92750000000001</v>
      </c>
      <c r="J1316" s="64">
        <f t="shared" si="20"/>
        <v>1313</v>
      </c>
    </row>
    <row r="1317" spans="2:10" x14ac:dyDescent="0.25">
      <c r="B1317" s="67">
        <v>41824</v>
      </c>
      <c r="C1317" s="8">
        <v>1793</v>
      </c>
      <c r="D1317" s="9" t="s">
        <v>56</v>
      </c>
      <c r="E1317" s="9" t="s">
        <v>62</v>
      </c>
      <c r="F1317" s="9" t="s">
        <v>59</v>
      </c>
      <c r="G1317" s="9">
        <v>6</v>
      </c>
      <c r="H1317" s="9">
        <v>8955</v>
      </c>
      <c r="I1317" s="9">
        <v>543.74760000000003</v>
      </c>
      <c r="J1317" s="64">
        <f t="shared" si="20"/>
        <v>1314</v>
      </c>
    </row>
    <row r="1318" spans="2:10" x14ac:dyDescent="0.25">
      <c r="B1318" s="67">
        <v>41820</v>
      </c>
      <c r="C1318" s="8">
        <v>2550</v>
      </c>
      <c r="D1318" s="9" t="s">
        <v>57</v>
      </c>
      <c r="E1318" s="9" t="s">
        <v>64</v>
      </c>
      <c r="F1318" s="9" t="s">
        <v>55</v>
      </c>
      <c r="G1318" s="9">
        <v>10</v>
      </c>
      <c r="H1318" s="9">
        <v>5175</v>
      </c>
      <c r="I1318" s="9">
        <v>541.30500000000006</v>
      </c>
      <c r="J1318" s="64">
        <f t="shared" si="20"/>
        <v>1315</v>
      </c>
    </row>
    <row r="1319" spans="2:10" x14ac:dyDescent="0.25">
      <c r="B1319" s="67">
        <v>40935</v>
      </c>
      <c r="C1319" s="8">
        <v>1326</v>
      </c>
      <c r="D1319" s="9" t="s">
        <v>57</v>
      </c>
      <c r="E1319" s="9" t="s">
        <v>60</v>
      </c>
      <c r="F1319" s="9" t="s">
        <v>55</v>
      </c>
      <c r="G1319" s="9">
        <v>10</v>
      </c>
      <c r="H1319" s="9">
        <v>4995</v>
      </c>
      <c r="I1319" s="9">
        <v>534.798</v>
      </c>
      <c r="J1319" s="64">
        <f t="shared" si="20"/>
        <v>1316</v>
      </c>
    </row>
    <row r="1320" spans="2:10" x14ac:dyDescent="0.25">
      <c r="B1320" s="67">
        <v>40936</v>
      </c>
      <c r="C1320" s="8">
        <v>2474</v>
      </c>
      <c r="D1320" s="9" t="s">
        <v>56</v>
      </c>
      <c r="E1320" s="9" t="s">
        <v>64</v>
      </c>
      <c r="F1320" s="9" t="s">
        <v>58</v>
      </c>
      <c r="G1320" s="9">
        <v>6</v>
      </c>
      <c r="H1320" s="9">
        <v>1377</v>
      </c>
      <c r="I1320" s="9">
        <v>533.31209999999987</v>
      </c>
      <c r="J1320" s="64">
        <f t="shared" si="20"/>
        <v>1317</v>
      </c>
    </row>
    <row r="1321" spans="2:10" x14ac:dyDescent="0.25">
      <c r="B1321" s="67">
        <v>41800</v>
      </c>
      <c r="C1321" s="8">
        <v>1271</v>
      </c>
      <c r="D1321" s="9" t="s">
        <v>56</v>
      </c>
      <c r="E1321" s="9" t="s">
        <v>54</v>
      </c>
      <c r="F1321" s="9" t="s">
        <v>59</v>
      </c>
      <c r="G1321" s="9">
        <v>10</v>
      </c>
      <c r="H1321" s="9">
        <v>1545</v>
      </c>
      <c r="I1321" s="9">
        <v>532.09799999999996</v>
      </c>
      <c r="J1321" s="64">
        <f t="shared" si="20"/>
        <v>1318</v>
      </c>
    </row>
    <row r="1322" spans="2:10" x14ac:dyDescent="0.25">
      <c r="B1322" s="67">
        <v>41369</v>
      </c>
      <c r="C1322" s="8">
        <v>2872</v>
      </c>
      <c r="D1322" s="9" t="s">
        <v>53</v>
      </c>
      <c r="E1322" s="9" t="s">
        <v>64</v>
      </c>
      <c r="F1322" s="9" t="s">
        <v>59</v>
      </c>
      <c r="G1322" s="9">
        <v>6</v>
      </c>
      <c r="H1322" s="9">
        <v>7222.5</v>
      </c>
      <c r="I1322" s="9">
        <v>529.26480000000004</v>
      </c>
      <c r="J1322" s="64">
        <f t="shared" si="20"/>
        <v>1319</v>
      </c>
    </row>
    <row r="1323" spans="2:10" x14ac:dyDescent="0.25">
      <c r="B1323" s="67">
        <v>40969</v>
      </c>
      <c r="C1323" s="8">
        <v>2193</v>
      </c>
      <c r="D1323" s="9" t="s">
        <v>53</v>
      </c>
      <c r="E1323" s="9" t="s">
        <v>63</v>
      </c>
      <c r="F1323" s="9" t="s">
        <v>59</v>
      </c>
      <c r="G1323" s="9">
        <v>7</v>
      </c>
      <c r="H1323" s="9">
        <v>1522.5</v>
      </c>
      <c r="I1323" s="9">
        <v>509.42850000000004</v>
      </c>
      <c r="J1323" s="64">
        <f t="shared" si="20"/>
        <v>1320</v>
      </c>
    </row>
    <row r="1324" spans="2:10" x14ac:dyDescent="0.25">
      <c r="B1324" s="67">
        <v>41353</v>
      </c>
      <c r="C1324" s="8">
        <v>1839</v>
      </c>
      <c r="D1324" s="9" t="s">
        <v>57</v>
      </c>
      <c r="E1324" s="9" t="s">
        <v>63</v>
      </c>
      <c r="F1324" s="9" t="s">
        <v>55</v>
      </c>
      <c r="G1324" s="9">
        <v>7</v>
      </c>
      <c r="H1324" s="9">
        <v>6048</v>
      </c>
      <c r="I1324" s="9">
        <v>503.79839999999996</v>
      </c>
      <c r="J1324" s="64">
        <f t="shared" si="20"/>
        <v>1321</v>
      </c>
    </row>
    <row r="1325" spans="2:10" x14ac:dyDescent="0.25">
      <c r="B1325" s="67">
        <v>41829</v>
      </c>
      <c r="C1325" s="8">
        <v>2559</v>
      </c>
      <c r="D1325" s="9" t="s">
        <v>57</v>
      </c>
      <c r="E1325" s="9" t="s">
        <v>64</v>
      </c>
      <c r="F1325" s="9" t="s">
        <v>55</v>
      </c>
      <c r="G1325" s="9">
        <v>7</v>
      </c>
      <c r="H1325" s="9">
        <v>4536</v>
      </c>
      <c r="I1325" s="9">
        <v>503.79839999999996</v>
      </c>
      <c r="J1325" s="64">
        <f t="shared" si="20"/>
        <v>1321</v>
      </c>
    </row>
    <row r="1326" spans="2:10" x14ac:dyDescent="0.25">
      <c r="B1326" s="67">
        <v>40966</v>
      </c>
      <c r="C1326" s="8">
        <v>2489</v>
      </c>
      <c r="D1326" s="9" t="s">
        <v>56</v>
      </c>
      <c r="E1326" s="9" t="s">
        <v>64</v>
      </c>
      <c r="F1326" s="9" t="s">
        <v>55</v>
      </c>
      <c r="G1326" s="9">
        <v>8</v>
      </c>
      <c r="H1326" s="9">
        <v>7800</v>
      </c>
      <c r="I1326" s="9">
        <v>487.5</v>
      </c>
      <c r="J1326" s="64">
        <f t="shared" si="20"/>
        <v>1323</v>
      </c>
    </row>
    <row r="1327" spans="2:10" x14ac:dyDescent="0.25">
      <c r="B1327" s="67">
        <v>41375</v>
      </c>
      <c r="C1327" s="8">
        <v>1211</v>
      </c>
      <c r="D1327" s="9" t="s">
        <v>56</v>
      </c>
      <c r="E1327" s="9" t="s">
        <v>54</v>
      </c>
      <c r="F1327" s="9" t="s">
        <v>55</v>
      </c>
      <c r="G1327" s="9">
        <v>6</v>
      </c>
      <c r="H1327" s="9">
        <v>3132</v>
      </c>
      <c r="I1327" s="9">
        <v>472.46220000000005</v>
      </c>
      <c r="J1327" s="64">
        <f t="shared" si="20"/>
        <v>1324</v>
      </c>
    </row>
    <row r="1328" spans="2:10" ht="15.75" thickBot="1" x14ac:dyDescent="0.3">
      <c r="B1328" s="70">
        <v>40942</v>
      </c>
      <c r="C1328" s="71">
        <v>1144</v>
      </c>
      <c r="D1328" s="72" t="s">
        <v>53</v>
      </c>
      <c r="E1328" s="72" t="s">
        <v>54</v>
      </c>
      <c r="F1328" s="72" t="s">
        <v>59</v>
      </c>
      <c r="G1328" s="72">
        <v>6</v>
      </c>
      <c r="H1328" s="72">
        <v>3060</v>
      </c>
      <c r="I1328" s="72">
        <v>461.60100000000006</v>
      </c>
      <c r="J1328" s="64">
        <f t="shared" si="20"/>
        <v>1325</v>
      </c>
    </row>
  </sheetData>
  <sortState ref="B4:J1328">
    <sortCondition ref="J4:J1328"/>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0"/>
  <sheetViews>
    <sheetView workbookViewId="0">
      <selection activeCell="A4" sqref="A4:B10"/>
    </sheetView>
  </sheetViews>
  <sheetFormatPr defaultRowHeight="15" x14ac:dyDescent="0.25"/>
  <cols>
    <col min="1" max="1" width="12.42578125" bestFit="1" customWidth="1"/>
    <col min="2" max="2" width="14.85546875" style="88" bestFit="1" customWidth="1"/>
    <col min="3" max="3" width="15.5703125" style="88" bestFit="1" customWidth="1"/>
    <col min="4" max="4" width="4.85546875" style="88" bestFit="1" customWidth="1"/>
    <col min="5" max="5" width="6.7109375" style="88" hidden="1" customWidth="1"/>
    <col min="6" max="6" width="4.85546875" style="88" bestFit="1" customWidth="1"/>
    <col min="7" max="7" width="6.85546875" bestFit="1" customWidth="1"/>
    <col min="8" max="12" width="4.85546875" bestFit="1" customWidth="1"/>
    <col min="13" max="14" width="6.85546875" bestFit="1" customWidth="1"/>
    <col min="15" max="21" width="4.85546875" bestFit="1" customWidth="1"/>
    <col min="22" max="22" width="6.85546875" bestFit="1" customWidth="1"/>
    <col min="23" max="23" width="4.85546875" bestFit="1" customWidth="1"/>
    <col min="24" max="24" width="6.85546875" bestFit="1" customWidth="1"/>
    <col min="25" max="26" width="4.85546875" bestFit="1" customWidth="1"/>
    <col min="27" max="27" width="7.85546875" bestFit="1" customWidth="1"/>
    <col min="28" max="29" width="4.85546875" bestFit="1" customWidth="1"/>
    <col min="30" max="30" width="6.85546875" bestFit="1" customWidth="1"/>
    <col min="31" max="31" width="7.85546875" bestFit="1" customWidth="1"/>
    <col min="32" max="34" width="4.85546875" bestFit="1" customWidth="1"/>
    <col min="35" max="35" width="6.85546875" bestFit="1" customWidth="1"/>
    <col min="36" max="36" width="4.85546875" bestFit="1" customWidth="1"/>
    <col min="37" max="38" width="6.85546875" bestFit="1" customWidth="1"/>
    <col min="39" max="42" width="4.85546875" bestFit="1" customWidth="1"/>
    <col min="43" max="43" width="6.85546875" bestFit="1" customWidth="1"/>
    <col min="44" max="44" width="4.85546875" bestFit="1" customWidth="1"/>
    <col min="45" max="45" width="7.85546875" bestFit="1" customWidth="1"/>
    <col min="46" max="48" width="4.85546875" bestFit="1" customWidth="1"/>
    <col min="49" max="49" width="6.85546875" bestFit="1" customWidth="1"/>
    <col min="50" max="55" width="4.85546875" bestFit="1" customWidth="1"/>
    <col min="56" max="56" width="7.85546875" bestFit="1" customWidth="1"/>
    <col min="57" max="57" width="4.85546875" bestFit="1" customWidth="1"/>
    <col min="58" max="58" width="6.85546875" bestFit="1" customWidth="1"/>
    <col min="59" max="60" width="4.85546875" bestFit="1" customWidth="1"/>
    <col min="61" max="61" width="6.85546875" bestFit="1" customWidth="1"/>
    <col min="62" max="65" width="4.85546875" bestFit="1" customWidth="1"/>
    <col min="66" max="66" width="6.85546875" bestFit="1" customWidth="1"/>
    <col min="67" max="73" width="4.85546875" bestFit="1" customWidth="1"/>
    <col min="74" max="74" width="7.85546875" bestFit="1" customWidth="1"/>
    <col min="75" max="75" width="4.85546875" bestFit="1" customWidth="1"/>
    <col min="76" max="76" width="7.85546875" bestFit="1" customWidth="1"/>
    <col min="77" max="77" width="4.85546875" bestFit="1" customWidth="1"/>
    <col min="78" max="79" width="6.85546875" bestFit="1" customWidth="1"/>
    <col min="80" max="81" width="4.85546875" bestFit="1" customWidth="1"/>
    <col min="82" max="82" width="7.85546875" bestFit="1" customWidth="1"/>
    <col min="83" max="83" width="4.85546875" bestFit="1" customWidth="1"/>
    <col min="84" max="84" width="6.85546875" bestFit="1" customWidth="1"/>
    <col min="85" max="85" width="7.85546875" bestFit="1" customWidth="1"/>
    <col min="86" max="89" width="4.85546875" bestFit="1" customWidth="1"/>
    <col min="90" max="90" width="6.85546875" bestFit="1" customWidth="1"/>
    <col min="91" max="92" width="4.85546875" bestFit="1" customWidth="1"/>
    <col min="93" max="93" width="6.85546875" bestFit="1" customWidth="1"/>
    <col min="94" max="94" width="4.85546875" bestFit="1" customWidth="1"/>
    <col min="95" max="95" width="6.85546875" bestFit="1" customWidth="1"/>
    <col min="96" max="96" width="4.85546875" bestFit="1" customWidth="1"/>
    <col min="97" max="97" width="6.85546875" bestFit="1" customWidth="1"/>
    <col min="98" max="101" width="4.85546875" bestFit="1" customWidth="1"/>
    <col min="102" max="102" width="6.85546875" bestFit="1" customWidth="1"/>
    <col min="103" max="103" width="4.85546875" bestFit="1" customWidth="1"/>
    <col min="104" max="104" width="7.85546875" bestFit="1" customWidth="1"/>
    <col min="105" max="106" width="4.85546875" bestFit="1" customWidth="1"/>
    <col min="107" max="107" width="6.85546875" bestFit="1" customWidth="1"/>
    <col min="108" max="108" width="7.85546875" bestFit="1" customWidth="1"/>
    <col min="109" max="110" width="4.85546875" bestFit="1" customWidth="1"/>
    <col min="111" max="111" width="6.85546875" bestFit="1" customWidth="1"/>
    <col min="112" max="112" width="4.85546875" bestFit="1" customWidth="1"/>
    <col min="113" max="113" width="6.85546875" bestFit="1" customWidth="1"/>
    <col min="114" max="122" width="4.85546875" bestFit="1" customWidth="1"/>
    <col min="123" max="123" width="6.85546875" bestFit="1" customWidth="1"/>
    <col min="124" max="130" width="4.85546875" bestFit="1" customWidth="1"/>
    <col min="131" max="131" width="6.85546875" bestFit="1" customWidth="1"/>
    <col min="132" max="136" width="4.85546875" bestFit="1" customWidth="1"/>
    <col min="137" max="137" width="6.85546875" bestFit="1" customWidth="1"/>
    <col min="138" max="141" width="4.85546875" bestFit="1" customWidth="1"/>
    <col min="142" max="142" width="6.85546875" bestFit="1" customWidth="1"/>
    <col min="143" max="149" width="4.85546875" bestFit="1" customWidth="1"/>
    <col min="150" max="150" width="6.85546875" bestFit="1" customWidth="1"/>
    <col min="151" max="153" width="4.85546875" bestFit="1" customWidth="1"/>
    <col min="154" max="154" width="6.85546875" bestFit="1" customWidth="1"/>
    <col min="155" max="155" width="4.85546875" bestFit="1" customWidth="1"/>
    <col min="156" max="156" width="6.85546875" bestFit="1" customWidth="1"/>
    <col min="157" max="159" width="4.85546875" bestFit="1" customWidth="1"/>
    <col min="160" max="160" width="6.85546875" bestFit="1" customWidth="1"/>
    <col min="161" max="163" width="4.85546875" bestFit="1" customWidth="1"/>
    <col min="164" max="164" width="6.85546875" bestFit="1" customWidth="1"/>
    <col min="165" max="165" width="4.85546875" bestFit="1" customWidth="1"/>
    <col min="166" max="166" width="6.85546875" bestFit="1" customWidth="1"/>
    <col min="167" max="167" width="4.85546875" bestFit="1" customWidth="1"/>
    <col min="168" max="168" width="6.85546875" bestFit="1" customWidth="1"/>
    <col min="169" max="175" width="4.85546875" bestFit="1" customWidth="1"/>
    <col min="176" max="177" width="6.85546875" bestFit="1" customWidth="1"/>
    <col min="178" max="178" width="4.85546875" bestFit="1" customWidth="1"/>
    <col min="179" max="179" width="6.85546875" bestFit="1" customWidth="1"/>
    <col min="180" max="185" width="4.85546875" bestFit="1" customWidth="1"/>
    <col min="186" max="186" width="6.85546875" bestFit="1" customWidth="1"/>
    <col min="187" max="187" width="4.85546875" bestFit="1" customWidth="1"/>
    <col min="188" max="188" width="6.85546875" bestFit="1" customWidth="1"/>
    <col min="189" max="215" width="4.85546875" bestFit="1" customWidth="1"/>
    <col min="216" max="216" width="6.85546875" bestFit="1" customWidth="1"/>
    <col min="217" max="241" width="4.85546875" bestFit="1" customWidth="1"/>
    <col min="242" max="242" width="6.85546875" bestFit="1" customWidth="1"/>
    <col min="243" max="250" width="4.85546875" bestFit="1" customWidth="1"/>
    <col min="251" max="251" width="6.85546875" bestFit="1" customWidth="1"/>
    <col min="252" max="256" width="4.85546875" bestFit="1" customWidth="1"/>
    <col min="257" max="257" width="6.85546875" bestFit="1" customWidth="1"/>
    <col min="258" max="267" width="4.85546875" bestFit="1" customWidth="1"/>
    <col min="268" max="268" width="6.85546875" bestFit="1" customWidth="1"/>
    <col min="269" max="270" width="4.85546875" bestFit="1" customWidth="1"/>
    <col min="271" max="271" width="6.85546875" bestFit="1" customWidth="1"/>
    <col min="272" max="278" width="4.85546875" bestFit="1" customWidth="1"/>
    <col min="279" max="279" width="6.85546875" bestFit="1" customWidth="1"/>
    <col min="280" max="286" width="4.85546875" bestFit="1" customWidth="1"/>
    <col min="287" max="287" width="6.85546875" bestFit="1" customWidth="1"/>
    <col min="288" max="308" width="4.85546875" bestFit="1" customWidth="1"/>
    <col min="309" max="309" width="6.85546875" bestFit="1" customWidth="1"/>
    <col min="310" max="313" width="4.85546875" bestFit="1" customWidth="1"/>
    <col min="314" max="314" width="6.85546875" bestFit="1" customWidth="1"/>
    <col min="315" max="321" width="4.85546875" bestFit="1" customWidth="1"/>
    <col min="322" max="322" width="7.85546875" bestFit="1" customWidth="1"/>
    <col min="323" max="327" width="4.85546875" bestFit="1" customWidth="1"/>
    <col min="328" max="328" width="6.85546875" bestFit="1" customWidth="1"/>
    <col min="329" max="333" width="4.85546875" bestFit="1" customWidth="1"/>
    <col min="334" max="334" width="6.85546875" bestFit="1" customWidth="1"/>
    <col min="335" max="336" width="4.85546875" bestFit="1" customWidth="1"/>
    <col min="337" max="337" width="6.85546875" bestFit="1" customWidth="1"/>
    <col min="338" max="352" width="4.85546875" bestFit="1" customWidth="1"/>
    <col min="353" max="353" width="7.85546875" bestFit="1" customWidth="1"/>
    <col min="354" max="354" width="4.85546875" bestFit="1" customWidth="1"/>
    <col min="355" max="356" width="6.85546875" bestFit="1" customWidth="1"/>
    <col min="357" max="361" width="4.85546875" bestFit="1" customWidth="1"/>
    <col min="362" max="362" width="6.85546875" bestFit="1" customWidth="1"/>
    <col min="363" max="366" width="4.85546875" bestFit="1" customWidth="1"/>
    <col min="367" max="367" width="6.85546875" bestFit="1" customWidth="1"/>
    <col min="368" max="378" width="4.85546875" bestFit="1" customWidth="1"/>
    <col min="379" max="379" width="6.85546875" bestFit="1" customWidth="1"/>
    <col min="380" max="389" width="4.85546875" bestFit="1" customWidth="1"/>
    <col min="390" max="390" width="6.85546875" bestFit="1" customWidth="1"/>
    <col min="391" max="393" width="4.85546875" bestFit="1" customWidth="1"/>
    <col min="394" max="394" width="6.85546875" bestFit="1" customWidth="1"/>
    <col min="395" max="404" width="4.85546875" bestFit="1" customWidth="1"/>
    <col min="405" max="405" width="6.85546875" bestFit="1" customWidth="1"/>
    <col min="406" max="414" width="4.85546875" bestFit="1" customWidth="1"/>
    <col min="415" max="415" width="7.85546875" bestFit="1" customWidth="1"/>
    <col min="416" max="418" width="4.85546875" bestFit="1" customWidth="1"/>
    <col min="419" max="419" width="6.85546875" bestFit="1" customWidth="1"/>
    <col min="420" max="439" width="4.85546875" bestFit="1" customWidth="1"/>
    <col min="440" max="440" width="7.85546875" bestFit="1" customWidth="1"/>
    <col min="441" max="443" width="4.85546875" bestFit="1" customWidth="1"/>
    <col min="444" max="444" width="7.85546875" bestFit="1" customWidth="1"/>
    <col min="445" max="445" width="4.85546875" bestFit="1" customWidth="1"/>
    <col min="446" max="446" width="6.85546875" bestFit="1" customWidth="1"/>
    <col min="447" max="450" width="4.85546875" bestFit="1" customWidth="1"/>
    <col min="451" max="451" width="6.85546875" bestFit="1" customWidth="1"/>
    <col min="452" max="455" width="4.85546875" bestFit="1" customWidth="1"/>
    <col min="456" max="456" width="6.85546875" bestFit="1" customWidth="1"/>
    <col min="457" max="459" width="4.85546875" bestFit="1" customWidth="1"/>
    <col min="460" max="460" width="7.85546875" bestFit="1" customWidth="1"/>
    <col min="461" max="462" width="4.85546875" bestFit="1" customWidth="1"/>
    <col min="463" max="463" width="6.85546875" bestFit="1" customWidth="1"/>
    <col min="464" max="467" width="4.85546875" bestFit="1" customWidth="1"/>
    <col min="468" max="468" width="6.85546875" bestFit="1" customWidth="1"/>
    <col min="469" max="476" width="4.85546875" bestFit="1" customWidth="1"/>
    <col min="477" max="477" width="6.85546875" bestFit="1" customWidth="1"/>
    <col min="478" max="478" width="4.85546875" bestFit="1" customWidth="1"/>
    <col min="479" max="479" width="6.85546875" bestFit="1" customWidth="1"/>
    <col min="480" max="494" width="4.85546875" bestFit="1" customWidth="1"/>
    <col min="495" max="495" width="6.85546875" bestFit="1" customWidth="1"/>
    <col min="496" max="500" width="4.85546875" bestFit="1" customWidth="1"/>
    <col min="501" max="501" width="6.85546875" bestFit="1" customWidth="1"/>
    <col min="502" max="504" width="4.85546875" bestFit="1" customWidth="1"/>
    <col min="505" max="505" width="6.85546875" bestFit="1" customWidth="1"/>
    <col min="506" max="515" width="4.85546875" bestFit="1" customWidth="1"/>
    <col min="516" max="516" width="6.85546875" bestFit="1" customWidth="1"/>
    <col min="517" max="519" width="4.85546875" bestFit="1" customWidth="1"/>
    <col min="520" max="520" width="6.85546875" bestFit="1" customWidth="1"/>
    <col min="521" max="528" width="4.85546875" bestFit="1" customWidth="1"/>
    <col min="529" max="529" width="6.85546875" bestFit="1" customWidth="1"/>
    <col min="530" max="531" width="4.85546875" bestFit="1" customWidth="1"/>
    <col min="532" max="532" width="6.85546875" bestFit="1" customWidth="1"/>
    <col min="533" max="538" width="4.85546875" bestFit="1" customWidth="1"/>
    <col min="539" max="539" width="6.85546875" bestFit="1" customWidth="1"/>
    <col min="540" max="545" width="4.85546875" bestFit="1" customWidth="1"/>
    <col min="546" max="546" width="6.85546875" bestFit="1" customWidth="1"/>
    <col min="547" max="547" width="4.85546875" bestFit="1" customWidth="1"/>
    <col min="548" max="548" width="6.85546875" bestFit="1" customWidth="1"/>
    <col min="549" max="575" width="4.85546875" bestFit="1" customWidth="1"/>
    <col min="576" max="576" width="6.85546875" bestFit="1" customWidth="1"/>
    <col min="577" max="580" width="4.85546875" bestFit="1" customWidth="1"/>
    <col min="581" max="581" width="6.85546875" bestFit="1" customWidth="1"/>
    <col min="582" max="582" width="4.85546875" bestFit="1" customWidth="1"/>
    <col min="583" max="583" width="7.85546875" bestFit="1" customWidth="1"/>
    <col min="584" max="591" width="4.85546875" bestFit="1" customWidth="1"/>
    <col min="592" max="592" width="6.85546875" bestFit="1" customWidth="1"/>
    <col min="593" max="602" width="4.85546875" bestFit="1" customWidth="1"/>
    <col min="603" max="603" width="6.85546875" bestFit="1" customWidth="1"/>
    <col min="604" max="606" width="4.85546875" bestFit="1" customWidth="1"/>
    <col min="607" max="607" width="7.85546875" bestFit="1" customWidth="1"/>
    <col min="608" max="608" width="6.85546875" bestFit="1" customWidth="1"/>
    <col min="609" max="610" width="4.85546875" bestFit="1" customWidth="1"/>
    <col min="611" max="611" width="6.85546875" bestFit="1" customWidth="1"/>
    <col min="612" max="620" width="4.85546875" bestFit="1" customWidth="1"/>
    <col min="621" max="621" width="6.85546875" bestFit="1" customWidth="1"/>
    <col min="622" max="622" width="4.85546875" bestFit="1" customWidth="1"/>
    <col min="623" max="623" width="6.85546875" bestFit="1" customWidth="1"/>
    <col min="624" max="626" width="4.85546875" bestFit="1" customWidth="1"/>
    <col min="627" max="627" width="6.85546875" bestFit="1" customWidth="1"/>
    <col min="628" max="628" width="7.85546875" bestFit="1" customWidth="1"/>
    <col min="629" max="635" width="4.85546875" bestFit="1" customWidth="1"/>
    <col min="636" max="636" width="6.85546875" bestFit="1" customWidth="1"/>
    <col min="637" max="639" width="4.85546875" bestFit="1" customWidth="1"/>
    <col min="640" max="640" width="6.85546875" bestFit="1" customWidth="1"/>
    <col min="641" max="650" width="4.85546875" bestFit="1" customWidth="1"/>
    <col min="651" max="651" width="6.85546875" bestFit="1" customWidth="1"/>
    <col min="652" max="662" width="4.85546875" bestFit="1" customWidth="1"/>
    <col min="663" max="663" width="6.85546875" bestFit="1" customWidth="1"/>
    <col min="664" max="665" width="4.85546875" bestFit="1" customWidth="1"/>
    <col min="666" max="666" width="6.85546875" bestFit="1" customWidth="1"/>
    <col min="667" max="676" width="4.85546875" bestFit="1" customWidth="1"/>
    <col min="677" max="677" width="6.85546875" bestFit="1" customWidth="1"/>
    <col min="678" max="684" width="4.85546875" bestFit="1" customWidth="1"/>
    <col min="685" max="685" width="6.85546875" bestFit="1" customWidth="1"/>
    <col min="686" max="698" width="4.85546875" bestFit="1" customWidth="1"/>
    <col min="699" max="699" width="5.85546875" bestFit="1" customWidth="1"/>
    <col min="700" max="700" width="8.85546875" bestFit="1" customWidth="1"/>
    <col min="701" max="705" width="5.85546875" bestFit="1" customWidth="1"/>
    <col min="706" max="706" width="8.85546875" bestFit="1" customWidth="1"/>
    <col min="707" max="708" width="5.85546875" bestFit="1" customWidth="1"/>
    <col min="709" max="709" width="7.85546875" bestFit="1" customWidth="1"/>
    <col min="710" max="728" width="5.85546875" bestFit="1" customWidth="1"/>
    <col min="729" max="729" width="7.85546875" bestFit="1" customWidth="1"/>
    <col min="730" max="737" width="5.85546875" bestFit="1" customWidth="1"/>
    <col min="738" max="738" width="7.85546875" bestFit="1" customWidth="1"/>
    <col min="739" max="744" width="5.85546875" bestFit="1" customWidth="1"/>
    <col min="745" max="745" width="7.85546875" bestFit="1" customWidth="1"/>
    <col min="746" max="754" width="5.85546875" bestFit="1" customWidth="1"/>
    <col min="755" max="755" width="7.85546875" bestFit="1" customWidth="1"/>
    <col min="756" max="761" width="5.85546875" bestFit="1" customWidth="1"/>
    <col min="762" max="762" width="8.85546875" bestFit="1" customWidth="1"/>
    <col min="763" max="794" width="5.85546875" bestFit="1" customWidth="1"/>
    <col min="795" max="795" width="7.85546875" bestFit="1" customWidth="1"/>
    <col min="796" max="802" width="5.85546875" bestFit="1" customWidth="1"/>
    <col min="803" max="803" width="7.85546875" bestFit="1" customWidth="1"/>
    <col min="804" max="805" width="5.85546875" bestFit="1" customWidth="1"/>
    <col min="806" max="806" width="7.85546875" bestFit="1" customWidth="1"/>
    <col min="807" max="809" width="5.85546875" bestFit="1" customWidth="1"/>
    <col min="810" max="810" width="7.85546875" bestFit="1" customWidth="1"/>
    <col min="811" max="814" width="5.85546875" bestFit="1" customWidth="1"/>
    <col min="815" max="815" width="7.85546875" bestFit="1" customWidth="1"/>
    <col min="816" max="828" width="5.85546875" bestFit="1" customWidth="1"/>
    <col min="829" max="829" width="7.85546875" bestFit="1" customWidth="1"/>
    <col min="830" max="832" width="5.85546875" bestFit="1" customWidth="1"/>
    <col min="833" max="833" width="7.85546875" bestFit="1" customWidth="1"/>
    <col min="834" max="836" width="5.85546875" bestFit="1" customWidth="1"/>
    <col min="837" max="837" width="7.85546875" bestFit="1" customWidth="1"/>
    <col min="838" max="839" width="5.85546875" bestFit="1" customWidth="1"/>
    <col min="840" max="841" width="7.85546875" bestFit="1" customWidth="1"/>
    <col min="842" max="843" width="5.85546875" bestFit="1" customWidth="1"/>
    <col min="844" max="844" width="7.85546875" bestFit="1" customWidth="1"/>
    <col min="845" max="848" width="5.85546875" bestFit="1" customWidth="1"/>
    <col min="849" max="849" width="7.85546875" bestFit="1" customWidth="1"/>
    <col min="850" max="851" width="5.85546875" bestFit="1" customWidth="1"/>
    <col min="852" max="852" width="7.85546875" bestFit="1" customWidth="1"/>
    <col min="853" max="854" width="5.85546875" bestFit="1" customWidth="1"/>
    <col min="855" max="855" width="7.85546875" bestFit="1" customWidth="1"/>
    <col min="856" max="862" width="5.85546875" bestFit="1" customWidth="1"/>
    <col min="863" max="863" width="6.7109375" bestFit="1" customWidth="1"/>
    <col min="864" max="864" width="10.7109375" bestFit="1" customWidth="1"/>
  </cols>
  <sheetData>
    <row r="3" spans="1:6" x14ac:dyDescent="0.35">
      <c r="A3" s="83" t="s">
        <v>140</v>
      </c>
      <c r="B3" t="s">
        <v>141</v>
      </c>
      <c r="C3" s="88" t="s">
        <v>145</v>
      </c>
      <c r="D3"/>
      <c r="E3"/>
      <c r="F3"/>
    </row>
    <row r="4" spans="1:6" x14ac:dyDescent="0.35">
      <c r="A4" s="84" t="s">
        <v>54</v>
      </c>
      <c r="B4" s="88">
        <v>421702.75</v>
      </c>
      <c r="C4" s="88">
        <v>0</v>
      </c>
      <c r="D4"/>
      <c r="E4"/>
      <c r="F4"/>
    </row>
    <row r="5" spans="1:6" x14ac:dyDescent="0.35">
      <c r="A5" s="84" t="s">
        <v>60</v>
      </c>
      <c r="B5" s="88">
        <v>407376.25</v>
      </c>
      <c r="C5" s="88">
        <v>0</v>
      </c>
      <c r="D5"/>
      <c r="E5"/>
      <c r="F5"/>
    </row>
    <row r="6" spans="1:6" x14ac:dyDescent="0.35">
      <c r="A6" s="84" t="s">
        <v>61</v>
      </c>
      <c r="B6" s="88">
        <v>417962.5</v>
      </c>
      <c r="C6" s="88">
        <v>0</v>
      </c>
      <c r="D6"/>
      <c r="E6"/>
      <c r="F6"/>
    </row>
    <row r="7" spans="1:6" x14ac:dyDescent="0.35">
      <c r="A7" s="84" t="s">
        <v>62</v>
      </c>
      <c r="B7" s="88">
        <v>449997</v>
      </c>
      <c r="C7" s="88">
        <v>0</v>
      </c>
      <c r="D7"/>
      <c r="E7"/>
      <c r="F7"/>
    </row>
    <row r="8" spans="1:6" x14ac:dyDescent="0.35">
      <c r="A8" s="84" t="s">
        <v>63</v>
      </c>
      <c r="B8" s="88">
        <v>374048.25</v>
      </c>
      <c r="C8" s="88">
        <v>0</v>
      </c>
      <c r="D8"/>
      <c r="E8"/>
      <c r="F8"/>
    </row>
    <row r="9" spans="1:6" x14ac:dyDescent="0.35">
      <c r="A9" s="84" t="s">
        <v>64</v>
      </c>
      <c r="B9" s="88">
        <v>400515.75</v>
      </c>
      <c r="C9" s="88">
        <v>0</v>
      </c>
      <c r="D9"/>
      <c r="E9"/>
      <c r="F9"/>
    </row>
    <row r="10" spans="1:6" x14ac:dyDescent="0.35">
      <c r="A10" s="84" t="s">
        <v>65</v>
      </c>
      <c r="B10" s="88">
        <v>400019.5</v>
      </c>
      <c r="C10" s="88">
        <v>0</v>
      </c>
      <c r="D10"/>
      <c r="E10"/>
      <c r="F10"/>
    </row>
    <row r="11" spans="1:6" x14ac:dyDescent="0.35">
      <c r="A11" s="84" t="s">
        <v>30</v>
      </c>
      <c r="B11" s="88">
        <v>2871622</v>
      </c>
      <c r="C11" s="88">
        <v>1435811</v>
      </c>
      <c r="D11"/>
      <c r="E11"/>
      <c r="F11"/>
    </row>
    <row r="12" spans="1:6" x14ac:dyDescent="0.35">
      <c r="B12"/>
      <c r="C12"/>
      <c r="D12"/>
      <c r="E12"/>
      <c r="F12"/>
    </row>
    <row r="13" spans="1:6" x14ac:dyDescent="0.35">
      <c r="B13"/>
      <c r="C13"/>
      <c r="D13"/>
      <c r="E13"/>
      <c r="F13"/>
    </row>
    <row r="14" spans="1:6" x14ac:dyDescent="0.35">
      <c r="B14"/>
      <c r="C14"/>
    </row>
    <row r="15" spans="1:6" x14ac:dyDescent="0.35">
      <c r="B15"/>
      <c r="C15"/>
    </row>
    <row r="16" spans="1:6" x14ac:dyDescent="0.35">
      <c r="B16"/>
      <c r="C16"/>
    </row>
    <row r="17" spans="2:3" x14ac:dyDescent="0.35">
      <c r="B17"/>
      <c r="C17"/>
    </row>
    <row r="18" spans="2:3" x14ac:dyDescent="0.35">
      <c r="B18"/>
      <c r="C18"/>
    </row>
    <row r="19" spans="2:3" x14ac:dyDescent="0.35">
      <c r="B19"/>
      <c r="C19"/>
    </row>
    <row r="20" spans="2:3" x14ac:dyDescent="0.35">
      <c r="B20"/>
      <c r="C2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6"/>
  <sheetViews>
    <sheetView workbookViewId="0">
      <selection activeCell="J10" sqref="J10"/>
    </sheetView>
  </sheetViews>
  <sheetFormatPr defaultRowHeight="15" x14ac:dyDescent="0.25"/>
  <cols>
    <col min="1" max="1" width="10.140625" bestFit="1" customWidth="1"/>
    <col min="2" max="2" width="11.85546875" customWidth="1"/>
    <col min="3" max="3" width="13.28515625" customWidth="1"/>
    <col min="4" max="4" width="12.7109375" customWidth="1"/>
    <col min="5" max="5" width="11.7109375" customWidth="1"/>
    <col min="6" max="6" width="14.140625" bestFit="1" customWidth="1"/>
    <col min="7" max="7" width="12.42578125" style="82" customWidth="1"/>
    <col min="8" max="8" width="13.28515625" style="82" customWidth="1"/>
  </cols>
  <sheetData>
    <row r="1" spans="1:11" ht="14.45" x14ac:dyDescent="0.35">
      <c r="A1" s="73" t="s">
        <v>45</v>
      </c>
      <c r="B1" s="74" t="s">
        <v>46</v>
      </c>
      <c r="C1" s="75" t="s">
        <v>47</v>
      </c>
      <c r="D1" s="75" t="s">
        <v>48</v>
      </c>
      <c r="E1" s="75" t="s">
        <v>49</v>
      </c>
      <c r="F1" s="76" t="s">
        <v>50</v>
      </c>
      <c r="G1" s="77" t="s">
        <v>51</v>
      </c>
      <c r="H1" s="77" t="s">
        <v>52</v>
      </c>
    </row>
    <row r="2" spans="1:11" ht="14.45" x14ac:dyDescent="0.35">
      <c r="A2" s="78">
        <v>40909</v>
      </c>
      <c r="B2" s="79">
        <v>1111</v>
      </c>
      <c r="C2" s="80" t="s">
        <v>53</v>
      </c>
      <c r="D2" s="80" t="s">
        <v>54</v>
      </c>
      <c r="E2" s="80" t="s">
        <v>55</v>
      </c>
      <c r="F2" s="79">
        <v>8</v>
      </c>
      <c r="G2" s="81">
        <v>7164</v>
      </c>
      <c r="H2" s="81">
        <v>844.1579999999999</v>
      </c>
    </row>
    <row r="3" spans="1:11" ht="14.45" x14ac:dyDescent="0.35">
      <c r="A3" s="78">
        <v>40910</v>
      </c>
      <c r="B3" s="79">
        <v>1112</v>
      </c>
      <c r="C3" s="80" t="s">
        <v>56</v>
      </c>
      <c r="D3" s="80" t="s">
        <v>54</v>
      </c>
      <c r="E3" s="80" t="s">
        <v>55</v>
      </c>
      <c r="F3" s="79">
        <v>8</v>
      </c>
      <c r="G3" s="81">
        <v>6528</v>
      </c>
      <c r="H3" s="81">
        <v>3376.6319999999996</v>
      </c>
      <c r="K3" s="5" t="s">
        <v>16</v>
      </c>
    </row>
    <row r="4" spans="1:11" ht="14.45" x14ac:dyDescent="0.35">
      <c r="A4" s="78">
        <v>40911</v>
      </c>
      <c r="B4" s="79">
        <v>1113</v>
      </c>
      <c r="C4" s="80" t="s">
        <v>57</v>
      </c>
      <c r="D4" s="80" t="s">
        <v>54</v>
      </c>
      <c r="E4" s="80" t="s">
        <v>58</v>
      </c>
      <c r="F4" s="79">
        <v>8</v>
      </c>
      <c r="G4" s="81">
        <v>2520</v>
      </c>
      <c r="H4" s="81">
        <v>2280</v>
      </c>
      <c r="K4" t="s">
        <v>142</v>
      </c>
    </row>
    <row r="5" spans="1:11" ht="14.45" x14ac:dyDescent="0.35">
      <c r="A5" s="78">
        <v>40913</v>
      </c>
      <c r="B5" s="79">
        <v>1115</v>
      </c>
      <c r="C5" s="80" t="s">
        <v>56</v>
      </c>
      <c r="D5" s="80" t="s">
        <v>54</v>
      </c>
      <c r="E5" s="80" t="s">
        <v>58</v>
      </c>
      <c r="F5" s="79">
        <v>10</v>
      </c>
      <c r="G5" s="81">
        <v>9660</v>
      </c>
      <c r="H5" s="81">
        <v>1737.3510000000001</v>
      </c>
      <c r="K5" t="s">
        <v>143</v>
      </c>
    </row>
    <row r="6" spans="1:11" ht="14.45" x14ac:dyDescent="0.35">
      <c r="A6" s="78">
        <v>40914</v>
      </c>
      <c r="B6" s="79">
        <v>1116</v>
      </c>
      <c r="C6" s="80" t="s">
        <v>57</v>
      </c>
      <c r="D6" s="80" t="s">
        <v>54</v>
      </c>
      <c r="E6" s="80" t="s">
        <v>59</v>
      </c>
      <c r="F6" s="79">
        <v>10</v>
      </c>
      <c r="G6" s="81">
        <v>11550</v>
      </c>
      <c r="H6" s="81">
        <v>854.69999999999993</v>
      </c>
      <c r="K6" t="s">
        <v>144</v>
      </c>
    </row>
    <row r="7" spans="1:11" ht="14.45" x14ac:dyDescent="0.35">
      <c r="A7" s="78">
        <v>40915</v>
      </c>
      <c r="B7" s="79">
        <v>1117</v>
      </c>
      <c r="C7" s="80" t="s">
        <v>53</v>
      </c>
      <c r="D7" s="80" t="s">
        <v>54</v>
      </c>
      <c r="E7" s="80" t="s">
        <v>59</v>
      </c>
      <c r="F7" s="79">
        <v>7</v>
      </c>
      <c r="G7" s="81">
        <v>7896</v>
      </c>
      <c r="H7" s="81">
        <v>2565.4104000000002</v>
      </c>
      <c r="K7" t="s">
        <v>167</v>
      </c>
    </row>
    <row r="8" spans="1:11" ht="14.45" x14ac:dyDescent="0.35">
      <c r="A8" s="78">
        <v>40916</v>
      </c>
      <c r="B8" s="79">
        <v>1118</v>
      </c>
      <c r="C8" s="80" t="s">
        <v>56</v>
      </c>
      <c r="D8" s="80" t="s">
        <v>54</v>
      </c>
      <c r="E8" s="80" t="s">
        <v>59</v>
      </c>
      <c r="F8" s="79">
        <v>7</v>
      </c>
      <c r="G8" s="81">
        <v>8095.5</v>
      </c>
      <c r="H8" s="81">
        <v>1063.2090000000001</v>
      </c>
      <c r="K8" t="s">
        <v>146</v>
      </c>
    </row>
    <row r="9" spans="1:11" ht="14.45" x14ac:dyDescent="0.35">
      <c r="A9" s="78">
        <v>40917</v>
      </c>
      <c r="B9" s="79">
        <v>1119</v>
      </c>
      <c r="C9" s="80" t="s">
        <v>57</v>
      </c>
      <c r="D9" s="80" t="s">
        <v>54</v>
      </c>
      <c r="E9" s="80" t="s">
        <v>55</v>
      </c>
      <c r="F9" s="79">
        <v>8</v>
      </c>
      <c r="G9" s="81">
        <v>12180</v>
      </c>
      <c r="H9" s="81">
        <v>1864.0272</v>
      </c>
    </row>
    <row r="10" spans="1:11" ht="14.45" x14ac:dyDescent="0.35">
      <c r="A10" s="78">
        <v>40918</v>
      </c>
      <c r="B10" s="79">
        <v>1120</v>
      </c>
      <c r="C10" s="80" t="s">
        <v>53</v>
      </c>
      <c r="D10" s="80" t="s">
        <v>54</v>
      </c>
      <c r="E10" s="80" t="s">
        <v>55</v>
      </c>
      <c r="F10" s="79">
        <v>6</v>
      </c>
      <c r="G10" s="81">
        <v>4900.5</v>
      </c>
      <c r="H10" s="81">
        <v>2653.62075</v>
      </c>
    </row>
    <row r="11" spans="1:11" ht="14.45" x14ac:dyDescent="0.35">
      <c r="A11" s="78">
        <v>40919</v>
      </c>
      <c r="B11" s="79">
        <v>1121</v>
      </c>
      <c r="C11" s="80" t="s">
        <v>56</v>
      </c>
      <c r="D11" s="80" t="s">
        <v>54</v>
      </c>
      <c r="E11" s="80" t="s">
        <v>55</v>
      </c>
      <c r="F11" s="79">
        <v>9</v>
      </c>
      <c r="G11" s="81">
        <v>2277</v>
      </c>
      <c r="H11" s="81">
        <v>1931.3513999999998</v>
      </c>
    </row>
    <row r="12" spans="1:11" ht="14.45" x14ac:dyDescent="0.35">
      <c r="A12" s="78">
        <v>40920</v>
      </c>
      <c r="B12" s="79">
        <v>1122</v>
      </c>
      <c r="C12" s="80" t="s">
        <v>57</v>
      </c>
      <c r="D12" s="80" t="s">
        <v>54</v>
      </c>
      <c r="E12" s="80" t="s">
        <v>58</v>
      </c>
      <c r="F12" s="79">
        <v>6</v>
      </c>
      <c r="G12" s="81">
        <v>8032.5</v>
      </c>
      <c r="H12" s="81">
        <v>994.4235000000001</v>
      </c>
    </row>
    <row r="13" spans="1:11" ht="14.45" x14ac:dyDescent="0.35">
      <c r="A13" s="78">
        <v>40921</v>
      </c>
      <c r="B13" s="79">
        <v>1123</v>
      </c>
      <c r="C13" s="80" t="s">
        <v>53</v>
      </c>
      <c r="D13" s="80" t="s">
        <v>54</v>
      </c>
      <c r="E13" s="80" t="s">
        <v>58</v>
      </c>
      <c r="F13" s="79">
        <v>9</v>
      </c>
      <c r="G13" s="81">
        <v>8046</v>
      </c>
      <c r="H13" s="81">
        <v>4092.732</v>
      </c>
    </row>
    <row r="14" spans="1:11" ht="14.45" x14ac:dyDescent="0.35">
      <c r="A14" s="78">
        <v>40922</v>
      </c>
      <c r="B14" s="79">
        <v>1124</v>
      </c>
      <c r="C14" s="80" t="s">
        <v>56</v>
      </c>
      <c r="D14" s="80" t="s">
        <v>54</v>
      </c>
      <c r="E14" s="80" t="s">
        <v>58</v>
      </c>
      <c r="F14" s="79">
        <v>6</v>
      </c>
      <c r="G14" s="81">
        <v>11250</v>
      </c>
      <c r="H14" s="81">
        <v>1900.8000000000002</v>
      </c>
    </row>
    <row r="15" spans="1:11" ht="14.45" x14ac:dyDescent="0.35">
      <c r="A15" s="78">
        <v>40923</v>
      </c>
      <c r="B15" s="79">
        <v>1125</v>
      </c>
      <c r="C15" s="80" t="s">
        <v>57</v>
      </c>
      <c r="D15" s="80" t="s">
        <v>54</v>
      </c>
      <c r="E15" s="80" t="s">
        <v>59</v>
      </c>
      <c r="F15" s="79">
        <v>7</v>
      </c>
      <c r="G15" s="81">
        <v>6189.75</v>
      </c>
      <c r="H15" s="81">
        <v>2722.8710250000004</v>
      </c>
    </row>
    <row r="16" spans="1:11" ht="14.45" x14ac:dyDescent="0.35">
      <c r="A16" s="78">
        <v>40924</v>
      </c>
      <c r="B16" s="79">
        <v>1126</v>
      </c>
      <c r="C16" s="80" t="s">
        <v>53</v>
      </c>
      <c r="D16" s="80" t="s">
        <v>54</v>
      </c>
      <c r="E16" s="80" t="s">
        <v>59</v>
      </c>
      <c r="F16" s="79">
        <v>7</v>
      </c>
      <c r="G16" s="81">
        <v>2908.5</v>
      </c>
      <c r="H16" s="81">
        <v>1140.7136999999998</v>
      </c>
    </row>
    <row r="17" spans="1:8" ht="14.45" x14ac:dyDescent="0.35">
      <c r="A17" s="78">
        <v>40925</v>
      </c>
      <c r="B17" s="79">
        <v>1127</v>
      </c>
      <c r="C17" s="80" t="s">
        <v>56</v>
      </c>
      <c r="D17" s="80" t="s">
        <v>54</v>
      </c>
      <c r="E17" s="80" t="s">
        <v>59</v>
      </c>
      <c r="F17" s="79">
        <v>6</v>
      </c>
      <c r="G17" s="81">
        <v>2214</v>
      </c>
      <c r="H17" s="81">
        <v>2828.6063999999997</v>
      </c>
    </row>
    <row r="18" spans="1:8" ht="14.45" x14ac:dyDescent="0.35">
      <c r="A18" s="78">
        <v>40926</v>
      </c>
      <c r="B18" s="79">
        <v>1128</v>
      </c>
      <c r="C18" s="80" t="s">
        <v>57</v>
      </c>
      <c r="D18" s="80" t="s">
        <v>54</v>
      </c>
      <c r="E18" s="80" t="s">
        <v>55</v>
      </c>
      <c r="F18" s="79">
        <v>9</v>
      </c>
      <c r="G18" s="81">
        <v>8829</v>
      </c>
      <c r="H18" s="81">
        <v>4189.3605000000007</v>
      </c>
    </row>
    <row r="19" spans="1:8" ht="14.45" x14ac:dyDescent="0.35">
      <c r="A19" s="78">
        <v>40927</v>
      </c>
      <c r="B19" s="79">
        <v>1129</v>
      </c>
      <c r="C19" s="80" t="s">
        <v>53</v>
      </c>
      <c r="D19" s="80" t="s">
        <v>54</v>
      </c>
      <c r="E19" s="80" t="s">
        <v>55</v>
      </c>
      <c r="F19" s="79">
        <v>10</v>
      </c>
      <c r="G19" s="81">
        <v>9120</v>
      </c>
      <c r="H19" s="81">
        <v>3569.3399999999997</v>
      </c>
    </row>
    <row r="20" spans="1:8" ht="14.45" x14ac:dyDescent="0.35">
      <c r="A20" s="78">
        <v>40928</v>
      </c>
      <c r="B20" s="79">
        <v>1130</v>
      </c>
      <c r="C20" s="80" t="s">
        <v>56</v>
      </c>
      <c r="D20" s="80" t="s">
        <v>54</v>
      </c>
      <c r="E20" s="80" t="s">
        <v>55</v>
      </c>
      <c r="F20" s="79">
        <v>6</v>
      </c>
      <c r="G20" s="81">
        <v>2173.5</v>
      </c>
      <c r="H20" s="81">
        <v>3709.0777500000004</v>
      </c>
    </row>
    <row r="21" spans="1:8" ht="14.45" x14ac:dyDescent="0.35">
      <c r="A21" s="78">
        <v>40929</v>
      </c>
      <c r="B21" s="79">
        <v>1131</v>
      </c>
      <c r="C21" s="80" t="s">
        <v>57</v>
      </c>
      <c r="D21" s="80" t="s">
        <v>54</v>
      </c>
      <c r="E21" s="80" t="s">
        <v>58</v>
      </c>
      <c r="F21" s="79">
        <v>10</v>
      </c>
      <c r="G21" s="81">
        <v>5600</v>
      </c>
      <c r="H21" s="81">
        <v>4516.3999999999996</v>
      </c>
    </row>
    <row r="22" spans="1:8" ht="14.45" x14ac:dyDescent="0.35">
      <c r="A22" s="78">
        <v>40930</v>
      </c>
      <c r="B22" s="79">
        <v>1132</v>
      </c>
      <c r="C22" s="80" t="s">
        <v>53</v>
      </c>
      <c r="D22" s="80" t="s">
        <v>54</v>
      </c>
      <c r="E22" s="80" t="s">
        <v>58</v>
      </c>
      <c r="F22" s="79">
        <v>6</v>
      </c>
      <c r="G22" s="81">
        <v>4608</v>
      </c>
      <c r="H22" s="81">
        <v>2575.4111999999996</v>
      </c>
    </row>
    <row r="23" spans="1:8" ht="14.45" x14ac:dyDescent="0.35">
      <c r="A23" s="78">
        <v>40931</v>
      </c>
      <c r="B23" s="79">
        <v>1133</v>
      </c>
      <c r="C23" s="80" t="s">
        <v>56</v>
      </c>
      <c r="D23" s="80" t="s">
        <v>54</v>
      </c>
      <c r="E23" s="80" t="s">
        <v>58</v>
      </c>
      <c r="F23" s="79">
        <v>8</v>
      </c>
      <c r="G23" s="81">
        <v>5508</v>
      </c>
      <c r="H23" s="81">
        <v>1965.2544000000003</v>
      </c>
    </row>
    <row r="24" spans="1:8" ht="14.45" x14ac:dyDescent="0.35">
      <c r="A24" s="78">
        <v>40932</v>
      </c>
      <c r="B24" s="79">
        <v>1134</v>
      </c>
      <c r="C24" s="80" t="s">
        <v>57</v>
      </c>
      <c r="D24" s="80" t="s">
        <v>54</v>
      </c>
      <c r="E24" s="80" t="s">
        <v>59</v>
      </c>
      <c r="F24" s="79">
        <v>9</v>
      </c>
      <c r="G24" s="81">
        <v>12735</v>
      </c>
      <c r="H24" s="81">
        <v>3907.0980000000004</v>
      </c>
    </row>
    <row r="25" spans="1:8" ht="14.45" x14ac:dyDescent="0.35">
      <c r="A25" s="78">
        <v>40933</v>
      </c>
      <c r="B25" s="79">
        <v>1135</v>
      </c>
      <c r="C25" s="80" t="s">
        <v>53</v>
      </c>
      <c r="D25" s="80" t="s">
        <v>54</v>
      </c>
      <c r="E25" s="80" t="s">
        <v>59</v>
      </c>
      <c r="F25" s="79">
        <v>10</v>
      </c>
      <c r="G25" s="81">
        <v>13575</v>
      </c>
      <c r="H25" s="81">
        <v>1992.81</v>
      </c>
    </row>
    <row r="26" spans="1:8" ht="14.45" x14ac:dyDescent="0.35">
      <c r="A26" s="78">
        <v>40934</v>
      </c>
      <c r="B26" s="79">
        <v>1136</v>
      </c>
      <c r="C26" s="80" t="s">
        <v>56</v>
      </c>
      <c r="D26" s="80" t="s">
        <v>54</v>
      </c>
      <c r="E26" s="80" t="s">
        <v>59</v>
      </c>
      <c r="F26" s="79">
        <v>9</v>
      </c>
      <c r="G26" s="81">
        <v>8892</v>
      </c>
      <c r="H26" s="81">
        <v>3084.6347999999998</v>
      </c>
    </row>
    <row r="27" spans="1:8" ht="14.45" x14ac:dyDescent="0.35">
      <c r="A27" s="78">
        <v>40935</v>
      </c>
      <c r="B27" s="79">
        <v>1137</v>
      </c>
      <c r="C27" s="80" t="s">
        <v>57</v>
      </c>
      <c r="D27" s="80" t="s">
        <v>54</v>
      </c>
      <c r="E27" s="80" t="s">
        <v>55</v>
      </c>
      <c r="F27" s="79">
        <v>9</v>
      </c>
      <c r="G27" s="81">
        <v>6196.5</v>
      </c>
      <c r="H27" s="81">
        <v>3112.7084999999997</v>
      </c>
    </row>
    <row r="28" spans="1:8" ht="14.45" x14ac:dyDescent="0.35">
      <c r="A28" s="78">
        <v>40936</v>
      </c>
      <c r="B28" s="79">
        <v>1138</v>
      </c>
      <c r="C28" s="80" t="s">
        <v>53</v>
      </c>
      <c r="D28" s="80" t="s">
        <v>54</v>
      </c>
      <c r="E28" s="80" t="s">
        <v>55</v>
      </c>
      <c r="F28" s="79">
        <v>7</v>
      </c>
      <c r="G28" s="81">
        <v>4063.5</v>
      </c>
      <c r="H28" s="81">
        <v>709.69027499999993</v>
      </c>
    </row>
    <row r="29" spans="1:8" ht="14.45" x14ac:dyDescent="0.35">
      <c r="A29" s="78">
        <v>40937</v>
      </c>
      <c r="B29" s="79">
        <v>1139</v>
      </c>
      <c r="C29" s="80" t="s">
        <v>56</v>
      </c>
      <c r="D29" s="80" t="s">
        <v>54</v>
      </c>
      <c r="E29" s="80" t="s">
        <v>55</v>
      </c>
      <c r="F29" s="79">
        <v>9</v>
      </c>
      <c r="G29" s="81">
        <v>4464</v>
      </c>
      <c r="H29" s="81">
        <v>2483.5464000000002</v>
      </c>
    </row>
    <row r="30" spans="1:8" ht="14.45" x14ac:dyDescent="0.35">
      <c r="A30" s="78">
        <v>40938</v>
      </c>
      <c r="B30" s="79">
        <v>1140</v>
      </c>
      <c r="C30" s="80" t="s">
        <v>57</v>
      </c>
      <c r="D30" s="80" t="s">
        <v>54</v>
      </c>
      <c r="E30" s="80" t="s">
        <v>58</v>
      </c>
      <c r="F30" s="79">
        <v>10</v>
      </c>
      <c r="G30" s="81">
        <v>10350</v>
      </c>
      <c r="H30" s="81">
        <v>4514.67</v>
      </c>
    </row>
    <row r="31" spans="1:8" ht="14.45" x14ac:dyDescent="0.35">
      <c r="A31" s="78">
        <v>40939</v>
      </c>
      <c r="B31" s="79">
        <v>1141</v>
      </c>
      <c r="C31" s="80" t="s">
        <v>53</v>
      </c>
      <c r="D31" s="80" t="s">
        <v>54</v>
      </c>
      <c r="E31" s="80" t="s">
        <v>58</v>
      </c>
      <c r="F31" s="79">
        <v>10</v>
      </c>
      <c r="G31" s="81">
        <v>8680</v>
      </c>
      <c r="H31" s="81">
        <v>2494.6320000000001</v>
      </c>
    </row>
    <row r="32" spans="1:8" x14ac:dyDescent="0.25">
      <c r="A32" s="78">
        <v>40940</v>
      </c>
      <c r="B32" s="79">
        <v>1142</v>
      </c>
      <c r="C32" s="80" t="s">
        <v>56</v>
      </c>
      <c r="D32" s="80" t="s">
        <v>54</v>
      </c>
      <c r="E32" s="80" t="s">
        <v>58</v>
      </c>
      <c r="F32" s="79">
        <v>9</v>
      </c>
      <c r="G32" s="81">
        <v>13050</v>
      </c>
      <c r="H32" s="81">
        <v>2179.35</v>
      </c>
    </row>
    <row r="33" spans="1:8" x14ac:dyDescent="0.25">
      <c r="A33" s="78">
        <v>40941</v>
      </c>
      <c r="B33" s="79">
        <v>1143</v>
      </c>
      <c r="C33" s="80" t="s">
        <v>57</v>
      </c>
      <c r="D33" s="80" t="s">
        <v>54</v>
      </c>
      <c r="E33" s="80" t="s">
        <v>59</v>
      </c>
      <c r="F33" s="79">
        <v>8</v>
      </c>
      <c r="G33" s="81">
        <v>2312</v>
      </c>
      <c r="H33" s="81">
        <v>999.93999999999994</v>
      </c>
    </row>
    <row r="34" spans="1:8" x14ac:dyDescent="0.25">
      <c r="A34" s="78">
        <v>40942</v>
      </c>
      <c r="B34" s="79">
        <v>1144</v>
      </c>
      <c r="C34" s="80" t="s">
        <v>53</v>
      </c>
      <c r="D34" s="80" t="s">
        <v>54</v>
      </c>
      <c r="E34" s="80" t="s">
        <v>59</v>
      </c>
      <c r="F34" s="79">
        <v>6</v>
      </c>
      <c r="G34" s="81">
        <v>3060</v>
      </c>
      <c r="H34" s="81">
        <v>461.60100000000006</v>
      </c>
    </row>
    <row r="35" spans="1:8" x14ac:dyDescent="0.25">
      <c r="A35" s="78">
        <v>40943</v>
      </c>
      <c r="B35" s="79">
        <v>1145</v>
      </c>
      <c r="C35" s="80" t="s">
        <v>56</v>
      </c>
      <c r="D35" s="80" t="s">
        <v>54</v>
      </c>
      <c r="E35" s="80" t="s">
        <v>59</v>
      </c>
      <c r="F35" s="79">
        <v>8</v>
      </c>
      <c r="G35" s="81">
        <v>9810</v>
      </c>
      <c r="H35" s="81">
        <v>744.77520000000004</v>
      </c>
    </row>
    <row r="36" spans="1:8" x14ac:dyDescent="0.25">
      <c r="A36" s="78">
        <v>40944</v>
      </c>
      <c r="B36" s="79">
        <v>1146</v>
      </c>
      <c r="C36" s="80" t="s">
        <v>57</v>
      </c>
      <c r="D36" s="80" t="s">
        <v>54</v>
      </c>
      <c r="E36" s="80" t="s">
        <v>55</v>
      </c>
      <c r="F36" s="79">
        <v>10</v>
      </c>
      <c r="G36" s="81">
        <v>8120</v>
      </c>
      <c r="H36" s="81">
        <v>2571.8069999999998</v>
      </c>
    </row>
    <row r="37" spans="1:8" x14ac:dyDescent="0.25">
      <c r="A37" s="78">
        <v>40945</v>
      </c>
      <c r="B37" s="79">
        <v>1147</v>
      </c>
      <c r="C37" s="80" t="s">
        <v>53</v>
      </c>
      <c r="D37" s="80" t="s">
        <v>54</v>
      </c>
      <c r="E37" s="80" t="s">
        <v>55</v>
      </c>
      <c r="F37" s="79">
        <v>7</v>
      </c>
      <c r="G37" s="81">
        <v>6520.5</v>
      </c>
      <c r="H37" s="81">
        <v>1443.6387</v>
      </c>
    </row>
    <row r="38" spans="1:8" x14ac:dyDescent="0.25">
      <c r="A38" s="78">
        <v>40946</v>
      </c>
      <c r="B38" s="79">
        <v>1148</v>
      </c>
      <c r="C38" s="80" t="s">
        <v>56</v>
      </c>
      <c r="D38" s="80" t="s">
        <v>54</v>
      </c>
      <c r="E38" s="80" t="s">
        <v>55</v>
      </c>
      <c r="F38" s="79">
        <v>6</v>
      </c>
      <c r="G38" s="81">
        <v>12060</v>
      </c>
      <c r="H38" s="81">
        <v>4258.6271999999999</v>
      </c>
    </row>
    <row r="39" spans="1:8" x14ac:dyDescent="0.25">
      <c r="A39" s="78">
        <v>40947</v>
      </c>
      <c r="B39" s="79">
        <v>1149</v>
      </c>
      <c r="C39" s="80" t="s">
        <v>57</v>
      </c>
      <c r="D39" s="80" t="s">
        <v>54</v>
      </c>
      <c r="E39" s="80" t="s">
        <v>58</v>
      </c>
      <c r="F39" s="79">
        <v>8</v>
      </c>
      <c r="G39" s="81">
        <v>8544</v>
      </c>
      <c r="H39" s="81">
        <v>3347.1120000000001</v>
      </c>
    </row>
    <row r="40" spans="1:8" x14ac:dyDescent="0.25">
      <c r="A40" s="78">
        <v>40948</v>
      </c>
      <c r="B40" s="79">
        <v>1150</v>
      </c>
      <c r="C40" s="80" t="s">
        <v>53</v>
      </c>
      <c r="D40" s="80" t="s">
        <v>54</v>
      </c>
      <c r="E40" s="80" t="s">
        <v>58</v>
      </c>
      <c r="F40" s="79">
        <v>7</v>
      </c>
      <c r="G40" s="81">
        <v>7024.5</v>
      </c>
      <c r="H40" s="81">
        <v>2027.739</v>
      </c>
    </row>
    <row r="41" spans="1:8" x14ac:dyDescent="0.25">
      <c r="A41" s="78">
        <v>40949</v>
      </c>
      <c r="B41" s="79">
        <v>1151</v>
      </c>
      <c r="C41" s="80" t="s">
        <v>56</v>
      </c>
      <c r="D41" s="80" t="s">
        <v>54</v>
      </c>
      <c r="E41" s="80" t="s">
        <v>58</v>
      </c>
      <c r="F41" s="79">
        <v>7</v>
      </c>
      <c r="G41" s="81">
        <v>14017.5</v>
      </c>
      <c r="H41" s="81">
        <v>3352.4253000000003</v>
      </c>
    </row>
    <row r="42" spans="1:8" x14ac:dyDescent="0.25">
      <c r="A42" s="78">
        <v>40950</v>
      </c>
      <c r="B42" s="79">
        <v>1152</v>
      </c>
      <c r="C42" s="80" t="s">
        <v>57</v>
      </c>
      <c r="D42" s="80" t="s">
        <v>54</v>
      </c>
      <c r="E42" s="80" t="s">
        <v>59</v>
      </c>
      <c r="F42" s="79">
        <v>8</v>
      </c>
      <c r="G42" s="81">
        <v>4056</v>
      </c>
      <c r="H42" s="81">
        <v>1843.4520000000002</v>
      </c>
    </row>
    <row r="43" spans="1:8" x14ac:dyDescent="0.25">
      <c r="A43" s="78">
        <v>40951</v>
      </c>
      <c r="B43" s="79">
        <v>1153</v>
      </c>
      <c r="C43" s="80" t="s">
        <v>53</v>
      </c>
      <c r="D43" s="80" t="s">
        <v>54</v>
      </c>
      <c r="E43" s="80" t="s">
        <v>59</v>
      </c>
      <c r="F43" s="79">
        <v>7</v>
      </c>
      <c r="G43" s="81">
        <v>2730</v>
      </c>
      <c r="H43" s="81">
        <v>4393.116</v>
      </c>
    </row>
    <row r="44" spans="1:8" x14ac:dyDescent="0.25">
      <c r="A44" s="78">
        <v>40952</v>
      </c>
      <c r="B44" s="79">
        <v>1154</v>
      </c>
      <c r="C44" s="80" t="s">
        <v>56</v>
      </c>
      <c r="D44" s="80" t="s">
        <v>54</v>
      </c>
      <c r="E44" s="80" t="s">
        <v>59</v>
      </c>
      <c r="F44" s="79">
        <v>6</v>
      </c>
      <c r="G44" s="81">
        <v>6804</v>
      </c>
      <c r="H44" s="81">
        <v>3755.808</v>
      </c>
    </row>
    <row r="45" spans="1:8" x14ac:dyDescent="0.25">
      <c r="A45" s="78">
        <v>40953</v>
      </c>
      <c r="B45" s="79">
        <v>1155</v>
      </c>
      <c r="C45" s="80" t="s">
        <v>57</v>
      </c>
      <c r="D45" s="80" t="s">
        <v>54</v>
      </c>
      <c r="E45" s="80" t="s">
        <v>55</v>
      </c>
      <c r="F45" s="79">
        <v>7</v>
      </c>
      <c r="G45" s="81">
        <v>8778</v>
      </c>
      <c r="H45" s="81">
        <v>1690.6428000000001</v>
      </c>
    </row>
    <row r="46" spans="1:8" x14ac:dyDescent="0.25">
      <c r="A46" s="78">
        <v>40954</v>
      </c>
      <c r="B46" s="79">
        <v>1156</v>
      </c>
      <c r="C46" s="80" t="s">
        <v>53</v>
      </c>
      <c r="D46" s="80" t="s">
        <v>54</v>
      </c>
      <c r="E46" s="80" t="s">
        <v>55</v>
      </c>
      <c r="F46" s="79">
        <v>8</v>
      </c>
      <c r="G46" s="81">
        <v>2304</v>
      </c>
      <c r="H46" s="81">
        <v>1475.9423999999999</v>
      </c>
    </row>
    <row r="47" spans="1:8" x14ac:dyDescent="0.25">
      <c r="A47" s="78">
        <v>40955</v>
      </c>
      <c r="B47" s="79">
        <v>1157</v>
      </c>
      <c r="C47" s="80" t="s">
        <v>56</v>
      </c>
      <c r="D47" s="80" t="s">
        <v>54</v>
      </c>
      <c r="E47" s="80" t="s">
        <v>55</v>
      </c>
      <c r="F47" s="79">
        <v>10</v>
      </c>
      <c r="G47" s="81">
        <v>9150</v>
      </c>
      <c r="H47" s="81">
        <v>1103.124</v>
      </c>
    </row>
    <row r="48" spans="1:8" x14ac:dyDescent="0.25">
      <c r="A48" s="78">
        <v>40956</v>
      </c>
      <c r="B48" s="79">
        <v>1158</v>
      </c>
      <c r="C48" s="80" t="s">
        <v>57</v>
      </c>
      <c r="D48" s="80" t="s">
        <v>54</v>
      </c>
      <c r="E48" s="80" t="s">
        <v>58</v>
      </c>
      <c r="F48" s="79">
        <v>8</v>
      </c>
      <c r="G48" s="81">
        <v>7584</v>
      </c>
      <c r="H48" s="81">
        <v>1378.7711999999999</v>
      </c>
    </row>
    <row r="49" spans="1:8" x14ac:dyDescent="0.25">
      <c r="A49" s="78">
        <v>40957</v>
      </c>
      <c r="B49" s="79">
        <v>1159</v>
      </c>
      <c r="C49" s="80" t="s">
        <v>53</v>
      </c>
      <c r="D49" s="80" t="s">
        <v>54</v>
      </c>
      <c r="E49" s="80" t="s">
        <v>58</v>
      </c>
      <c r="F49" s="79">
        <v>10</v>
      </c>
      <c r="G49" s="81">
        <v>14900</v>
      </c>
      <c r="H49" s="81">
        <v>985.48599999999999</v>
      </c>
    </row>
    <row r="50" spans="1:8" x14ac:dyDescent="0.25">
      <c r="A50" s="78">
        <v>40958</v>
      </c>
      <c r="B50" s="79">
        <v>1160</v>
      </c>
      <c r="C50" s="80" t="s">
        <v>56</v>
      </c>
      <c r="D50" s="80" t="s">
        <v>54</v>
      </c>
      <c r="E50" s="80" t="s">
        <v>58</v>
      </c>
      <c r="F50" s="79">
        <v>6</v>
      </c>
      <c r="G50" s="81">
        <v>8964</v>
      </c>
      <c r="H50" s="81">
        <v>877.3515000000001</v>
      </c>
    </row>
    <row r="51" spans="1:8" x14ac:dyDescent="0.25">
      <c r="A51" s="78">
        <v>40959</v>
      </c>
      <c r="B51" s="79">
        <v>1161</v>
      </c>
      <c r="C51" s="80" t="s">
        <v>57</v>
      </c>
      <c r="D51" s="80" t="s">
        <v>54</v>
      </c>
      <c r="E51" s="80" t="s">
        <v>59</v>
      </c>
      <c r="F51" s="79">
        <v>9</v>
      </c>
      <c r="G51" s="81">
        <v>2079</v>
      </c>
      <c r="H51" s="81">
        <v>2799.1656000000003</v>
      </c>
    </row>
    <row r="52" spans="1:8" x14ac:dyDescent="0.25">
      <c r="A52" s="78">
        <v>40960</v>
      </c>
      <c r="B52" s="79">
        <v>1162</v>
      </c>
      <c r="C52" s="80" t="s">
        <v>53</v>
      </c>
      <c r="D52" s="80" t="s">
        <v>54</v>
      </c>
      <c r="E52" s="80" t="s">
        <v>59</v>
      </c>
      <c r="F52" s="79">
        <v>6</v>
      </c>
      <c r="G52" s="81">
        <v>2412</v>
      </c>
      <c r="H52" s="81">
        <v>2078.1792</v>
      </c>
    </row>
    <row r="53" spans="1:8" x14ac:dyDescent="0.25">
      <c r="A53" s="78">
        <v>40961</v>
      </c>
      <c r="B53" s="79">
        <v>1163</v>
      </c>
      <c r="C53" s="80" t="s">
        <v>56</v>
      </c>
      <c r="D53" s="80" t="s">
        <v>54</v>
      </c>
      <c r="E53" s="80" t="s">
        <v>59</v>
      </c>
      <c r="F53" s="79">
        <v>7</v>
      </c>
      <c r="G53" s="81">
        <v>4189.5</v>
      </c>
      <c r="H53" s="81">
        <v>2660.3325000000004</v>
      </c>
    </row>
    <row r="54" spans="1:8" x14ac:dyDescent="0.25">
      <c r="A54" s="78">
        <v>40962</v>
      </c>
      <c r="B54" s="79">
        <v>1164</v>
      </c>
      <c r="C54" s="80" t="s">
        <v>57</v>
      </c>
      <c r="D54" s="80" t="s">
        <v>54</v>
      </c>
      <c r="E54" s="80" t="s">
        <v>55</v>
      </c>
      <c r="F54" s="79">
        <v>8</v>
      </c>
      <c r="G54" s="81">
        <v>10080</v>
      </c>
      <c r="H54" s="81">
        <v>1541.4335999999998</v>
      </c>
    </row>
    <row r="55" spans="1:8" x14ac:dyDescent="0.25">
      <c r="A55" s="78">
        <v>40963</v>
      </c>
      <c r="B55" s="79">
        <v>1165</v>
      </c>
      <c r="C55" s="80" t="s">
        <v>53</v>
      </c>
      <c r="D55" s="80" t="s">
        <v>54</v>
      </c>
      <c r="E55" s="80" t="s">
        <v>55</v>
      </c>
      <c r="F55" s="79">
        <v>9</v>
      </c>
      <c r="G55" s="81">
        <v>5076</v>
      </c>
      <c r="H55" s="81">
        <v>1053.27</v>
      </c>
    </row>
    <row r="56" spans="1:8" x14ac:dyDescent="0.25">
      <c r="A56" s="78">
        <v>40964</v>
      </c>
      <c r="B56" s="79">
        <v>1166</v>
      </c>
      <c r="C56" s="80" t="s">
        <v>56</v>
      </c>
      <c r="D56" s="80" t="s">
        <v>54</v>
      </c>
      <c r="E56" s="80" t="s">
        <v>55</v>
      </c>
      <c r="F56" s="79">
        <v>6</v>
      </c>
      <c r="G56" s="81">
        <v>9315</v>
      </c>
      <c r="H56" s="81">
        <v>4057.6140000000005</v>
      </c>
    </row>
    <row r="57" spans="1:8" x14ac:dyDescent="0.25">
      <c r="A57" s="78">
        <v>40965</v>
      </c>
      <c r="B57" s="79">
        <v>1167</v>
      </c>
      <c r="C57" s="80" t="s">
        <v>57</v>
      </c>
      <c r="D57" s="80" t="s">
        <v>54</v>
      </c>
      <c r="E57" s="80" t="s">
        <v>58</v>
      </c>
      <c r="F57" s="79">
        <v>10</v>
      </c>
      <c r="G57" s="81">
        <v>11280</v>
      </c>
      <c r="H57" s="81">
        <v>4693.8899999999994</v>
      </c>
    </row>
    <row r="58" spans="1:8" x14ac:dyDescent="0.25">
      <c r="A58" s="78">
        <v>40966</v>
      </c>
      <c r="B58" s="79">
        <v>1168</v>
      </c>
      <c r="C58" s="80" t="s">
        <v>53</v>
      </c>
      <c r="D58" s="80" t="s">
        <v>54</v>
      </c>
      <c r="E58" s="80" t="s">
        <v>58</v>
      </c>
      <c r="F58" s="79">
        <v>7</v>
      </c>
      <c r="G58" s="81">
        <v>8946</v>
      </c>
      <c r="H58" s="81">
        <v>909.80820000000006</v>
      </c>
    </row>
    <row r="59" spans="1:8" x14ac:dyDescent="0.25">
      <c r="A59" s="78">
        <v>40967</v>
      </c>
      <c r="B59" s="79">
        <v>1169</v>
      </c>
      <c r="C59" s="80" t="s">
        <v>56</v>
      </c>
      <c r="D59" s="80" t="s">
        <v>54</v>
      </c>
      <c r="E59" s="80" t="s">
        <v>58</v>
      </c>
      <c r="F59" s="79">
        <v>8</v>
      </c>
      <c r="G59" s="81">
        <v>8568</v>
      </c>
      <c r="H59" s="81">
        <v>3129.0336000000007</v>
      </c>
    </row>
    <row r="60" spans="1:8" x14ac:dyDescent="0.25">
      <c r="A60" s="78">
        <v>40969</v>
      </c>
      <c r="B60" s="79">
        <v>1170</v>
      </c>
      <c r="C60" s="80" t="s">
        <v>57</v>
      </c>
      <c r="D60" s="80" t="s">
        <v>54</v>
      </c>
      <c r="E60" s="80" t="s">
        <v>59</v>
      </c>
      <c r="F60" s="79">
        <v>8</v>
      </c>
      <c r="G60" s="81">
        <v>2178</v>
      </c>
      <c r="H60" s="81">
        <v>2062.7837999999997</v>
      </c>
    </row>
    <row r="61" spans="1:8" x14ac:dyDescent="0.25">
      <c r="A61" s="78">
        <v>40970</v>
      </c>
      <c r="B61" s="79">
        <v>1171</v>
      </c>
      <c r="C61" s="80" t="s">
        <v>53</v>
      </c>
      <c r="D61" s="80" t="s">
        <v>54</v>
      </c>
      <c r="E61" s="80" t="s">
        <v>59</v>
      </c>
      <c r="F61" s="79">
        <v>9</v>
      </c>
      <c r="G61" s="81">
        <v>8100</v>
      </c>
      <c r="H61" s="81">
        <v>2295.864</v>
      </c>
    </row>
    <row r="62" spans="1:8" x14ac:dyDescent="0.25">
      <c r="A62" s="78">
        <v>40971</v>
      </c>
      <c r="B62" s="79">
        <v>1172</v>
      </c>
      <c r="C62" s="80" t="s">
        <v>56</v>
      </c>
      <c r="D62" s="80" t="s">
        <v>54</v>
      </c>
      <c r="E62" s="80" t="s">
        <v>59</v>
      </c>
      <c r="F62" s="79">
        <v>9</v>
      </c>
      <c r="G62" s="81">
        <v>2106</v>
      </c>
      <c r="H62" s="81">
        <v>4223.5829999999996</v>
      </c>
    </row>
    <row r="63" spans="1:8" x14ac:dyDescent="0.25">
      <c r="A63" s="78">
        <v>40972</v>
      </c>
      <c r="B63" s="79">
        <v>1173</v>
      </c>
      <c r="C63" s="80" t="s">
        <v>57</v>
      </c>
      <c r="D63" s="80" t="s">
        <v>54</v>
      </c>
      <c r="E63" s="80" t="s">
        <v>55</v>
      </c>
      <c r="F63" s="79">
        <v>10</v>
      </c>
      <c r="G63" s="81">
        <v>8480</v>
      </c>
      <c r="H63" s="81">
        <v>1349.1679999999999</v>
      </c>
    </row>
    <row r="64" spans="1:8" x14ac:dyDescent="0.25">
      <c r="A64" s="78">
        <v>40973</v>
      </c>
      <c r="B64" s="79">
        <v>1174</v>
      </c>
      <c r="C64" s="80" t="s">
        <v>53</v>
      </c>
      <c r="D64" s="80" t="s">
        <v>54</v>
      </c>
      <c r="E64" s="80" t="s">
        <v>55</v>
      </c>
      <c r="F64" s="79">
        <v>6</v>
      </c>
      <c r="G64" s="81">
        <v>5220</v>
      </c>
      <c r="H64" s="81">
        <v>1052.8739999999998</v>
      </c>
    </row>
    <row r="65" spans="1:8" x14ac:dyDescent="0.25">
      <c r="A65" s="78">
        <v>41339</v>
      </c>
      <c r="B65" s="79">
        <v>1175</v>
      </c>
      <c r="C65" s="80" t="s">
        <v>56</v>
      </c>
      <c r="D65" s="80" t="s">
        <v>54</v>
      </c>
      <c r="E65" s="80" t="s">
        <v>55</v>
      </c>
      <c r="F65" s="79">
        <v>6</v>
      </c>
      <c r="G65" s="81">
        <v>4410</v>
      </c>
      <c r="H65" s="81">
        <v>1489.2570000000001</v>
      </c>
    </row>
    <row r="66" spans="1:8" x14ac:dyDescent="0.25">
      <c r="A66" s="78">
        <v>41340</v>
      </c>
      <c r="B66" s="79">
        <v>1176</v>
      </c>
      <c r="C66" s="80" t="s">
        <v>57</v>
      </c>
      <c r="D66" s="80" t="s">
        <v>54</v>
      </c>
      <c r="E66" s="80" t="s">
        <v>58</v>
      </c>
      <c r="F66" s="79">
        <v>9</v>
      </c>
      <c r="G66" s="81">
        <v>2524.5</v>
      </c>
      <c r="H66" s="81">
        <v>2069.5850999999998</v>
      </c>
    </row>
    <row r="67" spans="1:8" x14ac:dyDescent="0.25">
      <c r="A67" s="78">
        <v>41341</v>
      </c>
      <c r="B67" s="79">
        <v>1177</v>
      </c>
      <c r="C67" s="80" t="s">
        <v>53</v>
      </c>
      <c r="D67" s="80" t="s">
        <v>54</v>
      </c>
      <c r="E67" s="80" t="s">
        <v>58</v>
      </c>
      <c r="F67" s="79">
        <v>9</v>
      </c>
      <c r="G67" s="81">
        <v>8505</v>
      </c>
      <c r="H67" s="81">
        <v>4672.08</v>
      </c>
    </row>
    <row r="68" spans="1:8" x14ac:dyDescent="0.25">
      <c r="A68" s="78">
        <v>41342</v>
      </c>
      <c r="B68" s="79">
        <v>1178</v>
      </c>
      <c r="C68" s="80" t="s">
        <v>56</v>
      </c>
      <c r="D68" s="80" t="s">
        <v>54</v>
      </c>
      <c r="E68" s="80" t="s">
        <v>58</v>
      </c>
      <c r="F68" s="79">
        <v>8</v>
      </c>
      <c r="G68" s="81">
        <v>10224</v>
      </c>
      <c r="H68" s="81">
        <v>941.88599999999997</v>
      </c>
    </row>
    <row r="69" spans="1:8" x14ac:dyDescent="0.25">
      <c r="A69" s="78">
        <v>41343</v>
      </c>
      <c r="B69" s="79">
        <v>1179</v>
      </c>
      <c r="C69" s="80" t="s">
        <v>57</v>
      </c>
      <c r="D69" s="80" t="s">
        <v>54</v>
      </c>
      <c r="E69" s="80" t="s">
        <v>59</v>
      </c>
      <c r="F69" s="79">
        <v>6</v>
      </c>
      <c r="G69" s="81">
        <v>12330</v>
      </c>
      <c r="H69" s="81">
        <v>1667.5092</v>
      </c>
    </row>
    <row r="70" spans="1:8" x14ac:dyDescent="0.25">
      <c r="A70" s="78">
        <v>41344</v>
      </c>
      <c r="B70" s="79">
        <v>1180</v>
      </c>
      <c r="C70" s="80" t="s">
        <v>53</v>
      </c>
      <c r="D70" s="80" t="s">
        <v>54</v>
      </c>
      <c r="E70" s="80" t="s">
        <v>59</v>
      </c>
      <c r="F70" s="79">
        <v>9</v>
      </c>
      <c r="G70" s="81">
        <v>4914</v>
      </c>
      <c r="H70" s="81">
        <v>4085.4996000000001</v>
      </c>
    </row>
    <row r="71" spans="1:8" x14ac:dyDescent="0.25">
      <c r="A71" s="78">
        <v>41345</v>
      </c>
      <c r="B71" s="79">
        <v>1181</v>
      </c>
      <c r="C71" s="80" t="s">
        <v>56</v>
      </c>
      <c r="D71" s="80" t="s">
        <v>54</v>
      </c>
      <c r="E71" s="80" t="s">
        <v>59</v>
      </c>
      <c r="F71" s="79">
        <v>7</v>
      </c>
      <c r="G71" s="81">
        <v>8032.5</v>
      </c>
      <c r="H71" s="81">
        <v>3396.1410000000001</v>
      </c>
    </row>
    <row r="72" spans="1:8" x14ac:dyDescent="0.25">
      <c r="A72" s="78">
        <v>41346</v>
      </c>
      <c r="B72" s="79">
        <v>1182</v>
      </c>
      <c r="C72" s="80" t="s">
        <v>57</v>
      </c>
      <c r="D72" s="80" t="s">
        <v>54</v>
      </c>
      <c r="E72" s="80" t="s">
        <v>55</v>
      </c>
      <c r="F72" s="79">
        <v>7</v>
      </c>
      <c r="G72" s="81">
        <v>8757</v>
      </c>
      <c r="H72" s="81">
        <v>1824.0831000000003</v>
      </c>
    </row>
    <row r="73" spans="1:8" x14ac:dyDescent="0.25">
      <c r="A73" s="78">
        <v>41347</v>
      </c>
      <c r="B73" s="79">
        <v>1183</v>
      </c>
      <c r="C73" s="80" t="s">
        <v>53</v>
      </c>
      <c r="D73" s="80" t="s">
        <v>54</v>
      </c>
      <c r="E73" s="80" t="s">
        <v>55</v>
      </c>
      <c r="F73" s="79">
        <v>6</v>
      </c>
      <c r="G73" s="81">
        <v>12330</v>
      </c>
      <c r="H73" s="81">
        <v>909.70740000000001</v>
      </c>
    </row>
    <row r="74" spans="1:8" x14ac:dyDescent="0.25">
      <c r="A74" s="78">
        <v>41348</v>
      </c>
      <c r="B74" s="79">
        <v>1184</v>
      </c>
      <c r="C74" s="80" t="s">
        <v>56</v>
      </c>
      <c r="D74" s="80" t="s">
        <v>54</v>
      </c>
      <c r="E74" s="80" t="s">
        <v>55</v>
      </c>
      <c r="F74" s="79">
        <v>10</v>
      </c>
      <c r="G74" s="81">
        <v>8440</v>
      </c>
      <c r="H74" s="81">
        <v>4225.2750000000005</v>
      </c>
    </row>
    <row r="75" spans="1:8" x14ac:dyDescent="0.25">
      <c r="A75" s="78">
        <v>41349</v>
      </c>
      <c r="B75" s="79">
        <v>1185</v>
      </c>
      <c r="C75" s="80" t="s">
        <v>57</v>
      </c>
      <c r="D75" s="80" t="s">
        <v>54</v>
      </c>
      <c r="E75" s="80" t="s">
        <v>58</v>
      </c>
      <c r="F75" s="79">
        <v>9</v>
      </c>
      <c r="G75" s="81">
        <v>7074</v>
      </c>
      <c r="H75" s="81">
        <v>2610.306</v>
      </c>
    </row>
    <row r="76" spans="1:8" x14ac:dyDescent="0.25">
      <c r="A76" s="78">
        <v>41350</v>
      </c>
      <c r="B76" s="79">
        <v>1186</v>
      </c>
      <c r="C76" s="80" t="s">
        <v>53</v>
      </c>
      <c r="D76" s="80" t="s">
        <v>54</v>
      </c>
      <c r="E76" s="80" t="s">
        <v>58</v>
      </c>
      <c r="F76" s="79">
        <v>10</v>
      </c>
      <c r="G76" s="81">
        <v>8040</v>
      </c>
      <c r="H76" s="81">
        <v>1930.806</v>
      </c>
    </row>
    <row r="77" spans="1:8" x14ac:dyDescent="0.25">
      <c r="A77" s="78">
        <v>41351</v>
      </c>
      <c r="B77" s="79">
        <v>1187</v>
      </c>
      <c r="C77" s="80" t="s">
        <v>56</v>
      </c>
      <c r="D77" s="80" t="s">
        <v>54</v>
      </c>
      <c r="E77" s="80" t="s">
        <v>58</v>
      </c>
      <c r="F77" s="79">
        <v>8</v>
      </c>
      <c r="G77" s="81">
        <v>11070</v>
      </c>
      <c r="H77" s="81">
        <v>3935.3850000000002</v>
      </c>
    </row>
    <row r="78" spans="1:8" x14ac:dyDescent="0.25">
      <c r="A78" s="78">
        <v>41352</v>
      </c>
      <c r="B78" s="79">
        <v>1188</v>
      </c>
      <c r="C78" s="80" t="s">
        <v>57</v>
      </c>
      <c r="D78" s="80" t="s">
        <v>54</v>
      </c>
      <c r="E78" s="80" t="s">
        <v>59</v>
      </c>
      <c r="F78" s="79">
        <v>9</v>
      </c>
      <c r="G78" s="81">
        <v>5913</v>
      </c>
      <c r="H78" s="81">
        <v>3893.1192000000001</v>
      </c>
    </row>
    <row r="79" spans="1:8" x14ac:dyDescent="0.25">
      <c r="A79" s="78">
        <v>41353</v>
      </c>
      <c r="B79" s="79">
        <v>1189</v>
      </c>
      <c r="C79" s="80" t="s">
        <v>53</v>
      </c>
      <c r="D79" s="80" t="s">
        <v>54</v>
      </c>
      <c r="E79" s="80" t="s">
        <v>59</v>
      </c>
      <c r="F79" s="79">
        <v>6</v>
      </c>
      <c r="G79" s="81">
        <v>10440</v>
      </c>
      <c r="H79" s="81">
        <v>2468.6424000000006</v>
      </c>
    </row>
    <row r="80" spans="1:8" x14ac:dyDescent="0.25">
      <c r="A80" s="78">
        <v>41354</v>
      </c>
      <c r="B80" s="79">
        <v>1190</v>
      </c>
      <c r="C80" s="80" t="s">
        <v>56</v>
      </c>
      <c r="D80" s="80" t="s">
        <v>54</v>
      </c>
      <c r="E80" s="80" t="s">
        <v>59</v>
      </c>
      <c r="F80" s="79">
        <v>7</v>
      </c>
      <c r="G80" s="81">
        <v>1648.5</v>
      </c>
      <c r="H80" s="81">
        <v>2758.2701999999999</v>
      </c>
    </row>
    <row r="81" spans="1:8" x14ac:dyDescent="0.25">
      <c r="A81" s="78">
        <v>41355</v>
      </c>
      <c r="B81" s="79">
        <v>1191</v>
      </c>
      <c r="C81" s="80" t="s">
        <v>57</v>
      </c>
      <c r="D81" s="80" t="s">
        <v>54</v>
      </c>
      <c r="E81" s="80" t="s">
        <v>55</v>
      </c>
      <c r="F81" s="79">
        <v>9</v>
      </c>
      <c r="G81" s="81">
        <v>13770</v>
      </c>
      <c r="H81" s="81">
        <v>1198.8162000000002</v>
      </c>
    </row>
    <row r="82" spans="1:8" x14ac:dyDescent="0.25">
      <c r="A82" s="78">
        <v>41356</v>
      </c>
      <c r="B82" s="79">
        <v>1192</v>
      </c>
      <c r="C82" s="80" t="s">
        <v>53</v>
      </c>
      <c r="D82" s="80" t="s">
        <v>54</v>
      </c>
      <c r="E82" s="80" t="s">
        <v>55</v>
      </c>
      <c r="F82" s="79">
        <v>6</v>
      </c>
      <c r="G82" s="81">
        <v>1647</v>
      </c>
      <c r="H82" s="81">
        <v>702.44549999999992</v>
      </c>
    </row>
    <row r="83" spans="1:8" x14ac:dyDescent="0.25">
      <c r="A83" s="78">
        <v>41357</v>
      </c>
      <c r="B83" s="79">
        <v>1193</v>
      </c>
      <c r="C83" s="80" t="s">
        <v>56</v>
      </c>
      <c r="D83" s="80" t="s">
        <v>54</v>
      </c>
      <c r="E83" s="80" t="s">
        <v>55</v>
      </c>
      <c r="F83" s="79">
        <v>9</v>
      </c>
      <c r="G83" s="81">
        <v>7911</v>
      </c>
      <c r="H83" s="81">
        <v>4921.9605000000001</v>
      </c>
    </row>
    <row r="84" spans="1:8" x14ac:dyDescent="0.25">
      <c r="A84" s="78">
        <v>41358</v>
      </c>
      <c r="B84" s="79">
        <v>1194</v>
      </c>
      <c r="C84" s="80" t="s">
        <v>57</v>
      </c>
      <c r="D84" s="80" t="s">
        <v>54</v>
      </c>
      <c r="E84" s="80" t="s">
        <v>58</v>
      </c>
      <c r="F84" s="79">
        <v>6</v>
      </c>
      <c r="G84" s="81">
        <v>6804</v>
      </c>
      <c r="H84" s="81">
        <v>2912.7923999999998</v>
      </c>
    </row>
    <row r="85" spans="1:8" x14ac:dyDescent="0.25">
      <c r="A85" s="78">
        <v>41359</v>
      </c>
      <c r="B85" s="79">
        <v>1195</v>
      </c>
      <c r="C85" s="80" t="s">
        <v>53</v>
      </c>
      <c r="D85" s="80" t="s">
        <v>54</v>
      </c>
      <c r="E85" s="80" t="s">
        <v>58</v>
      </c>
      <c r="F85" s="79">
        <v>9</v>
      </c>
      <c r="G85" s="81">
        <v>7965</v>
      </c>
      <c r="H85" s="81">
        <v>703.78740000000005</v>
      </c>
    </row>
    <row r="86" spans="1:8" x14ac:dyDescent="0.25">
      <c r="A86" s="78">
        <v>41360</v>
      </c>
      <c r="B86" s="79">
        <v>1196</v>
      </c>
      <c r="C86" s="80" t="s">
        <v>56</v>
      </c>
      <c r="D86" s="80" t="s">
        <v>54</v>
      </c>
      <c r="E86" s="80" t="s">
        <v>58</v>
      </c>
      <c r="F86" s="79">
        <v>10</v>
      </c>
      <c r="G86" s="81">
        <v>3960</v>
      </c>
      <c r="H86" s="81">
        <v>1772.8919999999998</v>
      </c>
    </row>
    <row r="87" spans="1:8" x14ac:dyDescent="0.25">
      <c r="A87" s="78">
        <v>41361</v>
      </c>
      <c r="B87" s="79">
        <v>1197</v>
      </c>
      <c r="C87" s="80" t="s">
        <v>57</v>
      </c>
      <c r="D87" s="80" t="s">
        <v>54</v>
      </c>
      <c r="E87" s="80" t="s">
        <v>59</v>
      </c>
      <c r="F87" s="79">
        <v>10</v>
      </c>
      <c r="G87" s="81">
        <v>5130</v>
      </c>
      <c r="H87" s="81">
        <v>2639.3849999999998</v>
      </c>
    </row>
    <row r="88" spans="1:8" x14ac:dyDescent="0.25">
      <c r="A88" s="78">
        <v>41362</v>
      </c>
      <c r="B88" s="79">
        <v>1198</v>
      </c>
      <c r="C88" s="80" t="s">
        <v>53</v>
      </c>
      <c r="D88" s="80" t="s">
        <v>54</v>
      </c>
      <c r="E88" s="80" t="s">
        <v>59</v>
      </c>
      <c r="F88" s="79">
        <v>9</v>
      </c>
      <c r="G88" s="81">
        <v>2205</v>
      </c>
      <c r="H88" s="81">
        <v>3743.2080000000001</v>
      </c>
    </row>
    <row r="89" spans="1:8" x14ac:dyDescent="0.25">
      <c r="A89" s="78">
        <v>41363</v>
      </c>
      <c r="B89" s="79">
        <v>1199</v>
      </c>
      <c r="C89" s="80" t="s">
        <v>56</v>
      </c>
      <c r="D89" s="80" t="s">
        <v>54</v>
      </c>
      <c r="E89" s="80" t="s">
        <v>59</v>
      </c>
      <c r="F89" s="79">
        <v>9</v>
      </c>
      <c r="G89" s="81">
        <v>7749</v>
      </c>
      <c r="H89" s="81">
        <v>4713.9749999999995</v>
      </c>
    </row>
    <row r="90" spans="1:8" x14ac:dyDescent="0.25">
      <c r="A90" s="78">
        <v>41364</v>
      </c>
      <c r="B90" s="79">
        <v>1200</v>
      </c>
      <c r="C90" s="80" t="s">
        <v>57</v>
      </c>
      <c r="D90" s="80" t="s">
        <v>54</v>
      </c>
      <c r="E90" s="80" t="s">
        <v>55</v>
      </c>
      <c r="F90" s="79">
        <v>7</v>
      </c>
      <c r="G90" s="81">
        <v>13702.5</v>
      </c>
      <c r="H90" s="81">
        <v>4461.5339999999997</v>
      </c>
    </row>
    <row r="91" spans="1:8" x14ac:dyDescent="0.25">
      <c r="A91" s="78">
        <v>41365</v>
      </c>
      <c r="B91" s="79">
        <v>1201</v>
      </c>
      <c r="C91" s="80" t="s">
        <v>53</v>
      </c>
      <c r="D91" s="80" t="s">
        <v>54</v>
      </c>
      <c r="E91" s="80" t="s">
        <v>55</v>
      </c>
      <c r="F91" s="79">
        <v>6</v>
      </c>
      <c r="G91" s="81">
        <v>2232</v>
      </c>
      <c r="H91" s="81">
        <v>2587.3343999999997</v>
      </c>
    </row>
    <row r="92" spans="1:8" x14ac:dyDescent="0.25">
      <c r="A92" s="78">
        <v>41366</v>
      </c>
      <c r="B92" s="79">
        <v>1202</v>
      </c>
      <c r="C92" s="80" t="s">
        <v>56</v>
      </c>
      <c r="D92" s="80" t="s">
        <v>54</v>
      </c>
      <c r="E92" s="80" t="s">
        <v>55</v>
      </c>
      <c r="F92" s="79">
        <v>6</v>
      </c>
      <c r="G92" s="81">
        <v>7560</v>
      </c>
      <c r="H92" s="81">
        <v>724.81500000000005</v>
      </c>
    </row>
    <row r="93" spans="1:8" x14ac:dyDescent="0.25">
      <c r="A93" s="78">
        <v>41367</v>
      </c>
      <c r="B93" s="79">
        <v>1203</v>
      </c>
      <c r="C93" s="80" t="s">
        <v>57</v>
      </c>
      <c r="D93" s="80" t="s">
        <v>54</v>
      </c>
      <c r="E93" s="80" t="s">
        <v>58</v>
      </c>
      <c r="F93" s="79">
        <v>7</v>
      </c>
      <c r="G93" s="81">
        <v>2094.75</v>
      </c>
      <c r="H93" s="81">
        <v>792.23444999999992</v>
      </c>
    </row>
    <row r="94" spans="1:8" x14ac:dyDescent="0.25">
      <c r="A94" s="78">
        <v>41368</v>
      </c>
      <c r="B94" s="79">
        <v>1204</v>
      </c>
      <c r="C94" s="80" t="s">
        <v>53</v>
      </c>
      <c r="D94" s="80" t="s">
        <v>54</v>
      </c>
      <c r="E94" s="80" t="s">
        <v>58</v>
      </c>
      <c r="F94" s="79">
        <v>7</v>
      </c>
      <c r="G94" s="81">
        <v>1669.5</v>
      </c>
      <c r="H94" s="81">
        <v>1459.143</v>
      </c>
    </row>
    <row r="95" spans="1:8" x14ac:dyDescent="0.25">
      <c r="A95" s="78">
        <v>41369</v>
      </c>
      <c r="B95" s="79">
        <v>1205</v>
      </c>
      <c r="C95" s="80" t="s">
        <v>56</v>
      </c>
      <c r="D95" s="80" t="s">
        <v>54</v>
      </c>
      <c r="E95" s="80" t="s">
        <v>58</v>
      </c>
      <c r="F95" s="79">
        <v>10</v>
      </c>
      <c r="G95" s="81">
        <v>3330</v>
      </c>
      <c r="H95" s="81">
        <v>1439.8920000000001</v>
      </c>
    </row>
    <row r="96" spans="1:8" x14ac:dyDescent="0.25">
      <c r="A96" s="78">
        <v>41370</v>
      </c>
      <c r="B96" s="79">
        <v>1206</v>
      </c>
      <c r="C96" s="80" t="s">
        <v>57</v>
      </c>
      <c r="D96" s="80" t="s">
        <v>54</v>
      </c>
      <c r="E96" s="80" t="s">
        <v>59</v>
      </c>
      <c r="F96" s="79">
        <v>9</v>
      </c>
      <c r="G96" s="81">
        <v>2970</v>
      </c>
      <c r="H96" s="81">
        <v>1062.3689999999999</v>
      </c>
    </row>
    <row r="97" spans="1:8" x14ac:dyDescent="0.25">
      <c r="A97" s="78">
        <v>41371</v>
      </c>
      <c r="B97" s="79">
        <v>1207</v>
      </c>
      <c r="C97" s="80" t="s">
        <v>53</v>
      </c>
      <c r="D97" s="80" t="s">
        <v>54</v>
      </c>
      <c r="E97" s="80" t="s">
        <v>59</v>
      </c>
      <c r="F97" s="79">
        <v>10</v>
      </c>
      <c r="G97" s="81">
        <v>2180</v>
      </c>
      <c r="H97" s="81">
        <v>978.82</v>
      </c>
    </row>
    <row r="98" spans="1:8" x14ac:dyDescent="0.25">
      <c r="A98" s="78">
        <v>41372</v>
      </c>
      <c r="B98" s="79">
        <v>1208</v>
      </c>
      <c r="C98" s="80" t="s">
        <v>56</v>
      </c>
      <c r="D98" s="80" t="s">
        <v>54</v>
      </c>
      <c r="E98" s="80" t="s">
        <v>59</v>
      </c>
      <c r="F98" s="79">
        <v>9</v>
      </c>
      <c r="G98" s="81">
        <v>7290</v>
      </c>
      <c r="H98" s="81">
        <v>2436.3180000000002</v>
      </c>
    </row>
    <row r="99" spans="1:8" x14ac:dyDescent="0.25">
      <c r="A99" s="78">
        <v>41373</v>
      </c>
      <c r="B99" s="79">
        <v>1209</v>
      </c>
      <c r="C99" s="80" t="s">
        <v>57</v>
      </c>
      <c r="D99" s="80" t="s">
        <v>54</v>
      </c>
      <c r="E99" s="80" t="s">
        <v>55</v>
      </c>
      <c r="F99" s="79">
        <v>8</v>
      </c>
      <c r="G99" s="81">
        <v>13740</v>
      </c>
      <c r="H99" s="81">
        <v>2186.8583999999996</v>
      </c>
    </row>
    <row r="100" spans="1:8" x14ac:dyDescent="0.25">
      <c r="A100" s="78">
        <v>41374</v>
      </c>
      <c r="B100" s="79">
        <v>1210</v>
      </c>
      <c r="C100" s="80" t="s">
        <v>53</v>
      </c>
      <c r="D100" s="80" t="s">
        <v>54</v>
      </c>
      <c r="E100" s="80" t="s">
        <v>55</v>
      </c>
      <c r="F100" s="79">
        <v>6</v>
      </c>
      <c r="G100" s="81">
        <v>8820</v>
      </c>
      <c r="H100" s="81">
        <v>2685.5136000000002</v>
      </c>
    </row>
    <row r="101" spans="1:8" x14ac:dyDescent="0.25">
      <c r="A101" s="78">
        <v>41375</v>
      </c>
      <c r="B101" s="79">
        <v>1211</v>
      </c>
      <c r="C101" s="80" t="s">
        <v>56</v>
      </c>
      <c r="D101" s="80" t="s">
        <v>54</v>
      </c>
      <c r="E101" s="80" t="s">
        <v>55</v>
      </c>
      <c r="F101" s="79">
        <v>6</v>
      </c>
      <c r="G101" s="81">
        <v>3132</v>
      </c>
      <c r="H101" s="81">
        <v>472.46220000000005</v>
      </c>
    </row>
    <row r="102" spans="1:8" x14ac:dyDescent="0.25">
      <c r="A102" s="78">
        <v>41376</v>
      </c>
      <c r="B102" s="79">
        <v>1212</v>
      </c>
      <c r="C102" s="80" t="s">
        <v>57</v>
      </c>
      <c r="D102" s="80" t="s">
        <v>54</v>
      </c>
      <c r="E102" s="80" t="s">
        <v>58</v>
      </c>
      <c r="F102" s="79">
        <v>9</v>
      </c>
      <c r="G102" s="81">
        <v>2207.25</v>
      </c>
      <c r="H102" s="81">
        <v>3782.122875</v>
      </c>
    </row>
    <row r="103" spans="1:8" x14ac:dyDescent="0.25">
      <c r="A103" s="78">
        <v>41377</v>
      </c>
      <c r="B103" s="79">
        <v>1213</v>
      </c>
      <c r="C103" s="80" t="s">
        <v>53</v>
      </c>
      <c r="D103" s="80" t="s">
        <v>54</v>
      </c>
      <c r="E103" s="80" t="s">
        <v>58</v>
      </c>
      <c r="F103" s="79">
        <v>10</v>
      </c>
      <c r="G103" s="81">
        <v>6075</v>
      </c>
      <c r="H103" s="81">
        <v>623.70000000000005</v>
      </c>
    </row>
    <row r="104" spans="1:8" x14ac:dyDescent="0.25">
      <c r="A104" s="78">
        <v>41378</v>
      </c>
      <c r="B104" s="79">
        <v>1214</v>
      </c>
      <c r="C104" s="80" t="s">
        <v>56</v>
      </c>
      <c r="D104" s="80" t="s">
        <v>54</v>
      </c>
      <c r="E104" s="80" t="s">
        <v>58</v>
      </c>
      <c r="F104" s="79">
        <v>9</v>
      </c>
      <c r="G104" s="81">
        <v>14445</v>
      </c>
      <c r="H104" s="81">
        <v>1257.5817000000002</v>
      </c>
    </row>
    <row r="105" spans="1:8" x14ac:dyDescent="0.25">
      <c r="A105" s="78">
        <v>41379</v>
      </c>
      <c r="B105" s="79">
        <v>1215</v>
      </c>
      <c r="C105" s="80" t="s">
        <v>57</v>
      </c>
      <c r="D105" s="80" t="s">
        <v>54</v>
      </c>
      <c r="E105" s="80" t="s">
        <v>59</v>
      </c>
      <c r="F105" s="79">
        <v>10</v>
      </c>
      <c r="G105" s="81">
        <v>5670</v>
      </c>
      <c r="H105" s="81">
        <v>1449.63</v>
      </c>
    </row>
    <row r="106" spans="1:8" x14ac:dyDescent="0.25">
      <c r="A106" s="78">
        <v>41380</v>
      </c>
      <c r="B106" s="79">
        <v>1216</v>
      </c>
      <c r="C106" s="80" t="s">
        <v>53</v>
      </c>
      <c r="D106" s="80" t="s">
        <v>54</v>
      </c>
      <c r="E106" s="80" t="s">
        <v>59</v>
      </c>
      <c r="F106" s="79">
        <v>8</v>
      </c>
      <c r="G106" s="81">
        <v>1998</v>
      </c>
      <c r="H106" s="81">
        <v>666.73260000000005</v>
      </c>
    </row>
    <row r="107" spans="1:8" x14ac:dyDescent="0.25">
      <c r="A107" s="78">
        <v>41381</v>
      </c>
      <c r="B107" s="79">
        <v>1217</v>
      </c>
      <c r="C107" s="80" t="s">
        <v>56</v>
      </c>
      <c r="D107" s="80" t="s">
        <v>54</v>
      </c>
      <c r="E107" s="80" t="s">
        <v>59</v>
      </c>
      <c r="F107" s="79">
        <v>10</v>
      </c>
      <c r="G107" s="81">
        <v>6540</v>
      </c>
      <c r="H107" s="81">
        <v>1144.5</v>
      </c>
    </row>
    <row r="108" spans="1:8" x14ac:dyDescent="0.25">
      <c r="A108" s="78">
        <v>41382</v>
      </c>
      <c r="B108" s="79">
        <v>1218</v>
      </c>
      <c r="C108" s="80" t="s">
        <v>57</v>
      </c>
      <c r="D108" s="80" t="s">
        <v>54</v>
      </c>
      <c r="E108" s="80" t="s">
        <v>55</v>
      </c>
      <c r="F108" s="79">
        <v>10</v>
      </c>
      <c r="G108" s="81">
        <v>2940</v>
      </c>
      <c r="H108" s="81">
        <v>1210.104</v>
      </c>
    </row>
    <row r="109" spans="1:8" x14ac:dyDescent="0.25">
      <c r="A109" s="78">
        <v>41383</v>
      </c>
      <c r="B109" s="79">
        <v>1219</v>
      </c>
      <c r="C109" s="80" t="s">
        <v>53</v>
      </c>
      <c r="D109" s="80" t="s">
        <v>54</v>
      </c>
      <c r="E109" s="80" t="s">
        <v>55</v>
      </c>
      <c r="F109" s="79">
        <v>8</v>
      </c>
      <c r="G109" s="81">
        <v>10020</v>
      </c>
      <c r="H109" s="81">
        <v>1214.0232000000001</v>
      </c>
    </row>
    <row r="110" spans="1:8" x14ac:dyDescent="0.25">
      <c r="A110" s="78">
        <v>41384</v>
      </c>
      <c r="B110" s="79">
        <v>1220</v>
      </c>
      <c r="C110" s="80" t="s">
        <v>56</v>
      </c>
      <c r="D110" s="80" t="s">
        <v>54</v>
      </c>
      <c r="E110" s="80" t="s">
        <v>55</v>
      </c>
      <c r="F110" s="79">
        <v>6</v>
      </c>
      <c r="G110" s="81">
        <v>2088</v>
      </c>
      <c r="H110" s="81">
        <v>1942.4663999999998</v>
      </c>
    </row>
    <row r="111" spans="1:8" x14ac:dyDescent="0.25">
      <c r="A111" s="78">
        <v>41385</v>
      </c>
      <c r="B111" s="79">
        <v>1221</v>
      </c>
      <c r="C111" s="80" t="s">
        <v>57</v>
      </c>
      <c r="D111" s="80" t="s">
        <v>54</v>
      </c>
      <c r="E111" s="80" t="s">
        <v>58</v>
      </c>
      <c r="F111" s="79">
        <v>10</v>
      </c>
      <c r="G111" s="81">
        <v>3270</v>
      </c>
      <c r="H111" s="81">
        <v>992.44499999999994</v>
      </c>
    </row>
    <row r="112" spans="1:8" x14ac:dyDescent="0.25">
      <c r="A112" s="78">
        <v>41386</v>
      </c>
      <c r="B112" s="79">
        <v>1222</v>
      </c>
      <c r="C112" s="80" t="s">
        <v>53</v>
      </c>
      <c r="D112" s="80" t="s">
        <v>54</v>
      </c>
      <c r="E112" s="80" t="s">
        <v>58</v>
      </c>
      <c r="F112" s="79">
        <v>6</v>
      </c>
      <c r="G112" s="81">
        <v>6075</v>
      </c>
      <c r="H112" s="81">
        <v>3073.9500000000003</v>
      </c>
    </row>
    <row r="113" spans="1:8" x14ac:dyDescent="0.25">
      <c r="A113" s="78">
        <v>41387</v>
      </c>
      <c r="B113" s="79">
        <v>1223</v>
      </c>
      <c r="C113" s="80" t="s">
        <v>56</v>
      </c>
      <c r="D113" s="80" t="s">
        <v>54</v>
      </c>
      <c r="E113" s="80" t="s">
        <v>58</v>
      </c>
      <c r="F113" s="79">
        <v>8</v>
      </c>
      <c r="G113" s="81">
        <v>2352</v>
      </c>
      <c r="H113" s="81">
        <v>1022.8848</v>
      </c>
    </row>
    <row r="114" spans="1:8" x14ac:dyDescent="0.25">
      <c r="A114" s="78">
        <v>41388</v>
      </c>
      <c r="B114" s="79">
        <v>1224</v>
      </c>
      <c r="C114" s="80" t="s">
        <v>57</v>
      </c>
      <c r="D114" s="80" t="s">
        <v>54</v>
      </c>
      <c r="E114" s="80" t="s">
        <v>59</v>
      </c>
      <c r="F114" s="79">
        <v>7</v>
      </c>
      <c r="G114" s="81">
        <v>5775</v>
      </c>
      <c r="H114" s="81">
        <v>6108.5062500000004</v>
      </c>
    </row>
    <row r="115" spans="1:8" x14ac:dyDescent="0.25">
      <c r="A115" s="78">
        <v>41389</v>
      </c>
      <c r="B115" s="79">
        <v>1225</v>
      </c>
      <c r="C115" s="80" t="s">
        <v>53</v>
      </c>
      <c r="D115" s="80" t="s">
        <v>54</v>
      </c>
      <c r="E115" s="80" t="s">
        <v>59</v>
      </c>
      <c r="F115" s="79">
        <v>7</v>
      </c>
      <c r="G115" s="81">
        <v>2037</v>
      </c>
      <c r="H115" s="81">
        <v>815.81850000000009</v>
      </c>
    </row>
    <row r="116" spans="1:8" x14ac:dyDescent="0.25">
      <c r="A116" s="78">
        <v>41390</v>
      </c>
      <c r="B116" s="79">
        <v>1226</v>
      </c>
      <c r="C116" s="80" t="s">
        <v>56</v>
      </c>
      <c r="D116" s="80" t="s">
        <v>54</v>
      </c>
      <c r="E116" s="80" t="s">
        <v>59</v>
      </c>
      <c r="F116" s="79">
        <v>6</v>
      </c>
      <c r="G116" s="81">
        <v>3996</v>
      </c>
      <c r="H116" s="81">
        <v>1616.7816000000003</v>
      </c>
    </row>
    <row r="117" spans="1:8" x14ac:dyDescent="0.25">
      <c r="A117" s="78">
        <v>41391</v>
      </c>
      <c r="B117" s="79">
        <v>1227</v>
      </c>
      <c r="C117" s="80" t="s">
        <v>57</v>
      </c>
      <c r="D117" s="80" t="s">
        <v>54</v>
      </c>
      <c r="E117" s="80" t="s">
        <v>55</v>
      </c>
      <c r="F117" s="79">
        <v>9</v>
      </c>
      <c r="G117" s="81">
        <v>13837.5</v>
      </c>
      <c r="H117" s="81">
        <v>4455.6750000000002</v>
      </c>
    </row>
    <row r="118" spans="1:8" x14ac:dyDescent="0.25">
      <c r="A118" s="78">
        <v>41392</v>
      </c>
      <c r="B118" s="79">
        <v>1228</v>
      </c>
      <c r="C118" s="80" t="s">
        <v>53</v>
      </c>
      <c r="D118" s="80" t="s">
        <v>54</v>
      </c>
      <c r="E118" s="80" t="s">
        <v>55</v>
      </c>
      <c r="F118" s="79">
        <v>7</v>
      </c>
      <c r="G118" s="81">
        <v>1848</v>
      </c>
      <c r="H118" s="81">
        <v>1815.66</v>
      </c>
    </row>
    <row r="119" spans="1:8" x14ac:dyDescent="0.25">
      <c r="A119" s="78">
        <v>41393</v>
      </c>
      <c r="B119" s="79">
        <v>1229</v>
      </c>
      <c r="C119" s="80" t="s">
        <v>56</v>
      </c>
      <c r="D119" s="80" t="s">
        <v>54</v>
      </c>
      <c r="E119" s="80" t="s">
        <v>55</v>
      </c>
      <c r="F119" s="79">
        <v>9</v>
      </c>
      <c r="G119" s="81">
        <v>4464</v>
      </c>
      <c r="H119" s="81">
        <v>2679.2927999999997</v>
      </c>
    </row>
    <row r="120" spans="1:8" x14ac:dyDescent="0.25">
      <c r="A120" s="78">
        <v>41394</v>
      </c>
      <c r="B120" s="79">
        <v>1230</v>
      </c>
      <c r="C120" s="80" t="s">
        <v>57</v>
      </c>
      <c r="D120" s="80" t="s">
        <v>54</v>
      </c>
      <c r="E120" s="80" t="s">
        <v>58</v>
      </c>
      <c r="F120" s="79">
        <v>7</v>
      </c>
      <c r="G120" s="81">
        <v>8316</v>
      </c>
      <c r="H120" s="81">
        <v>3597.7095000000004</v>
      </c>
    </row>
    <row r="121" spans="1:8" x14ac:dyDescent="0.25">
      <c r="A121" s="78">
        <v>41395</v>
      </c>
      <c r="B121" s="79">
        <v>1231</v>
      </c>
      <c r="C121" s="80" t="s">
        <v>53</v>
      </c>
      <c r="D121" s="80" t="s">
        <v>54</v>
      </c>
      <c r="E121" s="80" t="s">
        <v>58</v>
      </c>
      <c r="F121" s="79">
        <v>8</v>
      </c>
      <c r="G121" s="81">
        <v>4920</v>
      </c>
      <c r="H121" s="81">
        <v>4207.5839999999998</v>
      </c>
    </row>
    <row r="122" spans="1:8" x14ac:dyDescent="0.25">
      <c r="A122" s="78">
        <v>41396</v>
      </c>
      <c r="B122" s="79">
        <v>1232</v>
      </c>
      <c r="C122" s="80" t="s">
        <v>56</v>
      </c>
      <c r="D122" s="80" t="s">
        <v>54</v>
      </c>
      <c r="E122" s="80" t="s">
        <v>58</v>
      </c>
      <c r="F122" s="79">
        <v>10</v>
      </c>
      <c r="G122" s="81">
        <v>5780</v>
      </c>
      <c r="H122" s="81">
        <v>951.96600000000012</v>
      </c>
    </row>
    <row r="123" spans="1:8" x14ac:dyDescent="0.25">
      <c r="A123" s="78">
        <v>41397</v>
      </c>
      <c r="B123" s="79">
        <v>1233</v>
      </c>
      <c r="C123" s="80" t="s">
        <v>57</v>
      </c>
      <c r="D123" s="80" t="s">
        <v>54</v>
      </c>
      <c r="E123" s="80" t="s">
        <v>59</v>
      </c>
      <c r="F123" s="79">
        <v>8</v>
      </c>
      <c r="G123" s="81">
        <v>3600</v>
      </c>
      <c r="H123" s="81">
        <v>1298.8799999999999</v>
      </c>
    </row>
    <row r="124" spans="1:8" x14ac:dyDescent="0.25">
      <c r="A124" s="78">
        <v>41398</v>
      </c>
      <c r="B124" s="79">
        <v>1234</v>
      </c>
      <c r="C124" s="80" t="s">
        <v>53</v>
      </c>
      <c r="D124" s="80" t="s">
        <v>54</v>
      </c>
      <c r="E124" s="80" t="s">
        <v>59</v>
      </c>
      <c r="F124" s="79">
        <v>10</v>
      </c>
      <c r="G124" s="81">
        <v>4920</v>
      </c>
      <c r="H124" s="81">
        <v>2483.3700000000003</v>
      </c>
    </row>
    <row r="125" spans="1:8" x14ac:dyDescent="0.25">
      <c r="A125" s="78">
        <v>41399</v>
      </c>
      <c r="B125" s="79">
        <v>1235</v>
      </c>
      <c r="C125" s="80" t="s">
        <v>56</v>
      </c>
      <c r="D125" s="80" t="s">
        <v>54</v>
      </c>
      <c r="E125" s="80" t="s">
        <v>59</v>
      </c>
      <c r="F125" s="79">
        <v>8</v>
      </c>
      <c r="G125" s="81">
        <v>5616</v>
      </c>
      <c r="H125" s="81">
        <v>1053.5616</v>
      </c>
    </row>
    <row r="126" spans="1:8" x14ac:dyDescent="0.25">
      <c r="A126" s="78">
        <v>41400</v>
      </c>
      <c r="B126" s="79">
        <v>1236</v>
      </c>
      <c r="C126" s="80" t="s">
        <v>57</v>
      </c>
      <c r="D126" s="80" t="s">
        <v>54</v>
      </c>
      <c r="E126" s="80" t="s">
        <v>55</v>
      </c>
      <c r="F126" s="79">
        <v>7</v>
      </c>
      <c r="G126" s="81">
        <v>7497</v>
      </c>
      <c r="H126" s="81">
        <v>1202.5187999999998</v>
      </c>
    </row>
    <row r="127" spans="1:8" x14ac:dyDescent="0.25">
      <c r="A127" s="78">
        <v>41401</v>
      </c>
      <c r="B127" s="79">
        <v>1237</v>
      </c>
      <c r="C127" s="80" t="s">
        <v>53</v>
      </c>
      <c r="D127" s="80" t="s">
        <v>54</v>
      </c>
      <c r="E127" s="80" t="s">
        <v>55</v>
      </c>
      <c r="F127" s="79">
        <v>7</v>
      </c>
      <c r="G127" s="81">
        <v>8190</v>
      </c>
      <c r="H127" s="81">
        <v>1560.1950000000002</v>
      </c>
    </row>
    <row r="128" spans="1:8" x14ac:dyDescent="0.25">
      <c r="A128" s="78">
        <v>41767</v>
      </c>
      <c r="B128" s="79">
        <v>1238</v>
      </c>
      <c r="C128" s="80" t="s">
        <v>56</v>
      </c>
      <c r="D128" s="80" t="s">
        <v>54</v>
      </c>
      <c r="E128" s="80" t="s">
        <v>55</v>
      </c>
      <c r="F128" s="79">
        <v>7</v>
      </c>
      <c r="G128" s="81">
        <v>6300</v>
      </c>
      <c r="H128" s="81">
        <v>830.55000000000007</v>
      </c>
    </row>
    <row r="129" spans="1:8" x14ac:dyDescent="0.25">
      <c r="A129" s="78">
        <v>41768</v>
      </c>
      <c r="B129" s="79">
        <v>1239</v>
      </c>
      <c r="C129" s="80" t="s">
        <v>57</v>
      </c>
      <c r="D129" s="80" t="s">
        <v>54</v>
      </c>
      <c r="E129" s="80" t="s">
        <v>58</v>
      </c>
      <c r="F129" s="79">
        <v>9</v>
      </c>
      <c r="G129" s="81">
        <v>2367</v>
      </c>
      <c r="H129" s="81">
        <v>1017.81</v>
      </c>
    </row>
    <row r="130" spans="1:8" x14ac:dyDescent="0.25">
      <c r="A130" s="78">
        <v>41769</v>
      </c>
      <c r="B130" s="79">
        <v>1240</v>
      </c>
      <c r="C130" s="80" t="s">
        <v>53</v>
      </c>
      <c r="D130" s="80" t="s">
        <v>54</v>
      </c>
      <c r="E130" s="80" t="s">
        <v>58</v>
      </c>
      <c r="F130" s="79">
        <v>10</v>
      </c>
      <c r="G130" s="81">
        <v>4220</v>
      </c>
      <c r="H130" s="81">
        <v>3501.5450000000001</v>
      </c>
    </row>
    <row r="131" spans="1:8" x14ac:dyDescent="0.25">
      <c r="A131" s="78">
        <v>41770</v>
      </c>
      <c r="B131" s="79">
        <v>1241</v>
      </c>
      <c r="C131" s="80" t="s">
        <v>56</v>
      </c>
      <c r="D131" s="80" t="s">
        <v>54</v>
      </c>
      <c r="E131" s="80" t="s">
        <v>58</v>
      </c>
      <c r="F131" s="79">
        <v>8</v>
      </c>
      <c r="G131" s="81">
        <v>10360</v>
      </c>
      <c r="H131" s="81">
        <v>878.52800000000002</v>
      </c>
    </row>
    <row r="132" spans="1:8" x14ac:dyDescent="0.25">
      <c r="A132" s="78">
        <v>41771</v>
      </c>
      <c r="B132" s="79">
        <v>1242</v>
      </c>
      <c r="C132" s="80" t="s">
        <v>57</v>
      </c>
      <c r="D132" s="80" t="s">
        <v>54</v>
      </c>
      <c r="E132" s="80" t="s">
        <v>59</v>
      </c>
      <c r="F132" s="79">
        <v>8</v>
      </c>
      <c r="G132" s="81">
        <v>8172</v>
      </c>
      <c r="H132" s="81">
        <v>1119.2916</v>
      </c>
    </row>
    <row r="133" spans="1:8" x14ac:dyDescent="0.25">
      <c r="A133" s="78">
        <v>41772</v>
      </c>
      <c r="B133" s="79">
        <v>1243</v>
      </c>
      <c r="C133" s="80" t="s">
        <v>53</v>
      </c>
      <c r="D133" s="80" t="s">
        <v>54</v>
      </c>
      <c r="E133" s="80" t="s">
        <v>59</v>
      </c>
      <c r="F133" s="79">
        <v>8</v>
      </c>
      <c r="G133" s="81">
        <v>6456</v>
      </c>
      <c r="H133" s="81">
        <v>1560.2</v>
      </c>
    </row>
    <row r="134" spans="1:8" x14ac:dyDescent="0.25">
      <c r="A134" s="78">
        <v>41773</v>
      </c>
      <c r="B134" s="79">
        <v>1244</v>
      </c>
      <c r="C134" s="80" t="s">
        <v>56</v>
      </c>
      <c r="D134" s="80" t="s">
        <v>54</v>
      </c>
      <c r="E134" s="80" t="s">
        <v>59</v>
      </c>
      <c r="F134" s="79">
        <v>6</v>
      </c>
      <c r="G134" s="81">
        <v>4995</v>
      </c>
      <c r="H134" s="81">
        <v>3698.7974999999997</v>
      </c>
    </row>
    <row r="135" spans="1:8" x14ac:dyDescent="0.25">
      <c r="A135" s="78">
        <v>41774</v>
      </c>
      <c r="B135" s="79">
        <v>1245</v>
      </c>
      <c r="C135" s="80" t="s">
        <v>57</v>
      </c>
      <c r="D135" s="80" t="s">
        <v>54</v>
      </c>
      <c r="E135" s="80" t="s">
        <v>55</v>
      </c>
      <c r="F135" s="79">
        <v>7</v>
      </c>
      <c r="G135" s="81">
        <v>3192</v>
      </c>
      <c r="H135" s="81">
        <v>653.40239999999994</v>
      </c>
    </row>
    <row r="136" spans="1:8" x14ac:dyDescent="0.25">
      <c r="A136" s="78">
        <v>41775</v>
      </c>
      <c r="B136" s="79">
        <v>1246</v>
      </c>
      <c r="C136" s="80" t="s">
        <v>53</v>
      </c>
      <c r="D136" s="80" t="s">
        <v>54</v>
      </c>
      <c r="E136" s="80" t="s">
        <v>55</v>
      </c>
      <c r="F136" s="79">
        <v>7</v>
      </c>
      <c r="G136" s="81">
        <v>1811.25</v>
      </c>
      <c r="H136" s="81">
        <v>1176.2257500000001</v>
      </c>
    </row>
    <row r="137" spans="1:8" x14ac:dyDescent="0.25">
      <c r="A137" s="78">
        <v>41776</v>
      </c>
      <c r="B137" s="79">
        <v>1247</v>
      </c>
      <c r="C137" s="80" t="s">
        <v>56</v>
      </c>
      <c r="D137" s="80" t="s">
        <v>54</v>
      </c>
      <c r="E137" s="80" t="s">
        <v>55</v>
      </c>
      <c r="F137" s="79">
        <v>8</v>
      </c>
      <c r="G137" s="81">
        <v>8940</v>
      </c>
      <c r="H137" s="81">
        <v>1266.2616000000003</v>
      </c>
    </row>
    <row r="138" spans="1:8" x14ac:dyDescent="0.25">
      <c r="A138" s="78">
        <v>41777</v>
      </c>
      <c r="B138" s="79">
        <v>1248</v>
      </c>
      <c r="C138" s="80" t="s">
        <v>57</v>
      </c>
      <c r="D138" s="80" t="s">
        <v>54</v>
      </c>
      <c r="E138" s="80" t="s">
        <v>58</v>
      </c>
      <c r="F138" s="79">
        <v>7</v>
      </c>
      <c r="G138" s="81">
        <v>4882.5</v>
      </c>
      <c r="H138" s="81">
        <v>593.71199999999999</v>
      </c>
    </row>
    <row r="139" spans="1:8" x14ac:dyDescent="0.25">
      <c r="A139" s="78">
        <v>41778</v>
      </c>
      <c r="B139" s="79">
        <v>1249</v>
      </c>
      <c r="C139" s="80" t="s">
        <v>53</v>
      </c>
      <c r="D139" s="80" t="s">
        <v>54</v>
      </c>
      <c r="E139" s="80" t="s">
        <v>58</v>
      </c>
      <c r="F139" s="79">
        <v>10</v>
      </c>
      <c r="G139" s="81">
        <v>8370</v>
      </c>
      <c r="H139" s="81">
        <v>1056.2939999999999</v>
      </c>
    </row>
    <row r="140" spans="1:8" x14ac:dyDescent="0.25">
      <c r="A140" s="78">
        <v>41779</v>
      </c>
      <c r="B140" s="79">
        <v>1250</v>
      </c>
      <c r="C140" s="80" t="s">
        <v>56</v>
      </c>
      <c r="D140" s="80" t="s">
        <v>54</v>
      </c>
      <c r="E140" s="80" t="s">
        <v>58</v>
      </c>
      <c r="F140" s="79">
        <v>6</v>
      </c>
      <c r="G140" s="81">
        <v>3078</v>
      </c>
      <c r="H140" s="81">
        <v>1099.4616000000001</v>
      </c>
    </row>
    <row r="141" spans="1:8" x14ac:dyDescent="0.25">
      <c r="A141" s="78">
        <v>41780</v>
      </c>
      <c r="B141" s="79">
        <v>1251</v>
      </c>
      <c r="C141" s="80" t="s">
        <v>57</v>
      </c>
      <c r="D141" s="80" t="s">
        <v>54</v>
      </c>
      <c r="E141" s="80" t="s">
        <v>59</v>
      </c>
      <c r="F141" s="79">
        <v>8</v>
      </c>
      <c r="G141" s="81">
        <v>2256</v>
      </c>
      <c r="H141" s="81">
        <v>2038.5216</v>
      </c>
    </row>
    <row r="142" spans="1:8" x14ac:dyDescent="0.25">
      <c r="A142" s="78">
        <v>41781</v>
      </c>
      <c r="B142" s="79">
        <v>1252</v>
      </c>
      <c r="C142" s="80" t="s">
        <v>53</v>
      </c>
      <c r="D142" s="80" t="s">
        <v>54</v>
      </c>
      <c r="E142" s="80" t="s">
        <v>59</v>
      </c>
      <c r="F142" s="79">
        <v>10</v>
      </c>
      <c r="G142" s="81">
        <v>2385</v>
      </c>
      <c r="H142" s="81">
        <v>3506.9039999999995</v>
      </c>
    </row>
    <row r="143" spans="1:8" x14ac:dyDescent="0.25">
      <c r="A143" s="78">
        <v>41782</v>
      </c>
      <c r="B143" s="79">
        <v>1253</v>
      </c>
      <c r="C143" s="80" t="s">
        <v>56</v>
      </c>
      <c r="D143" s="80" t="s">
        <v>54</v>
      </c>
      <c r="E143" s="80" t="s">
        <v>59</v>
      </c>
      <c r="F143" s="79">
        <v>6</v>
      </c>
      <c r="G143" s="81">
        <v>13410</v>
      </c>
      <c r="H143" s="81">
        <v>1887.5915999999997</v>
      </c>
    </row>
    <row r="144" spans="1:8" x14ac:dyDescent="0.25">
      <c r="A144" s="78">
        <v>41783</v>
      </c>
      <c r="B144" s="79">
        <v>1254</v>
      </c>
      <c r="C144" s="80" t="s">
        <v>57</v>
      </c>
      <c r="D144" s="80" t="s">
        <v>54</v>
      </c>
      <c r="E144" s="80" t="s">
        <v>55</v>
      </c>
      <c r="F144" s="79">
        <v>10</v>
      </c>
      <c r="G144" s="81">
        <v>10000</v>
      </c>
      <c r="H144" s="81">
        <v>1642.0000000000002</v>
      </c>
    </row>
    <row r="145" spans="1:8" x14ac:dyDescent="0.25">
      <c r="A145" s="78">
        <v>41784</v>
      </c>
      <c r="B145" s="79">
        <v>1255</v>
      </c>
      <c r="C145" s="80" t="s">
        <v>53</v>
      </c>
      <c r="D145" s="80" t="s">
        <v>54</v>
      </c>
      <c r="E145" s="80" t="s">
        <v>55</v>
      </c>
      <c r="F145" s="79">
        <v>7</v>
      </c>
      <c r="G145" s="81">
        <v>6363</v>
      </c>
      <c r="H145" s="81">
        <v>663.02459999999996</v>
      </c>
    </row>
    <row r="146" spans="1:8" x14ac:dyDescent="0.25">
      <c r="A146" s="78">
        <v>41785</v>
      </c>
      <c r="B146" s="79">
        <v>1256</v>
      </c>
      <c r="C146" s="80" t="s">
        <v>56</v>
      </c>
      <c r="D146" s="80" t="s">
        <v>54</v>
      </c>
      <c r="E146" s="80" t="s">
        <v>55</v>
      </c>
      <c r="F146" s="79">
        <v>8</v>
      </c>
      <c r="G146" s="81">
        <v>2712</v>
      </c>
      <c r="H146" s="81">
        <v>1825.1760000000002</v>
      </c>
    </row>
    <row r="147" spans="1:8" x14ac:dyDescent="0.25">
      <c r="A147" s="78">
        <v>41786</v>
      </c>
      <c r="B147" s="79">
        <v>1257</v>
      </c>
      <c r="C147" s="80" t="s">
        <v>57</v>
      </c>
      <c r="D147" s="80" t="s">
        <v>54</v>
      </c>
      <c r="E147" s="80" t="s">
        <v>58</v>
      </c>
      <c r="F147" s="79">
        <v>9</v>
      </c>
      <c r="G147" s="81">
        <v>4644</v>
      </c>
      <c r="H147" s="81">
        <v>912.08159999999998</v>
      </c>
    </row>
    <row r="148" spans="1:8" x14ac:dyDescent="0.25">
      <c r="A148" s="78">
        <v>41787</v>
      </c>
      <c r="B148" s="79">
        <v>1258</v>
      </c>
      <c r="C148" s="80" t="s">
        <v>53</v>
      </c>
      <c r="D148" s="80" t="s">
        <v>54</v>
      </c>
      <c r="E148" s="80" t="s">
        <v>58</v>
      </c>
      <c r="F148" s="79">
        <v>9</v>
      </c>
      <c r="G148" s="81">
        <v>1795.5</v>
      </c>
      <c r="H148" s="81">
        <v>677.44215000000008</v>
      </c>
    </row>
    <row r="149" spans="1:8" x14ac:dyDescent="0.25">
      <c r="A149" s="78">
        <v>41788</v>
      </c>
      <c r="B149" s="79">
        <v>1259</v>
      </c>
      <c r="C149" s="80" t="s">
        <v>56</v>
      </c>
      <c r="D149" s="80" t="s">
        <v>54</v>
      </c>
      <c r="E149" s="80" t="s">
        <v>58</v>
      </c>
      <c r="F149" s="79">
        <v>9</v>
      </c>
      <c r="G149" s="81">
        <v>6318</v>
      </c>
      <c r="H149" s="81">
        <v>1817.4780000000001</v>
      </c>
    </row>
    <row r="150" spans="1:8" x14ac:dyDescent="0.25">
      <c r="A150" s="78">
        <v>41789</v>
      </c>
      <c r="B150" s="79">
        <v>1260</v>
      </c>
      <c r="C150" s="80" t="s">
        <v>57</v>
      </c>
      <c r="D150" s="80" t="s">
        <v>54</v>
      </c>
      <c r="E150" s="80" t="s">
        <v>59</v>
      </c>
      <c r="F150" s="79">
        <v>10</v>
      </c>
      <c r="G150" s="81">
        <v>13050</v>
      </c>
      <c r="H150" s="81">
        <v>2962.0889999999999</v>
      </c>
    </row>
    <row r="151" spans="1:8" x14ac:dyDescent="0.25">
      <c r="A151" s="78">
        <v>41790</v>
      </c>
      <c r="B151" s="79">
        <v>1261</v>
      </c>
      <c r="C151" s="80" t="s">
        <v>53</v>
      </c>
      <c r="D151" s="80" t="s">
        <v>54</v>
      </c>
      <c r="E151" s="80" t="s">
        <v>59</v>
      </c>
      <c r="F151" s="79">
        <v>7</v>
      </c>
      <c r="G151" s="81">
        <v>3717</v>
      </c>
      <c r="H151" s="81">
        <v>1329.1992</v>
      </c>
    </row>
    <row r="152" spans="1:8" x14ac:dyDescent="0.25">
      <c r="A152" s="78">
        <v>41791</v>
      </c>
      <c r="B152" s="79">
        <v>1262</v>
      </c>
      <c r="C152" s="80" t="s">
        <v>56</v>
      </c>
      <c r="D152" s="80" t="s">
        <v>54</v>
      </c>
      <c r="E152" s="80" t="s">
        <v>59</v>
      </c>
      <c r="F152" s="79">
        <v>9</v>
      </c>
      <c r="G152" s="81">
        <v>7722</v>
      </c>
      <c r="H152" s="81">
        <v>1851.2207999999998</v>
      </c>
    </row>
    <row r="153" spans="1:8" x14ac:dyDescent="0.25">
      <c r="A153" s="78">
        <v>41792</v>
      </c>
      <c r="B153" s="79">
        <v>1263</v>
      </c>
      <c r="C153" s="80" t="s">
        <v>57</v>
      </c>
      <c r="D153" s="80" t="s">
        <v>54</v>
      </c>
      <c r="E153" s="80" t="s">
        <v>55</v>
      </c>
      <c r="F153" s="79">
        <v>10</v>
      </c>
      <c r="G153" s="81">
        <v>9000</v>
      </c>
      <c r="H153" s="81">
        <v>3937.5</v>
      </c>
    </row>
    <row r="154" spans="1:8" x14ac:dyDescent="0.25">
      <c r="A154" s="78">
        <v>41793</v>
      </c>
      <c r="B154" s="79">
        <v>1264</v>
      </c>
      <c r="C154" s="80" t="s">
        <v>53</v>
      </c>
      <c r="D154" s="80" t="s">
        <v>54</v>
      </c>
      <c r="E154" s="80" t="s">
        <v>55</v>
      </c>
      <c r="F154" s="79">
        <v>8</v>
      </c>
      <c r="G154" s="81">
        <v>14580</v>
      </c>
      <c r="H154" s="81">
        <v>2174.7528000000002</v>
      </c>
    </row>
    <row r="155" spans="1:8" x14ac:dyDescent="0.25">
      <c r="A155" s="78">
        <v>41794</v>
      </c>
      <c r="B155" s="79">
        <v>1265</v>
      </c>
      <c r="C155" s="80" t="s">
        <v>56</v>
      </c>
      <c r="D155" s="80" t="s">
        <v>54</v>
      </c>
      <c r="E155" s="80" t="s">
        <v>55</v>
      </c>
      <c r="F155" s="79">
        <v>10</v>
      </c>
      <c r="G155" s="81">
        <v>5520</v>
      </c>
      <c r="H155" s="81">
        <v>864.4319999999999</v>
      </c>
    </row>
    <row r="156" spans="1:8" x14ac:dyDescent="0.25">
      <c r="A156" s="78">
        <v>41795</v>
      </c>
      <c r="B156" s="79">
        <v>1266</v>
      </c>
      <c r="C156" s="80" t="s">
        <v>57</v>
      </c>
      <c r="D156" s="80" t="s">
        <v>54</v>
      </c>
      <c r="E156" s="80" t="s">
        <v>58</v>
      </c>
      <c r="F156" s="79">
        <v>9</v>
      </c>
      <c r="G156" s="81">
        <v>13050</v>
      </c>
      <c r="H156" s="81">
        <v>2286.36</v>
      </c>
    </row>
    <row r="157" spans="1:8" x14ac:dyDescent="0.25">
      <c r="A157" s="78">
        <v>41796</v>
      </c>
      <c r="B157" s="79">
        <v>1267</v>
      </c>
      <c r="C157" s="80" t="s">
        <v>53</v>
      </c>
      <c r="D157" s="80" t="s">
        <v>54</v>
      </c>
      <c r="E157" s="80" t="s">
        <v>58</v>
      </c>
      <c r="F157" s="79">
        <v>10</v>
      </c>
      <c r="G157" s="81">
        <v>6750</v>
      </c>
      <c r="H157" s="81">
        <v>2286.8999999999996</v>
      </c>
    </row>
    <row r="158" spans="1:8" x14ac:dyDescent="0.25">
      <c r="A158" s="78">
        <v>41797</v>
      </c>
      <c r="B158" s="79">
        <v>1268</v>
      </c>
      <c r="C158" s="80" t="s">
        <v>56</v>
      </c>
      <c r="D158" s="80" t="s">
        <v>54</v>
      </c>
      <c r="E158" s="80" t="s">
        <v>58</v>
      </c>
      <c r="F158" s="79">
        <v>6</v>
      </c>
      <c r="G158" s="81">
        <v>5562</v>
      </c>
      <c r="H158" s="81">
        <v>2666.9790000000003</v>
      </c>
    </row>
    <row r="159" spans="1:8" x14ac:dyDescent="0.25">
      <c r="A159" s="78">
        <v>41798</v>
      </c>
      <c r="B159" s="79">
        <v>1269</v>
      </c>
      <c r="C159" s="80" t="s">
        <v>57</v>
      </c>
      <c r="D159" s="80" t="s">
        <v>54</v>
      </c>
      <c r="E159" s="80" t="s">
        <v>59</v>
      </c>
      <c r="F159" s="79">
        <v>7</v>
      </c>
      <c r="G159" s="81">
        <v>3129</v>
      </c>
      <c r="H159" s="81">
        <v>1555.4258999999997</v>
      </c>
    </row>
    <row r="160" spans="1:8" x14ac:dyDescent="0.25">
      <c r="A160" s="78">
        <v>41799</v>
      </c>
      <c r="B160" s="79">
        <v>1270</v>
      </c>
      <c r="C160" s="80" t="s">
        <v>53</v>
      </c>
      <c r="D160" s="80" t="s">
        <v>54</v>
      </c>
      <c r="E160" s="80" t="s">
        <v>59</v>
      </c>
      <c r="F160" s="79">
        <v>8</v>
      </c>
      <c r="G160" s="81">
        <v>5688</v>
      </c>
      <c r="H160" s="81">
        <v>5102.1360000000004</v>
      </c>
    </row>
    <row r="161" spans="1:8" x14ac:dyDescent="0.25">
      <c r="A161" s="78">
        <v>41800</v>
      </c>
      <c r="B161" s="79">
        <v>1271</v>
      </c>
      <c r="C161" s="80" t="s">
        <v>56</v>
      </c>
      <c r="D161" s="80" t="s">
        <v>54</v>
      </c>
      <c r="E161" s="80" t="s">
        <v>59</v>
      </c>
      <c r="F161" s="79">
        <v>10</v>
      </c>
      <c r="G161" s="81">
        <v>1545</v>
      </c>
      <c r="H161" s="81">
        <v>532.09799999999996</v>
      </c>
    </row>
    <row r="162" spans="1:8" x14ac:dyDescent="0.25">
      <c r="A162" s="78">
        <v>41801</v>
      </c>
      <c r="B162" s="79">
        <v>1272</v>
      </c>
      <c r="C162" s="80" t="s">
        <v>57</v>
      </c>
      <c r="D162" s="80" t="s">
        <v>54</v>
      </c>
      <c r="E162" s="80" t="s">
        <v>55</v>
      </c>
      <c r="F162" s="79">
        <v>7</v>
      </c>
      <c r="G162" s="81">
        <v>8599.5</v>
      </c>
      <c r="H162" s="81">
        <v>5433.45075</v>
      </c>
    </row>
    <row r="163" spans="1:8" x14ac:dyDescent="0.25">
      <c r="A163" s="78">
        <v>41802</v>
      </c>
      <c r="B163" s="79">
        <v>1273</v>
      </c>
      <c r="C163" s="80" t="s">
        <v>53</v>
      </c>
      <c r="D163" s="80" t="s">
        <v>54</v>
      </c>
      <c r="E163" s="80" t="s">
        <v>55</v>
      </c>
      <c r="F163" s="79">
        <v>9</v>
      </c>
      <c r="G163" s="81">
        <v>5094</v>
      </c>
      <c r="H163" s="81">
        <v>3623.8715999999999</v>
      </c>
    </row>
    <row r="164" spans="1:8" x14ac:dyDescent="0.25">
      <c r="A164" s="78">
        <v>41803</v>
      </c>
      <c r="B164" s="79">
        <v>1274</v>
      </c>
      <c r="C164" s="80" t="s">
        <v>56</v>
      </c>
      <c r="D164" s="80" t="s">
        <v>54</v>
      </c>
      <c r="E164" s="80" t="s">
        <v>55</v>
      </c>
      <c r="F164" s="79">
        <v>6</v>
      </c>
      <c r="G164" s="81">
        <v>8775</v>
      </c>
      <c r="H164" s="81">
        <v>1370.6550000000002</v>
      </c>
    </row>
    <row r="165" spans="1:8" x14ac:dyDescent="0.25">
      <c r="A165" s="78">
        <v>41804</v>
      </c>
      <c r="B165" s="79">
        <v>1275</v>
      </c>
      <c r="C165" s="80" t="s">
        <v>57</v>
      </c>
      <c r="D165" s="80" t="s">
        <v>54</v>
      </c>
      <c r="E165" s="80" t="s">
        <v>58</v>
      </c>
      <c r="F165" s="79">
        <v>9</v>
      </c>
      <c r="G165" s="81">
        <v>7830</v>
      </c>
      <c r="H165" s="81">
        <v>1201.1220000000001</v>
      </c>
    </row>
    <row r="166" spans="1:8" x14ac:dyDescent="0.25">
      <c r="A166" s="78">
        <v>41805</v>
      </c>
      <c r="B166" s="79">
        <v>1276</v>
      </c>
      <c r="C166" s="80" t="s">
        <v>53</v>
      </c>
      <c r="D166" s="80" t="s">
        <v>54</v>
      </c>
      <c r="E166" s="80" t="s">
        <v>58</v>
      </c>
      <c r="F166" s="79">
        <v>7</v>
      </c>
      <c r="G166" s="81">
        <v>10920</v>
      </c>
      <c r="H166" s="81">
        <v>4396.3919999999998</v>
      </c>
    </row>
    <row r="167" spans="1:8" x14ac:dyDescent="0.25">
      <c r="A167" s="78">
        <v>41806</v>
      </c>
      <c r="B167" s="79">
        <v>1277</v>
      </c>
      <c r="C167" s="80" t="s">
        <v>56</v>
      </c>
      <c r="D167" s="80" t="s">
        <v>54</v>
      </c>
      <c r="E167" s="80" t="s">
        <v>58</v>
      </c>
      <c r="F167" s="79">
        <v>8</v>
      </c>
      <c r="G167" s="81">
        <v>14280</v>
      </c>
      <c r="H167" s="81">
        <v>4829.4960000000001</v>
      </c>
    </row>
    <row r="168" spans="1:8" x14ac:dyDescent="0.25">
      <c r="A168" s="78">
        <v>41807</v>
      </c>
      <c r="B168" s="79">
        <v>1278</v>
      </c>
      <c r="C168" s="80" t="s">
        <v>57</v>
      </c>
      <c r="D168" s="80" t="s">
        <v>54</v>
      </c>
      <c r="E168" s="80" t="s">
        <v>59</v>
      </c>
      <c r="F168" s="79">
        <v>9</v>
      </c>
      <c r="G168" s="81">
        <v>6804</v>
      </c>
      <c r="H168" s="81">
        <v>1510.0344</v>
      </c>
    </row>
    <row r="169" spans="1:8" x14ac:dyDescent="0.25">
      <c r="A169" s="78">
        <v>41808</v>
      </c>
      <c r="B169" s="79">
        <v>1279</v>
      </c>
      <c r="C169" s="80" t="s">
        <v>53</v>
      </c>
      <c r="D169" s="80" t="s">
        <v>54</v>
      </c>
      <c r="E169" s="80" t="s">
        <v>59</v>
      </c>
      <c r="F169" s="79">
        <v>10</v>
      </c>
      <c r="G169" s="81">
        <v>4920</v>
      </c>
      <c r="H169" s="81">
        <v>1835.652</v>
      </c>
    </row>
    <row r="170" spans="1:8" x14ac:dyDescent="0.25">
      <c r="A170" s="78">
        <v>41809</v>
      </c>
      <c r="B170" s="79">
        <v>1280</v>
      </c>
      <c r="C170" s="80" t="s">
        <v>56</v>
      </c>
      <c r="D170" s="80" t="s">
        <v>54</v>
      </c>
      <c r="E170" s="80" t="s">
        <v>59</v>
      </c>
      <c r="F170" s="79">
        <v>7</v>
      </c>
      <c r="G170" s="81">
        <v>1716.75</v>
      </c>
      <c r="H170" s="81">
        <v>2249.6292000000003</v>
      </c>
    </row>
    <row r="171" spans="1:8" x14ac:dyDescent="0.25">
      <c r="A171" s="78">
        <v>41810</v>
      </c>
      <c r="B171" s="79">
        <v>1281</v>
      </c>
      <c r="C171" s="80" t="s">
        <v>57</v>
      </c>
      <c r="D171" s="80" t="s">
        <v>54</v>
      </c>
      <c r="E171" s="80" t="s">
        <v>55</v>
      </c>
      <c r="F171" s="79">
        <v>10</v>
      </c>
      <c r="G171" s="81">
        <v>1680</v>
      </c>
      <c r="H171" s="81">
        <v>1224.048</v>
      </c>
    </row>
    <row r="172" spans="1:8" x14ac:dyDescent="0.25">
      <c r="A172" s="78">
        <v>41811</v>
      </c>
      <c r="B172" s="79">
        <v>1282</v>
      </c>
      <c r="C172" s="80" t="s">
        <v>53</v>
      </c>
      <c r="D172" s="80" t="s">
        <v>54</v>
      </c>
      <c r="E172" s="80" t="s">
        <v>55</v>
      </c>
      <c r="F172" s="79">
        <v>6</v>
      </c>
      <c r="G172" s="81">
        <v>3168</v>
      </c>
      <c r="H172" s="81">
        <v>2715.768</v>
      </c>
    </row>
    <row r="173" spans="1:8" x14ac:dyDescent="0.25">
      <c r="A173" s="78">
        <v>41812</v>
      </c>
      <c r="B173" s="79">
        <v>1283</v>
      </c>
      <c r="C173" s="80" t="s">
        <v>56</v>
      </c>
      <c r="D173" s="80" t="s">
        <v>54</v>
      </c>
      <c r="E173" s="80" t="s">
        <v>55</v>
      </c>
      <c r="F173" s="79">
        <v>9</v>
      </c>
      <c r="G173" s="81">
        <v>5913</v>
      </c>
      <c r="H173" s="81">
        <v>2707.3656000000001</v>
      </c>
    </row>
    <row r="174" spans="1:8" x14ac:dyDescent="0.25">
      <c r="A174" s="78">
        <v>41813</v>
      </c>
      <c r="B174" s="79">
        <v>1284</v>
      </c>
      <c r="C174" s="80" t="s">
        <v>57</v>
      </c>
      <c r="D174" s="80" t="s">
        <v>54</v>
      </c>
      <c r="E174" s="80" t="s">
        <v>58</v>
      </c>
      <c r="F174" s="79">
        <v>10</v>
      </c>
      <c r="G174" s="81">
        <v>2410</v>
      </c>
      <c r="H174" s="81">
        <v>2333.8440000000001</v>
      </c>
    </row>
    <row r="175" spans="1:8" x14ac:dyDescent="0.25">
      <c r="A175" s="78">
        <v>41814</v>
      </c>
      <c r="B175" s="79">
        <v>1285</v>
      </c>
      <c r="C175" s="80" t="s">
        <v>53</v>
      </c>
      <c r="D175" s="80" t="s">
        <v>54</v>
      </c>
      <c r="E175" s="80" t="s">
        <v>58</v>
      </c>
      <c r="F175" s="79">
        <v>10</v>
      </c>
      <c r="G175" s="81">
        <v>11640</v>
      </c>
      <c r="H175" s="81">
        <v>3691.0439999999999</v>
      </c>
    </row>
    <row r="176" spans="1:8" x14ac:dyDescent="0.25">
      <c r="A176" s="78">
        <v>41815</v>
      </c>
      <c r="B176" s="79">
        <v>1286</v>
      </c>
      <c r="C176" s="80" t="s">
        <v>56</v>
      </c>
      <c r="D176" s="80" t="s">
        <v>54</v>
      </c>
      <c r="E176" s="80" t="s">
        <v>58</v>
      </c>
      <c r="F176" s="79">
        <v>9</v>
      </c>
      <c r="G176" s="81">
        <v>2268</v>
      </c>
      <c r="H176" s="81">
        <v>1944.5832</v>
      </c>
    </row>
    <row r="177" spans="1:8" x14ac:dyDescent="0.25">
      <c r="A177" s="78">
        <v>41816</v>
      </c>
      <c r="B177" s="79">
        <v>1287</v>
      </c>
      <c r="C177" s="80" t="s">
        <v>57</v>
      </c>
      <c r="D177" s="80" t="s">
        <v>54</v>
      </c>
      <c r="E177" s="80" t="s">
        <v>59</v>
      </c>
      <c r="F177" s="79">
        <v>7</v>
      </c>
      <c r="G177" s="81">
        <v>10158.75</v>
      </c>
      <c r="H177" s="81">
        <v>729.60142499999995</v>
      </c>
    </row>
    <row r="178" spans="1:8" x14ac:dyDescent="0.25">
      <c r="A178" s="78">
        <v>41817</v>
      </c>
      <c r="B178" s="79">
        <v>1288</v>
      </c>
      <c r="C178" s="80" t="s">
        <v>53</v>
      </c>
      <c r="D178" s="80" t="s">
        <v>54</v>
      </c>
      <c r="E178" s="80" t="s">
        <v>59</v>
      </c>
      <c r="F178" s="79">
        <v>6</v>
      </c>
      <c r="G178" s="81">
        <v>9576</v>
      </c>
      <c r="H178" s="81">
        <v>1473.7464</v>
      </c>
    </row>
    <row r="179" spans="1:8" x14ac:dyDescent="0.25">
      <c r="A179" s="78">
        <v>41818</v>
      </c>
      <c r="B179" s="79">
        <v>1289</v>
      </c>
      <c r="C179" s="80" t="s">
        <v>56</v>
      </c>
      <c r="D179" s="80" t="s">
        <v>54</v>
      </c>
      <c r="E179" s="80" t="s">
        <v>59</v>
      </c>
      <c r="F179" s="79">
        <v>10</v>
      </c>
      <c r="G179" s="81">
        <v>6720</v>
      </c>
      <c r="H179" s="81">
        <v>721.952</v>
      </c>
    </row>
    <row r="180" spans="1:8" x14ac:dyDescent="0.25">
      <c r="A180" s="78">
        <v>41819</v>
      </c>
      <c r="B180" s="79">
        <v>1290</v>
      </c>
      <c r="C180" s="80" t="s">
        <v>57</v>
      </c>
      <c r="D180" s="80" t="s">
        <v>54</v>
      </c>
      <c r="E180" s="80" t="s">
        <v>55</v>
      </c>
      <c r="F180" s="79">
        <v>7</v>
      </c>
      <c r="G180" s="81">
        <v>1701</v>
      </c>
      <c r="H180" s="81">
        <v>2878.7723999999998</v>
      </c>
    </row>
    <row r="181" spans="1:8" x14ac:dyDescent="0.25">
      <c r="A181" s="78">
        <v>41820</v>
      </c>
      <c r="B181" s="79">
        <v>1291</v>
      </c>
      <c r="C181" s="80" t="s">
        <v>53</v>
      </c>
      <c r="D181" s="80" t="s">
        <v>54</v>
      </c>
      <c r="E181" s="80" t="s">
        <v>55</v>
      </c>
      <c r="F181" s="79">
        <v>10</v>
      </c>
      <c r="G181" s="81">
        <v>4800</v>
      </c>
      <c r="H181" s="81">
        <v>3392.6399999999994</v>
      </c>
    </row>
    <row r="182" spans="1:8" x14ac:dyDescent="0.25">
      <c r="A182" s="78">
        <v>41821</v>
      </c>
      <c r="B182" s="79">
        <v>1292</v>
      </c>
      <c r="C182" s="80" t="s">
        <v>56</v>
      </c>
      <c r="D182" s="80" t="s">
        <v>54</v>
      </c>
      <c r="E182" s="80" t="s">
        <v>55</v>
      </c>
      <c r="F182" s="79">
        <v>9</v>
      </c>
      <c r="G182" s="81">
        <v>7938</v>
      </c>
      <c r="H182" s="81">
        <v>5806.6470000000008</v>
      </c>
    </row>
    <row r="183" spans="1:8" x14ac:dyDescent="0.25">
      <c r="A183" s="78">
        <v>41822</v>
      </c>
      <c r="B183" s="79">
        <v>1293</v>
      </c>
      <c r="C183" s="80" t="s">
        <v>57</v>
      </c>
      <c r="D183" s="80" t="s">
        <v>54</v>
      </c>
      <c r="E183" s="80" t="s">
        <v>58</v>
      </c>
      <c r="F183" s="79">
        <v>7</v>
      </c>
      <c r="G183" s="81">
        <v>11025</v>
      </c>
      <c r="H183" s="81">
        <v>3356.01</v>
      </c>
    </row>
    <row r="184" spans="1:8" x14ac:dyDescent="0.25">
      <c r="A184" s="78">
        <v>41823</v>
      </c>
      <c r="B184" s="79">
        <v>1294</v>
      </c>
      <c r="C184" s="80" t="s">
        <v>53</v>
      </c>
      <c r="D184" s="80" t="s">
        <v>54</v>
      </c>
      <c r="E184" s="80" t="s">
        <v>58</v>
      </c>
      <c r="F184" s="79">
        <v>10</v>
      </c>
      <c r="G184" s="81">
        <v>11840</v>
      </c>
      <c r="H184" s="81">
        <v>4792.8320000000003</v>
      </c>
    </row>
    <row r="185" spans="1:8" x14ac:dyDescent="0.25">
      <c r="A185" s="78">
        <v>41824</v>
      </c>
      <c r="B185" s="79">
        <v>1295</v>
      </c>
      <c r="C185" s="80" t="s">
        <v>56</v>
      </c>
      <c r="D185" s="80" t="s">
        <v>54</v>
      </c>
      <c r="E185" s="80" t="s">
        <v>58</v>
      </c>
      <c r="F185" s="79">
        <v>8</v>
      </c>
      <c r="G185" s="81">
        <v>4536</v>
      </c>
      <c r="H185" s="81">
        <v>3642.4079999999999</v>
      </c>
    </row>
    <row r="186" spans="1:8" x14ac:dyDescent="0.25">
      <c r="A186" s="78">
        <v>41825</v>
      </c>
      <c r="B186" s="79">
        <v>1296</v>
      </c>
      <c r="C186" s="80" t="s">
        <v>57</v>
      </c>
      <c r="D186" s="80" t="s">
        <v>54</v>
      </c>
      <c r="E186" s="80" t="s">
        <v>59</v>
      </c>
      <c r="F186" s="79">
        <v>10</v>
      </c>
      <c r="G186" s="81">
        <v>5040</v>
      </c>
      <c r="H186" s="81">
        <v>3469.5360000000001</v>
      </c>
    </row>
    <row r="187" spans="1:8" x14ac:dyDescent="0.25">
      <c r="A187" s="78">
        <v>41826</v>
      </c>
      <c r="B187" s="79">
        <v>1297</v>
      </c>
      <c r="C187" s="80" t="s">
        <v>53</v>
      </c>
      <c r="D187" s="80" t="s">
        <v>54</v>
      </c>
      <c r="E187" s="80" t="s">
        <v>59</v>
      </c>
      <c r="F187" s="79">
        <v>9</v>
      </c>
      <c r="G187" s="81">
        <v>6156</v>
      </c>
      <c r="H187" s="81">
        <v>1305.6876000000002</v>
      </c>
    </row>
    <row r="188" spans="1:8" x14ac:dyDescent="0.25">
      <c r="A188" s="78">
        <v>41827</v>
      </c>
      <c r="B188" s="79">
        <v>1298</v>
      </c>
      <c r="C188" s="80" t="s">
        <v>56</v>
      </c>
      <c r="D188" s="80" t="s">
        <v>54</v>
      </c>
      <c r="E188" s="80" t="s">
        <v>59</v>
      </c>
      <c r="F188" s="79">
        <v>8</v>
      </c>
      <c r="G188" s="81">
        <v>3960</v>
      </c>
      <c r="H188" s="81">
        <v>647.26200000000006</v>
      </c>
    </row>
    <row r="189" spans="1:8" x14ac:dyDescent="0.25">
      <c r="A189" s="78">
        <v>41828</v>
      </c>
      <c r="B189" s="79">
        <v>1299</v>
      </c>
      <c r="C189" s="80" t="s">
        <v>57</v>
      </c>
      <c r="D189" s="80" t="s">
        <v>54</v>
      </c>
      <c r="E189" s="80" t="s">
        <v>55</v>
      </c>
      <c r="F189" s="79">
        <v>10</v>
      </c>
      <c r="G189" s="81">
        <v>5680</v>
      </c>
      <c r="H189" s="81">
        <v>2225.9920000000002</v>
      </c>
    </row>
    <row r="190" spans="1:8" x14ac:dyDescent="0.25">
      <c r="A190" s="78">
        <v>41829</v>
      </c>
      <c r="B190" s="79">
        <v>1300</v>
      </c>
      <c r="C190" s="80" t="s">
        <v>53</v>
      </c>
      <c r="D190" s="80" t="s">
        <v>54</v>
      </c>
      <c r="E190" s="80" t="s">
        <v>55</v>
      </c>
      <c r="F190" s="79">
        <v>8</v>
      </c>
      <c r="G190" s="81">
        <v>7680</v>
      </c>
      <c r="H190" s="81">
        <v>1638.5280000000002</v>
      </c>
    </row>
    <row r="191" spans="1:8" x14ac:dyDescent="0.25">
      <c r="A191" s="78">
        <v>40909</v>
      </c>
      <c r="B191" s="79">
        <v>1301</v>
      </c>
      <c r="C191" s="80" t="s">
        <v>56</v>
      </c>
      <c r="D191" s="80" t="s">
        <v>60</v>
      </c>
      <c r="E191" s="80" t="s">
        <v>55</v>
      </c>
      <c r="F191" s="79">
        <v>7</v>
      </c>
      <c r="G191" s="81">
        <v>4998</v>
      </c>
      <c r="H191" s="81">
        <v>2362.3046999999997</v>
      </c>
    </row>
    <row r="192" spans="1:8" x14ac:dyDescent="0.25">
      <c r="A192" s="78">
        <v>40910</v>
      </c>
      <c r="B192" s="79">
        <v>1302</v>
      </c>
      <c r="C192" s="80" t="s">
        <v>57</v>
      </c>
      <c r="D192" s="80" t="s">
        <v>60</v>
      </c>
      <c r="E192" s="80" t="s">
        <v>58</v>
      </c>
      <c r="F192" s="79">
        <v>7</v>
      </c>
      <c r="G192" s="81">
        <v>2152.5</v>
      </c>
      <c r="H192" s="81">
        <v>1987.6185000000003</v>
      </c>
    </row>
    <row r="193" spans="1:8" x14ac:dyDescent="0.25">
      <c r="A193" s="78">
        <v>40911</v>
      </c>
      <c r="B193" s="79">
        <v>1303</v>
      </c>
      <c r="C193" s="80" t="s">
        <v>53</v>
      </c>
      <c r="D193" s="80" t="s">
        <v>60</v>
      </c>
      <c r="E193" s="80" t="s">
        <v>58</v>
      </c>
      <c r="F193" s="79">
        <v>6</v>
      </c>
      <c r="G193" s="81">
        <v>6358.5</v>
      </c>
      <c r="H193" s="81">
        <v>2738.6059500000001</v>
      </c>
    </row>
    <row r="194" spans="1:8" x14ac:dyDescent="0.25">
      <c r="A194" s="78">
        <v>40913</v>
      </c>
      <c r="B194" s="79">
        <v>1304</v>
      </c>
      <c r="C194" s="80" t="s">
        <v>56</v>
      </c>
      <c r="D194" s="80" t="s">
        <v>60</v>
      </c>
      <c r="E194" s="80" t="s">
        <v>58</v>
      </c>
      <c r="F194" s="79">
        <v>9</v>
      </c>
      <c r="G194" s="81">
        <v>5292</v>
      </c>
      <c r="H194" s="81">
        <v>2858.4737999999998</v>
      </c>
    </row>
    <row r="195" spans="1:8" x14ac:dyDescent="0.25">
      <c r="A195" s="78">
        <v>40914</v>
      </c>
      <c r="B195" s="79">
        <v>1305</v>
      </c>
      <c r="C195" s="80" t="s">
        <v>57</v>
      </c>
      <c r="D195" s="80" t="s">
        <v>60</v>
      </c>
      <c r="E195" s="80" t="s">
        <v>59</v>
      </c>
      <c r="F195" s="79">
        <v>10</v>
      </c>
      <c r="G195" s="81">
        <v>11000</v>
      </c>
      <c r="H195" s="81">
        <v>5031.125</v>
      </c>
    </row>
    <row r="196" spans="1:8" x14ac:dyDescent="0.25">
      <c r="A196" s="78">
        <v>40915</v>
      </c>
      <c r="B196" s="79">
        <v>1306</v>
      </c>
      <c r="C196" s="80" t="s">
        <v>53</v>
      </c>
      <c r="D196" s="80" t="s">
        <v>60</v>
      </c>
      <c r="E196" s="80" t="s">
        <v>59</v>
      </c>
      <c r="F196" s="79">
        <v>8</v>
      </c>
      <c r="G196" s="81">
        <v>11640</v>
      </c>
      <c r="H196" s="81">
        <v>2975.8824</v>
      </c>
    </row>
    <row r="197" spans="1:8" x14ac:dyDescent="0.25">
      <c r="A197" s="78">
        <v>40916</v>
      </c>
      <c r="B197" s="79">
        <v>1307</v>
      </c>
      <c r="C197" s="80" t="s">
        <v>56</v>
      </c>
      <c r="D197" s="80" t="s">
        <v>60</v>
      </c>
      <c r="E197" s="80" t="s">
        <v>59</v>
      </c>
      <c r="F197" s="79">
        <v>10</v>
      </c>
      <c r="G197" s="81">
        <v>13050</v>
      </c>
      <c r="H197" s="81">
        <v>1787.328</v>
      </c>
    </row>
    <row r="198" spans="1:8" x14ac:dyDescent="0.25">
      <c r="A198" s="78">
        <v>40917</v>
      </c>
      <c r="B198" s="79">
        <v>1308</v>
      </c>
      <c r="C198" s="80" t="s">
        <v>57</v>
      </c>
      <c r="D198" s="80" t="s">
        <v>60</v>
      </c>
      <c r="E198" s="80" t="s">
        <v>55</v>
      </c>
      <c r="F198" s="79">
        <v>7</v>
      </c>
      <c r="G198" s="81">
        <v>7812</v>
      </c>
      <c r="H198" s="81">
        <v>1340.5392000000002</v>
      </c>
    </row>
    <row r="199" spans="1:8" x14ac:dyDescent="0.25">
      <c r="A199" s="78">
        <v>40918</v>
      </c>
      <c r="B199" s="79">
        <v>1309</v>
      </c>
      <c r="C199" s="80" t="s">
        <v>53</v>
      </c>
      <c r="D199" s="80" t="s">
        <v>60</v>
      </c>
      <c r="E199" s="80" t="s">
        <v>55</v>
      </c>
      <c r="F199" s="79">
        <v>10</v>
      </c>
      <c r="G199" s="81">
        <v>14800</v>
      </c>
      <c r="H199" s="81">
        <v>5459.7199999999993</v>
      </c>
    </row>
    <row r="200" spans="1:8" x14ac:dyDescent="0.25">
      <c r="A200" s="78">
        <v>40919</v>
      </c>
      <c r="B200" s="79">
        <v>1310</v>
      </c>
      <c r="C200" s="80" t="s">
        <v>56</v>
      </c>
      <c r="D200" s="80" t="s">
        <v>60</v>
      </c>
      <c r="E200" s="80" t="s">
        <v>55</v>
      </c>
      <c r="F200" s="79">
        <v>8</v>
      </c>
      <c r="G200" s="81">
        <v>13020</v>
      </c>
      <c r="H200" s="81">
        <v>4004.9519999999998</v>
      </c>
    </row>
    <row r="201" spans="1:8" x14ac:dyDescent="0.25">
      <c r="A201" s="78">
        <v>40920</v>
      </c>
      <c r="B201" s="79">
        <v>1311</v>
      </c>
      <c r="C201" s="80" t="s">
        <v>57</v>
      </c>
      <c r="D201" s="80" t="s">
        <v>60</v>
      </c>
      <c r="E201" s="80" t="s">
        <v>58</v>
      </c>
      <c r="F201" s="79">
        <v>8</v>
      </c>
      <c r="G201" s="81">
        <v>9000</v>
      </c>
      <c r="H201" s="81">
        <v>688.86</v>
      </c>
    </row>
    <row r="202" spans="1:8" x14ac:dyDescent="0.25">
      <c r="A202" s="78">
        <v>40921</v>
      </c>
      <c r="B202" s="79">
        <v>1312</v>
      </c>
      <c r="C202" s="80" t="s">
        <v>53</v>
      </c>
      <c r="D202" s="80" t="s">
        <v>60</v>
      </c>
      <c r="E202" s="80" t="s">
        <v>58</v>
      </c>
      <c r="F202" s="79">
        <v>10</v>
      </c>
      <c r="G202" s="81">
        <v>7155</v>
      </c>
      <c r="H202" s="81">
        <v>4222.6424999999999</v>
      </c>
    </row>
    <row r="203" spans="1:8" x14ac:dyDescent="0.25">
      <c r="A203" s="78">
        <v>40922</v>
      </c>
      <c r="B203" s="79">
        <v>1313</v>
      </c>
      <c r="C203" s="80" t="s">
        <v>56</v>
      </c>
      <c r="D203" s="80" t="s">
        <v>60</v>
      </c>
      <c r="E203" s="80" t="s">
        <v>58</v>
      </c>
      <c r="F203" s="79">
        <v>9</v>
      </c>
      <c r="G203" s="81">
        <v>2227.5</v>
      </c>
      <c r="H203" s="81">
        <v>962.28</v>
      </c>
    </row>
    <row r="204" spans="1:8" x14ac:dyDescent="0.25">
      <c r="A204" s="78">
        <v>40923</v>
      </c>
      <c r="B204" s="79">
        <v>1314</v>
      </c>
      <c r="C204" s="80" t="s">
        <v>57</v>
      </c>
      <c r="D204" s="80" t="s">
        <v>60</v>
      </c>
      <c r="E204" s="80" t="s">
        <v>59</v>
      </c>
      <c r="F204" s="79">
        <v>8</v>
      </c>
      <c r="G204" s="81">
        <v>6240</v>
      </c>
      <c r="H204" s="81">
        <v>3458</v>
      </c>
    </row>
    <row r="205" spans="1:8" x14ac:dyDescent="0.25">
      <c r="A205" s="78">
        <v>40924</v>
      </c>
      <c r="B205" s="79">
        <v>1315</v>
      </c>
      <c r="C205" s="80" t="s">
        <v>53</v>
      </c>
      <c r="D205" s="80" t="s">
        <v>60</v>
      </c>
      <c r="E205" s="80" t="s">
        <v>59</v>
      </c>
      <c r="F205" s="79">
        <v>10</v>
      </c>
      <c r="G205" s="81">
        <v>10840</v>
      </c>
      <c r="H205" s="81">
        <v>3327.6089999999999</v>
      </c>
    </row>
    <row r="206" spans="1:8" x14ac:dyDescent="0.25">
      <c r="A206" s="78">
        <v>40925</v>
      </c>
      <c r="B206" s="79">
        <v>1316</v>
      </c>
      <c r="C206" s="80" t="s">
        <v>56</v>
      </c>
      <c r="D206" s="80" t="s">
        <v>60</v>
      </c>
      <c r="E206" s="80" t="s">
        <v>59</v>
      </c>
      <c r="F206" s="79">
        <v>8</v>
      </c>
      <c r="G206" s="81">
        <v>6288</v>
      </c>
      <c r="H206" s="81">
        <v>3818.9120000000003</v>
      </c>
    </row>
    <row r="207" spans="1:8" x14ac:dyDescent="0.25">
      <c r="A207" s="78">
        <v>40926</v>
      </c>
      <c r="B207" s="79">
        <v>1317</v>
      </c>
      <c r="C207" s="80" t="s">
        <v>57</v>
      </c>
      <c r="D207" s="80" t="s">
        <v>60</v>
      </c>
      <c r="E207" s="80" t="s">
        <v>55</v>
      </c>
      <c r="F207" s="79">
        <v>10</v>
      </c>
      <c r="G207" s="81">
        <v>4815</v>
      </c>
      <c r="H207" s="81">
        <v>2963.6324999999997</v>
      </c>
    </row>
    <row r="208" spans="1:8" x14ac:dyDescent="0.25">
      <c r="A208" s="78">
        <v>40927</v>
      </c>
      <c r="B208" s="79">
        <v>1318</v>
      </c>
      <c r="C208" s="80" t="s">
        <v>53</v>
      </c>
      <c r="D208" s="80" t="s">
        <v>60</v>
      </c>
      <c r="E208" s="80" t="s">
        <v>55</v>
      </c>
      <c r="F208" s="79">
        <v>9</v>
      </c>
      <c r="G208" s="81">
        <v>4014</v>
      </c>
      <c r="H208" s="81">
        <v>3576.4740000000002</v>
      </c>
    </row>
    <row r="209" spans="1:8" x14ac:dyDescent="0.25">
      <c r="A209" s="78">
        <v>40928</v>
      </c>
      <c r="B209" s="79">
        <v>1319</v>
      </c>
      <c r="C209" s="80" t="s">
        <v>56</v>
      </c>
      <c r="D209" s="80" t="s">
        <v>60</v>
      </c>
      <c r="E209" s="80" t="s">
        <v>55</v>
      </c>
      <c r="F209" s="79">
        <v>10</v>
      </c>
      <c r="G209" s="81">
        <v>8520</v>
      </c>
      <c r="H209" s="81">
        <v>1722.7439999999997</v>
      </c>
    </row>
    <row r="210" spans="1:8" x14ac:dyDescent="0.25">
      <c r="A210" s="78">
        <v>40929</v>
      </c>
      <c r="B210" s="79">
        <v>1320</v>
      </c>
      <c r="C210" s="80" t="s">
        <v>57</v>
      </c>
      <c r="D210" s="80" t="s">
        <v>60</v>
      </c>
      <c r="E210" s="80" t="s">
        <v>58</v>
      </c>
      <c r="F210" s="79">
        <v>6</v>
      </c>
      <c r="G210" s="81">
        <v>3321</v>
      </c>
      <c r="H210" s="81">
        <v>1405.7792999999999</v>
      </c>
    </row>
    <row r="211" spans="1:8" x14ac:dyDescent="0.25">
      <c r="A211" s="78">
        <v>40930</v>
      </c>
      <c r="B211" s="79">
        <v>1321</v>
      </c>
      <c r="C211" s="80" t="s">
        <v>53</v>
      </c>
      <c r="D211" s="80" t="s">
        <v>60</v>
      </c>
      <c r="E211" s="80" t="s">
        <v>58</v>
      </c>
      <c r="F211" s="79">
        <v>9</v>
      </c>
      <c r="G211" s="81">
        <v>6021</v>
      </c>
      <c r="H211" s="81">
        <v>669.33450000000005</v>
      </c>
    </row>
    <row r="212" spans="1:8" x14ac:dyDescent="0.25">
      <c r="A212" s="78">
        <v>40931</v>
      </c>
      <c r="B212" s="79">
        <v>1322</v>
      </c>
      <c r="C212" s="80" t="s">
        <v>56</v>
      </c>
      <c r="D212" s="80" t="s">
        <v>60</v>
      </c>
      <c r="E212" s="80" t="s">
        <v>58</v>
      </c>
      <c r="F212" s="79">
        <v>8</v>
      </c>
      <c r="G212" s="81">
        <v>3912</v>
      </c>
      <c r="H212" s="81">
        <v>3793.6620000000003</v>
      </c>
    </row>
    <row r="213" spans="1:8" x14ac:dyDescent="0.25">
      <c r="A213" s="78">
        <v>40932</v>
      </c>
      <c r="B213" s="79">
        <v>1323</v>
      </c>
      <c r="C213" s="80" t="s">
        <v>57</v>
      </c>
      <c r="D213" s="80" t="s">
        <v>60</v>
      </c>
      <c r="E213" s="80" t="s">
        <v>59</v>
      </c>
      <c r="F213" s="79">
        <v>8</v>
      </c>
      <c r="G213" s="81">
        <v>5640</v>
      </c>
      <c r="H213" s="81">
        <v>4190.5199999999995</v>
      </c>
    </row>
    <row r="214" spans="1:8" x14ac:dyDescent="0.25">
      <c r="A214" s="78">
        <v>40933</v>
      </c>
      <c r="B214" s="79">
        <v>1324</v>
      </c>
      <c r="C214" s="80" t="s">
        <v>53</v>
      </c>
      <c r="D214" s="80" t="s">
        <v>60</v>
      </c>
      <c r="E214" s="80" t="s">
        <v>59</v>
      </c>
      <c r="F214" s="79">
        <v>8</v>
      </c>
      <c r="G214" s="81">
        <v>2214</v>
      </c>
      <c r="H214" s="81">
        <v>3838.1904</v>
      </c>
    </row>
    <row r="215" spans="1:8" x14ac:dyDescent="0.25">
      <c r="A215" s="78">
        <v>40934</v>
      </c>
      <c r="B215" s="79">
        <v>1325</v>
      </c>
      <c r="C215" s="80" t="s">
        <v>56</v>
      </c>
      <c r="D215" s="80" t="s">
        <v>60</v>
      </c>
      <c r="E215" s="80" t="s">
        <v>59</v>
      </c>
      <c r="F215" s="79">
        <v>7</v>
      </c>
      <c r="G215" s="81">
        <v>4130</v>
      </c>
      <c r="H215" s="81">
        <v>3244.5279999999998</v>
      </c>
    </row>
    <row r="216" spans="1:8" x14ac:dyDescent="0.25">
      <c r="A216" s="78">
        <v>40935</v>
      </c>
      <c r="B216" s="79">
        <v>1326</v>
      </c>
      <c r="C216" s="80" t="s">
        <v>57</v>
      </c>
      <c r="D216" s="80" t="s">
        <v>60</v>
      </c>
      <c r="E216" s="80" t="s">
        <v>55</v>
      </c>
      <c r="F216" s="79">
        <v>10</v>
      </c>
      <c r="G216" s="81">
        <v>4995</v>
      </c>
      <c r="H216" s="81">
        <v>534.798</v>
      </c>
    </row>
    <row r="217" spans="1:8" x14ac:dyDescent="0.25">
      <c r="A217" s="78">
        <v>40936</v>
      </c>
      <c r="B217" s="79">
        <v>1327</v>
      </c>
      <c r="C217" s="80" t="s">
        <v>53</v>
      </c>
      <c r="D217" s="80" t="s">
        <v>60</v>
      </c>
      <c r="E217" s="80" t="s">
        <v>55</v>
      </c>
      <c r="F217" s="79">
        <v>9</v>
      </c>
      <c r="G217" s="81">
        <v>8343</v>
      </c>
      <c r="H217" s="81">
        <v>1025.9109000000001</v>
      </c>
    </row>
    <row r="218" spans="1:8" x14ac:dyDescent="0.25">
      <c r="A218" s="78">
        <v>40937</v>
      </c>
      <c r="B218" s="79">
        <v>1328</v>
      </c>
      <c r="C218" s="80" t="s">
        <v>56</v>
      </c>
      <c r="D218" s="80" t="s">
        <v>60</v>
      </c>
      <c r="E218" s="80" t="s">
        <v>55</v>
      </c>
      <c r="F218" s="79">
        <v>10</v>
      </c>
      <c r="G218" s="81">
        <v>5610</v>
      </c>
      <c r="H218" s="81">
        <v>6250.9425000000001</v>
      </c>
    </row>
    <row r="219" spans="1:8" x14ac:dyDescent="0.25">
      <c r="A219" s="78">
        <v>40938</v>
      </c>
      <c r="B219" s="79">
        <v>1329</v>
      </c>
      <c r="C219" s="80" t="s">
        <v>57</v>
      </c>
      <c r="D219" s="80" t="s">
        <v>60</v>
      </c>
      <c r="E219" s="80" t="s">
        <v>58</v>
      </c>
      <c r="F219" s="79">
        <v>9</v>
      </c>
      <c r="G219" s="81">
        <v>5022</v>
      </c>
      <c r="H219" s="81">
        <v>3887.0280000000002</v>
      </c>
    </row>
    <row r="220" spans="1:8" x14ac:dyDescent="0.25">
      <c r="A220" s="78">
        <v>40939</v>
      </c>
      <c r="B220" s="79">
        <v>1330</v>
      </c>
      <c r="C220" s="80" t="s">
        <v>53</v>
      </c>
      <c r="D220" s="80" t="s">
        <v>60</v>
      </c>
      <c r="E220" s="80" t="s">
        <v>58</v>
      </c>
      <c r="F220" s="79">
        <v>6</v>
      </c>
      <c r="G220" s="81">
        <v>6426</v>
      </c>
      <c r="H220" s="81">
        <v>1378.6982999999998</v>
      </c>
    </row>
    <row r="221" spans="1:8" x14ac:dyDescent="0.25">
      <c r="A221" s="78">
        <v>40940</v>
      </c>
      <c r="B221" s="79">
        <v>1331</v>
      </c>
      <c r="C221" s="80" t="s">
        <v>56</v>
      </c>
      <c r="D221" s="80" t="s">
        <v>60</v>
      </c>
      <c r="E221" s="80" t="s">
        <v>58</v>
      </c>
      <c r="F221" s="79">
        <v>9</v>
      </c>
      <c r="G221" s="81">
        <v>6682.5</v>
      </c>
      <c r="H221" s="81">
        <v>1449.6570000000002</v>
      </c>
    </row>
    <row r="222" spans="1:8" x14ac:dyDescent="0.25">
      <c r="A222" s="78">
        <v>40941</v>
      </c>
      <c r="B222" s="79">
        <v>1332</v>
      </c>
      <c r="C222" s="80" t="s">
        <v>57</v>
      </c>
      <c r="D222" s="80" t="s">
        <v>60</v>
      </c>
      <c r="E222" s="80" t="s">
        <v>59</v>
      </c>
      <c r="F222" s="79">
        <v>6</v>
      </c>
      <c r="G222" s="81">
        <v>3969</v>
      </c>
      <c r="H222" s="81">
        <v>2043.2412000000002</v>
      </c>
    </row>
    <row r="223" spans="1:8" x14ac:dyDescent="0.25">
      <c r="A223" s="78">
        <v>40942</v>
      </c>
      <c r="B223" s="79">
        <v>1333</v>
      </c>
      <c r="C223" s="80" t="s">
        <v>53</v>
      </c>
      <c r="D223" s="80" t="s">
        <v>60</v>
      </c>
      <c r="E223" s="80" t="s">
        <v>59</v>
      </c>
      <c r="F223" s="79">
        <v>7</v>
      </c>
      <c r="G223" s="81">
        <v>11760</v>
      </c>
      <c r="H223" s="81">
        <v>2367.288</v>
      </c>
    </row>
    <row r="224" spans="1:8" x14ac:dyDescent="0.25">
      <c r="A224" s="78">
        <v>40943</v>
      </c>
      <c r="B224" s="79">
        <v>1334</v>
      </c>
      <c r="C224" s="80" t="s">
        <v>56</v>
      </c>
      <c r="D224" s="80" t="s">
        <v>60</v>
      </c>
      <c r="E224" s="80" t="s">
        <v>59</v>
      </c>
      <c r="F224" s="79">
        <v>7</v>
      </c>
      <c r="G224" s="81">
        <v>2740.5</v>
      </c>
      <c r="H224" s="81">
        <v>4873.9792500000003</v>
      </c>
    </row>
    <row r="225" spans="1:8" x14ac:dyDescent="0.25">
      <c r="A225" s="78">
        <v>40944</v>
      </c>
      <c r="B225" s="79">
        <v>1335</v>
      </c>
      <c r="C225" s="80" t="s">
        <v>57</v>
      </c>
      <c r="D225" s="80" t="s">
        <v>60</v>
      </c>
      <c r="E225" s="80" t="s">
        <v>55</v>
      </c>
      <c r="F225" s="79">
        <v>9</v>
      </c>
      <c r="G225" s="81">
        <v>5292</v>
      </c>
      <c r="H225" s="81">
        <v>2046.4163999999998</v>
      </c>
    </row>
    <row r="226" spans="1:8" x14ac:dyDescent="0.25">
      <c r="A226" s="78">
        <v>40945</v>
      </c>
      <c r="B226" s="79">
        <v>1336</v>
      </c>
      <c r="C226" s="80" t="s">
        <v>53</v>
      </c>
      <c r="D226" s="80" t="s">
        <v>60</v>
      </c>
      <c r="E226" s="80" t="s">
        <v>55</v>
      </c>
      <c r="F226" s="79">
        <v>8</v>
      </c>
      <c r="G226" s="81">
        <v>6264</v>
      </c>
      <c r="H226" s="81">
        <v>628.07040000000006</v>
      </c>
    </row>
    <row r="227" spans="1:8" x14ac:dyDescent="0.25">
      <c r="A227" s="78">
        <v>40946</v>
      </c>
      <c r="B227" s="79">
        <v>1337</v>
      </c>
      <c r="C227" s="80" t="s">
        <v>56</v>
      </c>
      <c r="D227" s="80" t="s">
        <v>60</v>
      </c>
      <c r="E227" s="80" t="s">
        <v>55</v>
      </c>
      <c r="F227" s="79">
        <v>8</v>
      </c>
      <c r="G227" s="81">
        <v>9408</v>
      </c>
      <c r="H227" s="81">
        <v>4139.5200000000004</v>
      </c>
    </row>
    <row r="228" spans="1:8" x14ac:dyDescent="0.25">
      <c r="A228" s="78">
        <v>40947</v>
      </c>
      <c r="B228" s="79">
        <v>1338</v>
      </c>
      <c r="C228" s="80" t="s">
        <v>57</v>
      </c>
      <c r="D228" s="80" t="s">
        <v>60</v>
      </c>
      <c r="E228" s="80" t="s">
        <v>58</v>
      </c>
      <c r="F228" s="79">
        <v>6</v>
      </c>
      <c r="G228" s="81">
        <v>12465</v>
      </c>
      <c r="H228" s="81">
        <v>2678.9778000000001</v>
      </c>
    </row>
    <row r="229" spans="1:8" x14ac:dyDescent="0.25">
      <c r="A229" s="78">
        <v>40948</v>
      </c>
      <c r="B229" s="79">
        <v>1339</v>
      </c>
      <c r="C229" s="80" t="s">
        <v>53</v>
      </c>
      <c r="D229" s="80" t="s">
        <v>60</v>
      </c>
      <c r="E229" s="80" t="s">
        <v>58</v>
      </c>
      <c r="F229" s="79">
        <v>6</v>
      </c>
      <c r="G229" s="81">
        <v>6075</v>
      </c>
      <c r="H229" s="81">
        <v>1844.37</v>
      </c>
    </row>
    <row r="230" spans="1:8" x14ac:dyDescent="0.25">
      <c r="A230" s="78">
        <v>40949</v>
      </c>
      <c r="B230" s="79">
        <v>1340</v>
      </c>
      <c r="C230" s="80" t="s">
        <v>56</v>
      </c>
      <c r="D230" s="80" t="s">
        <v>60</v>
      </c>
      <c r="E230" s="80" t="s">
        <v>58</v>
      </c>
      <c r="F230" s="79">
        <v>7</v>
      </c>
      <c r="G230" s="81">
        <v>5922</v>
      </c>
      <c r="H230" s="81">
        <v>2894.6735999999996</v>
      </c>
    </row>
    <row r="231" spans="1:8" x14ac:dyDescent="0.25">
      <c r="A231" s="78">
        <v>40950</v>
      </c>
      <c r="B231" s="79">
        <v>1341</v>
      </c>
      <c r="C231" s="80" t="s">
        <v>57</v>
      </c>
      <c r="D231" s="80" t="s">
        <v>60</v>
      </c>
      <c r="E231" s="80" t="s">
        <v>59</v>
      </c>
      <c r="F231" s="79">
        <v>6</v>
      </c>
      <c r="G231" s="81">
        <v>8325</v>
      </c>
      <c r="H231" s="81">
        <v>614.8845</v>
      </c>
    </row>
    <row r="232" spans="1:8" x14ac:dyDescent="0.25">
      <c r="A232" s="78">
        <v>40951</v>
      </c>
      <c r="B232" s="79">
        <v>1342</v>
      </c>
      <c r="C232" s="80" t="s">
        <v>53</v>
      </c>
      <c r="D232" s="80" t="s">
        <v>60</v>
      </c>
      <c r="E232" s="80" t="s">
        <v>59</v>
      </c>
      <c r="F232" s="79">
        <v>10</v>
      </c>
      <c r="G232" s="81">
        <v>2020</v>
      </c>
      <c r="H232" s="81">
        <v>1382.8920000000001</v>
      </c>
    </row>
    <row r="233" spans="1:8" x14ac:dyDescent="0.25">
      <c r="A233" s="78">
        <v>40952</v>
      </c>
      <c r="B233" s="79">
        <v>1343</v>
      </c>
      <c r="C233" s="80" t="s">
        <v>56</v>
      </c>
      <c r="D233" s="80" t="s">
        <v>60</v>
      </c>
      <c r="E233" s="80" t="s">
        <v>59</v>
      </c>
      <c r="F233" s="79">
        <v>7</v>
      </c>
      <c r="G233" s="81">
        <v>3801</v>
      </c>
      <c r="H233" s="81">
        <v>2510.9405999999999</v>
      </c>
    </row>
    <row r="234" spans="1:8" x14ac:dyDescent="0.25">
      <c r="A234" s="78">
        <v>40953</v>
      </c>
      <c r="B234" s="79">
        <v>1344</v>
      </c>
      <c r="C234" s="80" t="s">
        <v>57</v>
      </c>
      <c r="D234" s="80" t="s">
        <v>60</v>
      </c>
      <c r="E234" s="80" t="s">
        <v>55</v>
      </c>
      <c r="F234" s="79">
        <v>8</v>
      </c>
      <c r="G234" s="81">
        <v>5568</v>
      </c>
      <c r="H234" s="81">
        <v>1955.4816000000001</v>
      </c>
    </row>
    <row r="235" spans="1:8" x14ac:dyDescent="0.25">
      <c r="A235" s="78">
        <v>40954</v>
      </c>
      <c r="B235" s="79">
        <v>1345</v>
      </c>
      <c r="C235" s="80" t="s">
        <v>53</v>
      </c>
      <c r="D235" s="80" t="s">
        <v>60</v>
      </c>
      <c r="E235" s="80" t="s">
        <v>55</v>
      </c>
      <c r="F235" s="79">
        <v>8</v>
      </c>
      <c r="G235" s="81">
        <v>5292</v>
      </c>
      <c r="H235" s="81">
        <v>3085.2359999999999</v>
      </c>
    </row>
    <row r="236" spans="1:8" x14ac:dyDescent="0.25">
      <c r="A236" s="78">
        <v>40955</v>
      </c>
      <c r="B236" s="79">
        <v>1346</v>
      </c>
      <c r="C236" s="80" t="s">
        <v>56</v>
      </c>
      <c r="D236" s="80" t="s">
        <v>60</v>
      </c>
      <c r="E236" s="80" t="s">
        <v>55</v>
      </c>
      <c r="F236" s="79">
        <v>10</v>
      </c>
      <c r="G236" s="81">
        <v>6540</v>
      </c>
      <c r="H236" s="81">
        <v>1282.1669999999999</v>
      </c>
    </row>
    <row r="237" spans="1:8" x14ac:dyDescent="0.25">
      <c r="A237" s="78">
        <v>40956</v>
      </c>
      <c r="B237" s="79">
        <v>1347</v>
      </c>
      <c r="C237" s="80" t="s">
        <v>57</v>
      </c>
      <c r="D237" s="80" t="s">
        <v>60</v>
      </c>
      <c r="E237" s="80" t="s">
        <v>58</v>
      </c>
      <c r="F237" s="79">
        <v>10</v>
      </c>
      <c r="G237" s="81">
        <v>7920</v>
      </c>
      <c r="H237" s="81">
        <v>3198.8879999999999</v>
      </c>
    </row>
    <row r="238" spans="1:8" x14ac:dyDescent="0.25">
      <c r="A238" s="78">
        <v>40957</v>
      </c>
      <c r="B238" s="79">
        <v>1348</v>
      </c>
      <c r="C238" s="80" t="s">
        <v>53</v>
      </c>
      <c r="D238" s="80" t="s">
        <v>60</v>
      </c>
      <c r="E238" s="80" t="s">
        <v>58</v>
      </c>
      <c r="F238" s="79">
        <v>10</v>
      </c>
      <c r="G238" s="81">
        <v>2280</v>
      </c>
      <c r="H238" s="81">
        <v>2978.136</v>
      </c>
    </row>
    <row r="239" spans="1:8" x14ac:dyDescent="0.25">
      <c r="A239" s="78">
        <v>40958</v>
      </c>
      <c r="B239" s="79">
        <v>1349</v>
      </c>
      <c r="C239" s="80" t="s">
        <v>56</v>
      </c>
      <c r="D239" s="80" t="s">
        <v>60</v>
      </c>
      <c r="E239" s="80" t="s">
        <v>58</v>
      </c>
      <c r="F239" s="79">
        <v>7</v>
      </c>
      <c r="G239" s="81">
        <v>8741.25</v>
      </c>
      <c r="H239" s="81">
        <v>1502.7957000000001</v>
      </c>
    </row>
    <row r="240" spans="1:8" x14ac:dyDescent="0.25">
      <c r="A240" s="78">
        <v>40959</v>
      </c>
      <c r="B240" s="79">
        <v>1350</v>
      </c>
      <c r="C240" s="80" t="s">
        <v>57</v>
      </c>
      <c r="D240" s="80" t="s">
        <v>60</v>
      </c>
      <c r="E240" s="80" t="s">
        <v>59</v>
      </c>
      <c r="F240" s="79">
        <v>6</v>
      </c>
      <c r="G240" s="81">
        <v>3168</v>
      </c>
      <c r="H240" s="81">
        <v>2526.7968000000001</v>
      </c>
    </row>
    <row r="241" spans="1:8" x14ac:dyDescent="0.25">
      <c r="A241" s="78">
        <v>40960</v>
      </c>
      <c r="B241" s="79">
        <v>1351</v>
      </c>
      <c r="C241" s="80" t="s">
        <v>53</v>
      </c>
      <c r="D241" s="80" t="s">
        <v>60</v>
      </c>
      <c r="E241" s="80" t="s">
        <v>59</v>
      </c>
      <c r="F241" s="79">
        <v>6</v>
      </c>
      <c r="G241" s="81">
        <v>11475</v>
      </c>
      <c r="H241" s="81">
        <v>4240.0125000000007</v>
      </c>
    </row>
    <row r="242" spans="1:8" x14ac:dyDescent="0.25">
      <c r="A242" s="78">
        <v>40961</v>
      </c>
      <c r="B242" s="79">
        <v>1352</v>
      </c>
      <c r="C242" s="80" t="s">
        <v>56</v>
      </c>
      <c r="D242" s="80" t="s">
        <v>60</v>
      </c>
      <c r="E242" s="80" t="s">
        <v>59</v>
      </c>
      <c r="F242" s="79">
        <v>9</v>
      </c>
      <c r="G242" s="81">
        <v>4333.5</v>
      </c>
      <c r="H242" s="81">
        <v>1783.23525</v>
      </c>
    </row>
    <row r="243" spans="1:8" x14ac:dyDescent="0.25">
      <c r="A243" s="78">
        <v>40962</v>
      </c>
      <c r="B243" s="79">
        <v>1353</v>
      </c>
      <c r="C243" s="80" t="s">
        <v>57</v>
      </c>
      <c r="D243" s="80" t="s">
        <v>60</v>
      </c>
      <c r="E243" s="80" t="s">
        <v>55</v>
      </c>
      <c r="F243" s="79">
        <v>9</v>
      </c>
      <c r="G243" s="81">
        <v>5778</v>
      </c>
      <c r="H243" s="81">
        <v>1758.8232</v>
      </c>
    </row>
    <row r="244" spans="1:8" x14ac:dyDescent="0.25">
      <c r="A244" s="78">
        <v>40963</v>
      </c>
      <c r="B244" s="79">
        <v>1354</v>
      </c>
      <c r="C244" s="80" t="s">
        <v>53</v>
      </c>
      <c r="D244" s="80" t="s">
        <v>60</v>
      </c>
      <c r="E244" s="80" t="s">
        <v>55</v>
      </c>
      <c r="F244" s="79">
        <v>9</v>
      </c>
      <c r="G244" s="81">
        <v>12285</v>
      </c>
      <c r="H244" s="81">
        <v>1560.6864</v>
      </c>
    </row>
    <row r="245" spans="1:8" x14ac:dyDescent="0.25">
      <c r="A245" s="78">
        <v>40964</v>
      </c>
      <c r="B245" s="79">
        <v>1355</v>
      </c>
      <c r="C245" s="80" t="s">
        <v>56</v>
      </c>
      <c r="D245" s="80" t="s">
        <v>60</v>
      </c>
      <c r="E245" s="80" t="s">
        <v>55</v>
      </c>
      <c r="F245" s="79">
        <v>6</v>
      </c>
      <c r="G245" s="81">
        <v>1782</v>
      </c>
      <c r="H245" s="81">
        <v>3026.7269999999999</v>
      </c>
    </row>
    <row r="246" spans="1:8" x14ac:dyDescent="0.25">
      <c r="A246" s="78">
        <v>40965</v>
      </c>
      <c r="B246" s="79">
        <v>1356</v>
      </c>
      <c r="C246" s="80" t="s">
        <v>57</v>
      </c>
      <c r="D246" s="80" t="s">
        <v>60</v>
      </c>
      <c r="E246" s="80" t="s">
        <v>58</v>
      </c>
      <c r="F246" s="79">
        <v>9</v>
      </c>
      <c r="G246" s="81">
        <v>14310</v>
      </c>
      <c r="H246" s="81">
        <v>4742.9063999999998</v>
      </c>
    </row>
    <row r="247" spans="1:8" x14ac:dyDescent="0.25">
      <c r="A247" s="78">
        <v>40966</v>
      </c>
      <c r="B247" s="79">
        <v>1357</v>
      </c>
      <c r="C247" s="80" t="s">
        <v>53</v>
      </c>
      <c r="D247" s="80" t="s">
        <v>60</v>
      </c>
      <c r="E247" s="80" t="s">
        <v>58</v>
      </c>
      <c r="F247" s="79">
        <v>6</v>
      </c>
      <c r="G247" s="81">
        <v>1962</v>
      </c>
      <c r="H247" s="81">
        <v>2316.7296000000001</v>
      </c>
    </row>
    <row r="248" spans="1:8" x14ac:dyDescent="0.25">
      <c r="A248" s="78">
        <v>40967</v>
      </c>
      <c r="B248" s="79">
        <v>1358</v>
      </c>
      <c r="C248" s="80" t="s">
        <v>56</v>
      </c>
      <c r="D248" s="80" t="s">
        <v>60</v>
      </c>
      <c r="E248" s="80" t="s">
        <v>58</v>
      </c>
      <c r="F248" s="79">
        <v>9</v>
      </c>
      <c r="G248" s="81">
        <v>12465</v>
      </c>
      <c r="H248" s="81">
        <v>4464.4643999999998</v>
      </c>
    </row>
    <row r="249" spans="1:8" x14ac:dyDescent="0.25">
      <c r="A249" s="78">
        <v>40969</v>
      </c>
      <c r="B249" s="79">
        <v>1359</v>
      </c>
      <c r="C249" s="80" t="s">
        <v>57</v>
      </c>
      <c r="D249" s="80" t="s">
        <v>60</v>
      </c>
      <c r="E249" s="80" t="s">
        <v>59</v>
      </c>
      <c r="F249" s="79">
        <v>7</v>
      </c>
      <c r="G249" s="81">
        <v>7182</v>
      </c>
      <c r="H249" s="81">
        <v>3926.1600000000003</v>
      </c>
    </row>
    <row r="250" spans="1:8" x14ac:dyDescent="0.25">
      <c r="A250" s="78">
        <v>40970</v>
      </c>
      <c r="B250" s="79">
        <v>1360</v>
      </c>
      <c r="C250" s="80" t="s">
        <v>53</v>
      </c>
      <c r="D250" s="80" t="s">
        <v>60</v>
      </c>
      <c r="E250" s="80" t="s">
        <v>59</v>
      </c>
      <c r="F250" s="79">
        <v>8</v>
      </c>
      <c r="G250" s="81">
        <v>1548</v>
      </c>
      <c r="H250" s="81">
        <v>683.75159999999994</v>
      </c>
    </row>
    <row r="251" spans="1:8" x14ac:dyDescent="0.25">
      <c r="A251" s="78">
        <v>40971</v>
      </c>
      <c r="B251" s="79">
        <v>1361</v>
      </c>
      <c r="C251" s="80" t="s">
        <v>56</v>
      </c>
      <c r="D251" s="80" t="s">
        <v>60</v>
      </c>
      <c r="E251" s="80" t="s">
        <v>59</v>
      </c>
      <c r="F251" s="79">
        <v>6</v>
      </c>
      <c r="G251" s="81">
        <v>3906</v>
      </c>
      <c r="H251" s="81">
        <v>1462.4063999999998</v>
      </c>
    </row>
    <row r="252" spans="1:8" x14ac:dyDescent="0.25">
      <c r="A252" s="78">
        <v>40972</v>
      </c>
      <c r="B252" s="79">
        <v>1362</v>
      </c>
      <c r="C252" s="80" t="s">
        <v>57</v>
      </c>
      <c r="D252" s="80" t="s">
        <v>60</v>
      </c>
      <c r="E252" s="80" t="s">
        <v>55</v>
      </c>
      <c r="F252" s="79">
        <v>7</v>
      </c>
      <c r="G252" s="81">
        <v>1753.5</v>
      </c>
      <c r="H252" s="81">
        <v>2914.317</v>
      </c>
    </row>
    <row r="253" spans="1:8" x14ac:dyDescent="0.25">
      <c r="A253" s="78">
        <v>40973</v>
      </c>
      <c r="B253" s="79">
        <v>1363</v>
      </c>
      <c r="C253" s="80" t="s">
        <v>53</v>
      </c>
      <c r="D253" s="80" t="s">
        <v>60</v>
      </c>
      <c r="E253" s="80" t="s">
        <v>55</v>
      </c>
      <c r="F253" s="79">
        <v>9</v>
      </c>
      <c r="G253" s="81">
        <v>5994</v>
      </c>
      <c r="H253" s="81">
        <v>2626.5707999999995</v>
      </c>
    </row>
    <row r="254" spans="1:8" x14ac:dyDescent="0.25">
      <c r="A254" s="78">
        <v>41339</v>
      </c>
      <c r="B254" s="79">
        <v>1364</v>
      </c>
      <c r="C254" s="80" t="s">
        <v>56</v>
      </c>
      <c r="D254" s="80" t="s">
        <v>60</v>
      </c>
      <c r="E254" s="80" t="s">
        <v>55</v>
      </c>
      <c r="F254" s="79">
        <v>9</v>
      </c>
      <c r="G254" s="81">
        <v>6480</v>
      </c>
      <c r="H254" s="81">
        <v>4390.2</v>
      </c>
    </row>
    <row r="255" spans="1:8" x14ac:dyDescent="0.25">
      <c r="A255" s="78">
        <v>41340</v>
      </c>
      <c r="B255" s="79">
        <v>1365</v>
      </c>
      <c r="C255" s="80" t="s">
        <v>57</v>
      </c>
      <c r="D255" s="80" t="s">
        <v>60</v>
      </c>
      <c r="E255" s="80" t="s">
        <v>58</v>
      </c>
      <c r="F255" s="79">
        <v>6</v>
      </c>
      <c r="G255" s="81">
        <v>3078</v>
      </c>
      <c r="H255" s="81">
        <v>2534.7330000000002</v>
      </c>
    </row>
    <row r="256" spans="1:8" x14ac:dyDescent="0.25">
      <c r="A256" s="78">
        <v>41341</v>
      </c>
      <c r="B256" s="79">
        <v>1366</v>
      </c>
      <c r="C256" s="80" t="s">
        <v>53</v>
      </c>
      <c r="D256" s="80" t="s">
        <v>60</v>
      </c>
      <c r="E256" s="80" t="s">
        <v>58</v>
      </c>
      <c r="F256" s="79">
        <v>9</v>
      </c>
      <c r="G256" s="81">
        <v>6858</v>
      </c>
      <c r="H256" s="81">
        <v>1755.1908000000001</v>
      </c>
    </row>
    <row r="257" spans="1:8" x14ac:dyDescent="0.25">
      <c r="A257" s="78">
        <v>41342</v>
      </c>
      <c r="B257" s="79">
        <v>1367</v>
      </c>
      <c r="C257" s="80" t="s">
        <v>56</v>
      </c>
      <c r="D257" s="80" t="s">
        <v>60</v>
      </c>
      <c r="E257" s="80" t="s">
        <v>58</v>
      </c>
      <c r="F257" s="79">
        <v>10</v>
      </c>
      <c r="G257" s="81">
        <v>10080</v>
      </c>
      <c r="H257" s="81">
        <v>3171.1680000000001</v>
      </c>
    </row>
    <row r="258" spans="1:8" x14ac:dyDescent="0.25">
      <c r="A258" s="78">
        <v>41343</v>
      </c>
      <c r="B258" s="79">
        <v>1368</v>
      </c>
      <c r="C258" s="80" t="s">
        <v>57</v>
      </c>
      <c r="D258" s="80" t="s">
        <v>60</v>
      </c>
      <c r="E258" s="80" t="s">
        <v>59</v>
      </c>
      <c r="F258" s="79">
        <v>10</v>
      </c>
      <c r="G258" s="81">
        <v>5520</v>
      </c>
      <c r="H258" s="81">
        <v>2378.0160000000001</v>
      </c>
    </row>
    <row r="259" spans="1:8" x14ac:dyDescent="0.25">
      <c r="A259" s="78">
        <v>41344</v>
      </c>
      <c r="B259" s="79">
        <v>1369</v>
      </c>
      <c r="C259" s="80" t="s">
        <v>53</v>
      </c>
      <c r="D259" s="80" t="s">
        <v>60</v>
      </c>
      <c r="E259" s="80" t="s">
        <v>59</v>
      </c>
      <c r="F259" s="79">
        <v>9</v>
      </c>
      <c r="G259" s="81">
        <v>11016</v>
      </c>
      <c r="H259" s="81">
        <v>892.84679999999992</v>
      </c>
    </row>
    <row r="260" spans="1:8" x14ac:dyDescent="0.25">
      <c r="A260" s="78">
        <v>41345</v>
      </c>
      <c r="B260" s="79">
        <v>1370</v>
      </c>
      <c r="C260" s="80" t="s">
        <v>56</v>
      </c>
      <c r="D260" s="80" t="s">
        <v>60</v>
      </c>
      <c r="E260" s="80" t="s">
        <v>59</v>
      </c>
      <c r="F260" s="79">
        <v>8</v>
      </c>
      <c r="G260" s="81">
        <v>2232</v>
      </c>
      <c r="H260" s="81">
        <v>969.13439999999991</v>
      </c>
    </row>
    <row r="261" spans="1:8" x14ac:dyDescent="0.25">
      <c r="A261" s="78">
        <v>41346</v>
      </c>
      <c r="B261" s="79">
        <v>1371</v>
      </c>
      <c r="C261" s="80" t="s">
        <v>57</v>
      </c>
      <c r="D261" s="80" t="s">
        <v>60</v>
      </c>
      <c r="E261" s="80" t="s">
        <v>55</v>
      </c>
      <c r="F261" s="79">
        <v>8</v>
      </c>
      <c r="G261" s="81">
        <v>6792</v>
      </c>
      <c r="H261" s="81">
        <v>907.1848</v>
      </c>
    </row>
    <row r="262" spans="1:8" x14ac:dyDescent="0.25">
      <c r="A262" s="78">
        <v>41347</v>
      </c>
      <c r="B262" s="79">
        <v>1372</v>
      </c>
      <c r="C262" s="80" t="s">
        <v>53</v>
      </c>
      <c r="D262" s="80" t="s">
        <v>60</v>
      </c>
      <c r="E262" s="80" t="s">
        <v>55</v>
      </c>
      <c r="F262" s="79">
        <v>6</v>
      </c>
      <c r="G262" s="81">
        <v>8707.5</v>
      </c>
      <c r="H262" s="81">
        <v>1918.95885</v>
      </c>
    </row>
    <row r="263" spans="1:8" x14ac:dyDescent="0.25">
      <c r="A263" s="78">
        <v>41348</v>
      </c>
      <c r="B263" s="79">
        <v>1373</v>
      </c>
      <c r="C263" s="80" t="s">
        <v>56</v>
      </c>
      <c r="D263" s="80" t="s">
        <v>60</v>
      </c>
      <c r="E263" s="80" t="s">
        <v>55</v>
      </c>
      <c r="F263" s="79">
        <v>7</v>
      </c>
      <c r="G263" s="81">
        <v>5796</v>
      </c>
      <c r="H263" s="81">
        <v>3440.5056</v>
      </c>
    </row>
    <row r="264" spans="1:8" x14ac:dyDescent="0.25">
      <c r="A264" s="78">
        <v>41349</v>
      </c>
      <c r="B264" s="79">
        <v>1374</v>
      </c>
      <c r="C264" s="80" t="s">
        <v>57</v>
      </c>
      <c r="D264" s="80" t="s">
        <v>60</v>
      </c>
      <c r="E264" s="80" t="s">
        <v>58</v>
      </c>
      <c r="F264" s="79">
        <v>10</v>
      </c>
      <c r="G264" s="81">
        <v>9000</v>
      </c>
      <c r="H264" s="81">
        <v>2616.2999999999997</v>
      </c>
    </row>
    <row r="265" spans="1:8" x14ac:dyDescent="0.25">
      <c r="A265" s="78">
        <v>41350</v>
      </c>
      <c r="B265" s="79">
        <v>1375</v>
      </c>
      <c r="C265" s="80" t="s">
        <v>53</v>
      </c>
      <c r="D265" s="80" t="s">
        <v>60</v>
      </c>
      <c r="E265" s="80" t="s">
        <v>58</v>
      </c>
      <c r="F265" s="79">
        <v>6</v>
      </c>
      <c r="G265" s="81">
        <v>10192.5</v>
      </c>
      <c r="H265" s="81">
        <v>1763.7101999999998</v>
      </c>
    </row>
    <row r="266" spans="1:8" x14ac:dyDescent="0.25">
      <c r="A266" s="78">
        <v>41351</v>
      </c>
      <c r="B266" s="79">
        <v>1376</v>
      </c>
      <c r="C266" s="80" t="s">
        <v>56</v>
      </c>
      <c r="D266" s="80" t="s">
        <v>60</v>
      </c>
      <c r="E266" s="80" t="s">
        <v>58</v>
      </c>
      <c r="F266" s="79">
        <v>6</v>
      </c>
      <c r="G266" s="81">
        <v>7074</v>
      </c>
      <c r="H266" s="81">
        <v>594.03915000000006</v>
      </c>
    </row>
    <row r="267" spans="1:8" x14ac:dyDescent="0.25">
      <c r="A267" s="78">
        <v>41352</v>
      </c>
      <c r="B267" s="79">
        <v>1377</v>
      </c>
      <c r="C267" s="80" t="s">
        <v>57</v>
      </c>
      <c r="D267" s="80" t="s">
        <v>60</v>
      </c>
      <c r="E267" s="80" t="s">
        <v>59</v>
      </c>
      <c r="F267" s="79">
        <v>10</v>
      </c>
      <c r="G267" s="81">
        <v>2260</v>
      </c>
      <c r="H267" s="81">
        <v>3598.8240000000001</v>
      </c>
    </row>
    <row r="268" spans="1:8" x14ac:dyDescent="0.25">
      <c r="A268" s="78">
        <v>41353</v>
      </c>
      <c r="B268" s="79">
        <v>1378</v>
      </c>
      <c r="C268" s="80" t="s">
        <v>53</v>
      </c>
      <c r="D268" s="80" t="s">
        <v>60</v>
      </c>
      <c r="E268" s="80" t="s">
        <v>59</v>
      </c>
      <c r="F268" s="79">
        <v>7</v>
      </c>
      <c r="G268" s="81">
        <v>8568</v>
      </c>
      <c r="H268" s="81">
        <v>980.17920000000004</v>
      </c>
    </row>
    <row r="269" spans="1:8" x14ac:dyDescent="0.25">
      <c r="A269" s="78">
        <v>41354</v>
      </c>
      <c r="B269" s="79">
        <v>1379</v>
      </c>
      <c r="C269" s="80" t="s">
        <v>56</v>
      </c>
      <c r="D269" s="80" t="s">
        <v>60</v>
      </c>
      <c r="E269" s="80" t="s">
        <v>59</v>
      </c>
      <c r="F269" s="79">
        <v>8</v>
      </c>
      <c r="G269" s="81">
        <v>8856</v>
      </c>
      <c r="H269" s="81">
        <v>5951.232</v>
      </c>
    </row>
    <row r="270" spans="1:8" x14ac:dyDescent="0.25">
      <c r="A270" s="78">
        <v>41355</v>
      </c>
      <c r="B270" s="79">
        <v>1380</v>
      </c>
      <c r="C270" s="80" t="s">
        <v>57</v>
      </c>
      <c r="D270" s="80" t="s">
        <v>60</v>
      </c>
      <c r="E270" s="80" t="s">
        <v>55</v>
      </c>
      <c r="F270" s="79">
        <v>6</v>
      </c>
      <c r="G270" s="81">
        <v>1692</v>
      </c>
      <c r="H270" s="81">
        <v>2789.7696000000001</v>
      </c>
    </row>
    <row r="271" spans="1:8" x14ac:dyDescent="0.25">
      <c r="A271" s="78">
        <v>41356</v>
      </c>
      <c r="B271" s="79">
        <v>1381</v>
      </c>
      <c r="C271" s="80" t="s">
        <v>53</v>
      </c>
      <c r="D271" s="80" t="s">
        <v>60</v>
      </c>
      <c r="E271" s="80" t="s">
        <v>55</v>
      </c>
      <c r="F271" s="79">
        <v>6</v>
      </c>
      <c r="G271" s="81">
        <v>5022</v>
      </c>
      <c r="H271" s="81">
        <v>3700.3769999999995</v>
      </c>
    </row>
    <row r="272" spans="1:8" x14ac:dyDescent="0.25">
      <c r="A272" s="78">
        <v>41357</v>
      </c>
      <c r="B272" s="79">
        <v>1382</v>
      </c>
      <c r="C272" s="80" t="s">
        <v>56</v>
      </c>
      <c r="D272" s="80" t="s">
        <v>60</v>
      </c>
      <c r="E272" s="80" t="s">
        <v>55</v>
      </c>
      <c r="F272" s="79">
        <v>10</v>
      </c>
      <c r="G272" s="81">
        <v>8160</v>
      </c>
      <c r="H272" s="81">
        <v>3942.9119999999998</v>
      </c>
    </row>
    <row r="273" spans="1:8" x14ac:dyDescent="0.25">
      <c r="A273" s="78">
        <v>41358</v>
      </c>
      <c r="B273" s="79">
        <v>1383</v>
      </c>
      <c r="C273" s="80" t="s">
        <v>57</v>
      </c>
      <c r="D273" s="80" t="s">
        <v>60</v>
      </c>
      <c r="E273" s="80" t="s">
        <v>58</v>
      </c>
      <c r="F273" s="79">
        <v>7</v>
      </c>
      <c r="G273" s="81">
        <v>2509.5</v>
      </c>
      <c r="H273" s="81">
        <v>858.7509</v>
      </c>
    </row>
    <row r="274" spans="1:8" x14ac:dyDescent="0.25">
      <c r="A274" s="78">
        <v>41359</v>
      </c>
      <c r="B274" s="79">
        <v>1384</v>
      </c>
      <c r="C274" s="80" t="s">
        <v>53</v>
      </c>
      <c r="D274" s="80" t="s">
        <v>60</v>
      </c>
      <c r="E274" s="80" t="s">
        <v>58</v>
      </c>
      <c r="F274" s="79">
        <v>7</v>
      </c>
      <c r="G274" s="81">
        <v>1732.5</v>
      </c>
      <c r="H274" s="81">
        <v>1503.81</v>
      </c>
    </row>
    <row r="275" spans="1:8" x14ac:dyDescent="0.25">
      <c r="A275" s="78">
        <v>41360</v>
      </c>
      <c r="B275" s="79">
        <v>1385</v>
      </c>
      <c r="C275" s="80" t="s">
        <v>56</v>
      </c>
      <c r="D275" s="80" t="s">
        <v>60</v>
      </c>
      <c r="E275" s="80" t="s">
        <v>58</v>
      </c>
      <c r="F275" s="79">
        <v>9</v>
      </c>
      <c r="G275" s="81">
        <v>2340</v>
      </c>
      <c r="H275" s="81">
        <v>2488.59</v>
      </c>
    </row>
    <row r="276" spans="1:8" x14ac:dyDescent="0.25">
      <c r="A276" s="78">
        <v>41361</v>
      </c>
      <c r="B276" s="79">
        <v>1386</v>
      </c>
      <c r="C276" s="80" t="s">
        <v>57</v>
      </c>
      <c r="D276" s="80" t="s">
        <v>60</v>
      </c>
      <c r="E276" s="80" t="s">
        <v>59</v>
      </c>
      <c r="F276" s="79">
        <v>10</v>
      </c>
      <c r="G276" s="81">
        <v>10960</v>
      </c>
      <c r="H276" s="81">
        <v>3741.7439999999997</v>
      </c>
    </row>
    <row r="277" spans="1:8" x14ac:dyDescent="0.25">
      <c r="A277" s="78">
        <v>41362</v>
      </c>
      <c r="B277" s="79">
        <v>1387</v>
      </c>
      <c r="C277" s="80" t="s">
        <v>53</v>
      </c>
      <c r="D277" s="80" t="s">
        <v>60</v>
      </c>
      <c r="E277" s="80" t="s">
        <v>59</v>
      </c>
      <c r="F277" s="79">
        <v>7</v>
      </c>
      <c r="G277" s="81">
        <v>8111.25</v>
      </c>
      <c r="H277" s="81">
        <v>597.799125</v>
      </c>
    </row>
    <row r="278" spans="1:8" x14ac:dyDescent="0.25">
      <c r="A278" s="78">
        <v>41363</v>
      </c>
      <c r="B278" s="79">
        <v>1388</v>
      </c>
      <c r="C278" s="80" t="s">
        <v>56</v>
      </c>
      <c r="D278" s="80" t="s">
        <v>60</v>
      </c>
      <c r="E278" s="80" t="s">
        <v>59</v>
      </c>
      <c r="F278" s="79">
        <v>6</v>
      </c>
      <c r="G278" s="81">
        <v>4878</v>
      </c>
      <c r="H278" s="81">
        <v>4765.8060000000005</v>
      </c>
    </row>
    <row r="279" spans="1:8" x14ac:dyDescent="0.25">
      <c r="A279" s="78">
        <v>41364</v>
      </c>
      <c r="B279" s="79">
        <v>1389</v>
      </c>
      <c r="C279" s="80" t="s">
        <v>57</v>
      </c>
      <c r="D279" s="80" t="s">
        <v>60</v>
      </c>
      <c r="E279" s="80" t="s">
        <v>55</v>
      </c>
      <c r="F279" s="79">
        <v>8</v>
      </c>
      <c r="G279" s="81">
        <v>14940</v>
      </c>
      <c r="H279" s="81">
        <v>5294.7359999999999</v>
      </c>
    </row>
    <row r="280" spans="1:8" x14ac:dyDescent="0.25">
      <c r="A280" s="78">
        <v>41365</v>
      </c>
      <c r="B280" s="79">
        <v>1390</v>
      </c>
      <c r="C280" s="80" t="s">
        <v>53</v>
      </c>
      <c r="D280" s="80" t="s">
        <v>60</v>
      </c>
      <c r="E280" s="80" t="s">
        <v>55</v>
      </c>
      <c r="F280" s="79">
        <v>8</v>
      </c>
      <c r="G280" s="81">
        <v>8280</v>
      </c>
      <c r="H280" s="81">
        <v>4222.7999999999993</v>
      </c>
    </row>
    <row r="281" spans="1:8" x14ac:dyDescent="0.25">
      <c r="A281" s="78">
        <v>41366</v>
      </c>
      <c r="B281" s="79">
        <v>1391</v>
      </c>
      <c r="C281" s="80" t="s">
        <v>56</v>
      </c>
      <c r="D281" s="80" t="s">
        <v>60</v>
      </c>
      <c r="E281" s="80" t="s">
        <v>55</v>
      </c>
      <c r="F281" s="79">
        <v>6</v>
      </c>
      <c r="G281" s="81">
        <v>2065.5</v>
      </c>
      <c r="H281" s="81">
        <v>2443.2799500000001</v>
      </c>
    </row>
    <row r="282" spans="1:8" x14ac:dyDescent="0.25">
      <c r="A282" s="78">
        <v>41367</v>
      </c>
      <c r="B282" s="79">
        <v>1392</v>
      </c>
      <c r="C282" s="80" t="s">
        <v>57</v>
      </c>
      <c r="D282" s="80" t="s">
        <v>60</v>
      </c>
      <c r="E282" s="80" t="s">
        <v>58</v>
      </c>
      <c r="F282" s="79">
        <v>8</v>
      </c>
      <c r="G282" s="81">
        <v>8028</v>
      </c>
      <c r="H282" s="81">
        <v>4016.6760000000004</v>
      </c>
    </row>
    <row r="283" spans="1:8" x14ac:dyDescent="0.25">
      <c r="A283" s="78">
        <v>41368</v>
      </c>
      <c r="B283" s="79">
        <v>1393</v>
      </c>
      <c r="C283" s="80" t="s">
        <v>53</v>
      </c>
      <c r="D283" s="80" t="s">
        <v>60</v>
      </c>
      <c r="E283" s="80" t="s">
        <v>58</v>
      </c>
      <c r="F283" s="79">
        <v>9</v>
      </c>
      <c r="G283" s="81">
        <v>8280</v>
      </c>
      <c r="H283" s="81">
        <v>3315.1049999999996</v>
      </c>
    </row>
    <row r="284" spans="1:8" x14ac:dyDescent="0.25">
      <c r="A284" s="78">
        <v>41369</v>
      </c>
      <c r="B284" s="79">
        <v>1394</v>
      </c>
      <c r="C284" s="80" t="s">
        <v>56</v>
      </c>
      <c r="D284" s="80" t="s">
        <v>60</v>
      </c>
      <c r="E284" s="80" t="s">
        <v>58</v>
      </c>
      <c r="F284" s="79">
        <v>7</v>
      </c>
      <c r="G284" s="81">
        <v>2215.5</v>
      </c>
      <c r="H284" s="81">
        <v>2865.9708000000005</v>
      </c>
    </row>
    <row r="285" spans="1:8" x14ac:dyDescent="0.25">
      <c r="A285" s="78">
        <v>41370</v>
      </c>
      <c r="B285" s="79">
        <v>1395</v>
      </c>
      <c r="C285" s="80" t="s">
        <v>57</v>
      </c>
      <c r="D285" s="80" t="s">
        <v>60</v>
      </c>
      <c r="E285" s="80" t="s">
        <v>59</v>
      </c>
      <c r="F285" s="79">
        <v>7</v>
      </c>
      <c r="G285" s="81">
        <v>12022.5</v>
      </c>
      <c r="H285" s="81">
        <v>2547.0868500000006</v>
      </c>
    </row>
    <row r="286" spans="1:8" x14ac:dyDescent="0.25">
      <c r="A286" s="78">
        <v>41371</v>
      </c>
      <c r="B286" s="79">
        <v>1396</v>
      </c>
      <c r="C286" s="80" t="s">
        <v>53</v>
      </c>
      <c r="D286" s="80" t="s">
        <v>60</v>
      </c>
      <c r="E286" s="80" t="s">
        <v>59</v>
      </c>
      <c r="F286" s="79">
        <v>10</v>
      </c>
      <c r="G286" s="81">
        <v>3600</v>
      </c>
      <c r="H286" s="81">
        <v>3808.8</v>
      </c>
    </row>
    <row r="287" spans="1:8" x14ac:dyDescent="0.25">
      <c r="A287" s="78">
        <v>41372</v>
      </c>
      <c r="B287" s="79">
        <v>1397</v>
      </c>
      <c r="C287" s="80" t="s">
        <v>56</v>
      </c>
      <c r="D287" s="80" t="s">
        <v>60</v>
      </c>
      <c r="E287" s="80" t="s">
        <v>59</v>
      </c>
      <c r="F287" s="79">
        <v>8</v>
      </c>
      <c r="G287" s="81">
        <v>5136</v>
      </c>
      <c r="H287" s="81">
        <v>2781.9143999999997</v>
      </c>
    </row>
    <row r="288" spans="1:8" x14ac:dyDescent="0.25">
      <c r="A288" s="78">
        <v>41373</v>
      </c>
      <c r="B288" s="79">
        <v>1398</v>
      </c>
      <c r="C288" s="80" t="s">
        <v>57</v>
      </c>
      <c r="D288" s="80" t="s">
        <v>60</v>
      </c>
      <c r="E288" s="80" t="s">
        <v>55</v>
      </c>
      <c r="F288" s="79">
        <v>9</v>
      </c>
      <c r="G288" s="81">
        <v>2430</v>
      </c>
      <c r="H288" s="81">
        <v>5209.920000000001</v>
      </c>
    </row>
    <row r="289" spans="1:8" x14ac:dyDescent="0.25">
      <c r="A289" s="78">
        <v>41374</v>
      </c>
      <c r="B289" s="79">
        <v>1399</v>
      </c>
      <c r="C289" s="80" t="s">
        <v>53</v>
      </c>
      <c r="D289" s="80" t="s">
        <v>60</v>
      </c>
      <c r="E289" s="80" t="s">
        <v>55</v>
      </c>
      <c r="F289" s="79">
        <v>10</v>
      </c>
      <c r="G289" s="81">
        <v>10160</v>
      </c>
      <c r="H289" s="81">
        <v>3020.5679999999998</v>
      </c>
    </row>
    <row r="290" spans="1:8" x14ac:dyDescent="0.25">
      <c r="A290" s="78">
        <v>41375</v>
      </c>
      <c r="B290" s="79">
        <v>1400</v>
      </c>
      <c r="C290" s="80" t="s">
        <v>56</v>
      </c>
      <c r="D290" s="80" t="s">
        <v>60</v>
      </c>
      <c r="E290" s="80" t="s">
        <v>55</v>
      </c>
      <c r="F290" s="79">
        <v>7</v>
      </c>
      <c r="G290" s="81">
        <v>8379</v>
      </c>
      <c r="H290" s="81">
        <v>4688.0505000000003</v>
      </c>
    </row>
    <row r="291" spans="1:8" x14ac:dyDescent="0.25">
      <c r="A291" s="78">
        <v>41376</v>
      </c>
      <c r="B291" s="79">
        <v>1401</v>
      </c>
      <c r="C291" s="80" t="s">
        <v>57</v>
      </c>
      <c r="D291" s="80" t="s">
        <v>60</v>
      </c>
      <c r="E291" s="80" t="s">
        <v>58</v>
      </c>
      <c r="F291" s="79">
        <v>10</v>
      </c>
      <c r="G291" s="81">
        <v>3420</v>
      </c>
      <c r="H291" s="81">
        <v>1141.596</v>
      </c>
    </row>
    <row r="292" spans="1:8" x14ac:dyDescent="0.25">
      <c r="A292" s="78">
        <v>41377</v>
      </c>
      <c r="B292" s="79">
        <v>1402</v>
      </c>
      <c r="C292" s="80" t="s">
        <v>53</v>
      </c>
      <c r="D292" s="80" t="s">
        <v>60</v>
      </c>
      <c r="E292" s="80" t="s">
        <v>58</v>
      </c>
      <c r="F292" s="79">
        <v>7</v>
      </c>
      <c r="G292" s="81">
        <v>2572.5</v>
      </c>
      <c r="H292" s="81">
        <v>1882.5554999999999</v>
      </c>
    </row>
    <row r="293" spans="1:8" x14ac:dyDescent="0.25">
      <c r="A293" s="78">
        <v>41378</v>
      </c>
      <c r="B293" s="79">
        <v>1403</v>
      </c>
      <c r="C293" s="80" t="s">
        <v>56</v>
      </c>
      <c r="D293" s="80" t="s">
        <v>60</v>
      </c>
      <c r="E293" s="80" t="s">
        <v>58</v>
      </c>
      <c r="F293" s="79">
        <v>7</v>
      </c>
      <c r="G293" s="81">
        <v>12652.5</v>
      </c>
      <c r="H293" s="81">
        <v>807.73559999999998</v>
      </c>
    </row>
    <row r="294" spans="1:8" x14ac:dyDescent="0.25">
      <c r="A294" s="78">
        <v>41379</v>
      </c>
      <c r="B294" s="79">
        <v>1404</v>
      </c>
      <c r="C294" s="80" t="s">
        <v>57</v>
      </c>
      <c r="D294" s="80" t="s">
        <v>60</v>
      </c>
      <c r="E294" s="80" t="s">
        <v>59</v>
      </c>
      <c r="F294" s="79">
        <v>6</v>
      </c>
      <c r="G294" s="81">
        <v>8856</v>
      </c>
      <c r="H294" s="81">
        <v>4363.7939999999999</v>
      </c>
    </row>
    <row r="295" spans="1:8" x14ac:dyDescent="0.25">
      <c r="A295" s="78">
        <v>41380</v>
      </c>
      <c r="B295" s="79">
        <v>1405</v>
      </c>
      <c r="C295" s="80" t="s">
        <v>53</v>
      </c>
      <c r="D295" s="80" t="s">
        <v>60</v>
      </c>
      <c r="E295" s="80" t="s">
        <v>59</v>
      </c>
      <c r="F295" s="79">
        <v>7</v>
      </c>
      <c r="G295" s="81">
        <v>8820</v>
      </c>
      <c r="H295" s="81">
        <v>2115.6239999999998</v>
      </c>
    </row>
    <row r="296" spans="1:8" x14ac:dyDescent="0.25">
      <c r="A296" s="78">
        <v>41381</v>
      </c>
      <c r="B296" s="79">
        <v>1406</v>
      </c>
      <c r="C296" s="80" t="s">
        <v>56</v>
      </c>
      <c r="D296" s="80" t="s">
        <v>60</v>
      </c>
      <c r="E296" s="80" t="s">
        <v>59</v>
      </c>
      <c r="F296" s="79">
        <v>9</v>
      </c>
      <c r="G296" s="81">
        <v>13230</v>
      </c>
      <c r="H296" s="81">
        <v>2436.9659999999999</v>
      </c>
    </row>
    <row r="297" spans="1:8" x14ac:dyDescent="0.25">
      <c r="A297" s="78">
        <v>41382</v>
      </c>
      <c r="B297" s="79">
        <v>1407</v>
      </c>
      <c r="C297" s="80" t="s">
        <v>57</v>
      </c>
      <c r="D297" s="80" t="s">
        <v>60</v>
      </c>
      <c r="E297" s="80" t="s">
        <v>55</v>
      </c>
      <c r="F297" s="79">
        <v>6</v>
      </c>
      <c r="G297" s="81">
        <v>6358.5</v>
      </c>
      <c r="H297" s="81">
        <v>2668.0265999999992</v>
      </c>
    </row>
    <row r="298" spans="1:8" x14ac:dyDescent="0.25">
      <c r="A298" s="78">
        <v>41383</v>
      </c>
      <c r="B298" s="79">
        <v>1408</v>
      </c>
      <c r="C298" s="80" t="s">
        <v>53</v>
      </c>
      <c r="D298" s="80" t="s">
        <v>60</v>
      </c>
      <c r="E298" s="80" t="s">
        <v>55</v>
      </c>
      <c r="F298" s="79">
        <v>9</v>
      </c>
      <c r="G298" s="81">
        <v>13095</v>
      </c>
      <c r="H298" s="81">
        <v>1701.3023999999998</v>
      </c>
    </row>
    <row r="299" spans="1:8" x14ac:dyDescent="0.25">
      <c r="A299" s="78">
        <v>41384</v>
      </c>
      <c r="B299" s="79">
        <v>1409</v>
      </c>
      <c r="C299" s="80" t="s">
        <v>56</v>
      </c>
      <c r="D299" s="80" t="s">
        <v>60</v>
      </c>
      <c r="E299" s="80" t="s">
        <v>55</v>
      </c>
      <c r="F299" s="79">
        <v>7</v>
      </c>
      <c r="G299" s="81">
        <v>3822</v>
      </c>
      <c r="H299" s="81">
        <v>3359.538</v>
      </c>
    </row>
    <row r="300" spans="1:8" x14ac:dyDescent="0.25">
      <c r="A300" s="78">
        <v>41385</v>
      </c>
      <c r="B300" s="79">
        <v>1410</v>
      </c>
      <c r="C300" s="80" t="s">
        <v>57</v>
      </c>
      <c r="D300" s="80" t="s">
        <v>60</v>
      </c>
      <c r="E300" s="80" t="s">
        <v>58</v>
      </c>
      <c r="F300" s="79">
        <v>10</v>
      </c>
      <c r="G300" s="81">
        <v>13600</v>
      </c>
      <c r="H300" s="81">
        <v>5811.2800000000007</v>
      </c>
    </row>
    <row r="301" spans="1:8" x14ac:dyDescent="0.25">
      <c r="A301" s="78">
        <v>41386</v>
      </c>
      <c r="B301" s="79">
        <v>1411</v>
      </c>
      <c r="C301" s="80" t="s">
        <v>53</v>
      </c>
      <c r="D301" s="80" t="s">
        <v>60</v>
      </c>
      <c r="E301" s="80" t="s">
        <v>58</v>
      </c>
      <c r="F301" s="79">
        <v>8</v>
      </c>
      <c r="G301" s="81">
        <v>8640</v>
      </c>
      <c r="H301" s="81">
        <v>4520.880000000001</v>
      </c>
    </row>
    <row r="302" spans="1:8" x14ac:dyDescent="0.25">
      <c r="A302" s="78">
        <v>41387</v>
      </c>
      <c r="B302" s="79">
        <v>1412</v>
      </c>
      <c r="C302" s="80" t="s">
        <v>56</v>
      </c>
      <c r="D302" s="80" t="s">
        <v>60</v>
      </c>
      <c r="E302" s="80" t="s">
        <v>58</v>
      </c>
      <c r="F302" s="79">
        <v>9</v>
      </c>
      <c r="G302" s="81">
        <v>2421</v>
      </c>
      <c r="H302" s="81">
        <v>3976.4924999999998</v>
      </c>
    </row>
    <row r="303" spans="1:8" x14ac:dyDescent="0.25">
      <c r="A303" s="78">
        <v>41388</v>
      </c>
      <c r="B303" s="79">
        <v>1413</v>
      </c>
      <c r="C303" s="80" t="s">
        <v>57</v>
      </c>
      <c r="D303" s="80" t="s">
        <v>60</v>
      </c>
      <c r="E303" s="80" t="s">
        <v>59</v>
      </c>
      <c r="F303" s="79">
        <v>6</v>
      </c>
      <c r="G303" s="81">
        <v>7290</v>
      </c>
      <c r="H303" s="81">
        <v>3423.5662499999999</v>
      </c>
    </row>
    <row r="304" spans="1:8" x14ac:dyDescent="0.25">
      <c r="A304" s="78">
        <v>41389</v>
      </c>
      <c r="B304" s="79">
        <v>1414</v>
      </c>
      <c r="C304" s="80" t="s">
        <v>53</v>
      </c>
      <c r="D304" s="80" t="s">
        <v>60</v>
      </c>
      <c r="E304" s="80" t="s">
        <v>59</v>
      </c>
      <c r="F304" s="79">
        <v>8</v>
      </c>
      <c r="G304" s="81">
        <v>6192</v>
      </c>
      <c r="H304" s="81">
        <v>2479.8959999999997</v>
      </c>
    </row>
    <row r="305" spans="1:8" x14ac:dyDescent="0.25">
      <c r="A305" s="78">
        <v>41390</v>
      </c>
      <c r="B305" s="79">
        <v>1415</v>
      </c>
      <c r="C305" s="80" t="s">
        <v>56</v>
      </c>
      <c r="D305" s="80" t="s">
        <v>60</v>
      </c>
      <c r="E305" s="80" t="s">
        <v>59</v>
      </c>
      <c r="F305" s="79">
        <v>6</v>
      </c>
      <c r="G305" s="81">
        <v>2146.5</v>
      </c>
      <c r="H305" s="81">
        <v>2718.7569000000003</v>
      </c>
    </row>
    <row r="306" spans="1:8" x14ac:dyDescent="0.25">
      <c r="A306" s="78">
        <v>41391</v>
      </c>
      <c r="B306" s="79">
        <v>1416</v>
      </c>
      <c r="C306" s="80" t="s">
        <v>57</v>
      </c>
      <c r="D306" s="80" t="s">
        <v>60</v>
      </c>
      <c r="E306" s="80" t="s">
        <v>55</v>
      </c>
      <c r="F306" s="79">
        <v>7</v>
      </c>
      <c r="G306" s="81">
        <v>7528.5</v>
      </c>
      <c r="H306" s="81">
        <v>769.66364999999985</v>
      </c>
    </row>
    <row r="307" spans="1:8" x14ac:dyDescent="0.25">
      <c r="A307" s="78">
        <v>41392</v>
      </c>
      <c r="B307" s="79">
        <v>1417</v>
      </c>
      <c r="C307" s="80" t="s">
        <v>53</v>
      </c>
      <c r="D307" s="80" t="s">
        <v>60</v>
      </c>
      <c r="E307" s="80" t="s">
        <v>55</v>
      </c>
      <c r="F307" s="79">
        <v>6</v>
      </c>
      <c r="G307" s="81">
        <v>2106</v>
      </c>
      <c r="H307" s="81">
        <v>1447.6644000000001</v>
      </c>
    </row>
    <row r="308" spans="1:8" x14ac:dyDescent="0.25">
      <c r="A308" s="78">
        <v>41393</v>
      </c>
      <c r="B308" s="79">
        <v>1418</v>
      </c>
      <c r="C308" s="80" t="s">
        <v>56</v>
      </c>
      <c r="D308" s="80" t="s">
        <v>60</v>
      </c>
      <c r="E308" s="80" t="s">
        <v>55</v>
      </c>
      <c r="F308" s="79">
        <v>10</v>
      </c>
      <c r="G308" s="81">
        <v>8480</v>
      </c>
      <c r="H308" s="81">
        <v>2146.5</v>
      </c>
    </row>
    <row r="309" spans="1:8" x14ac:dyDescent="0.25">
      <c r="A309" s="78">
        <v>41394</v>
      </c>
      <c r="B309" s="79">
        <v>1419</v>
      </c>
      <c r="C309" s="80" t="s">
        <v>57</v>
      </c>
      <c r="D309" s="80" t="s">
        <v>60</v>
      </c>
      <c r="E309" s="80" t="s">
        <v>58</v>
      </c>
      <c r="F309" s="79">
        <v>6</v>
      </c>
      <c r="G309" s="81">
        <v>4266</v>
      </c>
      <c r="H309" s="81">
        <v>665.92259999999999</v>
      </c>
    </row>
    <row r="310" spans="1:8" x14ac:dyDescent="0.25">
      <c r="A310" s="78">
        <v>41395</v>
      </c>
      <c r="B310" s="79">
        <v>1420</v>
      </c>
      <c r="C310" s="80" t="s">
        <v>53</v>
      </c>
      <c r="D310" s="80" t="s">
        <v>60</v>
      </c>
      <c r="E310" s="80" t="s">
        <v>58</v>
      </c>
      <c r="F310" s="79">
        <v>10</v>
      </c>
      <c r="G310" s="81">
        <v>7245</v>
      </c>
      <c r="H310" s="81">
        <v>3210.2594999999997</v>
      </c>
    </row>
    <row r="311" spans="1:8" x14ac:dyDescent="0.25">
      <c r="A311" s="78">
        <v>41396</v>
      </c>
      <c r="B311" s="79">
        <v>1421</v>
      </c>
      <c r="C311" s="80" t="s">
        <v>56</v>
      </c>
      <c r="D311" s="80" t="s">
        <v>60</v>
      </c>
      <c r="E311" s="80" t="s">
        <v>58</v>
      </c>
      <c r="F311" s="79">
        <v>9</v>
      </c>
      <c r="G311" s="81">
        <v>1552.5</v>
      </c>
      <c r="H311" s="81">
        <v>2023.8390000000002</v>
      </c>
    </row>
    <row r="312" spans="1:8" x14ac:dyDescent="0.25">
      <c r="A312" s="78">
        <v>41397</v>
      </c>
      <c r="B312" s="79">
        <v>1422</v>
      </c>
      <c r="C312" s="80" t="s">
        <v>57</v>
      </c>
      <c r="D312" s="80" t="s">
        <v>60</v>
      </c>
      <c r="E312" s="80" t="s">
        <v>59</v>
      </c>
      <c r="F312" s="79">
        <v>6</v>
      </c>
      <c r="G312" s="81">
        <v>2151</v>
      </c>
      <c r="H312" s="81">
        <v>3784.8995999999997</v>
      </c>
    </row>
    <row r="313" spans="1:8" x14ac:dyDescent="0.25">
      <c r="A313" s="78">
        <v>41398</v>
      </c>
      <c r="B313" s="79">
        <v>1423</v>
      </c>
      <c r="C313" s="80" t="s">
        <v>53</v>
      </c>
      <c r="D313" s="80" t="s">
        <v>60</v>
      </c>
      <c r="E313" s="80" t="s">
        <v>59</v>
      </c>
      <c r="F313" s="79">
        <v>6</v>
      </c>
      <c r="G313" s="81">
        <v>7222.5</v>
      </c>
      <c r="H313" s="81">
        <v>1295.7165</v>
      </c>
    </row>
    <row r="314" spans="1:8" x14ac:dyDescent="0.25">
      <c r="A314" s="78">
        <v>41399</v>
      </c>
      <c r="B314" s="79">
        <v>1424</v>
      </c>
      <c r="C314" s="80" t="s">
        <v>56</v>
      </c>
      <c r="D314" s="80" t="s">
        <v>60</v>
      </c>
      <c r="E314" s="80" t="s">
        <v>59</v>
      </c>
      <c r="F314" s="79">
        <v>6</v>
      </c>
      <c r="G314" s="81">
        <v>7632</v>
      </c>
      <c r="H314" s="81">
        <v>2415.5280000000002</v>
      </c>
    </row>
    <row r="315" spans="1:8" x14ac:dyDescent="0.25">
      <c r="A315" s="78">
        <v>41400</v>
      </c>
      <c r="B315" s="79">
        <v>1425</v>
      </c>
      <c r="C315" s="80" t="s">
        <v>57</v>
      </c>
      <c r="D315" s="80" t="s">
        <v>60</v>
      </c>
      <c r="E315" s="80" t="s">
        <v>55</v>
      </c>
      <c r="F315" s="79">
        <v>9</v>
      </c>
      <c r="G315" s="81">
        <v>10476</v>
      </c>
      <c r="H315" s="81">
        <v>4955.1480000000001</v>
      </c>
    </row>
    <row r="316" spans="1:8" x14ac:dyDescent="0.25">
      <c r="A316" s="78">
        <v>41401</v>
      </c>
      <c r="B316" s="79">
        <v>1426</v>
      </c>
      <c r="C316" s="80" t="s">
        <v>53</v>
      </c>
      <c r="D316" s="80" t="s">
        <v>60</v>
      </c>
      <c r="E316" s="80" t="s">
        <v>55</v>
      </c>
      <c r="F316" s="79">
        <v>7</v>
      </c>
      <c r="G316" s="81">
        <v>6930</v>
      </c>
      <c r="H316" s="81">
        <v>703.74149999999997</v>
      </c>
    </row>
    <row r="317" spans="1:8" x14ac:dyDescent="0.25">
      <c r="A317" s="78">
        <v>41767</v>
      </c>
      <c r="B317" s="79">
        <v>1427</v>
      </c>
      <c r="C317" s="80" t="s">
        <v>56</v>
      </c>
      <c r="D317" s="80" t="s">
        <v>60</v>
      </c>
      <c r="E317" s="80" t="s">
        <v>55</v>
      </c>
      <c r="F317" s="79">
        <v>8</v>
      </c>
      <c r="G317" s="81">
        <v>10380</v>
      </c>
      <c r="H317" s="81">
        <v>2044.6523999999999</v>
      </c>
    </row>
    <row r="318" spans="1:8" x14ac:dyDescent="0.25">
      <c r="A318" s="78">
        <v>41768</v>
      </c>
      <c r="B318" s="79">
        <v>1428</v>
      </c>
      <c r="C318" s="80" t="s">
        <v>57</v>
      </c>
      <c r="D318" s="80" t="s">
        <v>60</v>
      </c>
      <c r="E318" s="80" t="s">
        <v>58</v>
      </c>
      <c r="F318" s="79">
        <v>7</v>
      </c>
      <c r="G318" s="81">
        <v>11088</v>
      </c>
      <c r="H318" s="81">
        <v>3463.8912</v>
      </c>
    </row>
    <row r="319" spans="1:8" x14ac:dyDescent="0.25">
      <c r="A319" s="78">
        <v>41769</v>
      </c>
      <c r="B319" s="79">
        <v>1429</v>
      </c>
      <c r="C319" s="80" t="s">
        <v>53</v>
      </c>
      <c r="D319" s="80" t="s">
        <v>60</v>
      </c>
      <c r="E319" s="80" t="s">
        <v>58</v>
      </c>
      <c r="F319" s="79">
        <v>6</v>
      </c>
      <c r="G319" s="81">
        <v>5535</v>
      </c>
      <c r="H319" s="81">
        <v>3875.4224999999997</v>
      </c>
    </row>
    <row r="320" spans="1:8" x14ac:dyDescent="0.25">
      <c r="A320" s="78">
        <v>41770</v>
      </c>
      <c r="B320" s="79">
        <v>1430</v>
      </c>
      <c r="C320" s="80" t="s">
        <v>56</v>
      </c>
      <c r="D320" s="80" t="s">
        <v>60</v>
      </c>
      <c r="E320" s="80" t="s">
        <v>58</v>
      </c>
      <c r="F320" s="79">
        <v>9</v>
      </c>
      <c r="G320" s="81">
        <v>5058</v>
      </c>
      <c r="H320" s="81">
        <v>1083.9294</v>
      </c>
    </row>
    <row r="321" spans="1:8" x14ac:dyDescent="0.25">
      <c r="A321" s="78">
        <v>41771</v>
      </c>
      <c r="B321" s="79">
        <v>1431</v>
      </c>
      <c r="C321" s="80" t="s">
        <v>57</v>
      </c>
      <c r="D321" s="80" t="s">
        <v>60</v>
      </c>
      <c r="E321" s="80" t="s">
        <v>59</v>
      </c>
      <c r="F321" s="79">
        <v>8</v>
      </c>
      <c r="G321" s="81">
        <v>11680</v>
      </c>
      <c r="H321" s="81">
        <v>1725.8368</v>
      </c>
    </row>
    <row r="322" spans="1:8" x14ac:dyDescent="0.25">
      <c r="A322" s="78">
        <v>41772</v>
      </c>
      <c r="B322" s="79">
        <v>1432</v>
      </c>
      <c r="C322" s="80" t="s">
        <v>53</v>
      </c>
      <c r="D322" s="80" t="s">
        <v>60</v>
      </c>
      <c r="E322" s="80" t="s">
        <v>59</v>
      </c>
      <c r="F322" s="79">
        <v>6</v>
      </c>
      <c r="G322" s="81">
        <v>9684</v>
      </c>
      <c r="H322" s="81">
        <v>833.55029999999999</v>
      </c>
    </row>
    <row r="323" spans="1:8" x14ac:dyDescent="0.25">
      <c r="A323" s="78">
        <v>41773</v>
      </c>
      <c r="B323" s="79">
        <v>1433</v>
      </c>
      <c r="C323" s="80" t="s">
        <v>56</v>
      </c>
      <c r="D323" s="80" t="s">
        <v>60</v>
      </c>
      <c r="E323" s="80" t="s">
        <v>59</v>
      </c>
      <c r="F323" s="79">
        <v>8</v>
      </c>
      <c r="G323" s="81">
        <v>4176</v>
      </c>
      <c r="H323" s="81">
        <v>1383.9264000000001</v>
      </c>
    </row>
    <row r="324" spans="1:8" x14ac:dyDescent="0.25">
      <c r="A324" s="78">
        <v>41774</v>
      </c>
      <c r="B324" s="79">
        <v>1434</v>
      </c>
      <c r="C324" s="80" t="s">
        <v>57</v>
      </c>
      <c r="D324" s="80" t="s">
        <v>60</v>
      </c>
      <c r="E324" s="80" t="s">
        <v>55</v>
      </c>
      <c r="F324" s="79">
        <v>10</v>
      </c>
      <c r="G324" s="81">
        <v>6345</v>
      </c>
      <c r="H324" s="81">
        <v>724.81050000000005</v>
      </c>
    </row>
    <row r="325" spans="1:8" x14ac:dyDescent="0.25">
      <c r="A325" s="78">
        <v>41775</v>
      </c>
      <c r="B325" s="79">
        <v>1435</v>
      </c>
      <c r="C325" s="80" t="s">
        <v>53</v>
      </c>
      <c r="D325" s="80" t="s">
        <v>60</v>
      </c>
      <c r="E325" s="80" t="s">
        <v>55</v>
      </c>
      <c r="F325" s="79">
        <v>9</v>
      </c>
      <c r="G325" s="81">
        <v>9126</v>
      </c>
      <c r="H325" s="81">
        <v>1822.4621999999999</v>
      </c>
    </row>
    <row r="326" spans="1:8" x14ac:dyDescent="0.25">
      <c r="A326" s="78">
        <v>41776</v>
      </c>
      <c r="B326" s="79">
        <v>1436</v>
      </c>
      <c r="C326" s="80" t="s">
        <v>56</v>
      </c>
      <c r="D326" s="80" t="s">
        <v>60</v>
      </c>
      <c r="E326" s="80" t="s">
        <v>55</v>
      </c>
      <c r="F326" s="79">
        <v>9</v>
      </c>
      <c r="G326" s="81">
        <v>11205</v>
      </c>
      <c r="H326" s="81">
        <v>4979.5020000000004</v>
      </c>
    </row>
    <row r="327" spans="1:8" x14ac:dyDescent="0.25">
      <c r="A327" s="78">
        <v>41777</v>
      </c>
      <c r="B327" s="79">
        <v>1437</v>
      </c>
      <c r="C327" s="80" t="s">
        <v>57</v>
      </c>
      <c r="D327" s="80" t="s">
        <v>60</v>
      </c>
      <c r="E327" s="80" t="s">
        <v>58</v>
      </c>
      <c r="F327" s="79">
        <v>10</v>
      </c>
      <c r="G327" s="81">
        <v>6150</v>
      </c>
      <c r="H327" s="81">
        <v>1254.5999999999999</v>
      </c>
    </row>
    <row r="328" spans="1:8" x14ac:dyDescent="0.25">
      <c r="A328" s="78">
        <v>41778</v>
      </c>
      <c r="B328" s="79">
        <v>1438</v>
      </c>
      <c r="C328" s="80" t="s">
        <v>53</v>
      </c>
      <c r="D328" s="80" t="s">
        <v>60</v>
      </c>
      <c r="E328" s="80" t="s">
        <v>58</v>
      </c>
      <c r="F328" s="79">
        <v>8</v>
      </c>
      <c r="G328" s="81">
        <v>10860</v>
      </c>
      <c r="H328" s="81">
        <v>3724.9800000000005</v>
      </c>
    </row>
    <row r="329" spans="1:8" x14ac:dyDescent="0.25">
      <c r="A329" s="78">
        <v>41779</v>
      </c>
      <c r="B329" s="79">
        <v>1439</v>
      </c>
      <c r="C329" s="80" t="s">
        <v>56</v>
      </c>
      <c r="D329" s="80" t="s">
        <v>60</v>
      </c>
      <c r="E329" s="80" t="s">
        <v>58</v>
      </c>
      <c r="F329" s="79">
        <v>10</v>
      </c>
      <c r="G329" s="81">
        <v>8775</v>
      </c>
      <c r="H329" s="81">
        <v>3239.7299999999996</v>
      </c>
    </row>
    <row r="330" spans="1:8" x14ac:dyDescent="0.25">
      <c r="A330" s="78">
        <v>41780</v>
      </c>
      <c r="B330" s="79">
        <v>1440</v>
      </c>
      <c r="C330" s="80" t="s">
        <v>57</v>
      </c>
      <c r="D330" s="80" t="s">
        <v>60</v>
      </c>
      <c r="E330" s="80" t="s">
        <v>59</v>
      </c>
      <c r="F330" s="79">
        <v>6</v>
      </c>
      <c r="G330" s="81">
        <v>7317</v>
      </c>
      <c r="H330" s="81">
        <v>3698.4996000000001</v>
      </c>
    </row>
    <row r="331" spans="1:8" x14ac:dyDescent="0.25">
      <c r="A331" s="78">
        <v>41781</v>
      </c>
      <c r="B331" s="79">
        <v>1441</v>
      </c>
      <c r="C331" s="80" t="s">
        <v>53</v>
      </c>
      <c r="D331" s="80" t="s">
        <v>60</v>
      </c>
      <c r="E331" s="80" t="s">
        <v>59</v>
      </c>
      <c r="F331" s="79">
        <v>9</v>
      </c>
      <c r="G331" s="81">
        <v>6885</v>
      </c>
      <c r="H331" s="81">
        <v>2968.1235000000001</v>
      </c>
    </row>
    <row r="332" spans="1:8" x14ac:dyDescent="0.25">
      <c r="A332" s="78">
        <v>41782</v>
      </c>
      <c r="B332" s="79">
        <v>1442</v>
      </c>
      <c r="C332" s="80" t="s">
        <v>56</v>
      </c>
      <c r="D332" s="80" t="s">
        <v>60</v>
      </c>
      <c r="E332" s="80" t="s">
        <v>59</v>
      </c>
      <c r="F332" s="79">
        <v>8</v>
      </c>
      <c r="G332" s="81">
        <v>4608</v>
      </c>
      <c r="H332" s="81">
        <v>2087.424</v>
      </c>
    </row>
    <row r="333" spans="1:8" x14ac:dyDescent="0.25">
      <c r="A333" s="78">
        <v>41783</v>
      </c>
      <c r="B333" s="79">
        <v>1443</v>
      </c>
      <c r="C333" s="80" t="s">
        <v>57</v>
      </c>
      <c r="D333" s="80" t="s">
        <v>60</v>
      </c>
      <c r="E333" s="80" t="s">
        <v>55</v>
      </c>
      <c r="F333" s="79">
        <v>8</v>
      </c>
      <c r="G333" s="81">
        <v>6960</v>
      </c>
      <c r="H333" s="81">
        <v>1524.9359999999999</v>
      </c>
    </row>
    <row r="334" spans="1:8" x14ac:dyDescent="0.25">
      <c r="A334" s="78">
        <v>41784</v>
      </c>
      <c r="B334" s="79">
        <v>1444</v>
      </c>
      <c r="C334" s="80" t="s">
        <v>53</v>
      </c>
      <c r="D334" s="80" t="s">
        <v>60</v>
      </c>
      <c r="E334" s="80" t="s">
        <v>55</v>
      </c>
      <c r="F334" s="79">
        <v>10</v>
      </c>
      <c r="G334" s="81">
        <v>4940</v>
      </c>
      <c r="H334" s="81">
        <v>3269.2920000000004</v>
      </c>
    </row>
    <row r="335" spans="1:8" x14ac:dyDescent="0.25">
      <c r="A335" s="78">
        <v>41785</v>
      </c>
      <c r="B335" s="79">
        <v>1445</v>
      </c>
      <c r="C335" s="80" t="s">
        <v>56</v>
      </c>
      <c r="D335" s="80" t="s">
        <v>60</v>
      </c>
      <c r="E335" s="80" t="s">
        <v>55</v>
      </c>
      <c r="F335" s="79">
        <v>9</v>
      </c>
      <c r="G335" s="81">
        <v>4644</v>
      </c>
      <c r="H335" s="81">
        <v>840.7962</v>
      </c>
    </row>
    <row r="336" spans="1:8" x14ac:dyDescent="0.25">
      <c r="A336" s="78">
        <v>41786</v>
      </c>
      <c r="B336" s="79">
        <v>1446</v>
      </c>
      <c r="C336" s="80" t="s">
        <v>57</v>
      </c>
      <c r="D336" s="80" t="s">
        <v>60</v>
      </c>
      <c r="E336" s="80" t="s">
        <v>58</v>
      </c>
      <c r="F336" s="79">
        <v>9</v>
      </c>
      <c r="G336" s="81">
        <v>5040</v>
      </c>
      <c r="H336" s="81">
        <v>3241.7280000000001</v>
      </c>
    </row>
    <row r="337" spans="1:8" x14ac:dyDescent="0.25">
      <c r="A337" s="78">
        <v>41787</v>
      </c>
      <c r="B337" s="79">
        <v>1447</v>
      </c>
      <c r="C337" s="80" t="s">
        <v>53</v>
      </c>
      <c r="D337" s="80" t="s">
        <v>60</v>
      </c>
      <c r="E337" s="80" t="s">
        <v>58</v>
      </c>
      <c r="F337" s="79">
        <v>10</v>
      </c>
      <c r="G337" s="81">
        <v>3390</v>
      </c>
      <c r="H337" s="81">
        <v>601.72499999999991</v>
      </c>
    </row>
    <row r="338" spans="1:8" x14ac:dyDescent="0.25">
      <c r="A338" s="78">
        <v>41788</v>
      </c>
      <c r="B338" s="79">
        <v>1448</v>
      </c>
      <c r="C338" s="80" t="s">
        <v>56</v>
      </c>
      <c r="D338" s="80" t="s">
        <v>60</v>
      </c>
      <c r="E338" s="80" t="s">
        <v>58</v>
      </c>
      <c r="F338" s="79">
        <v>7</v>
      </c>
      <c r="G338" s="81">
        <v>2740.5</v>
      </c>
      <c r="H338" s="81">
        <v>1859.1551999999999</v>
      </c>
    </row>
    <row r="339" spans="1:8" x14ac:dyDescent="0.25">
      <c r="A339" s="78">
        <v>41789</v>
      </c>
      <c r="B339" s="79">
        <v>1449</v>
      </c>
      <c r="C339" s="80" t="s">
        <v>57</v>
      </c>
      <c r="D339" s="80" t="s">
        <v>60</v>
      </c>
      <c r="E339" s="80" t="s">
        <v>59</v>
      </c>
      <c r="F339" s="79">
        <v>9</v>
      </c>
      <c r="G339" s="81">
        <v>5454</v>
      </c>
      <c r="H339" s="81">
        <v>3256.8561</v>
      </c>
    </row>
    <row r="340" spans="1:8" x14ac:dyDescent="0.25">
      <c r="A340" s="78">
        <v>41790</v>
      </c>
      <c r="B340" s="79">
        <v>1450</v>
      </c>
      <c r="C340" s="80" t="s">
        <v>53</v>
      </c>
      <c r="D340" s="80" t="s">
        <v>60</v>
      </c>
      <c r="E340" s="80" t="s">
        <v>59</v>
      </c>
      <c r="F340" s="79">
        <v>7</v>
      </c>
      <c r="G340" s="81">
        <v>12337.5</v>
      </c>
      <c r="H340" s="81">
        <v>3086.8424999999993</v>
      </c>
    </row>
    <row r="341" spans="1:8" x14ac:dyDescent="0.25">
      <c r="A341" s="78">
        <v>41791</v>
      </c>
      <c r="B341" s="79">
        <v>1451</v>
      </c>
      <c r="C341" s="80" t="s">
        <v>56</v>
      </c>
      <c r="D341" s="80" t="s">
        <v>60</v>
      </c>
      <c r="E341" s="80" t="s">
        <v>59</v>
      </c>
      <c r="F341" s="79">
        <v>6</v>
      </c>
      <c r="G341" s="81">
        <v>9756</v>
      </c>
      <c r="H341" s="81">
        <v>1684.8612000000001</v>
      </c>
    </row>
    <row r="342" spans="1:8" x14ac:dyDescent="0.25">
      <c r="A342" s="78">
        <v>41792</v>
      </c>
      <c r="B342" s="79">
        <v>1452</v>
      </c>
      <c r="C342" s="80" t="s">
        <v>57</v>
      </c>
      <c r="D342" s="80" t="s">
        <v>60</v>
      </c>
      <c r="E342" s="80" t="s">
        <v>55</v>
      </c>
      <c r="F342" s="79">
        <v>7</v>
      </c>
      <c r="G342" s="81">
        <v>4851</v>
      </c>
      <c r="H342" s="81">
        <v>4334.8536000000004</v>
      </c>
    </row>
    <row r="343" spans="1:8" x14ac:dyDescent="0.25">
      <c r="A343" s="78">
        <v>41793</v>
      </c>
      <c r="B343" s="79">
        <v>1453</v>
      </c>
      <c r="C343" s="80" t="s">
        <v>53</v>
      </c>
      <c r="D343" s="80" t="s">
        <v>60</v>
      </c>
      <c r="E343" s="80" t="s">
        <v>55</v>
      </c>
      <c r="F343" s="79">
        <v>6</v>
      </c>
      <c r="G343" s="81">
        <v>2016</v>
      </c>
      <c r="H343" s="81">
        <v>3302.2080000000001</v>
      </c>
    </row>
    <row r="344" spans="1:8" x14ac:dyDescent="0.25">
      <c r="A344" s="78">
        <v>41794</v>
      </c>
      <c r="B344" s="79">
        <v>1454</v>
      </c>
      <c r="C344" s="80" t="s">
        <v>56</v>
      </c>
      <c r="D344" s="80" t="s">
        <v>60</v>
      </c>
      <c r="E344" s="80" t="s">
        <v>55</v>
      </c>
      <c r="F344" s="79">
        <v>9</v>
      </c>
      <c r="G344" s="81">
        <v>4806</v>
      </c>
      <c r="H344" s="81">
        <v>1068.6141</v>
      </c>
    </row>
    <row r="345" spans="1:8" x14ac:dyDescent="0.25">
      <c r="A345" s="78">
        <v>41795</v>
      </c>
      <c r="B345" s="79">
        <v>1455</v>
      </c>
      <c r="C345" s="80" t="s">
        <v>57</v>
      </c>
      <c r="D345" s="80" t="s">
        <v>60</v>
      </c>
      <c r="E345" s="80" t="s">
        <v>58</v>
      </c>
      <c r="F345" s="79">
        <v>9</v>
      </c>
      <c r="G345" s="81">
        <v>4716</v>
      </c>
      <c r="H345" s="81">
        <v>3319.1207999999997</v>
      </c>
    </row>
    <row r="346" spans="1:8" x14ac:dyDescent="0.25">
      <c r="A346" s="78">
        <v>41796</v>
      </c>
      <c r="B346" s="79">
        <v>1456</v>
      </c>
      <c r="C346" s="80" t="s">
        <v>53</v>
      </c>
      <c r="D346" s="80" t="s">
        <v>60</v>
      </c>
      <c r="E346" s="80" t="s">
        <v>58</v>
      </c>
      <c r="F346" s="79">
        <v>9</v>
      </c>
      <c r="G346" s="81">
        <v>11115</v>
      </c>
      <c r="H346" s="81">
        <v>2680.2710999999999</v>
      </c>
    </row>
    <row r="347" spans="1:8" x14ac:dyDescent="0.25">
      <c r="A347" s="78">
        <v>41797</v>
      </c>
      <c r="B347" s="79">
        <v>1457</v>
      </c>
      <c r="C347" s="80" t="s">
        <v>56</v>
      </c>
      <c r="D347" s="80" t="s">
        <v>60</v>
      </c>
      <c r="E347" s="80" t="s">
        <v>58</v>
      </c>
      <c r="F347" s="79">
        <v>6</v>
      </c>
      <c r="G347" s="81">
        <v>5224.5</v>
      </c>
      <c r="H347" s="81">
        <v>2312.712</v>
      </c>
    </row>
    <row r="348" spans="1:8" x14ac:dyDescent="0.25">
      <c r="A348" s="78">
        <v>41798</v>
      </c>
      <c r="B348" s="79">
        <v>1458</v>
      </c>
      <c r="C348" s="80" t="s">
        <v>57</v>
      </c>
      <c r="D348" s="80" t="s">
        <v>60</v>
      </c>
      <c r="E348" s="80" t="s">
        <v>59</v>
      </c>
      <c r="F348" s="79">
        <v>6</v>
      </c>
      <c r="G348" s="81">
        <v>4131</v>
      </c>
      <c r="H348" s="81">
        <v>2968.5365999999999</v>
      </c>
    </row>
    <row r="349" spans="1:8" x14ac:dyDescent="0.25">
      <c r="A349" s="78">
        <v>41799</v>
      </c>
      <c r="B349" s="79">
        <v>1459</v>
      </c>
      <c r="C349" s="80" t="s">
        <v>53</v>
      </c>
      <c r="D349" s="80" t="s">
        <v>60</v>
      </c>
      <c r="E349" s="80" t="s">
        <v>59</v>
      </c>
      <c r="F349" s="79">
        <v>6</v>
      </c>
      <c r="G349" s="81">
        <v>2808</v>
      </c>
      <c r="H349" s="81">
        <v>2322.2159999999994</v>
      </c>
    </row>
    <row r="350" spans="1:8" x14ac:dyDescent="0.25">
      <c r="A350" s="78">
        <v>41800</v>
      </c>
      <c r="B350" s="79">
        <v>1460</v>
      </c>
      <c r="C350" s="80" t="s">
        <v>56</v>
      </c>
      <c r="D350" s="80" t="s">
        <v>60</v>
      </c>
      <c r="E350" s="80" t="s">
        <v>59</v>
      </c>
      <c r="F350" s="79">
        <v>7</v>
      </c>
      <c r="G350" s="81">
        <v>1564.5</v>
      </c>
      <c r="H350" s="81">
        <v>2080.7849999999999</v>
      </c>
    </row>
    <row r="351" spans="1:8" x14ac:dyDescent="0.25">
      <c r="A351" s="78">
        <v>41801</v>
      </c>
      <c r="B351" s="79">
        <v>1461</v>
      </c>
      <c r="C351" s="80" t="s">
        <v>57</v>
      </c>
      <c r="D351" s="80" t="s">
        <v>60</v>
      </c>
      <c r="E351" s="80" t="s">
        <v>55</v>
      </c>
      <c r="F351" s="79">
        <v>8</v>
      </c>
      <c r="G351" s="81">
        <v>11088</v>
      </c>
      <c r="H351" s="81">
        <v>3958.4160000000002</v>
      </c>
    </row>
    <row r="352" spans="1:8" x14ac:dyDescent="0.25">
      <c r="A352" s="78">
        <v>41802</v>
      </c>
      <c r="B352" s="79">
        <v>1462</v>
      </c>
      <c r="C352" s="80" t="s">
        <v>53</v>
      </c>
      <c r="D352" s="80" t="s">
        <v>60</v>
      </c>
      <c r="E352" s="80" t="s">
        <v>55</v>
      </c>
      <c r="F352" s="79">
        <v>10</v>
      </c>
      <c r="G352" s="81">
        <v>11640</v>
      </c>
      <c r="H352" s="81">
        <v>2337.3119999999999</v>
      </c>
    </row>
    <row r="353" spans="1:8" x14ac:dyDescent="0.25">
      <c r="A353" s="78">
        <v>41803</v>
      </c>
      <c r="B353" s="79">
        <v>1463</v>
      </c>
      <c r="C353" s="80" t="s">
        <v>56</v>
      </c>
      <c r="D353" s="80" t="s">
        <v>60</v>
      </c>
      <c r="E353" s="80" t="s">
        <v>55</v>
      </c>
      <c r="F353" s="79">
        <v>6</v>
      </c>
      <c r="G353" s="81">
        <v>6804</v>
      </c>
      <c r="H353" s="81">
        <v>2270.3247000000001</v>
      </c>
    </row>
    <row r="354" spans="1:8" x14ac:dyDescent="0.25">
      <c r="A354" s="78">
        <v>41804</v>
      </c>
      <c r="B354" s="79">
        <v>1464</v>
      </c>
      <c r="C354" s="80" t="s">
        <v>57</v>
      </c>
      <c r="D354" s="80" t="s">
        <v>60</v>
      </c>
      <c r="E354" s="80" t="s">
        <v>58</v>
      </c>
      <c r="F354" s="79">
        <v>10</v>
      </c>
      <c r="G354" s="81">
        <v>7860</v>
      </c>
      <c r="H354" s="81">
        <v>1799.94</v>
      </c>
    </row>
    <row r="355" spans="1:8" x14ac:dyDescent="0.25">
      <c r="A355" s="78">
        <v>41805</v>
      </c>
      <c r="B355" s="79">
        <v>1465</v>
      </c>
      <c r="C355" s="80" t="s">
        <v>53</v>
      </c>
      <c r="D355" s="80" t="s">
        <v>60</v>
      </c>
      <c r="E355" s="80" t="s">
        <v>58</v>
      </c>
      <c r="F355" s="79">
        <v>8</v>
      </c>
      <c r="G355" s="81">
        <v>7296</v>
      </c>
      <c r="H355" s="81">
        <v>696.03840000000002</v>
      </c>
    </row>
    <row r="356" spans="1:8" x14ac:dyDescent="0.25">
      <c r="A356" s="78">
        <v>41806</v>
      </c>
      <c r="B356" s="79">
        <v>1466</v>
      </c>
      <c r="C356" s="80" t="s">
        <v>56</v>
      </c>
      <c r="D356" s="80" t="s">
        <v>60</v>
      </c>
      <c r="E356" s="80" t="s">
        <v>58</v>
      </c>
      <c r="F356" s="79">
        <v>9</v>
      </c>
      <c r="G356" s="81">
        <v>9585</v>
      </c>
      <c r="H356" s="81">
        <v>1396.3428000000001</v>
      </c>
    </row>
    <row r="357" spans="1:8" x14ac:dyDescent="0.25">
      <c r="A357" s="78">
        <v>41807</v>
      </c>
      <c r="B357" s="79">
        <v>1467</v>
      </c>
      <c r="C357" s="80" t="s">
        <v>57</v>
      </c>
      <c r="D357" s="80" t="s">
        <v>60</v>
      </c>
      <c r="E357" s="80" t="s">
        <v>59</v>
      </c>
      <c r="F357" s="79">
        <v>6</v>
      </c>
      <c r="G357" s="81">
        <v>4860</v>
      </c>
      <c r="H357" s="81">
        <v>584.17200000000003</v>
      </c>
    </row>
    <row r="358" spans="1:8" x14ac:dyDescent="0.25">
      <c r="A358" s="78">
        <v>41808</v>
      </c>
      <c r="B358" s="79">
        <v>1468</v>
      </c>
      <c r="C358" s="80" t="s">
        <v>53</v>
      </c>
      <c r="D358" s="80" t="s">
        <v>60</v>
      </c>
      <c r="E358" s="80" t="s">
        <v>59</v>
      </c>
      <c r="F358" s="79">
        <v>9</v>
      </c>
      <c r="G358" s="81">
        <v>3267</v>
      </c>
      <c r="H358" s="81">
        <v>1181.0205000000001</v>
      </c>
    </row>
    <row r="359" spans="1:8" x14ac:dyDescent="0.25">
      <c r="A359" s="78">
        <v>41809</v>
      </c>
      <c r="B359" s="79">
        <v>1469</v>
      </c>
      <c r="C359" s="80" t="s">
        <v>56</v>
      </c>
      <c r="D359" s="80" t="s">
        <v>60</v>
      </c>
      <c r="E359" s="80" t="s">
        <v>59</v>
      </c>
      <c r="F359" s="79">
        <v>8</v>
      </c>
      <c r="G359" s="81">
        <v>6984</v>
      </c>
      <c r="H359" s="81">
        <v>1797.2159999999999</v>
      </c>
    </row>
    <row r="360" spans="1:8" x14ac:dyDescent="0.25">
      <c r="A360" s="78">
        <v>41810</v>
      </c>
      <c r="B360" s="79">
        <v>1470</v>
      </c>
      <c r="C360" s="80" t="s">
        <v>57</v>
      </c>
      <c r="D360" s="80" t="s">
        <v>60</v>
      </c>
      <c r="E360" s="80" t="s">
        <v>55</v>
      </c>
      <c r="F360" s="79">
        <v>9</v>
      </c>
      <c r="G360" s="81">
        <v>1539</v>
      </c>
      <c r="H360" s="81">
        <v>3237.2865000000002</v>
      </c>
    </row>
    <row r="361" spans="1:8" x14ac:dyDescent="0.25">
      <c r="A361" s="78">
        <v>41811</v>
      </c>
      <c r="B361" s="79">
        <v>1471</v>
      </c>
      <c r="C361" s="80" t="s">
        <v>53</v>
      </c>
      <c r="D361" s="80" t="s">
        <v>60</v>
      </c>
      <c r="E361" s="80" t="s">
        <v>55</v>
      </c>
      <c r="F361" s="79">
        <v>7</v>
      </c>
      <c r="G361" s="81">
        <v>3465</v>
      </c>
      <c r="H361" s="81">
        <v>1443.1725000000001</v>
      </c>
    </row>
    <row r="362" spans="1:8" x14ac:dyDescent="0.25">
      <c r="A362" s="78">
        <v>41812</v>
      </c>
      <c r="B362" s="79">
        <v>1472</v>
      </c>
      <c r="C362" s="80" t="s">
        <v>56</v>
      </c>
      <c r="D362" s="80" t="s">
        <v>60</v>
      </c>
      <c r="E362" s="80" t="s">
        <v>55</v>
      </c>
      <c r="F362" s="79">
        <v>9</v>
      </c>
      <c r="G362" s="81">
        <v>14512.5</v>
      </c>
      <c r="H362" s="81">
        <v>2066.58</v>
      </c>
    </row>
    <row r="363" spans="1:8" x14ac:dyDescent="0.25">
      <c r="A363" s="78">
        <v>41813</v>
      </c>
      <c r="B363" s="79">
        <v>1473</v>
      </c>
      <c r="C363" s="80" t="s">
        <v>57</v>
      </c>
      <c r="D363" s="80" t="s">
        <v>60</v>
      </c>
      <c r="E363" s="80" t="s">
        <v>58</v>
      </c>
      <c r="F363" s="79">
        <v>7</v>
      </c>
      <c r="G363" s="81">
        <v>5733</v>
      </c>
      <c r="H363" s="81">
        <v>4751.2237500000001</v>
      </c>
    </row>
    <row r="364" spans="1:8" x14ac:dyDescent="0.25">
      <c r="A364" s="78">
        <v>41814</v>
      </c>
      <c r="B364" s="79">
        <v>1474</v>
      </c>
      <c r="C364" s="80" t="s">
        <v>53</v>
      </c>
      <c r="D364" s="80" t="s">
        <v>60</v>
      </c>
      <c r="E364" s="80" t="s">
        <v>58</v>
      </c>
      <c r="F364" s="79">
        <v>6</v>
      </c>
      <c r="G364" s="81">
        <v>8316</v>
      </c>
      <c r="H364" s="81">
        <v>1538.8757999999998</v>
      </c>
    </row>
    <row r="365" spans="1:8" x14ac:dyDescent="0.25">
      <c r="A365" s="78">
        <v>41815</v>
      </c>
      <c r="B365" s="79">
        <v>1475</v>
      </c>
      <c r="C365" s="80" t="s">
        <v>56</v>
      </c>
      <c r="D365" s="80" t="s">
        <v>60</v>
      </c>
      <c r="E365" s="80" t="s">
        <v>58</v>
      </c>
      <c r="F365" s="79">
        <v>9</v>
      </c>
      <c r="G365" s="81">
        <v>7938</v>
      </c>
      <c r="H365" s="81">
        <v>4969.1880000000001</v>
      </c>
    </row>
    <row r="366" spans="1:8" x14ac:dyDescent="0.25">
      <c r="A366" s="78">
        <v>41816</v>
      </c>
      <c r="B366" s="79">
        <v>1476</v>
      </c>
      <c r="C366" s="80" t="s">
        <v>57</v>
      </c>
      <c r="D366" s="80" t="s">
        <v>60</v>
      </c>
      <c r="E366" s="80" t="s">
        <v>59</v>
      </c>
      <c r="F366" s="79">
        <v>6</v>
      </c>
      <c r="G366" s="81">
        <v>6129</v>
      </c>
      <c r="H366" s="81">
        <v>2691.0396000000001</v>
      </c>
    </row>
    <row r="367" spans="1:8" x14ac:dyDescent="0.25">
      <c r="A367" s="78">
        <v>41817</v>
      </c>
      <c r="B367" s="79">
        <v>1842</v>
      </c>
      <c r="C367" s="80" t="s">
        <v>57</v>
      </c>
      <c r="D367" s="80" t="s">
        <v>60</v>
      </c>
      <c r="E367" s="80" t="s">
        <v>58</v>
      </c>
      <c r="F367" s="79">
        <v>6</v>
      </c>
      <c r="G367" s="81">
        <v>1755</v>
      </c>
      <c r="H367" s="81">
        <v>1776.9375</v>
      </c>
    </row>
    <row r="368" spans="1:8" x14ac:dyDescent="0.25">
      <c r="A368" s="78">
        <v>41818</v>
      </c>
      <c r="B368" s="79">
        <v>1477</v>
      </c>
      <c r="C368" s="80" t="s">
        <v>53</v>
      </c>
      <c r="D368" s="80" t="s">
        <v>60</v>
      </c>
      <c r="E368" s="80" t="s">
        <v>59</v>
      </c>
      <c r="F368" s="79">
        <v>6</v>
      </c>
      <c r="G368" s="81">
        <v>7956</v>
      </c>
      <c r="H368" s="81">
        <v>2942.1288</v>
      </c>
    </row>
    <row r="369" spans="1:8" x14ac:dyDescent="0.25">
      <c r="A369" s="78">
        <v>41819</v>
      </c>
      <c r="B369" s="79">
        <v>1843</v>
      </c>
      <c r="C369" s="80" t="s">
        <v>53</v>
      </c>
      <c r="D369" s="80" t="s">
        <v>60</v>
      </c>
      <c r="E369" s="80" t="s">
        <v>58</v>
      </c>
      <c r="F369" s="79">
        <v>8</v>
      </c>
      <c r="G369" s="81">
        <v>5940</v>
      </c>
      <c r="H369" s="81">
        <v>1407.78</v>
      </c>
    </row>
    <row r="370" spans="1:8" x14ac:dyDescent="0.25">
      <c r="A370" s="78">
        <v>41820</v>
      </c>
      <c r="B370" s="79">
        <v>1478</v>
      </c>
      <c r="C370" s="80" t="s">
        <v>56</v>
      </c>
      <c r="D370" s="80" t="s">
        <v>60</v>
      </c>
      <c r="E370" s="80" t="s">
        <v>59</v>
      </c>
      <c r="F370" s="79">
        <v>9</v>
      </c>
      <c r="G370" s="81">
        <v>13972.5</v>
      </c>
      <c r="H370" s="81">
        <v>4783.0661999999993</v>
      </c>
    </row>
    <row r="371" spans="1:8" x14ac:dyDescent="0.25">
      <c r="A371" s="78">
        <v>41821</v>
      </c>
      <c r="B371" s="79">
        <v>1844</v>
      </c>
      <c r="C371" s="80" t="s">
        <v>56</v>
      </c>
      <c r="D371" s="80" t="s">
        <v>60</v>
      </c>
      <c r="E371" s="80" t="s">
        <v>58</v>
      </c>
      <c r="F371" s="79">
        <v>6</v>
      </c>
      <c r="G371" s="81">
        <v>6300</v>
      </c>
      <c r="H371" s="81">
        <v>1132.425</v>
      </c>
    </row>
    <row r="372" spans="1:8" x14ac:dyDescent="0.25">
      <c r="A372" s="78">
        <v>41822</v>
      </c>
      <c r="B372" s="79">
        <v>1479</v>
      </c>
      <c r="C372" s="80" t="s">
        <v>57</v>
      </c>
      <c r="D372" s="80" t="s">
        <v>60</v>
      </c>
      <c r="E372" s="80" t="s">
        <v>55</v>
      </c>
      <c r="F372" s="79">
        <v>8</v>
      </c>
      <c r="G372" s="81">
        <v>6096</v>
      </c>
      <c r="H372" s="81">
        <v>722.98559999999998</v>
      </c>
    </row>
    <row r="373" spans="1:8" x14ac:dyDescent="0.25">
      <c r="A373" s="78">
        <v>41823</v>
      </c>
      <c r="B373" s="79">
        <v>1845</v>
      </c>
      <c r="C373" s="80" t="s">
        <v>57</v>
      </c>
      <c r="D373" s="80" t="s">
        <v>60</v>
      </c>
      <c r="E373" s="80" t="s">
        <v>59</v>
      </c>
      <c r="F373" s="79">
        <v>9</v>
      </c>
      <c r="G373" s="81">
        <v>2045.25</v>
      </c>
      <c r="H373" s="81">
        <v>1783.8670499999998</v>
      </c>
    </row>
    <row r="374" spans="1:8" x14ac:dyDescent="0.25">
      <c r="A374" s="78">
        <v>41824</v>
      </c>
      <c r="B374" s="79">
        <v>1480</v>
      </c>
      <c r="C374" s="80" t="s">
        <v>53</v>
      </c>
      <c r="D374" s="80" t="s">
        <v>60</v>
      </c>
      <c r="E374" s="80" t="s">
        <v>55</v>
      </c>
      <c r="F374" s="79">
        <v>8</v>
      </c>
      <c r="G374" s="81">
        <v>5436</v>
      </c>
      <c r="H374" s="81">
        <v>733.13519999999994</v>
      </c>
    </row>
    <row r="375" spans="1:8" x14ac:dyDescent="0.25">
      <c r="A375" s="78">
        <v>41825</v>
      </c>
      <c r="B375" s="79">
        <v>1848</v>
      </c>
      <c r="C375" s="80" t="s">
        <v>57</v>
      </c>
      <c r="D375" s="80" t="s">
        <v>60</v>
      </c>
      <c r="E375" s="80" t="s">
        <v>55</v>
      </c>
      <c r="F375" s="79">
        <v>10</v>
      </c>
      <c r="G375" s="81">
        <v>8880</v>
      </c>
      <c r="H375" s="81">
        <v>1985.124</v>
      </c>
    </row>
    <row r="376" spans="1:8" x14ac:dyDescent="0.25">
      <c r="A376" s="78">
        <v>41826</v>
      </c>
      <c r="B376" s="79">
        <v>1849</v>
      </c>
      <c r="C376" s="80" t="s">
        <v>53</v>
      </c>
      <c r="D376" s="80" t="s">
        <v>60</v>
      </c>
      <c r="E376" s="80" t="s">
        <v>55</v>
      </c>
      <c r="F376" s="79">
        <v>6</v>
      </c>
      <c r="G376" s="81">
        <v>5328</v>
      </c>
      <c r="H376" s="81">
        <v>2967.4295999999999</v>
      </c>
    </row>
    <row r="377" spans="1:8" x14ac:dyDescent="0.25">
      <c r="A377" s="78">
        <v>41827</v>
      </c>
      <c r="B377" s="79">
        <v>1850</v>
      </c>
      <c r="C377" s="80" t="s">
        <v>56</v>
      </c>
      <c r="D377" s="80" t="s">
        <v>60</v>
      </c>
      <c r="E377" s="80" t="s">
        <v>55</v>
      </c>
      <c r="F377" s="79">
        <v>7</v>
      </c>
      <c r="G377" s="81">
        <v>9345</v>
      </c>
      <c r="H377" s="81">
        <v>1182.7031999999999</v>
      </c>
    </row>
    <row r="378" spans="1:8" x14ac:dyDescent="0.25">
      <c r="A378" s="78">
        <v>41828</v>
      </c>
      <c r="B378" s="79">
        <v>1851</v>
      </c>
      <c r="C378" s="80" t="s">
        <v>57</v>
      </c>
      <c r="D378" s="80" t="s">
        <v>60</v>
      </c>
      <c r="E378" s="80" t="s">
        <v>58</v>
      </c>
      <c r="F378" s="79">
        <v>10</v>
      </c>
      <c r="G378" s="81">
        <v>11925</v>
      </c>
      <c r="H378" s="81">
        <v>2509.9740000000002</v>
      </c>
    </row>
    <row r="379" spans="1:8" x14ac:dyDescent="0.25">
      <c r="A379" s="78">
        <v>41829</v>
      </c>
      <c r="B379" s="79">
        <v>1852</v>
      </c>
      <c r="C379" s="80" t="s">
        <v>53</v>
      </c>
      <c r="D379" s="80" t="s">
        <v>60</v>
      </c>
      <c r="E379" s="80" t="s">
        <v>58</v>
      </c>
      <c r="F379" s="79">
        <v>9</v>
      </c>
      <c r="G379" s="81">
        <v>8505</v>
      </c>
      <c r="H379" s="81">
        <v>1404.1754999999998</v>
      </c>
    </row>
    <row r="380" spans="1:8" x14ac:dyDescent="0.25">
      <c r="A380" s="78">
        <v>40909</v>
      </c>
      <c r="B380" s="79">
        <v>1853</v>
      </c>
      <c r="C380" s="80" t="s">
        <v>56</v>
      </c>
      <c r="D380" s="80" t="s">
        <v>61</v>
      </c>
      <c r="E380" s="80" t="s">
        <v>58</v>
      </c>
      <c r="F380" s="79">
        <v>6</v>
      </c>
      <c r="G380" s="81">
        <v>2200.5</v>
      </c>
      <c r="H380" s="81">
        <v>1727.8326000000002</v>
      </c>
    </row>
    <row r="381" spans="1:8" x14ac:dyDescent="0.25">
      <c r="A381" s="78">
        <v>40910</v>
      </c>
      <c r="B381" s="79">
        <v>1488</v>
      </c>
      <c r="C381" s="80" t="s">
        <v>57</v>
      </c>
      <c r="D381" s="80" t="s">
        <v>61</v>
      </c>
      <c r="E381" s="80" t="s">
        <v>55</v>
      </c>
      <c r="F381" s="79">
        <v>6</v>
      </c>
      <c r="G381" s="81">
        <v>3888</v>
      </c>
      <c r="H381" s="81">
        <v>850.88879999999995</v>
      </c>
    </row>
    <row r="382" spans="1:8" x14ac:dyDescent="0.25">
      <c r="A382" s="78">
        <v>40911</v>
      </c>
      <c r="B382" s="79">
        <v>1854</v>
      </c>
      <c r="C382" s="80" t="s">
        <v>57</v>
      </c>
      <c r="D382" s="80" t="s">
        <v>61</v>
      </c>
      <c r="E382" s="80" t="s">
        <v>59</v>
      </c>
      <c r="F382" s="79">
        <v>7</v>
      </c>
      <c r="G382" s="81">
        <v>5985</v>
      </c>
      <c r="H382" s="81">
        <v>3432.3975</v>
      </c>
    </row>
    <row r="383" spans="1:8" x14ac:dyDescent="0.25">
      <c r="A383" s="78">
        <v>40913</v>
      </c>
      <c r="B383" s="79">
        <v>1489</v>
      </c>
      <c r="C383" s="80" t="s">
        <v>53</v>
      </c>
      <c r="D383" s="80" t="s">
        <v>61</v>
      </c>
      <c r="E383" s="80" t="s">
        <v>55</v>
      </c>
      <c r="F383" s="79">
        <v>9</v>
      </c>
      <c r="G383" s="81">
        <v>7047</v>
      </c>
      <c r="H383" s="81">
        <v>984.46589999999992</v>
      </c>
    </row>
    <row r="384" spans="1:8" x14ac:dyDescent="0.25">
      <c r="A384" s="78">
        <v>40914</v>
      </c>
      <c r="B384" s="79">
        <v>1855</v>
      </c>
      <c r="C384" s="80" t="s">
        <v>53</v>
      </c>
      <c r="D384" s="80" t="s">
        <v>61</v>
      </c>
      <c r="E384" s="80" t="s">
        <v>59</v>
      </c>
      <c r="F384" s="79">
        <v>7</v>
      </c>
      <c r="G384" s="81">
        <v>5575.5</v>
      </c>
      <c r="H384" s="81">
        <v>737.63864999999987</v>
      </c>
    </row>
    <row r="385" spans="1:8" x14ac:dyDescent="0.25">
      <c r="A385" s="78">
        <v>40915</v>
      </c>
      <c r="B385" s="79">
        <v>1490</v>
      </c>
      <c r="C385" s="80" t="s">
        <v>56</v>
      </c>
      <c r="D385" s="80" t="s">
        <v>61</v>
      </c>
      <c r="E385" s="80" t="s">
        <v>55</v>
      </c>
      <c r="F385" s="79">
        <v>9</v>
      </c>
      <c r="G385" s="81">
        <v>8221.5</v>
      </c>
      <c r="H385" s="81">
        <v>2759.9575500000001</v>
      </c>
    </row>
    <row r="386" spans="1:8" x14ac:dyDescent="0.25">
      <c r="A386" s="78">
        <v>40916</v>
      </c>
      <c r="B386" s="79">
        <v>1856</v>
      </c>
      <c r="C386" s="80" t="s">
        <v>56</v>
      </c>
      <c r="D386" s="80" t="s">
        <v>61</v>
      </c>
      <c r="E386" s="80" t="s">
        <v>59</v>
      </c>
      <c r="F386" s="79">
        <v>7</v>
      </c>
      <c r="G386" s="81">
        <v>5071.5</v>
      </c>
      <c r="H386" s="81">
        <v>3292.2487499999997</v>
      </c>
    </row>
    <row r="387" spans="1:8" x14ac:dyDescent="0.25">
      <c r="A387" s="78">
        <v>40917</v>
      </c>
      <c r="B387" s="79">
        <v>1491</v>
      </c>
      <c r="C387" s="80" t="s">
        <v>57</v>
      </c>
      <c r="D387" s="80" t="s">
        <v>61</v>
      </c>
      <c r="E387" s="80" t="s">
        <v>58</v>
      </c>
      <c r="F387" s="79">
        <v>10</v>
      </c>
      <c r="G387" s="81">
        <v>7200</v>
      </c>
      <c r="H387" s="81">
        <v>702.90000000000009</v>
      </c>
    </row>
    <row r="388" spans="1:8" x14ac:dyDescent="0.25">
      <c r="A388" s="78">
        <v>40918</v>
      </c>
      <c r="B388" s="79">
        <v>1857</v>
      </c>
      <c r="C388" s="80" t="s">
        <v>57</v>
      </c>
      <c r="D388" s="80" t="s">
        <v>61</v>
      </c>
      <c r="E388" s="80" t="s">
        <v>55</v>
      </c>
      <c r="F388" s="79">
        <v>6</v>
      </c>
      <c r="G388" s="81">
        <v>7074</v>
      </c>
      <c r="H388" s="81">
        <v>1647.7703999999999</v>
      </c>
    </row>
    <row r="389" spans="1:8" x14ac:dyDescent="0.25">
      <c r="A389" s="78">
        <v>40919</v>
      </c>
      <c r="B389" s="79">
        <v>1492</v>
      </c>
      <c r="C389" s="80" t="s">
        <v>53</v>
      </c>
      <c r="D389" s="80" t="s">
        <v>61</v>
      </c>
      <c r="E389" s="80" t="s">
        <v>58</v>
      </c>
      <c r="F389" s="79">
        <v>9</v>
      </c>
      <c r="G389" s="81">
        <v>5220</v>
      </c>
      <c r="H389" s="81">
        <v>1927.2239999999999</v>
      </c>
    </row>
    <row r="390" spans="1:8" x14ac:dyDescent="0.25">
      <c r="A390" s="78">
        <v>40920</v>
      </c>
      <c r="B390" s="79">
        <v>1858</v>
      </c>
      <c r="C390" s="80" t="s">
        <v>53</v>
      </c>
      <c r="D390" s="80" t="s">
        <v>61</v>
      </c>
      <c r="E390" s="80" t="s">
        <v>55</v>
      </c>
      <c r="F390" s="79">
        <v>9</v>
      </c>
      <c r="G390" s="81">
        <v>13050</v>
      </c>
      <c r="H390" s="81">
        <v>5495.3549999999996</v>
      </c>
    </row>
    <row r="391" spans="1:8" x14ac:dyDescent="0.25">
      <c r="A391" s="78">
        <v>40921</v>
      </c>
      <c r="B391" s="79">
        <v>1493</v>
      </c>
      <c r="C391" s="80" t="s">
        <v>56</v>
      </c>
      <c r="D391" s="80" t="s">
        <v>61</v>
      </c>
      <c r="E391" s="80" t="s">
        <v>58</v>
      </c>
      <c r="F391" s="79">
        <v>8</v>
      </c>
      <c r="G391" s="81">
        <v>8388</v>
      </c>
      <c r="H391" s="81">
        <v>1038.4344000000001</v>
      </c>
    </row>
    <row r="392" spans="1:8" x14ac:dyDescent="0.25">
      <c r="A392" s="78">
        <v>40922</v>
      </c>
      <c r="B392" s="79">
        <v>1859</v>
      </c>
      <c r="C392" s="80" t="s">
        <v>56</v>
      </c>
      <c r="D392" s="80" t="s">
        <v>61</v>
      </c>
      <c r="E392" s="80" t="s">
        <v>55</v>
      </c>
      <c r="F392" s="79">
        <v>7</v>
      </c>
      <c r="G392" s="81">
        <v>9240</v>
      </c>
      <c r="H392" s="81">
        <v>987.2940000000001</v>
      </c>
    </row>
    <row r="393" spans="1:8" x14ac:dyDescent="0.25">
      <c r="A393" s="78">
        <v>40923</v>
      </c>
      <c r="B393" s="79">
        <v>1494</v>
      </c>
      <c r="C393" s="80" t="s">
        <v>57</v>
      </c>
      <c r="D393" s="80" t="s">
        <v>61</v>
      </c>
      <c r="E393" s="80" t="s">
        <v>59</v>
      </c>
      <c r="F393" s="79">
        <v>6</v>
      </c>
      <c r="G393" s="81">
        <v>1989</v>
      </c>
      <c r="H393" s="81">
        <v>1436.8536000000001</v>
      </c>
    </row>
    <row r="394" spans="1:8" x14ac:dyDescent="0.25">
      <c r="A394" s="78">
        <v>40924</v>
      </c>
      <c r="B394" s="79">
        <v>1860</v>
      </c>
      <c r="C394" s="80" t="s">
        <v>57</v>
      </c>
      <c r="D394" s="80" t="s">
        <v>61</v>
      </c>
      <c r="E394" s="80" t="s">
        <v>58</v>
      </c>
      <c r="F394" s="79">
        <v>8</v>
      </c>
      <c r="G394" s="81">
        <v>2436</v>
      </c>
      <c r="H394" s="81">
        <v>3756.3119999999999</v>
      </c>
    </row>
    <row r="395" spans="1:8" x14ac:dyDescent="0.25">
      <c r="A395" s="78">
        <v>40925</v>
      </c>
      <c r="B395" s="79">
        <v>1495</v>
      </c>
      <c r="C395" s="80" t="s">
        <v>53</v>
      </c>
      <c r="D395" s="80" t="s">
        <v>61</v>
      </c>
      <c r="E395" s="80" t="s">
        <v>59</v>
      </c>
      <c r="F395" s="79">
        <v>9</v>
      </c>
      <c r="G395" s="81">
        <v>8221.5</v>
      </c>
      <c r="H395" s="81">
        <v>2519.8897500000003</v>
      </c>
    </row>
    <row r="396" spans="1:8" x14ac:dyDescent="0.25">
      <c r="A396" s="78">
        <v>40926</v>
      </c>
      <c r="B396" s="79">
        <v>1861</v>
      </c>
      <c r="C396" s="80" t="s">
        <v>53</v>
      </c>
      <c r="D396" s="80" t="s">
        <v>61</v>
      </c>
      <c r="E396" s="80" t="s">
        <v>58</v>
      </c>
      <c r="F396" s="79">
        <v>8</v>
      </c>
      <c r="G396" s="81">
        <v>6048</v>
      </c>
      <c r="H396" s="81">
        <v>2732.1839999999997</v>
      </c>
    </row>
    <row r="397" spans="1:8" x14ac:dyDescent="0.25">
      <c r="A397" s="78">
        <v>40927</v>
      </c>
      <c r="B397" s="79">
        <v>1496</v>
      </c>
      <c r="C397" s="80" t="s">
        <v>56</v>
      </c>
      <c r="D397" s="80" t="s">
        <v>61</v>
      </c>
      <c r="E397" s="80" t="s">
        <v>59</v>
      </c>
      <c r="F397" s="79">
        <v>7</v>
      </c>
      <c r="G397" s="81">
        <v>2037</v>
      </c>
      <c r="H397" s="81">
        <v>1801.1154000000001</v>
      </c>
    </row>
    <row r="398" spans="1:8" x14ac:dyDescent="0.25">
      <c r="A398" s="78">
        <v>40928</v>
      </c>
      <c r="B398" s="79">
        <v>1862</v>
      </c>
      <c r="C398" s="80" t="s">
        <v>56</v>
      </c>
      <c r="D398" s="80" t="s">
        <v>61</v>
      </c>
      <c r="E398" s="80" t="s">
        <v>58</v>
      </c>
      <c r="F398" s="79">
        <v>7</v>
      </c>
      <c r="G398" s="81">
        <v>2394</v>
      </c>
      <c r="H398" s="81">
        <v>3850.7489999999998</v>
      </c>
    </row>
    <row r="399" spans="1:8" x14ac:dyDescent="0.25">
      <c r="A399" s="78">
        <v>40929</v>
      </c>
      <c r="B399" s="79">
        <v>1497</v>
      </c>
      <c r="C399" s="80" t="s">
        <v>57</v>
      </c>
      <c r="D399" s="80" t="s">
        <v>61</v>
      </c>
      <c r="E399" s="80" t="s">
        <v>55</v>
      </c>
      <c r="F399" s="79">
        <v>9</v>
      </c>
      <c r="G399" s="81">
        <v>10044</v>
      </c>
      <c r="H399" s="81">
        <v>2253.3714</v>
      </c>
    </row>
    <row r="400" spans="1:8" x14ac:dyDescent="0.25">
      <c r="A400" s="78">
        <v>40930</v>
      </c>
      <c r="B400" s="79">
        <v>1863</v>
      </c>
      <c r="C400" s="80" t="s">
        <v>57</v>
      </c>
      <c r="D400" s="80" t="s">
        <v>61</v>
      </c>
      <c r="E400" s="80" t="s">
        <v>59</v>
      </c>
      <c r="F400" s="79">
        <v>7</v>
      </c>
      <c r="G400" s="81">
        <v>2614.5</v>
      </c>
      <c r="H400" s="81">
        <v>1091.8152</v>
      </c>
    </row>
    <row r="401" spans="1:8" x14ac:dyDescent="0.25">
      <c r="A401" s="78">
        <v>40931</v>
      </c>
      <c r="B401" s="79">
        <v>1498</v>
      </c>
      <c r="C401" s="80" t="s">
        <v>53</v>
      </c>
      <c r="D401" s="80" t="s">
        <v>61</v>
      </c>
      <c r="E401" s="80" t="s">
        <v>55</v>
      </c>
      <c r="F401" s="79">
        <v>6</v>
      </c>
      <c r="G401" s="81">
        <v>5062.5</v>
      </c>
      <c r="H401" s="81">
        <v>1708.5937500000005</v>
      </c>
    </row>
    <row r="402" spans="1:8" x14ac:dyDescent="0.25">
      <c r="A402" s="78">
        <v>40932</v>
      </c>
      <c r="B402" s="79">
        <v>1864</v>
      </c>
      <c r="C402" s="80" t="s">
        <v>53</v>
      </c>
      <c r="D402" s="80" t="s">
        <v>61</v>
      </c>
      <c r="E402" s="80" t="s">
        <v>59</v>
      </c>
      <c r="F402" s="79">
        <v>8</v>
      </c>
      <c r="G402" s="81">
        <v>2052</v>
      </c>
      <c r="H402" s="81">
        <v>2596.1904000000004</v>
      </c>
    </row>
    <row r="403" spans="1:8" x14ac:dyDescent="0.25">
      <c r="A403" s="78">
        <v>40933</v>
      </c>
      <c r="B403" s="79">
        <v>1499</v>
      </c>
      <c r="C403" s="80" t="s">
        <v>56</v>
      </c>
      <c r="D403" s="80" t="s">
        <v>61</v>
      </c>
      <c r="E403" s="80" t="s">
        <v>55</v>
      </c>
      <c r="F403" s="79">
        <v>10</v>
      </c>
      <c r="G403" s="81">
        <v>1755</v>
      </c>
      <c r="H403" s="81">
        <v>2730.7799999999997</v>
      </c>
    </row>
    <row r="404" spans="1:8" x14ac:dyDescent="0.25">
      <c r="A404" s="78">
        <v>40934</v>
      </c>
      <c r="B404" s="79">
        <v>1865</v>
      </c>
      <c r="C404" s="80" t="s">
        <v>56</v>
      </c>
      <c r="D404" s="80" t="s">
        <v>61</v>
      </c>
      <c r="E404" s="80" t="s">
        <v>59</v>
      </c>
      <c r="F404" s="79">
        <v>8</v>
      </c>
      <c r="G404" s="81">
        <v>4496</v>
      </c>
      <c r="H404" s="81">
        <v>4094.732</v>
      </c>
    </row>
    <row r="405" spans="1:8" x14ac:dyDescent="0.25">
      <c r="A405" s="78">
        <v>40935</v>
      </c>
      <c r="B405" s="79">
        <v>1500</v>
      </c>
      <c r="C405" s="80" t="s">
        <v>57</v>
      </c>
      <c r="D405" s="80" t="s">
        <v>61</v>
      </c>
      <c r="E405" s="80" t="s">
        <v>58</v>
      </c>
      <c r="F405" s="79">
        <v>9</v>
      </c>
      <c r="G405" s="81">
        <v>2929.5</v>
      </c>
      <c r="H405" s="81">
        <v>1156.2736500000001</v>
      </c>
    </row>
    <row r="406" spans="1:8" x14ac:dyDescent="0.25">
      <c r="A406" s="78">
        <v>40936</v>
      </c>
      <c r="B406" s="79">
        <v>1866</v>
      </c>
      <c r="C406" s="80" t="s">
        <v>57</v>
      </c>
      <c r="D406" s="80" t="s">
        <v>61</v>
      </c>
      <c r="E406" s="80" t="s">
        <v>55</v>
      </c>
      <c r="F406" s="79">
        <v>10</v>
      </c>
      <c r="G406" s="81">
        <v>14550</v>
      </c>
      <c r="H406" s="81">
        <v>3127.9589999999998</v>
      </c>
    </row>
    <row r="407" spans="1:8" x14ac:dyDescent="0.25">
      <c r="A407" s="78">
        <v>40937</v>
      </c>
      <c r="B407" s="79">
        <v>1501</v>
      </c>
      <c r="C407" s="80" t="s">
        <v>53</v>
      </c>
      <c r="D407" s="80" t="s">
        <v>61</v>
      </c>
      <c r="E407" s="80" t="s">
        <v>58</v>
      </c>
      <c r="F407" s="79">
        <v>7</v>
      </c>
      <c r="G407" s="81">
        <v>4158</v>
      </c>
      <c r="H407" s="81">
        <v>2585.8602000000001</v>
      </c>
    </row>
    <row r="408" spans="1:8" x14ac:dyDescent="0.25">
      <c r="A408" s="78">
        <v>40938</v>
      </c>
      <c r="B408" s="79">
        <v>1867</v>
      </c>
      <c r="C408" s="80" t="s">
        <v>53</v>
      </c>
      <c r="D408" s="80" t="s">
        <v>61</v>
      </c>
      <c r="E408" s="80" t="s">
        <v>55</v>
      </c>
      <c r="F408" s="79">
        <v>8</v>
      </c>
      <c r="G408" s="81">
        <v>10440</v>
      </c>
      <c r="H408" s="81">
        <v>3660.2640000000001</v>
      </c>
    </row>
    <row r="409" spans="1:8" x14ac:dyDescent="0.25">
      <c r="A409" s="78">
        <v>40939</v>
      </c>
      <c r="B409" s="79">
        <v>1502</v>
      </c>
      <c r="C409" s="80" t="s">
        <v>56</v>
      </c>
      <c r="D409" s="80" t="s">
        <v>61</v>
      </c>
      <c r="E409" s="80" t="s">
        <v>58</v>
      </c>
      <c r="F409" s="79">
        <v>6</v>
      </c>
      <c r="G409" s="81">
        <v>6561</v>
      </c>
      <c r="H409" s="81">
        <v>3494.8260000000005</v>
      </c>
    </row>
    <row r="410" spans="1:8" x14ac:dyDescent="0.25">
      <c r="A410" s="78">
        <v>40940</v>
      </c>
      <c r="B410" s="79">
        <v>1868</v>
      </c>
      <c r="C410" s="80" t="s">
        <v>56</v>
      </c>
      <c r="D410" s="80" t="s">
        <v>61</v>
      </c>
      <c r="E410" s="80" t="s">
        <v>55</v>
      </c>
      <c r="F410" s="79">
        <v>8</v>
      </c>
      <c r="G410" s="81">
        <v>8496</v>
      </c>
      <c r="H410" s="81">
        <v>4378.6259999999993</v>
      </c>
    </row>
    <row r="411" spans="1:8" x14ac:dyDescent="0.25">
      <c r="A411" s="78">
        <v>40941</v>
      </c>
      <c r="B411" s="79">
        <v>1503</v>
      </c>
      <c r="C411" s="80" t="s">
        <v>57</v>
      </c>
      <c r="D411" s="80" t="s">
        <v>61</v>
      </c>
      <c r="E411" s="80" t="s">
        <v>59</v>
      </c>
      <c r="F411" s="79">
        <v>7</v>
      </c>
      <c r="G411" s="81">
        <v>4515</v>
      </c>
      <c r="H411" s="81">
        <v>786.06150000000002</v>
      </c>
    </row>
    <row r="412" spans="1:8" x14ac:dyDescent="0.25">
      <c r="A412" s="78">
        <v>40942</v>
      </c>
      <c r="B412" s="79">
        <v>1869</v>
      </c>
      <c r="C412" s="80" t="s">
        <v>57</v>
      </c>
      <c r="D412" s="80" t="s">
        <v>61</v>
      </c>
      <c r="E412" s="80" t="s">
        <v>58</v>
      </c>
      <c r="F412" s="79">
        <v>9</v>
      </c>
      <c r="G412" s="81">
        <v>5143.5</v>
      </c>
      <c r="H412" s="81">
        <v>733.80600000000004</v>
      </c>
    </row>
    <row r="413" spans="1:8" x14ac:dyDescent="0.25">
      <c r="A413" s="78">
        <v>40943</v>
      </c>
      <c r="B413" s="79">
        <v>1504</v>
      </c>
      <c r="C413" s="80" t="s">
        <v>53</v>
      </c>
      <c r="D413" s="80" t="s">
        <v>61</v>
      </c>
      <c r="E413" s="80" t="s">
        <v>59</v>
      </c>
      <c r="F413" s="79">
        <v>9</v>
      </c>
      <c r="G413" s="81">
        <v>12195</v>
      </c>
      <c r="H413" s="81">
        <v>3248.0163000000002</v>
      </c>
    </row>
    <row r="414" spans="1:8" x14ac:dyDescent="0.25">
      <c r="A414" s="78">
        <v>40944</v>
      </c>
      <c r="B414" s="79">
        <v>1870</v>
      </c>
      <c r="C414" s="80" t="s">
        <v>53</v>
      </c>
      <c r="D414" s="80" t="s">
        <v>61</v>
      </c>
      <c r="E414" s="80" t="s">
        <v>58</v>
      </c>
      <c r="F414" s="79">
        <v>10</v>
      </c>
      <c r="G414" s="81">
        <v>10560</v>
      </c>
      <c r="H414" s="81">
        <v>5089.92</v>
      </c>
    </row>
    <row r="415" spans="1:8" x14ac:dyDescent="0.25">
      <c r="A415" s="78">
        <v>40945</v>
      </c>
      <c r="B415" s="79">
        <v>1505</v>
      </c>
      <c r="C415" s="80" t="s">
        <v>56</v>
      </c>
      <c r="D415" s="80" t="s">
        <v>61</v>
      </c>
      <c r="E415" s="80" t="s">
        <v>59</v>
      </c>
      <c r="F415" s="79">
        <v>9</v>
      </c>
      <c r="G415" s="81">
        <v>11475</v>
      </c>
      <c r="H415" s="81">
        <v>1964.0609999999999</v>
      </c>
    </row>
    <row r="416" spans="1:8" x14ac:dyDescent="0.25">
      <c r="A416" s="78">
        <v>40946</v>
      </c>
      <c r="B416" s="79">
        <v>1871</v>
      </c>
      <c r="C416" s="80" t="s">
        <v>56</v>
      </c>
      <c r="D416" s="80" t="s">
        <v>61</v>
      </c>
      <c r="E416" s="80" t="s">
        <v>58</v>
      </c>
      <c r="F416" s="79">
        <v>9</v>
      </c>
      <c r="G416" s="81">
        <v>2146.5</v>
      </c>
      <c r="H416" s="81">
        <v>4819.9657500000003</v>
      </c>
    </row>
    <row r="417" spans="1:8" x14ac:dyDescent="0.25">
      <c r="A417" s="78">
        <v>40947</v>
      </c>
      <c r="B417" s="79">
        <v>1506</v>
      </c>
      <c r="C417" s="80" t="s">
        <v>57</v>
      </c>
      <c r="D417" s="80" t="s">
        <v>61</v>
      </c>
      <c r="E417" s="80" t="s">
        <v>55</v>
      </c>
      <c r="F417" s="79">
        <v>7</v>
      </c>
      <c r="G417" s="81">
        <v>7014</v>
      </c>
      <c r="H417" s="81">
        <v>2304.8004000000001</v>
      </c>
    </row>
    <row r="418" spans="1:8" x14ac:dyDescent="0.25">
      <c r="A418" s="78">
        <v>40948</v>
      </c>
      <c r="B418" s="79">
        <v>1872</v>
      </c>
      <c r="C418" s="80" t="s">
        <v>57</v>
      </c>
      <c r="D418" s="80" t="s">
        <v>61</v>
      </c>
      <c r="E418" s="80" t="s">
        <v>59</v>
      </c>
      <c r="F418" s="79">
        <v>7</v>
      </c>
      <c r="G418" s="81">
        <v>5386.5</v>
      </c>
      <c r="H418" s="81">
        <v>3228.3090000000002</v>
      </c>
    </row>
    <row r="419" spans="1:8" x14ac:dyDescent="0.25">
      <c r="A419" s="78">
        <v>40949</v>
      </c>
      <c r="B419" s="79">
        <v>1507</v>
      </c>
      <c r="C419" s="80" t="s">
        <v>53</v>
      </c>
      <c r="D419" s="80" t="s">
        <v>61</v>
      </c>
      <c r="E419" s="80" t="s">
        <v>55</v>
      </c>
      <c r="F419" s="79">
        <v>9</v>
      </c>
      <c r="G419" s="81">
        <v>1809</v>
      </c>
      <c r="H419" s="81">
        <v>672.22439999999995</v>
      </c>
    </row>
    <row r="420" spans="1:8" x14ac:dyDescent="0.25">
      <c r="A420" s="78">
        <v>40950</v>
      </c>
      <c r="B420" s="79">
        <v>1873</v>
      </c>
      <c r="C420" s="80" t="s">
        <v>53</v>
      </c>
      <c r="D420" s="80" t="s">
        <v>61</v>
      </c>
      <c r="E420" s="80" t="s">
        <v>59</v>
      </c>
      <c r="F420" s="79">
        <v>6</v>
      </c>
      <c r="G420" s="81">
        <v>7344</v>
      </c>
      <c r="H420" s="81">
        <v>1633.7952</v>
      </c>
    </row>
    <row r="421" spans="1:8" x14ac:dyDescent="0.25">
      <c r="A421" s="78">
        <v>40951</v>
      </c>
      <c r="B421" s="79">
        <v>1508</v>
      </c>
      <c r="C421" s="80" t="s">
        <v>56</v>
      </c>
      <c r="D421" s="80" t="s">
        <v>61</v>
      </c>
      <c r="E421" s="80" t="s">
        <v>55</v>
      </c>
      <c r="F421" s="79">
        <v>7</v>
      </c>
      <c r="G421" s="81">
        <v>8426.25</v>
      </c>
      <c r="H421" s="81">
        <v>1156.0815000000002</v>
      </c>
    </row>
    <row r="422" spans="1:8" x14ac:dyDescent="0.25">
      <c r="A422" s="78">
        <v>40952</v>
      </c>
      <c r="B422" s="79">
        <v>1874</v>
      </c>
      <c r="C422" s="80" t="s">
        <v>56</v>
      </c>
      <c r="D422" s="80" t="s">
        <v>61</v>
      </c>
      <c r="E422" s="80" t="s">
        <v>59</v>
      </c>
      <c r="F422" s="79">
        <v>6</v>
      </c>
      <c r="G422" s="81">
        <v>7533</v>
      </c>
      <c r="H422" s="81">
        <v>4375.4174999999996</v>
      </c>
    </row>
    <row r="423" spans="1:8" x14ac:dyDescent="0.25">
      <c r="A423" s="78">
        <v>40953</v>
      </c>
      <c r="B423" s="79">
        <v>1509</v>
      </c>
      <c r="C423" s="80" t="s">
        <v>57</v>
      </c>
      <c r="D423" s="80" t="s">
        <v>61</v>
      </c>
      <c r="E423" s="80" t="s">
        <v>58</v>
      </c>
      <c r="F423" s="79">
        <v>9</v>
      </c>
      <c r="G423" s="81">
        <v>7695</v>
      </c>
      <c r="H423" s="81">
        <v>1579.0140000000001</v>
      </c>
    </row>
    <row r="424" spans="1:8" x14ac:dyDescent="0.25">
      <c r="A424" s="78">
        <v>40954</v>
      </c>
      <c r="B424" s="79">
        <v>1510</v>
      </c>
      <c r="C424" s="80" t="s">
        <v>53</v>
      </c>
      <c r="D424" s="80" t="s">
        <v>61</v>
      </c>
      <c r="E424" s="80" t="s">
        <v>58</v>
      </c>
      <c r="F424" s="79">
        <v>9</v>
      </c>
      <c r="G424" s="81">
        <v>5886</v>
      </c>
      <c r="H424" s="81">
        <v>2674.3041000000003</v>
      </c>
    </row>
    <row r="425" spans="1:8" x14ac:dyDescent="0.25">
      <c r="A425" s="78">
        <v>40955</v>
      </c>
      <c r="B425" s="79">
        <v>1511</v>
      </c>
      <c r="C425" s="80" t="s">
        <v>56</v>
      </c>
      <c r="D425" s="80" t="s">
        <v>61</v>
      </c>
      <c r="E425" s="80" t="s">
        <v>58</v>
      </c>
      <c r="F425" s="79">
        <v>7</v>
      </c>
      <c r="G425" s="81">
        <v>9345</v>
      </c>
      <c r="H425" s="81">
        <v>3895.9304999999999</v>
      </c>
    </row>
    <row r="426" spans="1:8" x14ac:dyDescent="0.25">
      <c r="A426" s="78">
        <v>40956</v>
      </c>
      <c r="B426" s="79">
        <v>1512</v>
      </c>
      <c r="C426" s="80" t="s">
        <v>57</v>
      </c>
      <c r="D426" s="80" t="s">
        <v>61</v>
      </c>
      <c r="E426" s="80" t="s">
        <v>59</v>
      </c>
      <c r="F426" s="79">
        <v>8</v>
      </c>
      <c r="G426" s="81">
        <v>8256</v>
      </c>
      <c r="H426" s="81">
        <v>3389.0880000000006</v>
      </c>
    </row>
    <row r="427" spans="1:8" x14ac:dyDescent="0.25">
      <c r="A427" s="78">
        <v>40957</v>
      </c>
      <c r="B427" s="79">
        <v>1513</v>
      </c>
      <c r="C427" s="80" t="s">
        <v>53</v>
      </c>
      <c r="D427" s="80" t="s">
        <v>61</v>
      </c>
      <c r="E427" s="80" t="s">
        <v>59</v>
      </c>
      <c r="F427" s="79">
        <v>8</v>
      </c>
      <c r="G427" s="81">
        <v>4356</v>
      </c>
      <c r="H427" s="81">
        <v>3644.8829999999998</v>
      </c>
    </row>
    <row r="428" spans="1:8" x14ac:dyDescent="0.25">
      <c r="A428" s="78">
        <v>40958</v>
      </c>
      <c r="B428" s="79">
        <v>1514</v>
      </c>
      <c r="C428" s="80" t="s">
        <v>56</v>
      </c>
      <c r="D428" s="80" t="s">
        <v>61</v>
      </c>
      <c r="E428" s="80" t="s">
        <v>59</v>
      </c>
      <c r="F428" s="79">
        <v>8</v>
      </c>
      <c r="G428" s="81">
        <v>14880</v>
      </c>
      <c r="H428" s="81">
        <v>5200.5599999999995</v>
      </c>
    </row>
    <row r="429" spans="1:8" x14ac:dyDescent="0.25">
      <c r="A429" s="78">
        <v>40959</v>
      </c>
      <c r="B429" s="79">
        <v>1884</v>
      </c>
      <c r="C429" s="80" t="s">
        <v>57</v>
      </c>
      <c r="D429" s="80" t="s">
        <v>61</v>
      </c>
      <c r="E429" s="80" t="s">
        <v>55</v>
      </c>
      <c r="F429" s="79">
        <v>6</v>
      </c>
      <c r="G429" s="81">
        <v>1674</v>
      </c>
      <c r="H429" s="81">
        <v>576.86040000000003</v>
      </c>
    </row>
    <row r="430" spans="1:8" x14ac:dyDescent="0.25">
      <c r="A430" s="78">
        <v>40960</v>
      </c>
      <c r="B430" s="79">
        <v>1885</v>
      </c>
      <c r="C430" s="80" t="s">
        <v>53</v>
      </c>
      <c r="D430" s="80" t="s">
        <v>61</v>
      </c>
      <c r="E430" s="80" t="s">
        <v>55</v>
      </c>
      <c r="F430" s="79">
        <v>10</v>
      </c>
      <c r="G430" s="81">
        <v>13050</v>
      </c>
      <c r="H430" s="81">
        <v>877.221</v>
      </c>
    </row>
    <row r="431" spans="1:8" x14ac:dyDescent="0.25">
      <c r="A431" s="78">
        <v>40961</v>
      </c>
      <c r="B431" s="79">
        <v>1886</v>
      </c>
      <c r="C431" s="80" t="s">
        <v>56</v>
      </c>
      <c r="D431" s="80" t="s">
        <v>61</v>
      </c>
      <c r="E431" s="80" t="s">
        <v>55</v>
      </c>
      <c r="F431" s="79">
        <v>7</v>
      </c>
      <c r="G431" s="81">
        <v>11214</v>
      </c>
      <c r="H431" s="81">
        <v>3310.3728000000006</v>
      </c>
    </row>
    <row r="432" spans="1:8" x14ac:dyDescent="0.25">
      <c r="A432" s="78">
        <v>40962</v>
      </c>
      <c r="B432" s="79">
        <v>1887</v>
      </c>
      <c r="C432" s="80" t="s">
        <v>57</v>
      </c>
      <c r="D432" s="80" t="s">
        <v>61</v>
      </c>
      <c r="E432" s="80" t="s">
        <v>58</v>
      </c>
      <c r="F432" s="79">
        <v>8</v>
      </c>
      <c r="G432" s="81">
        <v>3168</v>
      </c>
      <c r="H432" s="81">
        <v>2676.3263999999999</v>
      </c>
    </row>
    <row r="433" spans="1:8" x14ac:dyDescent="0.25">
      <c r="A433" s="78">
        <v>40963</v>
      </c>
      <c r="B433" s="79">
        <v>1888</v>
      </c>
      <c r="C433" s="80" t="s">
        <v>53</v>
      </c>
      <c r="D433" s="80" t="s">
        <v>61</v>
      </c>
      <c r="E433" s="80" t="s">
        <v>58</v>
      </c>
      <c r="F433" s="79">
        <v>7</v>
      </c>
      <c r="G433" s="81">
        <v>13860</v>
      </c>
      <c r="H433" s="81">
        <v>1744.6968000000002</v>
      </c>
    </row>
    <row r="434" spans="1:8" x14ac:dyDescent="0.25">
      <c r="A434" s="78">
        <v>40964</v>
      </c>
      <c r="B434" s="79">
        <v>1889</v>
      </c>
      <c r="C434" s="80" t="s">
        <v>56</v>
      </c>
      <c r="D434" s="80" t="s">
        <v>61</v>
      </c>
      <c r="E434" s="80" t="s">
        <v>58</v>
      </c>
      <c r="F434" s="79">
        <v>6</v>
      </c>
      <c r="G434" s="81">
        <v>1728</v>
      </c>
      <c r="H434" s="81">
        <v>2136.8447999999999</v>
      </c>
    </row>
    <row r="435" spans="1:8" x14ac:dyDescent="0.25">
      <c r="A435" s="78">
        <v>40965</v>
      </c>
      <c r="B435" s="79">
        <v>1524</v>
      </c>
      <c r="C435" s="80" t="s">
        <v>57</v>
      </c>
      <c r="D435" s="80" t="s">
        <v>61</v>
      </c>
      <c r="E435" s="80" t="s">
        <v>55</v>
      </c>
      <c r="F435" s="79">
        <v>6</v>
      </c>
      <c r="G435" s="81">
        <v>6507</v>
      </c>
      <c r="H435" s="81">
        <v>2487.6260999999995</v>
      </c>
    </row>
    <row r="436" spans="1:8" x14ac:dyDescent="0.25">
      <c r="A436" s="78">
        <v>40966</v>
      </c>
      <c r="B436" s="79">
        <v>1890</v>
      </c>
      <c r="C436" s="80" t="s">
        <v>57</v>
      </c>
      <c r="D436" s="80" t="s">
        <v>61</v>
      </c>
      <c r="E436" s="80" t="s">
        <v>59</v>
      </c>
      <c r="F436" s="79">
        <v>10</v>
      </c>
      <c r="G436" s="81">
        <v>2505</v>
      </c>
      <c r="H436" s="81">
        <v>919.58550000000002</v>
      </c>
    </row>
    <row r="437" spans="1:8" x14ac:dyDescent="0.25">
      <c r="A437" s="78">
        <v>40967</v>
      </c>
      <c r="B437" s="79">
        <v>1525</v>
      </c>
      <c r="C437" s="80" t="s">
        <v>53</v>
      </c>
      <c r="D437" s="80" t="s">
        <v>61</v>
      </c>
      <c r="E437" s="80" t="s">
        <v>55</v>
      </c>
      <c r="F437" s="79">
        <v>10</v>
      </c>
      <c r="G437" s="81">
        <v>11700</v>
      </c>
      <c r="H437" s="81">
        <v>898.09199999999998</v>
      </c>
    </row>
    <row r="438" spans="1:8" x14ac:dyDescent="0.25">
      <c r="A438" s="78">
        <v>40969</v>
      </c>
      <c r="B438" s="79">
        <v>1891</v>
      </c>
      <c r="C438" s="80" t="s">
        <v>53</v>
      </c>
      <c r="D438" s="80" t="s">
        <v>61</v>
      </c>
      <c r="E438" s="80" t="s">
        <v>59</v>
      </c>
      <c r="F438" s="79">
        <v>6</v>
      </c>
      <c r="G438" s="81">
        <v>10710</v>
      </c>
      <c r="H438" s="81">
        <v>3991.6170000000002</v>
      </c>
    </row>
    <row r="439" spans="1:8" x14ac:dyDescent="0.25">
      <c r="A439" s="78">
        <v>40970</v>
      </c>
      <c r="B439" s="79">
        <v>1526</v>
      </c>
      <c r="C439" s="80" t="s">
        <v>56</v>
      </c>
      <c r="D439" s="80" t="s">
        <v>61</v>
      </c>
      <c r="E439" s="80" t="s">
        <v>55</v>
      </c>
      <c r="F439" s="79">
        <v>6</v>
      </c>
      <c r="G439" s="81">
        <v>7290</v>
      </c>
      <c r="H439" s="81">
        <v>3225.0960000000005</v>
      </c>
    </row>
    <row r="440" spans="1:8" x14ac:dyDescent="0.25">
      <c r="A440" s="78">
        <v>40971</v>
      </c>
      <c r="B440" s="79">
        <v>1892</v>
      </c>
      <c r="C440" s="80" t="s">
        <v>56</v>
      </c>
      <c r="D440" s="80" t="s">
        <v>61</v>
      </c>
      <c r="E440" s="80" t="s">
        <v>59</v>
      </c>
      <c r="F440" s="79">
        <v>9</v>
      </c>
      <c r="G440" s="81">
        <v>2085.75</v>
      </c>
      <c r="H440" s="81">
        <v>839.30579999999998</v>
      </c>
    </row>
    <row r="441" spans="1:8" x14ac:dyDescent="0.25">
      <c r="A441" s="78">
        <v>40972</v>
      </c>
      <c r="B441" s="79">
        <v>1527</v>
      </c>
      <c r="C441" s="80" t="s">
        <v>57</v>
      </c>
      <c r="D441" s="80" t="s">
        <v>61</v>
      </c>
      <c r="E441" s="80" t="s">
        <v>58</v>
      </c>
      <c r="F441" s="79">
        <v>9</v>
      </c>
      <c r="G441" s="81">
        <v>2358</v>
      </c>
      <c r="H441" s="81">
        <v>970.08119999999997</v>
      </c>
    </row>
    <row r="442" spans="1:8" x14ac:dyDescent="0.25">
      <c r="A442" s="78">
        <v>40973</v>
      </c>
      <c r="B442" s="79">
        <v>1893</v>
      </c>
      <c r="C442" s="80" t="s">
        <v>57</v>
      </c>
      <c r="D442" s="80" t="s">
        <v>61</v>
      </c>
      <c r="E442" s="80" t="s">
        <v>55</v>
      </c>
      <c r="F442" s="79">
        <v>9</v>
      </c>
      <c r="G442" s="81">
        <v>8829</v>
      </c>
      <c r="H442" s="81">
        <v>833.8990500000001</v>
      </c>
    </row>
    <row r="443" spans="1:8" x14ac:dyDescent="0.25">
      <c r="A443" s="78">
        <v>41339</v>
      </c>
      <c r="B443" s="79">
        <v>1528</v>
      </c>
      <c r="C443" s="80" t="s">
        <v>53</v>
      </c>
      <c r="D443" s="80" t="s">
        <v>61</v>
      </c>
      <c r="E443" s="80" t="s">
        <v>58</v>
      </c>
      <c r="F443" s="79">
        <v>8</v>
      </c>
      <c r="G443" s="81">
        <v>4288</v>
      </c>
      <c r="H443" s="81">
        <v>4340.5280000000002</v>
      </c>
    </row>
    <row r="444" spans="1:8" x14ac:dyDescent="0.25">
      <c r="A444" s="78">
        <v>41340</v>
      </c>
      <c r="B444" s="79">
        <v>1902</v>
      </c>
      <c r="C444" s="80" t="s">
        <v>57</v>
      </c>
      <c r="D444" s="80" t="s">
        <v>61</v>
      </c>
      <c r="E444" s="80" t="s">
        <v>55</v>
      </c>
      <c r="F444" s="79">
        <v>9</v>
      </c>
      <c r="G444" s="81">
        <v>8977.5</v>
      </c>
      <c r="H444" s="81">
        <v>1609.1271000000002</v>
      </c>
    </row>
    <row r="445" spans="1:8" x14ac:dyDescent="0.25">
      <c r="A445" s="78">
        <v>41341</v>
      </c>
      <c r="B445" s="79">
        <v>1903</v>
      </c>
      <c r="C445" s="80" t="s">
        <v>53</v>
      </c>
      <c r="D445" s="80" t="s">
        <v>61</v>
      </c>
      <c r="E445" s="80" t="s">
        <v>55</v>
      </c>
      <c r="F445" s="79">
        <v>6</v>
      </c>
      <c r="G445" s="81">
        <v>2232</v>
      </c>
      <c r="H445" s="81">
        <v>2974.8096</v>
      </c>
    </row>
    <row r="446" spans="1:8" x14ac:dyDescent="0.25">
      <c r="A446" s="78">
        <v>41342</v>
      </c>
      <c r="B446" s="79">
        <v>1904</v>
      </c>
      <c r="C446" s="80" t="s">
        <v>56</v>
      </c>
      <c r="D446" s="80" t="s">
        <v>61</v>
      </c>
      <c r="E446" s="80" t="s">
        <v>55</v>
      </c>
      <c r="F446" s="79">
        <v>9</v>
      </c>
      <c r="G446" s="81">
        <v>13365</v>
      </c>
      <c r="H446" s="81">
        <v>5565.1859999999997</v>
      </c>
    </row>
    <row r="447" spans="1:8" x14ac:dyDescent="0.25">
      <c r="A447" s="78">
        <v>41343</v>
      </c>
      <c r="B447" s="79">
        <v>1905</v>
      </c>
      <c r="C447" s="80" t="s">
        <v>57</v>
      </c>
      <c r="D447" s="80" t="s">
        <v>61</v>
      </c>
      <c r="E447" s="80" t="s">
        <v>58</v>
      </c>
      <c r="F447" s="79">
        <v>7</v>
      </c>
      <c r="G447" s="81">
        <v>2220.75</v>
      </c>
      <c r="H447" s="81">
        <v>982.68187499999999</v>
      </c>
    </row>
    <row r="448" spans="1:8" x14ac:dyDescent="0.25">
      <c r="A448" s="78">
        <v>41344</v>
      </c>
      <c r="B448" s="79">
        <v>1906</v>
      </c>
      <c r="C448" s="80" t="s">
        <v>53</v>
      </c>
      <c r="D448" s="80" t="s">
        <v>61</v>
      </c>
      <c r="E448" s="80" t="s">
        <v>58</v>
      </c>
      <c r="F448" s="79">
        <v>6</v>
      </c>
      <c r="G448" s="81">
        <v>5616</v>
      </c>
      <c r="H448" s="81">
        <v>4112.7840000000006</v>
      </c>
    </row>
    <row r="449" spans="1:8" x14ac:dyDescent="0.25">
      <c r="A449" s="78">
        <v>41345</v>
      </c>
      <c r="B449" s="79">
        <v>1542</v>
      </c>
      <c r="C449" s="80" t="s">
        <v>57</v>
      </c>
      <c r="D449" s="80" t="s">
        <v>61</v>
      </c>
      <c r="E449" s="80" t="s">
        <v>55</v>
      </c>
      <c r="F449" s="79">
        <v>9</v>
      </c>
      <c r="G449" s="81">
        <v>1984.5</v>
      </c>
      <c r="H449" s="81">
        <v>4042.4264999999996</v>
      </c>
    </row>
    <row r="450" spans="1:8" x14ac:dyDescent="0.25">
      <c r="A450" s="78">
        <v>41346</v>
      </c>
      <c r="B450" s="79">
        <v>1907</v>
      </c>
      <c r="C450" s="80" t="s">
        <v>56</v>
      </c>
      <c r="D450" s="80" t="s">
        <v>61</v>
      </c>
      <c r="E450" s="80" t="s">
        <v>58</v>
      </c>
      <c r="F450" s="79">
        <v>6</v>
      </c>
      <c r="G450" s="81">
        <v>7344</v>
      </c>
      <c r="H450" s="81">
        <v>3077.8703999999998</v>
      </c>
    </row>
    <row r="451" spans="1:8" x14ac:dyDescent="0.25">
      <c r="A451" s="78">
        <v>41347</v>
      </c>
      <c r="B451" s="79">
        <v>1543</v>
      </c>
      <c r="C451" s="80" t="s">
        <v>53</v>
      </c>
      <c r="D451" s="80" t="s">
        <v>61</v>
      </c>
      <c r="E451" s="80" t="s">
        <v>55</v>
      </c>
      <c r="F451" s="79">
        <v>9</v>
      </c>
      <c r="G451" s="81">
        <v>7587</v>
      </c>
      <c r="H451" s="81">
        <v>4445.982</v>
      </c>
    </row>
    <row r="452" spans="1:8" x14ac:dyDescent="0.25">
      <c r="A452" s="78">
        <v>41348</v>
      </c>
      <c r="B452" s="79">
        <v>1908</v>
      </c>
      <c r="C452" s="80" t="s">
        <v>57</v>
      </c>
      <c r="D452" s="80" t="s">
        <v>61</v>
      </c>
      <c r="E452" s="80" t="s">
        <v>59</v>
      </c>
      <c r="F452" s="79">
        <v>6</v>
      </c>
      <c r="G452" s="81">
        <v>3834</v>
      </c>
      <c r="H452" s="81">
        <v>3564.6615000000002</v>
      </c>
    </row>
    <row r="453" spans="1:8" x14ac:dyDescent="0.25">
      <c r="A453" s="78">
        <v>41349</v>
      </c>
      <c r="B453" s="79">
        <v>1544</v>
      </c>
      <c r="C453" s="80" t="s">
        <v>56</v>
      </c>
      <c r="D453" s="80" t="s">
        <v>61</v>
      </c>
      <c r="E453" s="80" t="s">
        <v>55</v>
      </c>
      <c r="F453" s="79">
        <v>8</v>
      </c>
      <c r="G453" s="81">
        <v>14940</v>
      </c>
      <c r="H453" s="81">
        <v>1164.7223999999999</v>
      </c>
    </row>
    <row r="454" spans="1:8" x14ac:dyDescent="0.25">
      <c r="A454" s="78">
        <v>41350</v>
      </c>
      <c r="B454" s="79">
        <v>1909</v>
      </c>
      <c r="C454" s="80" t="s">
        <v>53</v>
      </c>
      <c r="D454" s="80" t="s">
        <v>61</v>
      </c>
      <c r="E454" s="80" t="s">
        <v>59</v>
      </c>
      <c r="F454" s="79">
        <v>8</v>
      </c>
      <c r="G454" s="81">
        <v>2280</v>
      </c>
      <c r="H454" s="81">
        <v>737.58</v>
      </c>
    </row>
    <row r="455" spans="1:8" x14ac:dyDescent="0.25">
      <c r="A455" s="78">
        <v>41351</v>
      </c>
      <c r="B455" s="79">
        <v>1545</v>
      </c>
      <c r="C455" s="80" t="s">
        <v>57</v>
      </c>
      <c r="D455" s="80" t="s">
        <v>61</v>
      </c>
      <c r="E455" s="80" t="s">
        <v>58</v>
      </c>
      <c r="F455" s="79">
        <v>10</v>
      </c>
      <c r="G455" s="81">
        <v>13800</v>
      </c>
      <c r="H455" s="81">
        <v>1811.6640000000002</v>
      </c>
    </row>
    <row r="456" spans="1:8" x14ac:dyDescent="0.25">
      <c r="A456" s="78">
        <v>41352</v>
      </c>
      <c r="B456" s="79">
        <v>1910</v>
      </c>
      <c r="C456" s="80" t="s">
        <v>56</v>
      </c>
      <c r="D456" s="80" t="s">
        <v>61</v>
      </c>
      <c r="E456" s="80" t="s">
        <v>59</v>
      </c>
      <c r="F456" s="79">
        <v>8</v>
      </c>
      <c r="G456" s="81">
        <v>4048</v>
      </c>
      <c r="H456" s="81">
        <v>3422.1792</v>
      </c>
    </row>
    <row r="457" spans="1:8" x14ac:dyDescent="0.25">
      <c r="A457" s="78">
        <v>41353</v>
      </c>
      <c r="B457" s="79">
        <v>1546</v>
      </c>
      <c r="C457" s="80" t="s">
        <v>53</v>
      </c>
      <c r="D457" s="80" t="s">
        <v>61</v>
      </c>
      <c r="E457" s="80" t="s">
        <v>58</v>
      </c>
      <c r="F457" s="79">
        <v>8</v>
      </c>
      <c r="G457" s="81">
        <v>2106</v>
      </c>
      <c r="H457" s="81">
        <v>2156.9651999999996</v>
      </c>
    </row>
    <row r="458" spans="1:8" x14ac:dyDescent="0.25">
      <c r="A458" s="78">
        <v>41354</v>
      </c>
      <c r="B458" s="79">
        <v>1547</v>
      </c>
      <c r="C458" s="80" t="s">
        <v>56</v>
      </c>
      <c r="D458" s="80" t="s">
        <v>61</v>
      </c>
      <c r="E458" s="80" t="s">
        <v>58</v>
      </c>
      <c r="F458" s="79">
        <v>8</v>
      </c>
      <c r="G458" s="81">
        <v>7920</v>
      </c>
      <c r="H458" s="81">
        <v>2503.5120000000002</v>
      </c>
    </row>
    <row r="459" spans="1:8" x14ac:dyDescent="0.25">
      <c r="A459" s="78">
        <v>41355</v>
      </c>
      <c r="B459" s="79">
        <v>1548</v>
      </c>
      <c r="C459" s="80" t="s">
        <v>57</v>
      </c>
      <c r="D459" s="80" t="s">
        <v>61</v>
      </c>
      <c r="E459" s="80" t="s">
        <v>59</v>
      </c>
      <c r="F459" s="79">
        <v>9</v>
      </c>
      <c r="G459" s="81">
        <v>10044</v>
      </c>
      <c r="H459" s="81">
        <v>984.81420000000003</v>
      </c>
    </row>
    <row r="460" spans="1:8" x14ac:dyDescent="0.25">
      <c r="A460" s="78">
        <v>41356</v>
      </c>
      <c r="B460" s="79">
        <v>1549</v>
      </c>
      <c r="C460" s="80" t="s">
        <v>53</v>
      </c>
      <c r="D460" s="80" t="s">
        <v>61</v>
      </c>
      <c r="E460" s="80" t="s">
        <v>59</v>
      </c>
      <c r="F460" s="79">
        <v>8</v>
      </c>
      <c r="G460" s="81">
        <v>3144</v>
      </c>
      <c r="H460" s="81">
        <v>3420.6719999999996</v>
      </c>
    </row>
    <row r="461" spans="1:8" x14ac:dyDescent="0.25">
      <c r="A461" s="78">
        <v>41357</v>
      </c>
      <c r="B461" s="79">
        <v>1550</v>
      </c>
      <c r="C461" s="80" t="s">
        <v>56</v>
      </c>
      <c r="D461" s="80" t="s">
        <v>61</v>
      </c>
      <c r="E461" s="80" t="s">
        <v>59</v>
      </c>
      <c r="F461" s="79">
        <v>10</v>
      </c>
      <c r="G461" s="81">
        <v>10020</v>
      </c>
      <c r="H461" s="81">
        <v>3834.6539999999995</v>
      </c>
    </row>
    <row r="462" spans="1:8" x14ac:dyDescent="0.25">
      <c r="A462" s="78">
        <v>41358</v>
      </c>
      <c r="B462" s="79">
        <v>1938</v>
      </c>
      <c r="C462" s="80" t="s">
        <v>57</v>
      </c>
      <c r="D462" s="80" t="s">
        <v>61</v>
      </c>
      <c r="E462" s="80" t="s">
        <v>55</v>
      </c>
      <c r="F462" s="79">
        <v>7</v>
      </c>
      <c r="G462" s="81">
        <v>2016</v>
      </c>
      <c r="H462" s="81">
        <v>1776.096</v>
      </c>
    </row>
    <row r="463" spans="1:8" x14ac:dyDescent="0.25">
      <c r="A463" s="78">
        <v>41359</v>
      </c>
      <c r="B463" s="79">
        <v>1939</v>
      </c>
      <c r="C463" s="80" t="s">
        <v>53</v>
      </c>
      <c r="D463" s="80" t="s">
        <v>61</v>
      </c>
      <c r="E463" s="80" t="s">
        <v>55</v>
      </c>
      <c r="F463" s="79">
        <v>10</v>
      </c>
      <c r="G463" s="81">
        <v>7335</v>
      </c>
      <c r="H463" s="81">
        <v>3707.598</v>
      </c>
    </row>
    <row r="464" spans="1:8" x14ac:dyDescent="0.25">
      <c r="A464" s="78">
        <v>41360</v>
      </c>
      <c r="B464" s="79">
        <v>1940</v>
      </c>
      <c r="C464" s="80" t="s">
        <v>56</v>
      </c>
      <c r="D464" s="80" t="s">
        <v>61</v>
      </c>
      <c r="E464" s="80" t="s">
        <v>55</v>
      </c>
      <c r="F464" s="79">
        <v>10</v>
      </c>
      <c r="G464" s="81">
        <v>5310</v>
      </c>
      <c r="H464" s="81">
        <v>2214.6240000000003</v>
      </c>
    </row>
    <row r="465" spans="1:8" x14ac:dyDescent="0.25">
      <c r="A465" s="78">
        <v>41361</v>
      </c>
      <c r="B465" s="79">
        <v>1941</v>
      </c>
      <c r="C465" s="80" t="s">
        <v>57</v>
      </c>
      <c r="D465" s="80" t="s">
        <v>61</v>
      </c>
      <c r="E465" s="80" t="s">
        <v>58</v>
      </c>
      <c r="F465" s="79">
        <v>6</v>
      </c>
      <c r="G465" s="81">
        <v>7812</v>
      </c>
      <c r="H465" s="81">
        <v>666.16830000000004</v>
      </c>
    </row>
    <row r="466" spans="1:8" x14ac:dyDescent="0.25">
      <c r="A466" s="78">
        <v>41362</v>
      </c>
      <c r="B466" s="79">
        <v>1942</v>
      </c>
      <c r="C466" s="80" t="s">
        <v>53</v>
      </c>
      <c r="D466" s="80" t="s">
        <v>61</v>
      </c>
      <c r="E466" s="80" t="s">
        <v>58</v>
      </c>
      <c r="F466" s="79">
        <v>10</v>
      </c>
      <c r="G466" s="81">
        <v>7785</v>
      </c>
      <c r="H466" s="81">
        <v>4436.4120000000003</v>
      </c>
    </row>
    <row r="467" spans="1:8" x14ac:dyDescent="0.25">
      <c r="A467" s="78">
        <v>41363</v>
      </c>
      <c r="B467" s="79">
        <v>1578</v>
      </c>
      <c r="C467" s="80" t="s">
        <v>57</v>
      </c>
      <c r="D467" s="80" t="s">
        <v>61</v>
      </c>
      <c r="E467" s="80" t="s">
        <v>55</v>
      </c>
      <c r="F467" s="79">
        <v>8</v>
      </c>
      <c r="G467" s="81">
        <v>6876</v>
      </c>
      <c r="H467" s="81">
        <v>1720.8336000000002</v>
      </c>
    </row>
    <row r="468" spans="1:8" x14ac:dyDescent="0.25">
      <c r="A468" s="78">
        <v>41364</v>
      </c>
      <c r="B468" s="79">
        <v>1943</v>
      </c>
      <c r="C468" s="80" t="s">
        <v>56</v>
      </c>
      <c r="D468" s="80" t="s">
        <v>61</v>
      </c>
      <c r="E468" s="80" t="s">
        <v>58</v>
      </c>
      <c r="F468" s="79">
        <v>9</v>
      </c>
      <c r="G468" s="81">
        <v>2646</v>
      </c>
      <c r="H468" s="81">
        <v>1056.8124</v>
      </c>
    </row>
    <row r="469" spans="1:8" x14ac:dyDescent="0.25">
      <c r="A469" s="78">
        <v>41365</v>
      </c>
      <c r="B469" s="79">
        <v>1579</v>
      </c>
      <c r="C469" s="80" t="s">
        <v>53</v>
      </c>
      <c r="D469" s="80" t="s">
        <v>61</v>
      </c>
      <c r="E469" s="80" t="s">
        <v>55</v>
      </c>
      <c r="F469" s="79">
        <v>7</v>
      </c>
      <c r="G469" s="81">
        <v>1533</v>
      </c>
      <c r="H469" s="81">
        <v>2004.2442000000001</v>
      </c>
    </row>
    <row r="470" spans="1:8" x14ac:dyDescent="0.25">
      <c r="A470" s="78">
        <v>41366</v>
      </c>
      <c r="B470" s="79">
        <v>1944</v>
      </c>
      <c r="C470" s="80" t="s">
        <v>57</v>
      </c>
      <c r="D470" s="80" t="s">
        <v>61</v>
      </c>
      <c r="E470" s="80" t="s">
        <v>59</v>
      </c>
      <c r="F470" s="79">
        <v>7</v>
      </c>
      <c r="G470" s="81">
        <v>7140</v>
      </c>
      <c r="H470" s="81">
        <v>1653.0884999999996</v>
      </c>
    </row>
    <row r="471" spans="1:8" x14ac:dyDescent="0.25">
      <c r="A471" s="78">
        <v>41367</v>
      </c>
      <c r="B471" s="79">
        <v>1580</v>
      </c>
      <c r="C471" s="80" t="s">
        <v>56</v>
      </c>
      <c r="D471" s="80" t="s">
        <v>61</v>
      </c>
      <c r="E471" s="80" t="s">
        <v>55</v>
      </c>
      <c r="F471" s="79">
        <v>7</v>
      </c>
      <c r="G471" s="81">
        <v>2030</v>
      </c>
      <c r="H471" s="81">
        <v>771.4</v>
      </c>
    </row>
    <row r="472" spans="1:8" x14ac:dyDescent="0.25">
      <c r="A472" s="78">
        <v>41368</v>
      </c>
      <c r="B472" s="79">
        <v>1945</v>
      </c>
      <c r="C472" s="80" t="s">
        <v>53</v>
      </c>
      <c r="D472" s="80" t="s">
        <v>61</v>
      </c>
      <c r="E472" s="80" t="s">
        <v>59</v>
      </c>
      <c r="F472" s="79">
        <v>10</v>
      </c>
      <c r="G472" s="81">
        <v>2310</v>
      </c>
      <c r="H472" s="81">
        <v>944.09699999999998</v>
      </c>
    </row>
    <row r="473" spans="1:8" x14ac:dyDescent="0.25">
      <c r="A473" s="78">
        <v>41369</v>
      </c>
      <c r="B473" s="79">
        <v>1581</v>
      </c>
      <c r="C473" s="80" t="s">
        <v>57</v>
      </c>
      <c r="D473" s="80" t="s">
        <v>61</v>
      </c>
      <c r="E473" s="80" t="s">
        <v>58</v>
      </c>
      <c r="F473" s="79">
        <v>7</v>
      </c>
      <c r="G473" s="81">
        <v>5386.5</v>
      </c>
      <c r="H473" s="81">
        <v>1577.8854000000001</v>
      </c>
    </row>
    <row r="474" spans="1:8" x14ac:dyDescent="0.25">
      <c r="A474" s="78">
        <v>41370</v>
      </c>
      <c r="B474" s="79">
        <v>1946</v>
      </c>
      <c r="C474" s="80" t="s">
        <v>56</v>
      </c>
      <c r="D474" s="80" t="s">
        <v>61</v>
      </c>
      <c r="E474" s="80" t="s">
        <v>59</v>
      </c>
      <c r="F474" s="79">
        <v>6</v>
      </c>
      <c r="G474" s="81">
        <v>7938</v>
      </c>
      <c r="H474" s="81">
        <v>1496.3130000000001</v>
      </c>
    </row>
    <row r="475" spans="1:8" x14ac:dyDescent="0.25">
      <c r="A475" s="78">
        <v>41371</v>
      </c>
      <c r="B475" s="79">
        <v>1582</v>
      </c>
      <c r="C475" s="80" t="s">
        <v>53</v>
      </c>
      <c r="D475" s="80" t="s">
        <v>61</v>
      </c>
      <c r="E475" s="80" t="s">
        <v>58</v>
      </c>
      <c r="F475" s="79">
        <v>10</v>
      </c>
      <c r="G475" s="81">
        <v>10400</v>
      </c>
      <c r="H475" s="81">
        <v>2102.88</v>
      </c>
    </row>
    <row r="476" spans="1:8" x14ac:dyDescent="0.25">
      <c r="A476" s="78">
        <v>41372</v>
      </c>
      <c r="B476" s="79">
        <v>1583</v>
      </c>
      <c r="C476" s="80" t="s">
        <v>56</v>
      </c>
      <c r="D476" s="80" t="s">
        <v>61</v>
      </c>
      <c r="E476" s="80" t="s">
        <v>58</v>
      </c>
      <c r="F476" s="79">
        <v>10</v>
      </c>
      <c r="G476" s="81">
        <v>2295</v>
      </c>
      <c r="H476" s="81">
        <v>937.9665</v>
      </c>
    </row>
    <row r="477" spans="1:8" x14ac:dyDescent="0.25">
      <c r="A477" s="78">
        <v>41373</v>
      </c>
      <c r="B477" s="79">
        <v>1584</v>
      </c>
      <c r="C477" s="80" t="s">
        <v>57</v>
      </c>
      <c r="D477" s="80" t="s">
        <v>61</v>
      </c>
      <c r="E477" s="80" t="s">
        <v>59</v>
      </c>
      <c r="F477" s="79">
        <v>10</v>
      </c>
      <c r="G477" s="81">
        <v>6120</v>
      </c>
      <c r="H477" s="81">
        <v>1800.9119999999998</v>
      </c>
    </row>
    <row r="478" spans="1:8" x14ac:dyDescent="0.25">
      <c r="A478" s="78">
        <v>41374</v>
      </c>
      <c r="B478" s="79">
        <v>1585</v>
      </c>
      <c r="C478" s="80" t="s">
        <v>53</v>
      </c>
      <c r="D478" s="80" t="s">
        <v>61</v>
      </c>
      <c r="E478" s="80" t="s">
        <v>59</v>
      </c>
      <c r="F478" s="79">
        <v>6</v>
      </c>
      <c r="G478" s="81">
        <v>10395</v>
      </c>
      <c r="H478" s="81">
        <v>1761.7446</v>
      </c>
    </row>
    <row r="479" spans="1:8" x14ac:dyDescent="0.25">
      <c r="A479" s="78">
        <v>41375</v>
      </c>
      <c r="B479" s="79">
        <v>1586</v>
      </c>
      <c r="C479" s="80" t="s">
        <v>56</v>
      </c>
      <c r="D479" s="80" t="s">
        <v>61</v>
      </c>
      <c r="E479" s="80" t="s">
        <v>59</v>
      </c>
      <c r="F479" s="79">
        <v>6</v>
      </c>
      <c r="G479" s="81">
        <v>13365</v>
      </c>
      <c r="H479" s="81">
        <v>3555.09</v>
      </c>
    </row>
    <row r="480" spans="1:8" x14ac:dyDescent="0.25">
      <c r="A480" s="78">
        <v>41376</v>
      </c>
      <c r="B480" s="79">
        <v>1973</v>
      </c>
      <c r="C480" s="80" t="s">
        <v>56</v>
      </c>
      <c r="D480" s="80" t="s">
        <v>61</v>
      </c>
      <c r="E480" s="80" t="s">
        <v>59</v>
      </c>
      <c r="F480" s="79">
        <v>9</v>
      </c>
      <c r="G480" s="81">
        <v>14647.5</v>
      </c>
      <c r="H480" s="81">
        <v>1078.3489499999998</v>
      </c>
    </row>
    <row r="481" spans="1:8" x14ac:dyDescent="0.25">
      <c r="A481" s="78">
        <v>41377</v>
      </c>
      <c r="B481" s="79">
        <v>1609</v>
      </c>
      <c r="C481" s="80" t="s">
        <v>53</v>
      </c>
      <c r="D481" s="80" t="s">
        <v>61</v>
      </c>
      <c r="E481" s="80" t="s">
        <v>58</v>
      </c>
      <c r="F481" s="79">
        <v>6</v>
      </c>
      <c r="G481" s="81">
        <v>8820</v>
      </c>
      <c r="H481" s="81">
        <v>2244.5136000000002</v>
      </c>
    </row>
    <row r="482" spans="1:8" x14ac:dyDescent="0.25">
      <c r="A482" s="78">
        <v>41378</v>
      </c>
      <c r="B482" s="79">
        <v>1974</v>
      </c>
      <c r="C482" s="80" t="s">
        <v>57</v>
      </c>
      <c r="D482" s="80" t="s">
        <v>61</v>
      </c>
      <c r="E482" s="80" t="s">
        <v>55</v>
      </c>
      <c r="F482" s="79">
        <v>10</v>
      </c>
      <c r="G482" s="81">
        <v>7020</v>
      </c>
      <c r="H482" s="81">
        <v>1829.4120000000003</v>
      </c>
    </row>
    <row r="483" spans="1:8" x14ac:dyDescent="0.25">
      <c r="A483" s="78">
        <v>41379</v>
      </c>
      <c r="B483" s="79">
        <v>1610</v>
      </c>
      <c r="C483" s="80" t="s">
        <v>56</v>
      </c>
      <c r="D483" s="80" t="s">
        <v>61</v>
      </c>
      <c r="E483" s="80" t="s">
        <v>58</v>
      </c>
      <c r="F483" s="79">
        <v>6</v>
      </c>
      <c r="G483" s="81">
        <v>3645</v>
      </c>
      <c r="H483" s="81">
        <v>747.58950000000004</v>
      </c>
    </row>
    <row r="484" spans="1:8" x14ac:dyDescent="0.25">
      <c r="A484" s="78">
        <v>41380</v>
      </c>
      <c r="B484" s="79">
        <v>1975</v>
      </c>
      <c r="C484" s="80" t="s">
        <v>53</v>
      </c>
      <c r="D484" s="80" t="s">
        <v>61</v>
      </c>
      <c r="E484" s="80" t="s">
        <v>55</v>
      </c>
      <c r="F484" s="79">
        <v>9</v>
      </c>
      <c r="G484" s="81">
        <v>2439</v>
      </c>
      <c r="H484" s="81">
        <v>2932.6535999999996</v>
      </c>
    </row>
    <row r="485" spans="1:8" x14ac:dyDescent="0.25">
      <c r="A485" s="78">
        <v>41381</v>
      </c>
      <c r="B485" s="79">
        <v>1611</v>
      </c>
      <c r="C485" s="80" t="s">
        <v>57</v>
      </c>
      <c r="D485" s="80" t="s">
        <v>61</v>
      </c>
      <c r="E485" s="80" t="s">
        <v>59</v>
      </c>
      <c r="F485" s="79">
        <v>6</v>
      </c>
      <c r="G485" s="81">
        <v>7560</v>
      </c>
      <c r="H485" s="81">
        <v>2169.7200000000003</v>
      </c>
    </row>
    <row r="486" spans="1:8" x14ac:dyDescent="0.25">
      <c r="A486" s="78">
        <v>41382</v>
      </c>
      <c r="B486" s="79">
        <v>1976</v>
      </c>
      <c r="C486" s="80" t="s">
        <v>56</v>
      </c>
      <c r="D486" s="80" t="s">
        <v>61</v>
      </c>
      <c r="E486" s="80" t="s">
        <v>55</v>
      </c>
      <c r="F486" s="79">
        <v>7</v>
      </c>
      <c r="G486" s="81">
        <v>7308</v>
      </c>
      <c r="H486" s="81">
        <v>1176.2226000000001</v>
      </c>
    </row>
    <row r="487" spans="1:8" x14ac:dyDescent="0.25">
      <c r="A487" s="78">
        <v>41383</v>
      </c>
      <c r="B487" s="79">
        <v>1612</v>
      </c>
      <c r="C487" s="80" t="s">
        <v>53</v>
      </c>
      <c r="D487" s="80" t="s">
        <v>61</v>
      </c>
      <c r="E487" s="80" t="s">
        <v>59</v>
      </c>
      <c r="F487" s="79">
        <v>6</v>
      </c>
      <c r="G487" s="81">
        <v>1741.5</v>
      </c>
      <c r="H487" s="81">
        <v>1614.3705</v>
      </c>
    </row>
    <row r="488" spans="1:8" x14ac:dyDescent="0.25">
      <c r="A488" s="78">
        <v>41384</v>
      </c>
      <c r="B488" s="79">
        <v>1977</v>
      </c>
      <c r="C488" s="80" t="s">
        <v>57</v>
      </c>
      <c r="D488" s="80" t="s">
        <v>61</v>
      </c>
      <c r="E488" s="80" t="s">
        <v>58</v>
      </c>
      <c r="F488" s="79">
        <v>6</v>
      </c>
      <c r="G488" s="81">
        <v>3492</v>
      </c>
      <c r="H488" s="81">
        <v>2941.1369999999997</v>
      </c>
    </row>
    <row r="489" spans="1:8" x14ac:dyDescent="0.25">
      <c r="A489" s="78">
        <v>41385</v>
      </c>
      <c r="B489" s="79">
        <v>1613</v>
      </c>
      <c r="C489" s="80" t="s">
        <v>56</v>
      </c>
      <c r="D489" s="80" t="s">
        <v>61</v>
      </c>
      <c r="E489" s="80" t="s">
        <v>59</v>
      </c>
      <c r="F489" s="79">
        <v>10</v>
      </c>
      <c r="G489" s="81">
        <v>2850</v>
      </c>
      <c r="H489" s="81">
        <v>3530.2949999999996</v>
      </c>
    </row>
    <row r="490" spans="1:8" x14ac:dyDescent="0.25">
      <c r="A490" s="78">
        <v>41386</v>
      </c>
      <c r="B490" s="79">
        <v>1978</v>
      </c>
      <c r="C490" s="80" t="s">
        <v>53</v>
      </c>
      <c r="D490" s="80" t="s">
        <v>61</v>
      </c>
      <c r="E490" s="80" t="s">
        <v>58</v>
      </c>
      <c r="F490" s="79">
        <v>8</v>
      </c>
      <c r="G490" s="81">
        <v>2520</v>
      </c>
      <c r="H490" s="81">
        <v>3844.2599999999998</v>
      </c>
    </row>
    <row r="491" spans="1:8" x14ac:dyDescent="0.25">
      <c r="A491" s="78">
        <v>41387</v>
      </c>
      <c r="B491" s="79">
        <v>1614</v>
      </c>
      <c r="C491" s="80" t="s">
        <v>57</v>
      </c>
      <c r="D491" s="80" t="s">
        <v>61</v>
      </c>
      <c r="E491" s="80" t="s">
        <v>55</v>
      </c>
      <c r="F491" s="79">
        <v>8</v>
      </c>
      <c r="G491" s="81">
        <v>3408</v>
      </c>
      <c r="H491" s="81">
        <v>1704.3407999999997</v>
      </c>
    </row>
    <row r="492" spans="1:8" x14ac:dyDescent="0.25">
      <c r="A492" s="78">
        <v>41388</v>
      </c>
      <c r="B492" s="79">
        <v>1979</v>
      </c>
      <c r="C492" s="80" t="s">
        <v>56</v>
      </c>
      <c r="D492" s="80" t="s">
        <v>61</v>
      </c>
      <c r="E492" s="80" t="s">
        <v>58</v>
      </c>
      <c r="F492" s="79">
        <v>7</v>
      </c>
      <c r="G492" s="81">
        <v>7812</v>
      </c>
      <c r="H492" s="81">
        <v>2902.9391999999998</v>
      </c>
    </row>
    <row r="493" spans="1:8" x14ac:dyDescent="0.25">
      <c r="A493" s="78">
        <v>41389</v>
      </c>
      <c r="B493" s="79">
        <v>1615</v>
      </c>
      <c r="C493" s="80" t="s">
        <v>53</v>
      </c>
      <c r="D493" s="80" t="s">
        <v>61</v>
      </c>
      <c r="E493" s="80" t="s">
        <v>55</v>
      </c>
      <c r="F493" s="79">
        <v>10</v>
      </c>
      <c r="G493" s="81">
        <v>9600</v>
      </c>
      <c r="H493" s="81">
        <v>1070.1600000000001</v>
      </c>
    </row>
    <row r="494" spans="1:8" x14ac:dyDescent="0.25">
      <c r="A494" s="78">
        <v>41390</v>
      </c>
      <c r="B494" s="79">
        <v>1980</v>
      </c>
      <c r="C494" s="80" t="s">
        <v>57</v>
      </c>
      <c r="D494" s="80" t="s">
        <v>61</v>
      </c>
      <c r="E494" s="80" t="s">
        <v>59</v>
      </c>
      <c r="F494" s="79">
        <v>6</v>
      </c>
      <c r="G494" s="81">
        <v>4950</v>
      </c>
      <c r="H494" s="81">
        <v>4145.13</v>
      </c>
    </row>
    <row r="495" spans="1:8" x14ac:dyDescent="0.25">
      <c r="A495" s="78">
        <v>41391</v>
      </c>
      <c r="B495" s="79">
        <v>1616</v>
      </c>
      <c r="C495" s="80" t="s">
        <v>56</v>
      </c>
      <c r="D495" s="80" t="s">
        <v>61</v>
      </c>
      <c r="E495" s="80" t="s">
        <v>55</v>
      </c>
      <c r="F495" s="79">
        <v>9</v>
      </c>
      <c r="G495" s="81">
        <v>6075</v>
      </c>
      <c r="H495" s="81">
        <v>850.09500000000003</v>
      </c>
    </row>
    <row r="496" spans="1:8" x14ac:dyDescent="0.25">
      <c r="A496" s="78">
        <v>41392</v>
      </c>
      <c r="B496" s="79">
        <v>1981</v>
      </c>
      <c r="C496" s="80" t="s">
        <v>53</v>
      </c>
      <c r="D496" s="80" t="s">
        <v>61</v>
      </c>
      <c r="E496" s="80" t="s">
        <v>59</v>
      </c>
      <c r="F496" s="79">
        <v>10</v>
      </c>
      <c r="G496" s="81">
        <v>11880</v>
      </c>
      <c r="H496" s="81">
        <v>3659.04</v>
      </c>
    </row>
    <row r="497" spans="1:8" x14ac:dyDescent="0.25">
      <c r="A497" s="78">
        <v>41393</v>
      </c>
      <c r="B497" s="79">
        <v>1617</v>
      </c>
      <c r="C497" s="80" t="s">
        <v>57</v>
      </c>
      <c r="D497" s="80" t="s">
        <v>61</v>
      </c>
      <c r="E497" s="80" t="s">
        <v>58</v>
      </c>
      <c r="F497" s="79">
        <v>8</v>
      </c>
      <c r="G497" s="81">
        <v>2964</v>
      </c>
      <c r="H497" s="81">
        <v>889.49639999999988</v>
      </c>
    </row>
    <row r="498" spans="1:8" x14ac:dyDescent="0.25">
      <c r="A498" s="78">
        <v>41394</v>
      </c>
      <c r="B498" s="79">
        <v>1982</v>
      </c>
      <c r="C498" s="80" t="s">
        <v>56</v>
      </c>
      <c r="D498" s="80" t="s">
        <v>61</v>
      </c>
      <c r="E498" s="80" t="s">
        <v>59</v>
      </c>
      <c r="F498" s="79">
        <v>10</v>
      </c>
      <c r="G498" s="81">
        <v>13275</v>
      </c>
      <c r="H498" s="81">
        <v>1865.9339999999997</v>
      </c>
    </row>
    <row r="499" spans="1:8" x14ac:dyDescent="0.25">
      <c r="A499" s="78">
        <v>41395</v>
      </c>
      <c r="B499" s="79">
        <v>1618</v>
      </c>
      <c r="C499" s="80" t="s">
        <v>53</v>
      </c>
      <c r="D499" s="80" t="s">
        <v>61</v>
      </c>
      <c r="E499" s="80" t="s">
        <v>58</v>
      </c>
      <c r="F499" s="79">
        <v>10</v>
      </c>
      <c r="G499" s="81">
        <v>11760</v>
      </c>
      <c r="H499" s="81">
        <v>3227.2380000000003</v>
      </c>
    </row>
    <row r="500" spans="1:8" x14ac:dyDescent="0.25">
      <c r="A500" s="78">
        <v>41396</v>
      </c>
      <c r="B500" s="79">
        <v>1619</v>
      </c>
      <c r="C500" s="80" t="s">
        <v>56</v>
      </c>
      <c r="D500" s="80" t="s">
        <v>61</v>
      </c>
      <c r="E500" s="80" t="s">
        <v>58</v>
      </c>
      <c r="F500" s="79">
        <v>8</v>
      </c>
      <c r="G500" s="81">
        <v>9216</v>
      </c>
      <c r="H500" s="81">
        <v>806.39999999999986</v>
      </c>
    </row>
    <row r="501" spans="1:8" x14ac:dyDescent="0.25">
      <c r="A501" s="78">
        <v>41397</v>
      </c>
      <c r="B501" s="79">
        <v>1620</v>
      </c>
      <c r="C501" s="80" t="s">
        <v>57</v>
      </c>
      <c r="D501" s="80" t="s">
        <v>61</v>
      </c>
      <c r="E501" s="80" t="s">
        <v>59</v>
      </c>
      <c r="F501" s="79">
        <v>6</v>
      </c>
      <c r="G501" s="81">
        <v>3888</v>
      </c>
      <c r="H501" s="81">
        <v>1395.0144</v>
      </c>
    </row>
    <row r="502" spans="1:8" x14ac:dyDescent="0.25">
      <c r="A502" s="78">
        <v>41398</v>
      </c>
      <c r="B502" s="79">
        <v>1621</v>
      </c>
      <c r="C502" s="80" t="s">
        <v>53</v>
      </c>
      <c r="D502" s="80" t="s">
        <v>61</v>
      </c>
      <c r="E502" s="80" t="s">
        <v>59</v>
      </c>
      <c r="F502" s="79">
        <v>10</v>
      </c>
      <c r="G502" s="81">
        <v>5000</v>
      </c>
      <c r="H502" s="81">
        <v>4843.75</v>
      </c>
    </row>
    <row r="503" spans="1:8" x14ac:dyDescent="0.25">
      <c r="A503" s="78">
        <v>41399</v>
      </c>
      <c r="B503" s="79">
        <v>1622</v>
      </c>
      <c r="C503" s="80" t="s">
        <v>56</v>
      </c>
      <c r="D503" s="80" t="s">
        <v>61</v>
      </c>
      <c r="E503" s="80" t="s">
        <v>59</v>
      </c>
      <c r="F503" s="79">
        <v>6</v>
      </c>
      <c r="G503" s="81">
        <v>7128</v>
      </c>
      <c r="H503" s="81">
        <v>783.54539999999986</v>
      </c>
    </row>
    <row r="504" spans="1:8" x14ac:dyDescent="0.25">
      <c r="A504" s="78">
        <v>41400</v>
      </c>
      <c r="B504" s="79">
        <v>1992</v>
      </c>
      <c r="C504" s="80" t="s">
        <v>57</v>
      </c>
      <c r="D504" s="80" t="s">
        <v>61</v>
      </c>
      <c r="E504" s="80" t="s">
        <v>55</v>
      </c>
      <c r="F504" s="79">
        <v>6</v>
      </c>
      <c r="G504" s="81">
        <v>3726</v>
      </c>
      <c r="H504" s="81">
        <v>745.01369999999997</v>
      </c>
    </row>
    <row r="505" spans="1:8" x14ac:dyDescent="0.25">
      <c r="A505" s="78">
        <v>41401</v>
      </c>
      <c r="B505" s="79">
        <v>1993</v>
      </c>
      <c r="C505" s="80" t="s">
        <v>53</v>
      </c>
      <c r="D505" s="80" t="s">
        <v>61</v>
      </c>
      <c r="E505" s="80" t="s">
        <v>55</v>
      </c>
      <c r="F505" s="79">
        <v>8</v>
      </c>
      <c r="G505" s="81">
        <v>6144</v>
      </c>
      <c r="H505" s="81">
        <v>1320.6528000000001</v>
      </c>
    </row>
    <row r="506" spans="1:8" x14ac:dyDescent="0.25">
      <c r="A506" s="78">
        <v>41767</v>
      </c>
      <c r="B506" s="79">
        <v>1994</v>
      </c>
      <c r="C506" s="80" t="s">
        <v>56</v>
      </c>
      <c r="D506" s="80" t="s">
        <v>61</v>
      </c>
      <c r="E506" s="80" t="s">
        <v>55</v>
      </c>
      <c r="F506" s="79">
        <v>8</v>
      </c>
      <c r="G506" s="81">
        <v>2232</v>
      </c>
      <c r="H506" s="81">
        <v>869.14080000000001</v>
      </c>
    </row>
    <row r="507" spans="1:8" x14ac:dyDescent="0.25">
      <c r="A507" s="78">
        <v>41768</v>
      </c>
      <c r="B507" s="79">
        <v>1995</v>
      </c>
      <c r="C507" s="80" t="s">
        <v>57</v>
      </c>
      <c r="D507" s="80" t="s">
        <v>61</v>
      </c>
      <c r="E507" s="80" t="s">
        <v>58</v>
      </c>
      <c r="F507" s="79">
        <v>8</v>
      </c>
      <c r="G507" s="81">
        <v>7860</v>
      </c>
      <c r="H507" s="81">
        <v>1054.1831999999999</v>
      </c>
    </row>
    <row r="508" spans="1:8" x14ac:dyDescent="0.25">
      <c r="A508" s="78">
        <v>41769</v>
      </c>
      <c r="B508" s="79">
        <v>1996</v>
      </c>
      <c r="C508" s="80" t="s">
        <v>53</v>
      </c>
      <c r="D508" s="80" t="s">
        <v>61</v>
      </c>
      <c r="E508" s="80" t="s">
        <v>58</v>
      </c>
      <c r="F508" s="79">
        <v>10</v>
      </c>
      <c r="G508" s="81">
        <v>3330</v>
      </c>
      <c r="H508" s="81">
        <v>1313.3519999999999</v>
      </c>
    </row>
    <row r="509" spans="1:8" x14ac:dyDescent="0.25">
      <c r="A509" s="78">
        <v>41770</v>
      </c>
      <c r="B509" s="79">
        <v>1632</v>
      </c>
      <c r="C509" s="80" t="s">
        <v>57</v>
      </c>
      <c r="D509" s="80" t="s">
        <v>61</v>
      </c>
      <c r="E509" s="80" t="s">
        <v>55</v>
      </c>
      <c r="F509" s="79">
        <v>6</v>
      </c>
      <c r="G509" s="81">
        <v>4725</v>
      </c>
      <c r="H509" s="81">
        <v>651.73500000000001</v>
      </c>
    </row>
    <row r="510" spans="1:8" x14ac:dyDescent="0.25">
      <c r="A510" s="78">
        <v>41771</v>
      </c>
      <c r="B510" s="79">
        <v>1997</v>
      </c>
      <c r="C510" s="80" t="s">
        <v>56</v>
      </c>
      <c r="D510" s="80" t="s">
        <v>61</v>
      </c>
      <c r="E510" s="80" t="s">
        <v>58</v>
      </c>
      <c r="F510" s="79">
        <v>8</v>
      </c>
      <c r="G510" s="81">
        <v>3408</v>
      </c>
      <c r="H510" s="81">
        <v>2123.8656000000001</v>
      </c>
    </row>
    <row r="511" spans="1:8" x14ac:dyDescent="0.25">
      <c r="A511" s="78">
        <v>41772</v>
      </c>
      <c r="B511" s="79">
        <v>1633</v>
      </c>
      <c r="C511" s="80" t="s">
        <v>53</v>
      </c>
      <c r="D511" s="80" t="s">
        <v>61</v>
      </c>
      <c r="E511" s="80" t="s">
        <v>55</v>
      </c>
      <c r="F511" s="79">
        <v>10</v>
      </c>
      <c r="G511" s="81">
        <v>11560</v>
      </c>
      <c r="H511" s="81">
        <v>4369.68</v>
      </c>
    </row>
    <row r="512" spans="1:8" x14ac:dyDescent="0.25">
      <c r="A512" s="78">
        <v>41773</v>
      </c>
      <c r="B512" s="79">
        <v>1998</v>
      </c>
      <c r="C512" s="80" t="s">
        <v>57</v>
      </c>
      <c r="D512" s="80" t="s">
        <v>61</v>
      </c>
      <c r="E512" s="80" t="s">
        <v>59</v>
      </c>
      <c r="F512" s="79">
        <v>10</v>
      </c>
      <c r="G512" s="81">
        <v>7320</v>
      </c>
      <c r="H512" s="81">
        <v>798.61199999999997</v>
      </c>
    </row>
    <row r="513" spans="1:8" x14ac:dyDescent="0.25">
      <c r="A513" s="78">
        <v>41774</v>
      </c>
      <c r="B513" s="79">
        <v>1634</v>
      </c>
      <c r="C513" s="80" t="s">
        <v>56</v>
      </c>
      <c r="D513" s="80" t="s">
        <v>61</v>
      </c>
      <c r="E513" s="80" t="s">
        <v>55</v>
      </c>
      <c r="F513" s="79">
        <v>10</v>
      </c>
      <c r="G513" s="81">
        <v>5130</v>
      </c>
      <c r="H513" s="81">
        <v>1311.57</v>
      </c>
    </row>
    <row r="514" spans="1:8" x14ac:dyDescent="0.25">
      <c r="A514" s="78">
        <v>41775</v>
      </c>
      <c r="B514" s="79">
        <v>1999</v>
      </c>
      <c r="C514" s="80" t="s">
        <v>53</v>
      </c>
      <c r="D514" s="80" t="s">
        <v>61</v>
      </c>
      <c r="E514" s="80" t="s">
        <v>59</v>
      </c>
      <c r="F514" s="79">
        <v>8</v>
      </c>
      <c r="G514" s="81">
        <v>8864</v>
      </c>
      <c r="H514" s="81">
        <v>723.30240000000003</v>
      </c>
    </row>
    <row r="515" spans="1:8" x14ac:dyDescent="0.25">
      <c r="A515" s="78">
        <v>41776</v>
      </c>
      <c r="B515" s="79">
        <v>1635</v>
      </c>
      <c r="C515" s="80" t="s">
        <v>57</v>
      </c>
      <c r="D515" s="80" t="s">
        <v>61</v>
      </c>
      <c r="E515" s="80" t="s">
        <v>58</v>
      </c>
      <c r="F515" s="79">
        <v>8</v>
      </c>
      <c r="G515" s="81">
        <v>2064</v>
      </c>
      <c r="H515" s="81">
        <v>817.55039999999997</v>
      </c>
    </row>
    <row r="516" spans="1:8" x14ac:dyDescent="0.25">
      <c r="A516" s="78">
        <v>41777</v>
      </c>
      <c r="B516" s="79">
        <v>2000</v>
      </c>
      <c r="C516" s="80" t="s">
        <v>56</v>
      </c>
      <c r="D516" s="80" t="s">
        <v>61</v>
      </c>
      <c r="E516" s="80" t="s">
        <v>59</v>
      </c>
      <c r="F516" s="79">
        <v>7</v>
      </c>
      <c r="G516" s="81">
        <v>2226</v>
      </c>
      <c r="H516" s="81">
        <v>2221.7705999999998</v>
      </c>
    </row>
    <row r="517" spans="1:8" x14ac:dyDescent="0.25">
      <c r="A517" s="78">
        <v>41778</v>
      </c>
      <c r="B517" s="79">
        <v>1636</v>
      </c>
      <c r="C517" s="80" t="s">
        <v>53</v>
      </c>
      <c r="D517" s="80" t="s">
        <v>61</v>
      </c>
      <c r="E517" s="80" t="s">
        <v>58</v>
      </c>
      <c r="F517" s="79">
        <v>6</v>
      </c>
      <c r="G517" s="81">
        <v>5319</v>
      </c>
      <c r="H517" s="81">
        <v>586.33109999999999</v>
      </c>
    </row>
    <row r="518" spans="1:8" x14ac:dyDescent="0.25">
      <c r="A518" s="78">
        <v>41779</v>
      </c>
      <c r="B518" s="79">
        <v>2001</v>
      </c>
      <c r="C518" s="80" t="s">
        <v>57</v>
      </c>
      <c r="D518" s="80" t="s">
        <v>61</v>
      </c>
      <c r="E518" s="80" t="s">
        <v>55</v>
      </c>
      <c r="F518" s="79">
        <v>6</v>
      </c>
      <c r="G518" s="81">
        <v>3096</v>
      </c>
      <c r="H518" s="81">
        <v>655.42319999999995</v>
      </c>
    </row>
    <row r="519" spans="1:8" x14ac:dyDescent="0.25">
      <c r="A519" s="78">
        <v>41780</v>
      </c>
      <c r="B519" s="79">
        <v>1637</v>
      </c>
      <c r="C519" s="80" t="s">
        <v>56</v>
      </c>
      <c r="D519" s="80" t="s">
        <v>61</v>
      </c>
      <c r="E519" s="80" t="s">
        <v>58</v>
      </c>
      <c r="F519" s="79">
        <v>7</v>
      </c>
      <c r="G519" s="81">
        <v>5481</v>
      </c>
      <c r="H519" s="81">
        <v>2782.5209999999997</v>
      </c>
    </row>
    <row r="520" spans="1:8" x14ac:dyDescent="0.25">
      <c r="A520" s="78">
        <v>41781</v>
      </c>
      <c r="B520" s="79">
        <v>2002</v>
      </c>
      <c r="C520" s="80" t="s">
        <v>53</v>
      </c>
      <c r="D520" s="80" t="s">
        <v>61</v>
      </c>
      <c r="E520" s="80" t="s">
        <v>55</v>
      </c>
      <c r="F520" s="79">
        <v>7</v>
      </c>
      <c r="G520" s="81">
        <v>5460</v>
      </c>
      <c r="H520" s="81">
        <v>894.62099999999998</v>
      </c>
    </row>
    <row r="521" spans="1:8" x14ac:dyDescent="0.25">
      <c r="A521" s="78">
        <v>41782</v>
      </c>
      <c r="B521" s="79">
        <v>1638</v>
      </c>
      <c r="C521" s="80" t="s">
        <v>57</v>
      </c>
      <c r="D521" s="80" t="s">
        <v>61</v>
      </c>
      <c r="E521" s="80" t="s">
        <v>59</v>
      </c>
      <c r="F521" s="79">
        <v>9</v>
      </c>
      <c r="G521" s="81">
        <v>4657.5</v>
      </c>
      <c r="H521" s="81">
        <v>2321.9190000000003</v>
      </c>
    </row>
    <row r="522" spans="1:8" x14ac:dyDescent="0.25">
      <c r="A522" s="78">
        <v>41783</v>
      </c>
      <c r="B522" s="79">
        <v>2003</v>
      </c>
      <c r="C522" s="80" t="s">
        <v>56</v>
      </c>
      <c r="D522" s="80" t="s">
        <v>61</v>
      </c>
      <c r="E522" s="80" t="s">
        <v>55</v>
      </c>
      <c r="F522" s="79">
        <v>6</v>
      </c>
      <c r="G522" s="81">
        <v>7020</v>
      </c>
      <c r="H522" s="81">
        <v>3597.0479999999998</v>
      </c>
    </row>
    <row r="523" spans="1:8" x14ac:dyDescent="0.25">
      <c r="A523" s="78">
        <v>41784</v>
      </c>
      <c r="B523" s="79">
        <v>1639</v>
      </c>
      <c r="C523" s="80" t="s">
        <v>53</v>
      </c>
      <c r="D523" s="80" t="s">
        <v>61</v>
      </c>
      <c r="E523" s="80" t="s">
        <v>59</v>
      </c>
      <c r="F523" s="79">
        <v>7</v>
      </c>
      <c r="G523" s="81">
        <v>2635.5</v>
      </c>
      <c r="H523" s="81">
        <v>3538.1587500000001</v>
      </c>
    </row>
    <row r="524" spans="1:8" x14ac:dyDescent="0.25">
      <c r="A524" s="78">
        <v>41785</v>
      </c>
      <c r="B524" s="79">
        <v>2004</v>
      </c>
      <c r="C524" s="80" t="s">
        <v>57</v>
      </c>
      <c r="D524" s="80" t="s">
        <v>61</v>
      </c>
      <c r="E524" s="80" t="s">
        <v>58</v>
      </c>
      <c r="F524" s="79">
        <v>8</v>
      </c>
      <c r="G524" s="81">
        <v>4080</v>
      </c>
      <c r="H524" s="81">
        <v>2063.0519999999997</v>
      </c>
    </row>
    <row r="525" spans="1:8" x14ac:dyDescent="0.25">
      <c r="A525" s="78">
        <v>41786</v>
      </c>
      <c r="B525" s="79">
        <v>1640</v>
      </c>
      <c r="C525" s="80" t="s">
        <v>56</v>
      </c>
      <c r="D525" s="80" t="s">
        <v>61</v>
      </c>
      <c r="E525" s="80" t="s">
        <v>59</v>
      </c>
      <c r="F525" s="79">
        <v>9</v>
      </c>
      <c r="G525" s="81">
        <v>4900.5</v>
      </c>
      <c r="H525" s="81">
        <v>992.51460000000009</v>
      </c>
    </row>
    <row r="526" spans="1:8" x14ac:dyDescent="0.25">
      <c r="A526" s="78">
        <v>41787</v>
      </c>
      <c r="B526" s="79">
        <v>2005</v>
      </c>
      <c r="C526" s="80" t="s">
        <v>53</v>
      </c>
      <c r="D526" s="80" t="s">
        <v>61</v>
      </c>
      <c r="E526" s="80" t="s">
        <v>58</v>
      </c>
      <c r="F526" s="79">
        <v>6</v>
      </c>
      <c r="G526" s="81">
        <v>2610</v>
      </c>
      <c r="H526" s="81">
        <v>3297.9960000000001</v>
      </c>
    </row>
    <row r="527" spans="1:8" x14ac:dyDescent="0.25">
      <c r="A527" s="78">
        <v>41788</v>
      </c>
      <c r="B527" s="79">
        <v>1641</v>
      </c>
      <c r="C527" s="80" t="s">
        <v>57</v>
      </c>
      <c r="D527" s="80" t="s">
        <v>61</v>
      </c>
      <c r="E527" s="80" t="s">
        <v>55</v>
      </c>
      <c r="F527" s="79">
        <v>9</v>
      </c>
      <c r="G527" s="81">
        <v>1593</v>
      </c>
      <c r="H527" s="81">
        <v>2850.8328000000001</v>
      </c>
    </row>
    <row r="528" spans="1:8" x14ac:dyDescent="0.25">
      <c r="A528" s="78">
        <v>41789</v>
      </c>
      <c r="B528" s="79">
        <v>2006</v>
      </c>
      <c r="C528" s="80" t="s">
        <v>56</v>
      </c>
      <c r="D528" s="80" t="s">
        <v>61</v>
      </c>
      <c r="E528" s="80" t="s">
        <v>58</v>
      </c>
      <c r="F528" s="79">
        <v>6</v>
      </c>
      <c r="G528" s="81">
        <v>5724</v>
      </c>
      <c r="H528" s="81">
        <v>2687.4180000000001</v>
      </c>
    </row>
    <row r="529" spans="1:8" x14ac:dyDescent="0.25">
      <c r="A529" s="78">
        <v>41790</v>
      </c>
      <c r="B529" s="79">
        <v>1642</v>
      </c>
      <c r="C529" s="80" t="s">
        <v>53</v>
      </c>
      <c r="D529" s="80" t="s">
        <v>61</v>
      </c>
      <c r="E529" s="80" t="s">
        <v>55</v>
      </c>
      <c r="F529" s="79">
        <v>10</v>
      </c>
      <c r="G529" s="81">
        <v>6930</v>
      </c>
      <c r="H529" s="81">
        <v>3246.9359999999997</v>
      </c>
    </row>
    <row r="530" spans="1:8" x14ac:dyDescent="0.25">
      <c r="A530" s="78">
        <v>41791</v>
      </c>
      <c r="B530" s="79">
        <v>2007</v>
      </c>
      <c r="C530" s="80" t="s">
        <v>57</v>
      </c>
      <c r="D530" s="80" t="s">
        <v>61</v>
      </c>
      <c r="E530" s="80" t="s">
        <v>59</v>
      </c>
      <c r="F530" s="79">
        <v>9</v>
      </c>
      <c r="G530" s="81">
        <v>11790</v>
      </c>
      <c r="H530" s="81">
        <v>4036.8959999999997</v>
      </c>
    </row>
    <row r="531" spans="1:8" x14ac:dyDescent="0.25">
      <c r="A531" s="78">
        <v>41792</v>
      </c>
      <c r="B531" s="79">
        <v>1643</v>
      </c>
      <c r="C531" s="80" t="s">
        <v>56</v>
      </c>
      <c r="D531" s="80" t="s">
        <v>61</v>
      </c>
      <c r="E531" s="80" t="s">
        <v>55</v>
      </c>
      <c r="F531" s="79">
        <v>6</v>
      </c>
      <c r="G531" s="81">
        <v>2556</v>
      </c>
      <c r="H531" s="81">
        <v>3082.5360000000005</v>
      </c>
    </row>
    <row r="532" spans="1:8" x14ac:dyDescent="0.25">
      <c r="A532" s="78">
        <v>41793</v>
      </c>
      <c r="B532" s="79">
        <v>2008</v>
      </c>
      <c r="C532" s="80" t="s">
        <v>53</v>
      </c>
      <c r="D532" s="80" t="s">
        <v>61</v>
      </c>
      <c r="E532" s="80" t="s">
        <v>59</v>
      </c>
      <c r="F532" s="79">
        <v>6</v>
      </c>
      <c r="G532" s="81">
        <v>4410</v>
      </c>
      <c r="H532" s="81">
        <v>876.92849999999999</v>
      </c>
    </row>
    <row r="533" spans="1:8" x14ac:dyDescent="0.25">
      <c r="A533" s="78">
        <v>41794</v>
      </c>
      <c r="B533" s="79">
        <v>1644</v>
      </c>
      <c r="C533" s="80" t="s">
        <v>57</v>
      </c>
      <c r="D533" s="80" t="s">
        <v>61</v>
      </c>
      <c r="E533" s="80" t="s">
        <v>58</v>
      </c>
      <c r="F533" s="79">
        <v>7</v>
      </c>
      <c r="G533" s="81">
        <v>2856</v>
      </c>
      <c r="H533" s="81">
        <v>3148.74</v>
      </c>
    </row>
    <row r="534" spans="1:8" x14ac:dyDescent="0.25">
      <c r="A534" s="78">
        <v>41795</v>
      </c>
      <c r="B534" s="79">
        <v>2009</v>
      </c>
      <c r="C534" s="80" t="s">
        <v>56</v>
      </c>
      <c r="D534" s="80" t="s">
        <v>61</v>
      </c>
      <c r="E534" s="80" t="s">
        <v>59</v>
      </c>
      <c r="F534" s="79">
        <v>9</v>
      </c>
      <c r="G534" s="81">
        <v>6318</v>
      </c>
      <c r="H534" s="81">
        <v>2062.1951999999997</v>
      </c>
    </row>
    <row r="535" spans="1:8" x14ac:dyDescent="0.25">
      <c r="A535" s="78">
        <v>41796</v>
      </c>
      <c r="B535" s="79">
        <v>1645</v>
      </c>
      <c r="C535" s="80" t="s">
        <v>53</v>
      </c>
      <c r="D535" s="80" t="s">
        <v>61</v>
      </c>
      <c r="E535" s="80" t="s">
        <v>58</v>
      </c>
      <c r="F535" s="79">
        <v>7</v>
      </c>
      <c r="G535" s="81">
        <v>4186</v>
      </c>
      <c r="H535" s="81">
        <v>2015.5590000000002</v>
      </c>
    </row>
    <row r="536" spans="1:8" x14ac:dyDescent="0.25">
      <c r="A536" s="78">
        <v>41797</v>
      </c>
      <c r="B536" s="79">
        <v>2010</v>
      </c>
      <c r="C536" s="80" t="s">
        <v>57</v>
      </c>
      <c r="D536" s="80" t="s">
        <v>61</v>
      </c>
      <c r="E536" s="80" t="s">
        <v>55</v>
      </c>
      <c r="F536" s="79">
        <v>6</v>
      </c>
      <c r="G536" s="81">
        <v>9000</v>
      </c>
      <c r="H536" s="81">
        <v>1546.56</v>
      </c>
    </row>
    <row r="537" spans="1:8" x14ac:dyDescent="0.25">
      <c r="A537" s="78">
        <v>41798</v>
      </c>
      <c r="B537" s="79">
        <v>1646</v>
      </c>
      <c r="C537" s="80" t="s">
        <v>56</v>
      </c>
      <c r="D537" s="80" t="s">
        <v>61</v>
      </c>
      <c r="E537" s="80" t="s">
        <v>58</v>
      </c>
      <c r="F537" s="79">
        <v>9</v>
      </c>
      <c r="G537" s="81">
        <v>11448</v>
      </c>
      <c r="H537" s="81">
        <v>5098.6530000000002</v>
      </c>
    </row>
    <row r="538" spans="1:8" x14ac:dyDescent="0.25">
      <c r="A538" s="78">
        <v>41799</v>
      </c>
      <c r="B538" s="79">
        <v>2011</v>
      </c>
      <c r="C538" s="80" t="s">
        <v>53</v>
      </c>
      <c r="D538" s="80" t="s">
        <v>61</v>
      </c>
      <c r="E538" s="80" t="s">
        <v>55</v>
      </c>
      <c r="F538" s="79">
        <v>9</v>
      </c>
      <c r="G538" s="81">
        <v>14850</v>
      </c>
      <c r="H538" s="81">
        <v>923.07600000000002</v>
      </c>
    </row>
    <row r="539" spans="1:8" x14ac:dyDescent="0.25">
      <c r="A539" s="78">
        <v>41800</v>
      </c>
      <c r="B539" s="79">
        <v>1647</v>
      </c>
      <c r="C539" s="80" t="s">
        <v>57</v>
      </c>
      <c r="D539" s="80" t="s">
        <v>61</v>
      </c>
      <c r="E539" s="80" t="s">
        <v>59</v>
      </c>
      <c r="F539" s="79">
        <v>9</v>
      </c>
      <c r="G539" s="81">
        <v>4941</v>
      </c>
      <c r="H539" s="81">
        <v>998.74080000000004</v>
      </c>
    </row>
    <row r="540" spans="1:8" x14ac:dyDescent="0.25">
      <c r="A540" s="78">
        <v>41801</v>
      </c>
      <c r="B540" s="79">
        <v>2012</v>
      </c>
      <c r="C540" s="80" t="s">
        <v>56</v>
      </c>
      <c r="D540" s="80" t="s">
        <v>61</v>
      </c>
      <c r="E540" s="80" t="s">
        <v>55</v>
      </c>
      <c r="F540" s="79">
        <v>9</v>
      </c>
      <c r="G540" s="81">
        <v>9288</v>
      </c>
      <c r="H540" s="81">
        <v>4353.75</v>
      </c>
    </row>
    <row r="541" spans="1:8" x14ac:dyDescent="0.25">
      <c r="A541" s="78">
        <v>41802</v>
      </c>
      <c r="B541" s="79">
        <v>1648</v>
      </c>
      <c r="C541" s="80" t="s">
        <v>53</v>
      </c>
      <c r="D541" s="80" t="s">
        <v>61</v>
      </c>
      <c r="E541" s="80" t="s">
        <v>59</v>
      </c>
      <c r="F541" s="79">
        <v>7</v>
      </c>
      <c r="G541" s="81">
        <v>8064</v>
      </c>
      <c r="H541" s="81">
        <v>2388.96</v>
      </c>
    </row>
    <row r="542" spans="1:8" x14ac:dyDescent="0.25">
      <c r="A542" s="78">
        <v>41803</v>
      </c>
      <c r="B542" s="79">
        <v>2013</v>
      </c>
      <c r="C542" s="80" t="s">
        <v>57</v>
      </c>
      <c r="D542" s="80" t="s">
        <v>61</v>
      </c>
      <c r="E542" s="80" t="s">
        <v>58</v>
      </c>
      <c r="F542" s="79">
        <v>9</v>
      </c>
      <c r="G542" s="81">
        <v>5751</v>
      </c>
      <c r="H542" s="81">
        <v>718.49160000000006</v>
      </c>
    </row>
    <row r="543" spans="1:8" x14ac:dyDescent="0.25">
      <c r="A543" s="78">
        <v>41804</v>
      </c>
      <c r="B543" s="79">
        <v>1649</v>
      </c>
      <c r="C543" s="80" t="s">
        <v>56</v>
      </c>
      <c r="D543" s="80" t="s">
        <v>61</v>
      </c>
      <c r="E543" s="80" t="s">
        <v>59</v>
      </c>
      <c r="F543" s="79">
        <v>7</v>
      </c>
      <c r="G543" s="81">
        <v>3360</v>
      </c>
      <c r="H543" s="81">
        <v>3539.76</v>
      </c>
    </row>
    <row r="544" spans="1:8" x14ac:dyDescent="0.25">
      <c r="A544" s="78">
        <v>41805</v>
      </c>
      <c r="B544" s="79">
        <v>2014</v>
      </c>
      <c r="C544" s="80" t="s">
        <v>53</v>
      </c>
      <c r="D544" s="80" t="s">
        <v>61</v>
      </c>
      <c r="E544" s="80" t="s">
        <v>58</v>
      </c>
      <c r="F544" s="79">
        <v>7</v>
      </c>
      <c r="G544" s="81">
        <v>5229</v>
      </c>
      <c r="H544" s="81">
        <v>2625.8295000000003</v>
      </c>
    </row>
    <row r="545" spans="1:8" x14ac:dyDescent="0.25">
      <c r="A545" s="78">
        <v>41806</v>
      </c>
      <c r="B545" s="79">
        <v>1650</v>
      </c>
      <c r="C545" s="80" t="s">
        <v>57</v>
      </c>
      <c r="D545" s="80" t="s">
        <v>61</v>
      </c>
      <c r="E545" s="80" t="s">
        <v>55</v>
      </c>
      <c r="F545" s="79">
        <v>7</v>
      </c>
      <c r="G545" s="81">
        <v>1732.5</v>
      </c>
      <c r="H545" s="81">
        <v>690.40125000000012</v>
      </c>
    </row>
    <row r="546" spans="1:8" x14ac:dyDescent="0.25">
      <c r="A546" s="78">
        <v>41807</v>
      </c>
      <c r="B546" s="79">
        <v>2015</v>
      </c>
      <c r="C546" s="80" t="s">
        <v>56</v>
      </c>
      <c r="D546" s="80" t="s">
        <v>61</v>
      </c>
      <c r="E546" s="80" t="s">
        <v>58</v>
      </c>
      <c r="F546" s="79">
        <v>7</v>
      </c>
      <c r="G546" s="81">
        <v>9828</v>
      </c>
      <c r="H546" s="81">
        <v>1585.7477999999999</v>
      </c>
    </row>
    <row r="547" spans="1:8" x14ac:dyDescent="0.25">
      <c r="A547" s="78">
        <v>41808</v>
      </c>
      <c r="B547" s="79">
        <v>1651</v>
      </c>
      <c r="C547" s="80" t="s">
        <v>53</v>
      </c>
      <c r="D547" s="80" t="s">
        <v>61</v>
      </c>
      <c r="E547" s="80" t="s">
        <v>55</v>
      </c>
      <c r="F547" s="79">
        <v>10</v>
      </c>
      <c r="G547" s="81">
        <v>9375</v>
      </c>
      <c r="H547" s="81">
        <v>647.25</v>
      </c>
    </row>
    <row r="548" spans="1:8" x14ac:dyDescent="0.25">
      <c r="A548" s="78">
        <v>41809</v>
      </c>
      <c r="B548" s="79">
        <v>2016</v>
      </c>
      <c r="C548" s="80" t="s">
        <v>57</v>
      </c>
      <c r="D548" s="80" t="s">
        <v>61</v>
      </c>
      <c r="E548" s="80" t="s">
        <v>59</v>
      </c>
      <c r="F548" s="79">
        <v>10</v>
      </c>
      <c r="G548" s="81">
        <v>8560</v>
      </c>
      <c r="H548" s="81">
        <v>2731.0680000000002</v>
      </c>
    </row>
    <row r="549" spans="1:8" x14ac:dyDescent="0.25">
      <c r="A549" s="78">
        <v>41810</v>
      </c>
      <c r="B549" s="79">
        <v>1652</v>
      </c>
      <c r="C549" s="80" t="s">
        <v>56</v>
      </c>
      <c r="D549" s="80" t="s">
        <v>61</v>
      </c>
      <c r="E549" s="80" t="s">
        <v>55</v>
      </c>
      <c r="F549" s="79">
        <v>9</v>
      </c>
      <c r="G549" s="81">
        <v>2331</v>
      </c>
      <c r="H549" s="81">
        <v>3305.3579999999997</v>
      </c>
    </row>
    <row r="550" spans="1:8" x14ac:dyDescent="0.25">
      <c r="A550" s="78">
        <v>41811</v>
      </c>
      <c r="B550" s="79">
        <v>2017</v>
      </c>
      <c r="C550" s="80" t="s">
        <v>53</v>
      </c>
      <c r="D550" s="80" t="s">
        <v>61</v>
      </c>
      <c r="E550" s="80" t="s">
        <v>59</v>
      </c>
      <c r="F550" s="79">
        <v>7</v>
      </c>
      <c r="G550" s="81">
        <v>10878</v>
      </c>
      <c r="H550" s="81">
        <v>3198.9478499999996</v>
      </c>
    </row>
    <row r="551" spans="1:8" x14ac:dyDescent="0.25">
      <c r="A551" s="78">
        <v>41812</v>
      </c>
      <c r="B551" s="79">
        <v>2028</v>
      </c>
      <c r="C551" s="80" t="s">
        <v>57</v>
      </c>
      <c r="D551" s="80" t="s">
        <v>61</v>
      </c>
      <c r="E551" s="80" t="s">
        <v>55</v>
      </c>
      <c r="F551" s="79">
        <v>8</v>
      </c>
      <c r="G551" s="81">
        <v>2832</v>
      </c>
      <c r="H551" s="81">
        <v>5053.7039999999997</v>
      </c>
    </row>
    <row r="552" spans="1:8" x14ac:dyDescent="0.25">
      <c r="A552" s="78">
        <v>41813</v>
      </c>
      <c r="B552" s="79">
        <v>1664</v>
      </c>
      <c r="C552" s="80" t="s">
        <v>56</v>
      </c>
      <c r="D552" s="80" t="s">
        <v>61</v>
      </c>
      <c r="E552" s="80" t="s">
        <v>58</v>
      </c>
      <c r="F552" s="79">
        <v>7</v>
      </c>
      <c r="G552" s="81">
        <v>2425.5</v>
      </c>
      <c r="H552" s="81">
        <v>952.97894999999994</v>
      </c>
    </row>
    <row r="553" spans="1:8" x14ac:dyDescent="0.25">
      <c r="A553" s="78">
        <v>41814</v>
      </c>
      <c r="B553" s="79">
        <v>2029</v>
      </c>
      <c r="C553" s="80" t="s">
        <v>53</v>
      </c>
      <c r="D553" s="80" t="s">
        <v>61</v>
      </c>
      <c r="E553" s="80" t="s">
        <v>55</v>
      </c>
      <c r="F553" s="79">
        <v>7</v>
      </c>
      <c r="G553" s="81">
        <v>2100</v>
      </c>
      <c r="H553" s="81">
        <v>4363.8</v>
      </c>
    </row>
    <row r="554" spans="1:8" x14ac:dyDescent="0.25">
      <c r="A554" s="78">
        <v>41815</v>
      </c>
      <c r="B554" s="79">
        <v>1665</v>
      </c>
      <c r="C554" s="80" t="s">
        <v>57</v>
      </c>
      <c r="D554" s="80" t="s">
        <v>61</v>
      </c>
      <c r="E554" s="80" t="s">
        <v>59</v>
      </c>
      <c r="F554" s="79">
        <v>10</v>
      </c>
      <c r="G554" s="81">
        <v>2740</v>
      </c>
      <c r="H554" s="81">
        <v>1167.5139999999999</v>
      </c>
    </row>
    <row r="555" spans="1:8" x14ac:dyDescent="0.25">
      <c r="A555" s="78">
        <v>41816</v>
      </c>
      <c r="B555" s="79">
        <v>2030</v>
      </c>
      <c r="C555" s="80" t="s">
        <v>56</v>
      </c>
      <c r="D555" s="80" t="s">
        <v>61</v>
      </c>
      <c r="E555" s="80" t="s">
        <v>55</v>
      </c>
      <c r="F555" s="79">
        <v>10</v>
      </c>
      <c r="G555" s="81">
        <v>7470</v>
      </c>
      <c r="H555" s="81">
        <v>4834.335</v>
      </c>
    </row>
    <row r="556" spans="1:8" x14ac:dyDescent="0.25">
      <c r="A556" s="78">
        <v>41817</v>
      </c>
      <c r="B556" s="79">
        <v>1666</v>
      </c>
      <c r="C556" s="80" t="s">
        <v>53</v>
      </c>
      <c r="D556" s="80" t="s">
        <v>61</v>
      </c>
      <c r="E556" s="80" t="s">
        <v>59</v>
      </c>
      <c r="F556" s="79">
        <v>7</v>
      </c>
      <c r="G556" s="81">
        <v>2184</v>
      </c>
      <c r="H556" s="81">
        <v>3318.5880000000002</v>
      </c>
    </row>
    <row r="557" spans="1:8" x14ac:dyDescent="0.25">
      <c r="A557" s="78">
        <v>41818</v>
      </c>
      <c r="B557" s="79">
        <v>2031</v>
      </c>
      <c r="C557" s="80" t="s">
        <v>57</v>
      </c>
      <c r="D557" s="80" t="s">
        <v>61</v>
      </c>
      <c r="E557" s="80" t="s">
        <v>58</v>
      </c>
      <c r="F557" s="79">
        <v>9</v>
      </c>
      <c r="G557" s="81">
        <v>5386.5</v>
      </c>
      <c r="H557" s="81">
        <v>3093.6464999999998</v>
      </c>
    </row>
    <row r="558" spans="1:8" x14ac:dyDescent="0.25">
      <c r="A558" s="78">
        <v>41819</v>
      </c>
      <c r="B558" s="79">
        <v>1667</v>
      </c>
      <c r="C558" s="80" t="s">
        <v>56</v>
      </c>
      <c r="D558" s="80" t="s">
        <v>61</v>
      </c>
      <c r="E558" s="80" t="s">
        <v>59</v>
      </c>
      <c r="F558" s="79">
        <v>6</v>
      </c>
      <c r="G558" s="81">
        <v>11295</v>
      </c>
      <c r="H558" s="81">
        <v>2857.1831999999995</v>
      </c>
    </row>
    <row r="559" spans="1:8" x14ac:dyDescent="0.25">
      <c r="A559" s="78">
        <v>41820</v>
      </c>
      <c r="B559" s="79">
        <v>2032</v>
      </c>
      <c r="C559" s="80" t="s">
        <v>53</v>
      </c>
      <c r="D559" s="80" t="s">
        <v>61</v>
      </c>
      <c r="E559" s="80" t="s">
        <v>58</v>
      </c>
      <c r="F559" s="79">
        <v>10</v>
      </c>
      <c r="G559" s="81">
        <v>10125</v>
      </c>
      <c r="H559" s="81">
        <v>4255.5374999999995</v>
      </c>
    </row>
    <row r="560" spans="1:8" x14ac:dyDescent="0.25">
      <c r="A560" s="78">
        <v>41821</v>
      </c>
      <c r="B560" s="79">
        <v>1668</v>
      </c>
      <c r="C560" s="80" t="s">
        <v>57</v>
      </c>
      <c r="D560" s="80" t="s">
        <v>61</v>
      </c>
      <c r="E560" s="80" t="s">
        <v>55</v>
      </c>
      <c r="F560" s="79">
        <v>7</v>
      </c>
      <c r="G560" s="81">
        <v>1669.5</v>
      </c>
      <c r="H560" s="81">
        <v>3289.7497500000004</v>
      </c>
    </row>
    <row r="561" spans="1:8" x14ac:dyDescent="0.25">
      <c r="A561" s="78">
        <v>41822</v>
      </c>
      <c r="B561" s="79">
        <v>2033</v>
      </c>
      <c r="C561" s="80" t="s">
        <v>56</v>
      </c>
      <c r="D561" s="80" t="s">
        <v>61</v>
      </c>
      <c r="E561" s="80" t="s">
        <v>58</v>
      </c>
      <c r="F561" s="79">
        <v>8</v>
      </c>
      <c r="G561" s="81">
        <v>6888</v>
      </c>
      <c r="H561" s="81">
        <v>784.77279999999996</v>
      </c>
    </row>
    <row r="562" spans="1:8" x14ac:dyDescent="0.25">
      <c r="A562" s="78">
        <v>41823</v>
      </c>
      <c r="B562" s="79">
        <v>1669</v>
      </c>
      <c r="C562" s="80" t="s">
        <v>53</v>
      </c>
      <c r="D562" s="80" t="s">
        <v>61</v>
      </c>
      <c r="E562" s="80" t="s">
        <v>55</v>
      </c>
      <c r="F562" s="79">
        <v>8</v>
      </c>
      <c r="G562" s="81">
        <v>1872</v>
      </c>
      <c r="H562" s="81">
        <v>1362.816</v>
      </c>
    </row>
    <row r="563" spans="1:8" x14ac:dyDescent="0.25">
      <c r="A563" s="78">
        <v>41824</v>
      </c>
      <c r="B563" s="79">
        <v>2034</v>
      </c>
      <c r="C563" s="80" t="s">
        <v>57</v>
      </c>
      <c r="D563" s="80" t="s">
        <v>61</v>
      </c>
      <c r="E563" s="80" t="s">
        <v>59</v>
      </c>
      <c r="F563" s="79">
        <v>10</v>
      </c>
      <c r="G563" s="81">
        <v>6615</v>
      </c>
      <c r="H563" s="81">
        <v>3328.4474999999998</v>
      </c>
    </row>
    <row r="564" spans="1:8" x14ac:dyDescent="0.25">
      <c r="A564" s="78">
        <v>41825</v>
      </c>
      <c r="B564" s="79">
        <v>1670</v>
      </c>
      <c r="C564" s="80" t="s">
        <v>56</v>
      </c>
      <c r="D564" s="80" t="s">
        <v>61</v>
      </c>
      <c r="E564" s="80" t="s">
        <v>55</v>
      </c>
      <c r="F564" s="79">
        <v>8</v>
      </c>
      <c r="G564" s="81">
        <v>8960</v>
      </c>
      <c r="H564" s="81">
        <v>3458.56</v>
      </c>
    </row>
    <row r="565" spans="1:8" x14ac:dyDescent="0.25">
      <c r="A565" s="78">
        <v>41826</v>
      </c>
      <c r="B565" s="79">
        <v>2035</v>
      </c>
      <c r="C565" s="80" t="s">
        <v>53</v>
      </c>
      <c r="D565" s="80" t="s">
        <v>61</v>
      </c>
      <c r="E565" s="80" t="s">
        <v>59</v>
      </c>
      <c r="F565" s="79">
        <v>9</v>
      </c>
      <c r="G565" s="81">
        <v>6507</v>
      </c>
      <c r="H565" s="81">
        <v>935.05589999999995</v>
      </c>
    </row>
    <row r="566" spans="1:8" x14ac:dyDescent="0.25">
      <c r="A566" s="78">
        <v>41827</v>
      </c>
      <c r="B566" s="79">
        <v>1671</v>
      </c>
      <c r="C566" s="80" t="s">
        <v>57</v>
      </c>
      <c r="D566" s="80" t="s">
        <v>61</v>
      </c>
      <c r="E566" s="80" t="s">
        <v>58</v>
      </c>
      <c r="F566" s="79">
        <v>6</v>
      </c>
      <c r="G566" s="81">
        <v>1764</v>
      </c>
      <c r="H566" s="81">
        <v>1461.2975999999999</v>
      </c>
    </row>
    <row r="567" spans="1:8" x14ac:dyDescent="0.25">
      <c r="A567" s="78">
        <v>41828</v>
      </c>
      <c r="B567" s="79">
        <v>2036</v>
      </c>
      <c r="C567" s="80" t="s">
        <v>56</v>
      </c>
      <c r="D567" s="80" t="s">
        <v>61</v>
      </c>
      <c r="E567" s="80" t="s">
        <v>59</v>
      </c>
      <c r="F567" s="79">
        <v>9</v>
      </c>
      <c r="G567" s="81">
        <v>1512</v>
      </c>
      <c r="H567" s="81">
        <v>2084.1408000000001</v>
      </c>
    </row>
    <row r="568" spans="1:8" x14ac:dyDescent="0.25">
      <c r="A568" s="78">
        <v>41829</v>
      </c>
      <c r="B568" s="79">
        <v>1672</v>
      </c>
      <c r="C568" s="80" t="s">
        <v>53</v>
      </c>
      <c r="D568" s="80" t="s">
        <v>61</v>
      </c>
      <c r="E568" s="80" t="s">
        <v>58</v>
      </c>
      <c r="F568" s="79">
        <v>6</v>
      </c>
      <c r="G568" s="81">
        <v>12285</v>
      </c>
      <c r="H568" s="81">
        <v>1660.932</v>
      </c>
    </row>
    <row r="569" spans="1:8" x14ac:dyDescent="0.25">
      <c r="A569" s="78">
        <v>40909</v>
      </c>
      <c r="B569" s="79">
        <v>2037</v>
      </c>
      <c r="C569" s="80" t="s">
        <v>57</v>
      </c>
      <c r="D569" s="80" t="s">
        <v>62</v>
      </c>
      <c r="E569" s="80" t="s">
        <v>55</v>
      </c>
      <c r="F569" s="79">
        <v>7</v>
      </c>
      <c r="G569" s="81">
        <v>10552.5</v>
      </c>
      <c r="H569" s="81">
        <v>2600.9802</v>
      </c>
    </row>
    <row r="570" spans="1:8" x14ac:dyDescent="0.25">
      <c r="A570" s="78">
        <v>40910</v>
      </c>
      <c r="B570" s="79">
        <v>1673</v>
      </c>
      <c r="C570" s="80" t="s">
        <v>56</v>
      </c>
      <c r="D570" s="80" t="s">
        <v>62</v>
      </c>
      <c r="E570" s="80" t="s">
        <v>58</v>
      </c>
      <c r="F570" s="79">
        <v>8</v>
      </c>
      <c r="G570" s="81">
        <v>6528</v>
      </c>
      <c r="H570" s="81">
        <v>3850.4320000000002</v>
      </c>
    </row>
    <row r="571" spans="1:8" x14ac:dyDescent="0.25">
      <c r="A571" s="78">
        <v>40911</v>
      </c>
      <c r="B571" s="79">
        <v>2038</v>
      </c>
      <c r="C571" s="80" t="s">
        <v>53</v>
      </c>
      <c r="D571" s="80" t="s">
        <v>62</v>
      </c>
      <c r="E571" s="80" t="s">
        <v>55</v>
      </c>
      <c r="F571" s="79">
        <v>7</v>
      </c>
      <c r="G571" s="81">
        <v>10710</v>
      </c>
      <c r="H571" s="81">
        <v>1105.5397499999999</v>
      </c>
    </row>
    <row r="572" spans="1:8" x14ac:dyDescent="0.25">
      <c r="A572" s="78">
        <v>40913</v>
      </c>
      <c r="B572" s="79">
        <v>1674</v>
      </c>
      <c r="C572" s="80" t="s">
        <v>57</v>
      </c>
      <c r="D572" s="80" t="s">
        <v>62</v>
      </c>
      <c r="E572" s="80" t="s">
        <v>59</v>
      </c>
      <c r="F572" s="79">
        <v>10</v>
      </c>
      <c r="G572" s="81">
        <v>10000</v>
      </c>
      <c r="H572" s="81">
        <v>1871.4</v>
      </c>
    </row>
    <row r="573" spans="1:8" x14ac:dyDescent="0.25">
      <c r="A573" s="78">
        <v>40914</v>
      </c>
      <c r="B573" s="79">
        <v>2039</v>
      </c>
      <c r="C573" s="80" t="s">
        <v>56</v>
      </c>
      <c r="D573" s="80" t="s">
        <v>62</v>
      </c>
      <c r="E573" s="80" t="s">
        <v>55</v>
      </c>
      <c r="F573" s="79">
        <v>9</v>
      </c>
      <c r="G573" s="81">
        <v>9045</v>
      </c>
      <c r="H573" s="81">
        <v>545.95619999999997</v>
      </c>
    </row>
    <row r="574" spans="1:8" x14ac:dyDescent="0.25">
      <c r="A574" s="78">
        <v>40915</v>
      </c>
      <c r="B574" s="79">
        <v>1675</v>
      </c>
      <c r="C574" s="80" t="s">
        <v>53</v>
      </c>
      <c r="D574" s="80" t="s">
        <v>62</v>
      </c>
      <c r="E574" s="80" t="s">
        <v>59</v>
      </c>
      <c r="F574" s="79">
        <v>10</v>
      </c>
      <c r="G574" s="81">
        <v>10800</v>
      </c>
      <c r="H574" s="81">
        <v>5366.25</v>
      </c>
    </row>
    <row r="575" spans="1:8" x14ac:dyDescent="0.25">
      <c r="A575" s="78">
        <v>40916</v>
      </c>
      <c r="B575" s="79">
        <v>2040</v>
      </c>
      <c r="C575" s="80" t="s">
        <v>57</v>
      </c>
      <c r="D575" s="80" t="s">
        <v>62</v>
      </c>
      <c r="E575" s="80" t="s">
        <v>58</v>
      </c>
      <c r="F575" s="79">
        <v>8</v>
      </c>
      <c r="G575" s="81">
        <v>9248</v>
      </c>
      <c r="H575" s="81">
        <v>985.14319999999998</v>
      </c>
    </row>
    <row r="576" spans="1:8" x14ac:dyDescent="0.25">
      <c r="A576" s="78">
        <v>40917</v>
      </c>
      <c r="B576" s="79">
        <v>1676</v>
      </c>
      <c r="C576" s="80" t="s">
        <v>56</v>
      </c>
      <c r="D576" s="80" t="s">
        <v>62</v>
      </c>
      <c r="E576" s="80" t="s">
        <v>59</v>
      </c>
      <c r="F576" s="79">
        <v>8</v>
      </c>
      <c r="G576" s="81">
        <v>4496</v>
      </c>
      <c r="H576" s="81">
        <v>2526.9767999999995</v>
      </c>
    </row>
    <row r="577" spans="1:8" x14ac:dyDescent="0.25">
      <c r="A577" s="78">
        <v>40918</v>
      </c>
      <c r="B577" s="79">
        <v>2041</v>
      </c>
      <c r="C577" s="80" t="s">
        <v>53</v>
      </c>
      <c r="D577" s="80" t="s">
        <v>62</v>
      </c>
      <c r="E577" s="80" t="s">
        <v>58</v>
      </c>
      <c r="F577" s="79">
        <v>9</v>
      </c>
      <c r="G577" s="81">
        <v>7074</v>
      </c>
      <c r="H577" s="81">
        <v>3631.6147499999997</v>
      </c>
    </row>
    <row r="578" spans="1:8" x14ac:dyDescent="0.25">
      <c r="A578" s="78">
        <v>40919</v>
      </c>
      <c r="B578" s="79">
        <v>1677</v>
      </c>
      <c r="C578" s="80" t="s">
        <v>57</v>
      </c>
      <c r="D578" s="80" t="s">
        <v>62</v>
      </c>
      <c r="E578" s="80" t="s">
        <v>55</v>
      </c>
      <c r="F578" s="79">
        <v>6</v>
      </c>
      <c r="G578" s="81">
        <v>2223</v>
      </c>
      <c r="H578" s="81">
        <v>1443.1716000000001</v>
      </c>
    </row>
    <row r="579" spans="1:8" x14ac:dyDescent="0.25">
      <c r="A579" s="78">
        <v>40920</v>
      </c>
      <c r="B579" s="79">
        <v>2042</v>
      </c>
      <c r="C579" s="80" t="s">
        <v>56</v>
      </c>
      <c r="D579" s="80" t="s">
        <v>62</v>
      </c>
      <c r="E579" s="80" t="s">
        <v>58</v>
      </c>
      <c r="F579" s="79">
        <v>10</v>
      </c>
      <c r="G579" s="81">
        <v>1920</v>
      </c>
      <c r="H579" s="81">
        <v>1381.248</v>
      </c>
    </row>
    <row r="580" spans="1:8" x14ac:dyDescent="0.25">
      <c r="A580" s="78">
        <v>40921</v>
      </c>
      <c r="B580" s="79">
        <v>1678</v>
      </c>
      <c r="C580" s="80" t="s">
        <v>53</v>
      </c>
      <c r="D580" s="80" t="s">
        <v>62</v>
      </c>
      <c r="E580" s="80" t="s">
        <v>55</v>
      </c>
      <c r="F580" s="79">
        <v>9</v>
      </c>
      <c r="G580" s="81">
        <v>4428</v>
      </c>
      <c r="H580" s="81">
        <v>2357.2458000000001</v>
      </c>
    </row>
    <row r="581" spans="1:8" x14ac:dyDescent="0.25">
      <c r="A581" s="78">
        <v>40922</v>
      </c>
      <c r="B581" s="79">
        <v>2043</v>
      </c>
      <c r="C581" s="80" t="s">
        <v>57</v>
      </c>
      <c r="D581" s="80" t="s">
        <v>62</v>
      </c>
      <c r="E581" s="80" t="s">
        <v>59</v>
      </c>
      <c r="F581" s="79">
        <v>9</v>
      </c>
      <c r="G581" s="81">
        <v>3834</v>
      </c>
      <c r="H581" s="81">
        <v>2080.7118</v>
      </c>
    </row>
    <row r="582" spans="1:8" x14ac:dyDescent="0.25">
      <c r="A582" s="78">
        <v>40923</v>
      </c>
      <c r="B582" s="79">
        <v>1679</v>
      </c>
      <c r="C582" s="80" t="s">
        <v>56</v>
      </c>
      <c r="D582" s="80" t="s">
        <v>62</v>
      </c>
      <c r="E582" s="80" t="s">
        <v>55</v>
      </c>
      <c r="F582" s="79">
        <v>8</v>
      </c>
      <c r="G582" s="81">
        <v>7704</v>
      </c>
      <c r="H582" s="81">
        <v>1808.5139999999999</v>
      </c>
    </row>
    <row r="583" spans="1:8" x14ac:dyDescent="0.25">
      <c r="A583" s="78">
        <v>40924</v>
      </c>
      <c r="B583" s="79">
        <v>2044</v>
      </c>
      <c r="C583" s="80" t="s">
        <v>53</v>
      </c>
      <c r="D583" s="80" t="s">
        <v>62</v>
      </c>
      <c r="E583" s="80" t="s">
        <v>59</v>
      </c>
      <c r="F583" s="79">
        <v>7</v>
      </c>
      <c r="G583" s="81">
        <v>4788</v>
      </c>
      <c r="H583" s="81">
        <v>3173.6459999999997</v>
      </c>
    </row>
    <row r="584" spans="1:8" x14ac:dyDescent="0.25">
      <c r="A584" s="78">
        <v>40925</v>
      </c>
      <c r="B584" s="79">
        <v>1680</v>
      </c>
      <c r="C584" s="80" t="s">
        <v>57</v>
      </c>
      <c r="D584" s="80" t="s">
        <v>62</v>
      </c>
      <c r="E584" s="80" t="s">
        <v>58</v>
      </c>
      <c r="F584" s="79">
        <v>8</v>
      </c>
      <c r="G584" s="81">
        <v>6696</v>
      </c>
      <c r="H584" s="81">
        <v>1755.2447999999999</v>
      </c>
    </row>
    <row r="585" spans="1:8" x14ac:dyDescent="0.25">
      <c r="A585" s="78">
        <v>40926</v>
      </c>
      <c r="B585" s="79">
        <v>2045</v>
      </c>
      <c r="C585" s="80" t="s">
        <v>56</v>
      </c>
      <c r="D585" s="80" t="s">
        <v>62</v>
      </c>
      <c r="E585" s="80" t="s">
        <v>59</v>
      </c>
      <c r="F585" s="79">
        <v>10</v>
      </c>
      <c r="G585" s="81">
        <v>4500</v>
      </c>
      <c r="H585" s="81">
        <v>1598.4</v>
      </c>
    </row>
    <row r="586" spans="1:8" x14ac:dyDescent="0.25">
      <c r="A586" s="78">
        <v>40927</v>
      </c>
      <c r="B586" s="79">
        <v>1681</v>
      </c>
      <c r="C586" s="80" t="s">
        <v>53</v>
      </c>
      <c r="D586" s="80" t="s">
        <v>62</v>
      </c>
      <c r="E586" s="80" t="s">
        <v>58</v>
      </c>
      <c r="F586" s="79">
        <v>8</v>
      </c>
      <c r="G586" s="81">
        <v>11280</v>
      </c>
      <c r="H586" s="81">
        <v>3959.2799999999997</v>
      </c>
    </row>
    <row r="587" spans="1:8" x14ac:dyDescent="0.25">
      <c r="A587" s="78">
        <v>40928</v>
      </c>
      <c r="B587" s="79">
        <v>1682</v>
      </c>
      <c r="C587" s="80" t="s">
        <v>56</v>
      </c>
      <c r="D587" s="80" t="s">
        <v>62</v>
      </c>
      <c r="E587" s="80" t="s">
        <v>58</v>
      </c>
      <c r="F587" s="79">
        <v>10</v>
      </c>
      <c r="G587" s="81">
        <v>8175</v>
      </c>
      <c r="H587" s="81">
        <v>2451.846</v>
      </c>
    </row>
    <row r="588" spans="1:8" x14ac:dyDescent="0.25">
      <c r="A588" s="78">
        <v>40929</v>
      </c>
      <c r="B588" s="79">
        <v>1683</v>
      </c>
      <c r="C588" s="80" t="s">
        <v>57</v>
      </c>
      <c r="D588" s="80" t="s">
        <v>62</v>
      </c>
      <c r="E588" s="80" t="s">
        <v>59</v>
      </c>
      <c r="F588" s="79">
        <v>8</v>
      </c>
      <c r="G588" s="81">
        <v>6912</v>
      </c>
      <c r="H588" s="81">
        <v>3209.0111999999999</v>
      </c>
    </row>
    <row r="589" spans="1:8" x14ac:dyDescent="0.25">
      <c r="A589" s="78">
        <v>40930</v>
      </c>
      <c r="B589" s="79">
        <v>1684</v>
      </c>
      <c r="C589" s="80" t="s">
        <v>53</v>
      </c>
      <c r="D589" s="80" t="s">
        <v>62</v>
      </c>
      <c r="E589" s="80" t="s">
        <v>59</v>
      </c>
      <c r="F589" s="79">
        <v>10</v>
      </c>
      <c r="G589" s="81">
        <v>9525</v>
      </c>
      <c r="H589" s="81">
        <v>3088.9575000000004</v>
      </c>
    </row>
    <row r="590" spans="1:8" x14ac:dyDescent="0.25">
      <c r="A590" s="78">
        <v>40931</v>
      </c>
      <c r="B590" s="79">
        <v>1685</v>
      </c>
      <c r="C590" s="80" t="s">
        <v>56</v>
      </c>
      <c r="D590" s="80" t="s">
        <v>62</v>
      </c>
      <c r="E590" s="80" t="s">
        <v>59</v>
      </c>
      <c r="F590" s="79">
        <v>10</v>
      </c>
      <c r="G590" s="81">
        <v>8955</v>
      </c>
      <c r="H590" s="81">
        <v>1049.2275</v>
      </c>
    </row>
    <row r="591" spans="1:8" x14ac:dyDescent="0.25">
      <c r="A591" s="78">
        <v>40932</v>
      </c>
      <c r="B591" s="79">
        <v>2055</v>
      </c>
      <c r="C591" s="80" t="s">
        <v>57</v>
      </c>
      <c r="D591" s="80" t="s">
        <v>62</v>
      </c>
      <c r="E591" s="80" t="s">
        <v>55</v>
      </c>
      <c r="F591" s="79">
        <v>10</v>
      </c>
      <c r="G591" s="81">
        <v>10100</v>
      </c>
      <c r="H591" s="81">
        <v>1452.7839999999999</v>
      </c>
    </row>
    <row r="592" spans="1:8" x14ac:dyDescent="0.25">
      <c r="A592" s="78">
        <v>40933</v>
      </c>
      <c r="B592" s="79">
        <v>2056</v>
      </c>
      <c r="C592" s="80" t="s">
        <v>53</v>
      </c>
      <c r="D592" s="80" t="s">
        <v>62</v>
      </c>
      <c r="E592" s="80" t="s">
        <v>55</v>
      </c>
      <c r="F592" s="79">
        <v>10</v>
      </c>
      <c r="G592" s="81">
        <v>8280</v>
      </c>
      <c r="H592" s="81">
        <v>3417.57</v>
      </c>
    </row>
    <row r="593" spans="1:8" x14ac:dyDescent="0.25">
      <c r="A593" s="78">
        <v>40934</v>
      </c>
      <c r="B593" s="79">
        <v>2057</v>
      </c>
      <c r="C593" s="80" t="s">
        <v>56</v>
      </c>
      <c r="D593" s="80" t="s">
        <v>62</v>
      </c>
      <c r="E593" s="80" t="s">
        <v>55</v>
      </c>
      <c r="F593" s="79">
        <v>9</v>
      </c>
      <c r="G593" s="81">
        <v>6831</v>
      </c>
      <c r="H593" s="81">
        <v>4264.8209999999999</v>
      </c>
    </row>
    <row r="594" spans="1:8" x14ac:dyDescent="0.25">
      <c r="A594" s="78">
        <v>40935</v>
      </c>
      <c r="B594" s="79">
        <v>2058</v>
      </c>
      <c r="C594" s="80" t="s">
        <v>57</v>
      </c>
      <c r="D594" s="80" t="s">
        <v>62</v>
      </c>
      <c r="E594" s="80" t="s">
        <v>58</v>
      </c>
      <c r="F594" s="79">
        <v>6</v>
      </c>
      <c r="G594" s="81">
        <v>1444.5</v>
      </c>
      <c r="H594" s="81">
        <v>1412.721</v>
      </c>
    </row>
    <row r="595" spans="1:8" x14ac:dyDescent="0.25">
      <c r="A595" s="78">
        <v>40936</v>
      </c>
      <c r="B595" s="79">
        <v>2059</v>
      </c>
      <c r="C595" s="80" t="s">
        <v>53</v>
      </c>
      <c r="D595" s="80" t="s">
        <v>62</v>
      </c>
      <c r="E595" s="80" t="s">
        <v>58</v>
      </c>
      <c r="F595" s="79">
        <v>8</v>
      </c>
      <c r="G595" s="81">
        <v>8688</v>
      </c>
      <c r="H595" s="81">
        <v>1366.6224</v>
      </c>
    </row>
    <row r="596" spans="1:8" x14ac:dyDescent="0.25">
      <c r="A596" s="78">
        <v>40937</v>
      </c>
      <c r="B596" s="79">
        <v>1695</v>
      </c>
      <c r="C596" s="80" t="s">
        <v>57</v>
      </c>
      <c r="D596" s="80" t="s">
        <v>62</v>
      </c>
      <c r="E596" s="80" t="s">
        <v>55</v>
      </c>
      <c r="F596" s="79">
        <v>10</v>
      </c>
      <c r="G596" s="81">
        <v>4545</v>
      </c>
      <c r="H596" s="81">
        <v>1736.19</v>
      </c>
    </row>
    <row r="597" spans="1:8" x14ac:dyDescent="0.25">
      <c r="A597" s="78">
        <v>40938</v>
      </c>
      <c r="B597" s="79">
        <v>2060</v>
      </c>
      <c r="C597" s="80" t="s">
        <v>56</v>
      </c>
      <c r="D597" s="80" t="s">
        <v>62</v>
      </c>
      <c r="E597" s="80" t="s">
        <v>58</v>
      </c>
      <c r="F597" s="79">
        <v>6</v>
      </c>
      <c r="G597" s="81">
        <v>7605</v>
      </c>
      <c r="H597" s="81">
        <v>948.7998</v>
      </c>
    </row>
    <row r="598" spans="1:8" x14ac:dyDescent="0.25">
      <c r="A598" s="78">
        <v>40939</v>
      </c>
      <c r="B598" s="79">
        <v>1696</v>
      </c>
      <c r="C598" s="80" t="s">
        <v>53</v>
      </c>
      <c r="D598" s="80" t="s">
        <v>62</v>
      </c>
      <c r="E598" s="80" t="s">
        <v>55</v>
      </c>
      <c r="F598" s="79">
        <v>9</v>
      </c>
      <c r="G598" s="81">
        <v>2497.5</v>
      </c>
      <c r="H598" s="81">
        <v>1824.6735000000001</v>
      </c>
    </row>
    <row r="599" spans="1:8" x14ac:dyDescent="0.25">
      <c r="A599" s="78">
        <v>40940</v>
      </c>
      <c r="B599" s="79">
        <v>2061</v>
      </c>
      <c r="C599" s="80" t="s">
        <v>57</v>
      </c>
      <c r="D599" s="80" t="s">
        <v>62</v>
      </c>
      <c r="E599" s="80" t="s">
        <v>59</v>
      </c>
      <c r="F599" s="79">
        <v>9</v>
      </c>
      <c r="G599" s="81">
        <v>12510</v>
      </c>
      <c r="H599" s="81">
        <v>754.35299999999995</v>
      </c>
    </row>
    <row r="600" spans="1:8" x14ac:dyDescent="0.25">
      <c r="A600" s="78">
        <v>40941</v>
      </c>
      <c r="B600" s="79">
        <v>1697</v>
      </c>
      <c r="C600" s="80" t="s">
        <v>56</v>
      </c>
      <c r="D600" s="80" t="s">
        <v>62</v>
      </c>
      <c r="E600" s="80" t="s">
        <v>55</v>
      </c>
      <c r="F600" s="79">
        <v>7</v>
      </c>
      <c r="G600" s="81">
        <v>2404.5</v>
      </c>
      <c r="H600" s="81">
        <v>1045.4766</v>
      </c>
    </row>
    <row r="601" spans="1:8" x14ac:dyDescent="0.25">
      <c r="A601" s="78">
        <v>40942</v>
      </c>
      <c r="B601" s="79">
        <v>2062</v>
      </c>
      <c r="C601" s="80" t="s">
        <v>53</v>
      </c>
      <c r="D601" s="80" t="s">
        <v>62</v>
      </c>
      <c r="E601" s="80" t="s">
        <v>59</v>
      </c>
      <c r="F601" s="79">
        <v>9</v>
      </c>
      <c r="G601" s="81">
        <v>10665</v>
      </c>
      <c r="H601" s="81">
        <v>868.13099999999986</v>
      </c>
    </row>
    <row r="602" spans="1:8" x14ac:dyDescent="0.25">
      <c r="A602" s="78">
        <v>40943</v>
      </c>
      <c r="B602" s="79">
        <v>1698</v>
      </c>
      <c r="C602" s="80" t="s">
        <v>57</v>
      </c>
      <c r="D602" s="80" t="s">
        <v>62</v>
      </c>
      <c r="E602" s="80" t="s">
        <v>58</v>
      </c>
      <c r="F602" s="79">
        <v>7</v>
      </c>
      <c r="G602" s="81">
        <v>1685.25</v>
      </c>
      <c r="H602" s="81">
        <v>1372.4675999999999</v>
      </c>
    </row>
    <row r="603" spans="1:8" x14ac:dyDescent="0.25">
      <c r="A603" s="78">
        <v>40944</v>
      </c>
      <c r="B603" s="79">
        <v>2063</v>
      </c>
      <c r="C603" s="80" t="s">
        <v>56</v>
      </c>
      <c r="D603" s="80" t="s">
        <v>62</v>
      </c>
      <c r="E603" s="80" t="s">
        <v>59</v>
      </c>
      <c r="F603" s="79">
        <v>9</v>
      </c>
      <c r="G603" s="81">
        <v>10692</v>
      </c>
      <c r="H603" s="81">
        <v>2301.453</v>
      </c>
    </row>
    <row r="604" spans="1:8" x14ac:dyDescent="0.25">
      <c r="A604" s="78">
        <v>40945</v>
      </c>
      <c r="B604" s="79">
        <v>1699</v>
      </c>
      <c r="C604" s="80" t="s">
        <v>53</v>
      </c>
      <c r="D604" s="80" t="s">
        <v>62</v>
      </c>
      <c r="E604" s="80" t="s">
        <v>58</v>
      </c>
      <c r="F604" s="79">
        <v>8</v>
      </c>
      <c r="G604" s="81">
        <v>1512</v>
      </c>
      <c r="H604" s="81">
        <v>1312.4159999999999</v>
      </c>
    </row>
    <row r="605" spans="1:8" x14ac:dyDescent="0.25">
      <c r="A605" s="78">
        <v>40946</v>
      </c>
      <c r="B605" s="79">
        <v>2064</v>
      </c>
      <c r="C605" s="80" t="s">
        <v>57</v>
      </c>
      <c r="D605" s="80" t="s">
        <v>62</v>
      </c>
      <c r="E605" s="80" t="s">
        <v>55</v>
      </c>
      <c r="F605" s="79">
        <v>8</v>
      </c>
      <c r="G605" s="81">
        <v>4428</v>
      </c>
      <c r="H605" s="81">
        <v>3605.4989999999998</v>
      </c>
    </row>
    <row r="606" spans="1:8" x14ac:dyDescent="0.25">
      <c r="A606" s="78">
        <v>40947</v>
      </c>
      <c r="B606" s="79">
        <v>1700</v>
      </c>
      <c r="C606" s="80" t="s">
        <v>56</v>
      </c>
      <c r="D606" s="80" t="s">
        <v>62</v>
      </c>
      <c r="E606" s="80" t="s">
        <v>58</v>
      </c>
      <c r="F606" s="79">
        <v>10</v>
      </c>
      <c r="G606" s="81">
        <v>2580</v>
      </c>
      <c r="H606" s="81">
        <v>2085.1559999999999</v>
      </c>
    </row>
    <row r="607" spans="1:8" x14ac:dyDescent="0.25">
      <c r="A607" s="78">
        <v>40948</v>
      </c>
      <c r="B607" s="79">
        <v>2065</v>
      </c>
      <c r="C607" s="80" t="s">
        <v>53</v>
      </c>
      <c r="D607" s="80" t="s">
        <v>62</v>
      </c>
      <c r="E607" s="80" t="s">
        <v>55</v>
      </c>
      <c r="F607" s="79">
        <v>7</v>
      </c>
      <c r="G607" s="81">
        <v>5712</v>
      </c>
      <c r="H607" s="81">
        <v>1753.0128000000002</v>
      </c>
    </row>
    <row r="608" spans="1:8" x14ac:dyDescent="0.25">
      <c r="A608" s="78">
        <v>40949</v>
      </c>
      <c r="B608" s="79">
        <v>1701</v>
      </c>
      <c r="C608" s="80" t="s">
        <v>57</v>
      </c>
      <c r="D608" s="80" t="s">
        <v>62</v>
      </c>
      <c r="E608" s="80" t="s">
        <v>59</v>
      </c>
      <c r="F608" s="79">
        <v>7</v>
      </c>
      <c r="G608" s="81">
        <v>8379</v>
      </c>
      <c r="H608" s="81">
        <v>4282.2275999999993</v>
      </c>
    </row>
    <row r="609" spans="1:8" x14ac:dyDescent="0.25">
      <c r="A609" s="78">
        <v>40950</v>
      </c>
      <c r="B609" s="79">
        <v>2066</v>
      </c>
      <c r="C609" s="80" t="s">
        <v>56</v>
      </c>
      <c r="D609" s="80" t="s">
        <v>62</v>
      </c>
      <c r="E609" s="80" t="s">
        <v>55</v>
      </c>
      <c r="F609" s="79">
        <v>7</v>
      </c>
      <c r="G609" s="81">
        <v>8662.5</v>
      </c>
      <c r="H609" s="81">
        <v>5223.4875000000002</v>
      </c>
    </row>
    <row r="610" spans="1:8" x14ac:dyDescent="0.25">
      <c r="A610" s="78">
        <v>40951</v>
      </c>
      <c r="B610" s="79">
        <v>1702</v>
      </c>
      <c r="C610" s="80" t="s">
        <v>53</v>
      </c>
      <c r="D610" s="80" t="s">
        <v>62</v>
      </c>
      <c r="E610" s="80" t="s">
        <v>59</v>
      </c>
      <c r="F610" s="79">
        <v>6</v>
      </c>
      <c r="G610" s="81">
        <v>12285</v>
      </c>
      <c r="H610" s="81">
        <v>4660.9290000000001</v>
      </c>
    </row>
    <row r="611" spans="1:8" x14ac:dyDescent="0.25">
      <c r="A611" s="78">
        <v>40952</v>
      </c>
      <c r="B611" s="79">
        <v>2067</v>
      </c>
      <c r="C611" s="80" t="s">
        <v>57</v>
      </c>
      <c r="D611" s="80" t="s">
        <v>62</v>
      </c>
      <c r="E611" s="80" t="s">
        <v>58</v>
      </c>
      <c r="F611" s="79">
        <v>8</v>
      </c>
      <c r="G611" s="81">
        <v>9600</v>
      </c>
      <c r="H611" s="81">
        <v>739.92000000000007</v>
      </c>
    </row>
    <row r="612" spans="1:8" x14ac:dyDescent="0.25">
      <c r="A612" s="78">
        <v>40953</v>
      </c>
      <c r="B612" s="79">
        <v>1703</v>
      </c>
      <c r="C612" s="80" t="s">
        <v>56</v>
      </c>
      <c r="D612" s="80" t="s">
        <v>62</v>
      </c>
      <c r="E612" s="80" t="s">
        <v>59</v>
      </c>
      <c r="F612" s="79">
        <v>10</v>
      </c>
      <c r="G612" s="81">
        <v>12825</v>
      </c>
      <c r="H612" s="81">
        <v>2907.9405000000002</v>
      </c>
    </row>
    <row r="613" spans="1:8" x14ac:dyDescent="0.25">
      <c r="A613" s="78">
        <v>40954</v>
      </c>
      <c r="B613" s="79">
        <v>2068</v>
      </c>
      <c r="C613" s="80" t="s">
        <v>53</v>
      </c>
      <c r="D613" s="80" t="s">
        <v>62</v>
      </c>
      <c r="E613" s="80" t="s">
        <v>58</v>
      </c>
      <c r="F613" s="79">
        <v>10</v>
      </c>
      <c r="G613" s="81">
        <v>6780</v>
      </c>
      <c r="H613" s="81">
        <v>2981.8440000000001</v>
      </c>
    </row>
    <row r="614" spans="1:8" x14ac:dyDescent="0.25">
      <c r="A614" s="78">
        <v>40955</v>
      </c>
      <c r="B614" s="79">
        <v>1704</v>
      </c>
      <c r="C614" s="80" t="s">
        <v>57</v>
      </c>
      <c r="D614" s="80" t="s">
        <v>62</v>
      </c>
      <c r="E614" s="80" t="s">
        <v>55</v>
      </c>
      <c r="F614" s="79">
        <v>10</v>
      </c>
      <c r="G614" s="81">
        <v>4420</v>
      </c>
      <c r="H614" s="81">
        <v>1985.9059999999999</v>
      </c>
    </row>
    <row r="615" spans="1:8" x14ac:dyDescent="0.25">
      <c r="A615" s="78">
        <v>40956</v>
      </c>
      <c r="B615" s="79">
        <v>2069</v>
      </c>
      <c r="C615" s="80" t="s">
        <v>56</v>
      </c>
      <c r="D615" s="80" t="s">
        <v>62</v>
      </c>
      <c r="E615" s="80" t="s">
        <v>58</v>
      </c>
      <c r="F615" s="79">
        <v>7</v>
      </c>
      <c r="G615" s="81">
        <v>8925</v>
      </c>
      <c r="H615" s="81">
        <v>3200.5050000000001</v>
      </c>
    </row>
    <row r="616" spans="1:8" x14ac:dyDescent="0.25">
      <c r="A616" s="78">
        <v>40957</v>
      </c>
      <c r="B616" s="79">
        <v>1705</v>
      </c>
      <c r="C616" s="80" t="s">
        <v>53</v>
      </c>
      <c r="D616" s="80" t="s">
        <v>62</v>
      </c>
      <c r="E616" s="80" t="s">
        <v>55</v>
      </c>
      <c r="F616" s="79">
        <v>6</v>
      </c>
      <c r="G616" s="81">
        <v>5643</v>
      </c>
      <c r="H616" s="81">
        <v>3086.3447999999999</v>
      </c>
    </row>
    <row r="617" spans="1:8" x14ac:dyDescent="0.25">
      <c r="A617" s="78">
        <v>40958</v>
      </c>
      <c r="B617" s="79">
        <v>2070</v>
      </c>
      <c r="C617" s="80" t="s">
        <v>57</v>
      </c>
      <c r="D617" s="80" t="s">
        <v>62</v>
      </c>
      <c r="E617" s="80" t="s">
        <v>59</v>
      </c>
      <c r="F617" s="79">
        <v>6</v>
      </c>
      <c r="G617" s="81">
        <v>3132</v>
      </c>
      <c r="H617" s="81">
        <v>1762.2197999999999</v>
      </c>
    </row>
    <row r="618" spans="1:8" x14ac:dyDescent="0.25">
      <c r="A618" s="78">
        <v>40959</v>
      </c>
      <c r="B618" s="79">
        <v>1706</v>
      </c>
      <c r="C618" s="80" t="s">
        <v>56</v>
      </c>
      <c r="D618" s="80" t="s">
        <v>62</v>
      </c>
      <c r="E618" s="80" t="s">
        <v>55</v>
      </c>
      <c r="F618" s="79">
        <v>10</v>
      </c>
      <c r="G618" s="81">
        <v>1830</v>
      </c>
      <c r="H618" s="81">
        <v>2663.0160000000001</v>
      </c>
    </row>
    <row r="619" spans="1:8" x14ac:dyDescent="0.25">
      <c r="A619" s="78">
        <v>40960</v>
      </c>
      <c r="B619" s="79">
        <v>2071</v>
      </c>
      <c r="C619" s="80" t="s">
        <v>53</v>
      </c>
      <c r="D619" s="80" t="s">
        <v>62</v>
      </c>
      <c r="E619" s="80" t="s">
        <v>59</v>
      </c>
      <c r="F619" s="79">
        <v>8</v>
      </c>
      <c r="G619" s="81">
        <v>1608</v>
      </c>
      <c r="H619" s="81">
        <v>1651.2552000000001</v>
      </c>
    </row>
    <row r="620" spans="1:8" x14ac:dyDescent="0.25">
      <c r="A620" s="78">
        <v>40961</v>
      </c>
      <c r="B620" s="79">
        <v>1707</v>
      </c>
      <c r="C620" s="80" t="s">
        <v>57</v>
      </c>
      <c r="D620" s="80" t="s">
        <v>62</v>
      </c>
      <c r="E620" s="80" t="s">
        <v>58</v>
      </c>
      <c r="F620" s="79">
        <v>10</v>
      </c>
      <c r="G620" s="81">
        <v>4160</v>
      </c>
      <c r="H620" s="81">
        <v>1432.288</v>
      </c>
    </row>
    <row r="621" spans="1:8" x14ac:dyDescent="0.25">
      <c r="A621" s="78">
        <v>40962</v>
      </c>
      <c r="B621" s="79">
        <v>2072</v>
      </c>
      <c r="C621" s="80" t="s">
        <v>56</v>
      </c>
      <c r="D621" s="80" t="s">
        <v>62</v>
      </c>
      <c r="E621" s="80" t="s">
        <v>59</v>
      </c>
      <c r="F621" s="79">
        <v>10</v>
      </c>
      <c r="G621" s="81">
        <v>8240</v>
      </c>
      <c r="H621" s="81">
        <v>1837.52</v>
      </c>
    </row>
    <row r="622" spans="1:8" x14ac:dyDescent="0.25">
      <c r="A622" s="78">
        <v>40963</v>
      </c>
      <c r="B622" s="79">
        <v>1708</v>
      </c>
      <c r="C622" s="80" t="s">
        <v>53</v>
      </c>
      <c r="D622" s="80" t="s">
        <v>62</v>
      </c>
      <c r="E622" s="80" t="s">
        <v>58</v>
      </c>
      <c r="F622" s="79">
        <v>8</v>
      </c>
      <c r="G622" s="81">
        <v>11040</v>
      </c>
      <c r="H622" s="81">
        <v>2812.1088</v>
      </c>
    </row>
    <row r="623" spans="1:8" x14ac:dyDescent="0.25">
      <c r="A623" s="78">
        <v>40964</v>
      </c>
      <c r="B623" s="79">
        <v>2073</v>
      </c>
      <c r="C623" s="80" t="s">
        <v>57</v>
      </c>
      <c r="D623" s="80" t="s">
        <v>62</v>
      </c>
      <c r="E623" s="80" t="s">
        <v>55</v>
      </c>
      <c r="F623" s="79">
        <v>6</v>
      </c>
      <c r="G623" s="81">
        <v>10890</v>
      </c>
      <c r="H623" s="81">
        <v>4779.621000000001</v>
      </c>
    </row>
    <row r="624" spans="1:8" x14ac:dyDescent="0.25">
      <c r="A624" s="78">
        <v>40965</v>
      </c>
      <c r="B624" s="79">
        <v>1709</v>
      </c>
      <c r="C624" s="80" t="s">
        <v>56</v>
      </c>
      <c r="D624" s="80" t="s">
        <v>62</v>
      </c>
      <c r="E624" s="80" t="s">
        <v>58</v>
      </c>
      <c r="F624" s="79">
        <v>8</v>
      </c>
      <c r="G624" s="81">
        <v>12480</v>
      </c>
      <c r="H624" s="81">
        <v>2013.2736</v>
      </c>
    </row>
    <row r="625" spans="1:8" x14ac:dyDescent="0.25">
      <c r="A625" s="78">
        <v>40966</v>
      </c>
      <c r="B625" s="79">
        <v>2074</v>
      </c>
      <c r="C625" s="80" t="s">
        <v>53</v>
      </c>
      <c r="D625" s="80" t="s">
        <v>62</v>
      </c>
      <c r="E625" s="80" t="s">
        <v>55</v>
      </c>
      <c r="F625" s="79">
        <v>6</v>
      </c>
      <c r="G625" s="81">
        <v>2196</v>
      </c>
      <c r="H625" s="81">
        <v>927.37080000000003</v>
      </c>
    </row>
    <row r="626" spans="1:8" x14ac:dyDescent="0.25">
      <c r="A626" s="78">
        <v>40967</v>
      </c>
      <c r="B626" s="79">
        <v>1710</v>
      </c>
      <c r="C626" s="80" t="s">
        <v>57</v>
      </c>
      <c r="D626" s="80" t="s">
        <v>62</v>
      </c>
      <c r="E626" s="80" t="s">
        <v>59</v>
      </c>
      <c r="F626" s="79">
        <v>9</v>
      </c>
      <c r="G626" s="81">
        <v>11655</v>
      </c>
      <c r="H626" s="81">
        <v>2583.2142000000003</v>
      </c>
    </row>
    <row r="627" spans="1:8" x14ac:dyDescent="0.25">
      <c r="A627" s="78">
        <v>40969</v>
      </c>
      <c r="B627" s="79">
        <v>2075</v>
      </c>
      <c r="C627" s="80" t="s">
        <v>56</v>
      </c>
      <c r="D627" s="80" t="s">
        <v>62</v>
      </c>
      <c r="E627" s="80" t="s">
        <v>55</v>
      </c>
      <c r="F627" s="79">
        <v>10</v>
      </c>
      <c r="G627" s="81">
        <v>8520</v>
      </c>
      <c r="H627" s="81">
        <v>2055.0239999999999</v>
      </c>
    </row>
    <row r="628" spans="1:8" x14ac:dyDescent="0.25">
      <c r="A628" s="78">
        <v>40970</v>
      </c>
      <c r="B628" s="79">
        <v>1711</v>
      </c>
      <c r="C628" s="80" t="s">
        <v>53</v>
      </c>
      <c r="D628" s="80" t="s">
        <v>62</v>
      </c>
      <c r="E628" s="80" t="s">
        <v>59</v>
      </c>
      <c r="F628" s="79">
        <v>8</v>
      </c>
      <c r="G628" s="81">
        <v>7680</v>
      </c>
      <c r="H628" s="81">
        <v>713.08799999999997</v>
      </c>
    </row>
    <row r="629" spans="1:8" x14ac:dyDescent="0.25">
      <c r="A629" s="78">
        <v>40971</v>
      </c>
      <c r="B629" s="79">
        <v>2076</v>
      </c>
      <c r="C629" s="80" t="s">
        <v>57</v>
      </c>
      <c r="D629" s="80" t="s">
        <v>62</v>
      </c>
      <c r="E629" s="80" t="s">
        <v>58</v>
      </c>
      <c r="F629" s="79">
        <v>9</v>
      </c>
      <c r="G629" s="81">
        <v>13050</v>
      </c>
      <c r="H629" s="81">
        <v>2082.7800000000002</v>
      </c>
    </row>
    <row r="630" spans="1:8" x14ac:dyDescent="0.25">
      <c r="A630" s="78">
        <v>40972</v>
      </c>
      <c r="B630" s="79">
        <v>1712</v>
      </c>
      <c r="C630" s="80" t="s">
        <v>56</v>
      </c>
      <c r="D630" s="80" t="s">
        <v>62</v>
      </c>
      <c r="E630" s="80" t="s">
        <v>59</v>
      </c>
      <c r="F630" s="79">
        <v>9</v>
      </c>
      <c r="G630" s="81">
        <v>11745</v>
      </c>
      <c r="H630" s="81">
        <v>871.24409999999989</v>
      </c>
    </row>
    <row r="631" spans="1:8" x14ac:dyDescent="0.25">
      <c r="A631" s="78">
        <v>40973</v>
      </c>
      <c r="B631" s="79">
        <v>2077</v>
      </c>
      <c r="C631" s="80" t="s">
        <v>53</v>
      </c>
      <c r="D631" s="80" t="s">
        <v>62</v>
      </c>
      <c r="E631" s="80" t="s">
        <v>58</v>
      </c>
      <c r="F631" s="79">
        <v>6</v>
      </c>
      <c r="G631" s="81">
        <v>13005</v>
      </c>
      <c r="H631" s="81">
        <v>2521.9295999999999</v>
      </c>
    </row>
    <row r="632" spans="1:8" x14ac:dyDescent="0.25">
      <c r="A632" s="78">
        <v>41339</v>
      </c>
      <c r="B632" s="79">
        <v>1713</v>
      </c>
      <c r="C632" s="80" t="s">
        <v>57</v>
      </c>
      <c r="D632" s="80" t="s">
        <v>62</v>
      </c>
      <c r="E632" s="80" t="s">
        <v>55</v>
      </c>
      <c r="F632" s="79">
        <v>10</v>
      </c>
      <c r="G632" s="81">
        <v>10640</v>
      </c>
      <c r="H632" s="81">
        <v>2523.2759999999998</v>
      </c>
    </row>
    <row r="633" spans="1:8" x14ac:dyDescent="0.25">
      <c r="A633" s="78">
        <v>41340</v>
      </c>
      <c r="B633" s="79">
        <v>2078</v>
      </c>
      <c r="C633" s="80" t="s">
        <v>56</v>
      </c>
      <c r="D633" s="80" t="s">
        <v>62</v>
      </c>
      <c r="E633" s="80" t="s">
        <v>58</v>
      </c>
      <c r="F633" s="79">
        <v>9</v>
      </c>
      <c r="G633" s="81">
        <v>12375</v>
      </c>
      <c r="H633" s="81">
        <v>2340.36</v>
      </c>
    </row>
    <row r="634" spans="1:8" x14ac:dyDescent="0.25">
      <c r="A634" s="78">
        <v>41341</v>
      </c>
      <c r="B634" s="79">
        <v>1714</v>
      </c>
      <c r="C634" s="80" t="s">
        <v>53</v>
      </c>
      <c r="D634" s="80" t="s">
        <v>62</v>
      </c>
      <c r="E634" s="80" t="s">
        <v>55</v>
      </c>
      <c r="F634" s="79">
        <v>10</v>
      </c>
      <c r="G634" s="81">
        <v>11280</v>
      </c>
      <c r="H634" s="81">
        <v>5097.1500000000005</v>
      </c>
    </row>
    <row r="635" spans="1:8" x14ac:dyDescent="0.25">
      <c r="A635" s="78">
        <v>41342</v>
      </c>
      <c r="B635" s="79">
        <v>2079</v>
      </c>
      <c r="C635" s="80" t="s">
        <v>57</v>
      </c>
      <c r="D635" s="80" t="s">
        <v>62</v>
      </c>
      <c r="E635" s="80" t="s">
        <v>59</v>
      </c>
      <c r="F635" s="79">
        <v>10</v>
      </c>
      <c r="G635" s="81">
        <v>5220</v>
      </c>
      <c r="H635" s="81">
        <v>2862.6480000000001</v>
      </c>
    </row>
    <row r="636" spans="1:8" x14ac:dyDescent="0.25">
      <c r="A636" s="78">
        <v>41343</v>
      </c>
      <c r="B636" s="79">
        <v>1715</v>
      </c>
      <c r="C636" s="80" t="s">
        <v>56</v>
      </c>
      <c r="D636" s="80" t="s">
        <v>62</v>
      </c>
      <c r="E636" s="80" t="s">
        <v>55</v>
      </c>
      <c r="F636" s="79">
        <v>9</v>
      </c>
      <c r="G636" s="81">
        <v>9108</v>
      </c>
      <c r="H636" s="81">
        <v>4848.8715000000002</v>
      </c>
    </row>
    <row r="637" spans="1:8" x14ac:dyDescent="0.25">
      <c r="A637" s="78">
        <v>41344</v>
      </c>
      <c r="B637" s="79">
        <v>2080</v>
      </c>
      <c r="C637" s="80" t="s">
        <v>53</v>
      </c>
      <c r="D637" s="80" t="s">
        <v>62</v>
      </c>
      <c r="E637" s="80" t="s">
        <v>59</v>
      </c>
      <c r="F637" s="79">
        <v>8</v>
      </c>
      <c r="G637" s="81">
        <v>7176</v>
      </c>
      <c r="H637" s="81">
        <v>834.80799999999999</v>
      </c>
    </row>
    <row r="638" spans="1:8" x14ac:dyDescent="0.25">
      <c r="A638" s="78">
        <v>41345</v>
      </c>
      <c r="B638" s="79">
        <v>1716</v>
      </c>
      <c r="C638" s="80" t="s">
        <v>57</v>
      </c>
      <c r="D638" s="80" t="s">
        <v>62</v>
      </c>
      <c r="E638" s="80" t="s">
        <v>58</v>
      </c>
      <c r="F638" s="79">
        <v>9</v>
      </c>
      <c r="G638" s="81">
        <v>2605.5</v>
      </c>
      <c r="H638" s="81">
        <v>794.93804999999998</v>
      </c>
    </row>
    <row r="639" spans="1:8" x14ac:dyDescent="0.25">
      <c r="A639" s="78">
        <v>41346</v>
      </c>
      <c r="B639" s="79">
        <v>2081</v>
      </c>
      <c r="C639" s="80" t="s">
        <v>56</v>
      </c>
      <c r="D639" s="80" t="s">
        <v>62</v>
      </c>
      <c r="E639" s="80" t="s">
        <v>59</v>
      </c>
      <c r="F639" s="79">
        <v>10</v>
      </c>
      <c r="G639" s="81">
        <v>10600</v>
      </c>
      <c r="H639" s="81">
        <v>4454.12</v>
      </c>
    </row>
    <row r="640" spans="1:8" x14ac:dyDescent="0.25">
      <c r="A640" s="78">
        <v>41347</v>
      </c>
      <c r="B640" s="79">
        <v>1717</v>
      </c>
      <c r="C640" s="80" t="s">
        <v>53</v>
      </c>
      <c r="D640" s="80" t="s">
        <v>62</v>
      </c>
      <c r="E640" s="80" t="s">
        <v>58</v>
      </c>
      <c r="F640" s="79">
        <v>7</v>
      </c>
      <c r="G640" s="81">
        <v>2415</v>
      </c>
      <c r="H640" s="81">
        <v>724.74149999999986</v>
      </c>
    </row>
    <row r="641" spans="1:8" x14ac:dyDescent="0.25">
      <c r="A641" s="78">
        <v>41348</v>
      </c>
      <c r="B641" s="79">
        <v>1718</v>
      </c>
      <c r="C641" s="80" t="s">
        <v>56</v>
      </c>
      <c r="D641" s="80" t="s">
        <v>62</v>
      </c>
      <c r="E641" s="80" t="s">
        <v>58</v>
      </c>
      <c r="F641" s="79">
        <v>9</v>
      </c>
      <c r="G641" s="81">
        <v>6588</v>
      </c>
      <c r="H641" s="81">
        <v>2554.8263999999999</v>
      </c>
    </row>
    <row r="642" spans="1:8" x14ac:dyDescent="0.25">
      <c r="A642" s="78">
        <v>41349</v>
      </c>
      <c r="B642" s="79">
        <v>1719</v>
      </c>
      <c r="C642" s="80" t="s">
        <v>57</v>
      </c>
      <c r="D642" s="80" t="s">
        <v>62</v>
      </c>
      <c r="E642" s="80" t="s">
        <v>59</v>
      </c>
      <c r="F642" s="79">
        <v>7</v>
      </c>
      <c r="G642" s="81">
        <v>4063.5</v>
      </c>
      <c r="H642" s="81">
        <v>1466.1108000000002</v>
      </c>
    </row>
    <row r="643" spans="1:8" x14ac:dyDescent="0.25">
      <c r="A643" s="78">
        <v>41350</v>
      </c>
      <c r="B643" s="79">
        <v>1720</v>
      </c>
      <c r="C643" s="80" t="s">
        <v>53</v>
      </c>
      <c r="D643" s="80" t="s">
        <v>62</v>
      </c>
      <c r="E643" s="80" t="s">
        <v>59</v>
      </c>
      <c r="F643" s="79">
        <v>10</v>
      </c>
      <c r="G643" s="81">
        <v>14850</v>
      </c>
      <c r="H643" s="81">
        <v>5103.9450000000006</v>
      </c>
    </row>
    <row r="644" spans="1:8" x14ac:dyDescent="0.25">
      <c r="A644" s="78">
        <v>41351</v>
      </c>
      <c r="B644" s="79">
        <v>1721</v>
      </c>
      <c r="C644" s="80" t="s">
        <v>56</v>
      </c>
      <c r="D644" s="80" t="s">
        <v>62</v>
      </c>
      <c r="E644" s="80" t="s">
        <v>59</v>
      </c>
      <c r="F644" s="79">
        <v>10</v>
      </c>
      <c r="G644" s="81">
        <v>4560</v>
      </c>
      <c r="H644" s="81">
        <v>2971.2960000000003</v>
      </c>
    </row>
    <row r="645" spans="1:8" x14ac:dyDescent="0.25">
      <c r="A645" s="78">
        <v>41352</v>
      </c>
      <c r="B645" s="79">
        <v>2091</v>
      </c>
      <c r="C645" s="80" t="s">
        <v>57</v>
      </c>
      <c r="D645" s="80" t="s">
        <v>62</v>
      </c>
      <c r="E645" s="80" t="s">
        <v>55</v>
      </c>
      <c r="F645" s="79">
        <v>6</v>
      </c>
      <c r="G645" s="81">
        <v>6642</v>
      </c>
      <c r="H645" s="81">
        <v>3599.9639999999995</v>
      </c>
    </row>
    <row r="646" spans="1:8" x14ac:dyDescent="0.25">
      <c r="A646" s="78">
        <v>41353</v>
      </c>
      <c r="B646" s="79">
        <v>2092</v>
      </c>
      <c r="C646" s="80" t="s">
        <v>53</v>
      </c>
      <c r="D646" s="80" t="s">
        <v>62</v>
      </c>
      <c r="E646" s="80" t="s">
        <v>55</v>
      </c>
      <c r="F646" s="79">
        <v>6</v>
      </c>
      <c r="G646" s="81">
        <v>4428</v>
      </c>
      <c r="H646" s="81">
        <v>973.93860000000006</v>
      </c>
    </row>
    <row r="647" spans="1:8" x14ac:dyDescent="0.25">
      <c r="A647" s="78">
        <v>41354</v>
      </c>
      <c r="B647" s="79">
        <v>2093</v>
      </c>
      <c r="C647" s="80" t="s">
        <v>56</v>
      </c>
      <c r="D647" s="80" t="s">
        <v>62</v>
      </c>
      <c r="E647" s="80" t="s">
        <v>55</v>
      </c>
      <c r="F647" s="79">
        <v>8</v>
      </c>
      <c r="G647" s="81">
        <v>1812</v>
      </c>
      <c r="H647" s="81">
        <v>578.75280000000009</v>
      </c>
    </row>
    <row r="648" spans="1:8" x14ac:dyDescent="0.25">
      <c r="A648" s="78">
        <v>41355</v>
      </c>
      <c r="B648" s="79">
        <v>2094</v>
      </c>
      <c r="C648" s="80" t="s">
        <v>57</v>
      </c>
      <c r="D648" s="80" t="s">
        <v>62</v>
      </c>
      <c r="E648" s="80" t="s">
        <v>58</v>
      </c>
      <c r="F648" s="79">
        <v>7</v>
      </c>
      <c r="G648" s="81">
        <v>5544</v>
      </c>
      <c r="H648" s="81">
        <v>1490.2271999999998</v>
      </c>
    </row>
    <row r="649" spans="1:8" x14ac:dyDescent="0.25">
      <c r="A649" s="78">
        <v>41356</v>
      </c>
      <c r="B649" s="79">
        <v>2095</v>
      </c>
      <c r="C649" s="80" t="s">
        <v>53</v>
      </c>
      <c r="D649" s="80" t="s">
        <v>62</v>
      </c>
      <c r="E649" s="80" t="s">
        <v>58</v>
      </c>
      <c r="F649" s="79">
        <v>8</v>
      </c>
      <c r="G649" s="81">
        <v>4688</v>
      </c>
      <c r="H649" s="81">
        <v>2016.7776000000001</v>
      </c>
    </row>
    <row r="650" spans="1:8" x14ac:dyDescent="0.25">
      <c r="A650" s="78">
        <v>41357</v>
      </c>
      <c r="B650" s="79">
        <v>1731</v>
      </c>
      <c r="C650" s="80" t="s">
        <v>57</v>
      </c>
      <c r="D650" s="80" t="s">
        <v>62</v>
      </c>
      <c r="E650" s="80" t="s">
        <v>55</v>
      </c>
      <c r="F650" s="79">
        <v>9</v>
      </c>
      <c r="G650" s="81">
        <v>7128</v>
      </c>
      <c r="H650" s="81">
        <v>1762.5168000000001</v>
      </c>
    </row>
    <row r="651" spans="1:8" x14ac:dyDescent="0.25">
      <c r="A651" s="78">
        <v>41358</v>
      </c>
      <c r="B651" s="79">
        <v>2096</v>
      </c>
      <c r="C651" s="80" t="s">
        <v>56</v>
      </c>
      <c r="D651" s="80" t="s">
        <v>62</v>
      </c>
      <c r="E651" s="80" t="s">
        <v>58</v>
      </c>
      <c r="F651" s="79">
        <v>6</v>
      </c>
      <c r="G651" s="81">
        <v>7344</v>
      </c>
      <c r="H651" s="81">
        <v>2931.174</v>
      </c>
    </row>
    <row r="652" spans="1:8" x14ac:dyDescent="0.25">
      <c r="A652" s="78">
        <v>41359</v>
      </c>
      <c r="B652" s="79">
        <v>1732</v>
      </c>
      <c r="C652" s="80" t="s">
        <v>53</v>
      </c>
      <c r="D652" s="80" t="s">
        <v>62</v>
      </c>
      <c r="E652" s="80" t="s">
        <v>55</v>
      </c>
      <c r="F652" s="79">
        <v>6</v>
      </c>
      <c r="G652" s="81">
        <v>4698</v>
      </c>
      <c r="H652" s="81">
        <v>676.19880000000012</v>
      </c>
    </row>
    <row r="653" spans="1:8" x14ac:dyDescent="0.25">
      <c r="A653" s="78">
        <v>41360</v>
      </c>
      <c r="B653" s="79">
        <v>2097</v>
      </c>
      <c r="C653" s="80" t="s">
        <v>57</v>
      </c>
      <c r="D653" s="80" t="s">
        <v>62</v>
      </c>
      <c r="E653" s="80" t="s">
        <v>59</v>
      </c>
      <c r="F653" s="79">
        <v>9</v>
      </c>
      <c r="G653" s="81">
        <v>3294</v>
      </c>
      <c r="H653" s="81">
        <v>3128.4764999999998</v>
      </c>
    </row>
    <row r="654" spans="1:8" x14ac:dyDescent="0.25">
      <c r="A654" s="78">
        <v>41361</v>
      </c>
      <c r="B654" s="79">
        <v>1733</v>
      </c>
      <c r="C654" s="80" t="s">
        <v>56</v>
      </c>
      <c r="D654" s="80" t="s">
        <v>62</v>
      </c>
      <c r="E654" s="80" t="s">
        <v>55</v>
      </c>
      <c r="F654" s="79">
        <v>9</v>
      </c>
      <c r="G654" s="81">
        <v>5832</v>
      </c>
      <c r="H654" s="81">
        <v>3346.7903999999999</v>
      </c>
    </row>
    <row r="655" spans="1:8" x14ac:dyDescent="0.25">
      <c r="A655" s="78">
        <v>41362</v>
      </c>
      <c r="B655" s="79">
        <v>2098</v>
      </c>
      <c r="C655" s="80" t="s">
        <v>53</v>
      </c>
      <c r="D655" s="80" t="s">
        <v>62</v>
      </c>
      <c r="E655" s="80" t="s">
        <v>59</v>
      </c>
      <c r="F655" s="79">
        <v>8</v>
      </c>
      <c r="G655" s="81">
        <v>2508</v>
      </c>
      <c r="H655" s="81">
        <v>3452.0111999999999</v>
      </c>
    </row>
    <row r="656" spans="1:8" x14ac:dyDescent="0.25">
      <c r="A656" s="78">
        <v>41363</v>
      </c>
      <c r="B656" s="79">
        <v>1734</v>
      </c>
      <c r="C656" s="80" t="s">
        <v>57</v>
      </c>
      <c r="D656" s="80" t="s">
        <v>62</v>
      </c>
      <c r="E656" s="80" t="s">
        <v>58</v>
      </c>
      <c r="F656" s="79">
        <v>6</v>
      </c>
      <c r="G656" s="81">
        <v>5265</v>
      </c>
      <c r="H656" s="81">
        <v>544.92750000000001</v>
      </c>
    </row>
    <row r="657" spans="1:8" x14ac:dyDescent="0.25">
      <c r="A657" s="78">
        <v>41364</v>
      </c>
      <c r="B657" s="79">
        <v>2099</v>
      </c>
      <c r="C657" s="80" t="s">
        <v>56</v>
      </c>
      <c r="D657" s="80" t="s">
        <v>62</v>
      </c>
      <c r="E657" s="80" t="s">
        <v>59</v>
      </c>
      <c r="F657" s="79">
        <v>7</v>
      </c>
      <c r="G657" s="81">
        <v>1533</v>
      </c>
      <c r="H657" s="81">
        <v>673.75350000000003</v>
      </c>
    </row>
    <row r="658" spans="1:8" x14ac:dyDescent="0.25">
      <c r="A658" s="78">
        <v>41365</v>
      </c>
      <c r="B658" s="79">
        <v>1735</v>
      </c>
      <c r="C658" s="80" t="s">
        <v>53</v>
      </c>
      <c r="D658" s="80" t="s">
        <v>62</v>
      </c>
      <c r="E658" s="80" t="s">
        <v>58</v>
      </c>
      <c r="F658" s="79">
        <v>7</v>
      </c>
      <c r="G658" s="81">
        <v>7770</v>
      </c>
      <c r="H658" s="81">
        <v>2367.1305000000002</v>
      </c>
    </row>
    <row r="659" spans="1:8" x14ac:dyDescent="0.25">
      <c r="A659" s="78">
        <v>41366</v>
      </c>
      <c r="B659" s="79">
        <v>2100</v>
      </c>
      <c r="C659" s="80" t="s">
        <v>57</v>
      </c>
      <c r="D659" s="80" t="s">
        <v>62</v>
      </c>
      <c r="E659" s="80" t="s">
        <v>55</v>
      </c>
      <c r="F659" s="79">
        <v>6</v>
      </c>
      <c r="G659" s="81">
        <v>1719</v>
      </c>
      <c r="H659" s="81">
        <v>1526.8158000000001</v>
      </c>
    </row>
    <row r="660" spans="1:8" x14ac:dyDescent="0.25">
      <c r="A660" s="78">
        <v>41367</v>
      </c>
      <c r="B660" s="79">
        <v>1736</v>
      </c>
      <c r="C660" s="80" t="s">
        <v>56</v>
      </c>
      <c r="D660" s="80" t="s">
        <v>62</v>
      </c>
      <c r="E660" s="80" t="s">
        <v>58</v>
      </c>
      <c r="F660" s="79">
        <v>7</v>
      </c>
      <c r="G660" s="81">
        <v>4018</v>
      </c>
      <c r="H660" s="81">
        <v>772.8623</v>
      </c>
    </row>
    <row r="661" spans="1:8" x14ac:dyDescent="0.25">
      <c r="A661" s="78">
        <v>41368</v>
      </c>
      <c r="B661" s="79">
        <v>2101</v>
      </c>
      <c r="C661" s="80" t="s">
        <v>53</v>
      </c>
      <c r="D661" s="80" t="s">
        <v>62</v>
      </c>
      <c r="E661" s="80" t="s">
        <v>55</v>
      </c>
      <c r="F661" s="79">
        <v>9</v>
      </c>
      <c r="G661" s="81">
        <v>10395</v>
      </c>
      <c r="H661" s="81">
        <v>922.66019999999992</v>
      </c>
    </row>
    <row r="662" spans="1:8" x14ac:dyDescent="0.25">
      <c r="A662" s="78">
        <v>41369</v>
      </c>
      <c r="B662" s="79">
        <v>1737</v>
      </c>
      <c r="C662" s="80" t="s">
        <v>57</v>
      </c>
      <c r="D662" s="80" t="s">
        <v>62</v>
      </c>
      <c r="E662" s="80" t="s">
        <v>59</v>
      </c>
      <c r="F662" s="79">
        <v>10</v>
      </c>
      <c r="G662" s="81">
        <v>11100</v>
      </c>
      <c r="H662" s="81">
        <v>4928.3999999999996</v>
      </c>
    </row>
    <row r="663" spans="1:8" x14ac:dyDescent="0.25">
      <c r="A663" s="78">
        <v>41370</v>
      </c>
      <c r="B663" s="79">
        <v>2102</v>
      </c>
      <c r="C663" s="80" t="s">
        <v>56</v>
      </c>
      <c r="D663" s="80" t="s">
        <v>62</v>
      </c>
      <c r="E663" s="80" t="s">
        <v>55</v>
      </c>
      <c r="F663" s="79">
        <v>9</v>
      </c>
      <c r="G663" s="81">
        <v>5940</v>
      </c>
      <c r="H663" s="81">
        <v>1273.8330000000001</v>
      </c>
    </row>
    <row r="664" spans="1:8" x14ac:dyDescent="0.25">
      <c r="A664" s="78">
        <v>41371</v>
      </c>
      <c r="B664" s="79">
        <v>1738</v>
      </c>
      <c r="C664" s="80" t="s">
        <v>53</v>
      </c>
      <c r="D664" s="80" t="s">
        <v>62</v>
      </c>
      <c r="E664" s="80" t="s">
        <v>59</v>
      </c>
      <c r="F664" s="79">
        <v>7</v>
      </c>
      <c r="G664" s="81">
        <v>12442.5</v>
      </c>
      <c r="H664" s="81">
        <v>4404.6449999999995</v>
      </c>
    </row>
    <row r="665" spans="1:8" x14ac:dyDescent="0.25">
      <c r="A665" s="78">
        <v>41372</v>
      </c>
      <c r="B665" s="79">
        <v>2103</v>
      </c>
      <c r="C665" s="80" t="s">
        <v>57</v>
      </c>
      <c r="D665" s="80" t="s">
        <v>62</v>
      </c>
      <c r="E665" s="80" t="s">
        <v>58</v>
      </c>
      <c r="F665" s="79">
        <v>7</v>
      </c>
      <c r="G665" s="81">
        <v>6132</v>
      </c>
      <c r="H665" s="81">
        <v>3357.2700000000004</v>
      </c>
    </row>
    <row r="666" spans="1:8" x14ac:dyDescent="0.25">
      <c r="A666" s="78">
        <v>41373</v>
      </c>
      <c r="B666" s="79">
        <v>1739</v>
      </c>
      <c r="C666" s="80" t="s">
        <v>56</v>
      </c>
      <c r="D666" s="80" t="s">
        <v>62</v>
      </c>
      <c r="E666" s="80" t="s">
        <v>59</v>
      </c>
      <c r="F666" s="79">
        <v>7</v>
      </c>
      <c r="G666" s="81">
        <v>10500</v>
      </c>
      <c r="H666" s="81">
        <v>1850.1</v>
      </c>
    </row>
    <row r="667" spans="1:8" x14ac:dyDescent="0.25">
      <c r="A667" s="78">
        <v>41374</v>
      </c>
      <c r="B667" s="79">
        <v>2104</v>
      </c>
      <c r="C667" s="80" t="s">
        <v>53</v>
      </c>
      <c r="D667" s="80" t="s">
        <v>62</v>
      </c>
      <c r="E667" s="80" t="s">
        <v>58</v>
      </c>
      <c r="F667" s="79">
        <v>10</v>
      </c>
      <c r="G667" s="81">
        <v>14650</v>
      </c>
      <c r="H667" s="81">
        <v>5070.3650000000007</v>
      </c>
    </row>
    <row r="668" spans="1:8" x14ac:dyDescent="0.25">
      <c r="A668" s="78">
        <v>41375</v>
      </c>
      <c r="B668" s="79">
        <v>1740</v>
      </c>
      <c r="C668" s="80" t="s">
        <v>57</v>
      </c>
      <c r="D668" s="80" t="s">
        <v>62</v>
      </c>
      <c r="E668" s="80" t="s">
        <v>55</v>
      </c>
      <c r="F668" s="79">
        <v>9</v>
      </c>
      <c r="G668" s="81">
        <v>14985</v>
      </c>
      <c r="H668" s="81">
        <v>4501.4940000000006</v>
      </c>
    </row>
    <row r="669" spans="1:8" x14ac:dyDescent="0.25">
      <c r="A669" s="78">
        <v>41376</v>
      </c>
      <c r="B669" s="79">
        <v>2105</v>
      </c>
      <c r="C669" s="80" t="s">
        <v>56</v>
      </c>
      <c r="D669" s="80" t="s">
        <v>62</v>
      </c>
      <c r="E669" s="80" t="s">
        <v>58</v>
      </c>
      <c r="F669" s="79">
        <v>8</v>
      </c>
      <c r="G669" s="81">
        <v>2214</v>
      </c>
      <c r="H669" s="81">
        <v>4702.5359999999991</v>
      </c>
    </row>
    <row r="670" spans="1:8" x14ac:dyDescent="0.25">
      <c r="A670" s="78">
        <v>41377</v>
      </c>
      <c r="B670" s="79">
        <v>1741</v>
      </c>
      <c r="C670" s="80" t="s">
        <v>53</v>
      </c>
      <c r="D670" s="80" t="s">
        <v>62</v>
      </c>
      <c r="E670" s="80" t="s">
        <v>55</v>
      </c>
      <c r="F670" s="79">
        <v>10</v>
      </c>
      <c r="G670" s="81">
        <v>8370</v>
      </c>
      <c r="H670" s="81">
        <v>1086.9839999999999</v>
      </c>
    </row>
    <row r="671" spans="1:8" x14ac:dyDescent="0.25">
      <c r="A671" s="78">
        <v>41378</v>
      </c>
      <c r="B671" s="79">
        <v>2106</v>
      </c>
      <c r="C671" s="80" t="s">
        <v>57</v>
      </c>
      <c r="D671" s="80" t="s">
        <v>62</v>
      </c>
      <c r="E671" s="80" t="s">
        <v>59</v>
      </c>
      <c r="F671" s="79">
        <v>6</v>
      </c>
      <c r="G671" s="81">
        <v>7560</v>
      </c>
      <c r="H671" s="81">
        <v>4897.619999999999</v>
      </c>
    </row>
    <row r="672" spans="1:8" x14ac:dyDescent="0.25">
      <c r="A672" s="78">
        <v>41379</v>
      </c>
      <c r="B672" s="79">
        <v>1742</v>
      </c>
      <c r="C672" s="80" t="s">
        <v>56</v>
      </c>
      <c r="D672" s="80" t="s">
        <v>62</v>
      </c>
      <c r="E672" s="80" t="s">
        <v>55</v>
      </c>
      <c r="F672" s="79">
        <v>6</v>
      </c>
      <c r="G672" s="81">
        <v>1512</v>
      </c>
      <c r="H672" s="81">
        <v>1825.2864</v>
      </c>
    </row>
    <row r="673" spans="1:8" x14ac:dyDescent="0.25">
      <c r="A673" s="78">
        <v>41380</v>
      </c>
      <c r="B673" s="79">
        <v>2107</v>
      </c>
      <c r="C673" s="80" t="s">
        <v>53</v>
      </c>
      <c r="D673" s="80" t="s">
        <v>62</v>
      </c>
      <c r="E673" s="80" t="s">
        <v>59</v>
      </c>
      <c r="F673" s="79">
        <v>8</v>
      </c>
      <c r="G673" s="81">
        <v>1812</v>
      </c>
      <c r="H673" s="81">
        <v>2564.3424</v>
      </c>
    </row>
    <row r="674" spans="1:8" x14ac:dyDescent="0.25">
      <c r="A674" s="78">
        <v>41381</v>
      </c>
      <c r="B674" s="79">
        <v>1743</v>
      </c>
      <c r="C674" s="80" t="s">
        <v>57</v>
      </c>
      <c r="D674" s="80" t="s">
        <v>62</v>
      </c>
      <c r="E674" s="80" t="s">
        <v>58</v>
      </c>
      <c r="F674" s="79">
        <v>10</v>
      </c>
      <c r="G674" s="81">
        <v>11220</v>
      </c>
      <c r="H674" s="81">
        <v>924.24750000000017</v>
      </c>
    </row>
    <row r="675" spans="1:8" x14ac:dyDescent="0.25">
      <c r="A675" s="78">
        <v>41382</v>
      </c>
      <c r="B675" s="79">
        <v>2108</v>
      </c>
      <c r="C675" s="80" t="s">
        <v>56</v>
      </c>
      <c r="D675" s="80" t="s">
        <v>62</v>
      </c>
      <c r="E675" s="80" t="s">
        <v>59</v>
      </c>
      <c r="F675" s="79">
        <v>8</v>
      </c>
      <c r="G675" s="81">
        <v>6768</v>
      </c>
      <c r="H675" s="81">
        <v>983.61599999999999</v>
      </c>
    </row>
    <row r="676" spans="1:8" x14ac:dyDescent="0.25">
      <c r="A676" s="78">
        <v>41383</v>
      </c>
      <c r="B676" s="79">
        <v>1744</v>
      </c>
      <c r="C676" s="80" t="s">
        <v>53</v>
      </c>
      <c r="D676" s="80" t="s">
        <v>62</v>
      </c>
      <c r="E676" s="80" t="s">
        <v>58</v>
      </c>
      <c r="F676" s="79">
        <v>6</v>
      </c>
      <c r="G676" s="81">
        <v>11002.5</v>
      </c>
      <c r="H676" s="81">
        <v>1825.0947000000001</v>
      </c>
    </row>
    <row r="677" spans="1:8" x14ac:dyDescent="0.25">
      <c r="A677" s="78">
        <v>41384</v>
      </c>
      <c r="B677" s="79">
        <v>2109</v>
      </c>
      <c r="C677" s="80" t="s">
        <v>57</v>
      </c>
      <c r="D677" s="80" t="s">
        <v>62</v>
      </c>
      <c r="E677" s="80" t="s">
        <v>55</v>
      </c>
      <c r="F677" s="79">
        <v>10</v>
      </c>
      <c r="G677" s="81">
        <v>4120</v>
      </c>
      <c r="H677" s="81">
        <v>1626.9879999999998</v>
      </c>
    </row>
    <row r="678" spans="1:8" x14ac:dyDescent="0.25">
      <c r="A678" s="78">
        <v>41385</v>
      </c>
      <c r="B678" s="79">
        <v>1745</v>
      </c>
      <c r="C678" s="80" t="s">
        <v>56</v>
      </c>
      <c r="D678" s="80" t="s">
        <v>62</v>
      </c>
      <c r="E678" s="80" t="s">
        <v>58</v>
      </c>
      <c r="F678" s="79">
        <v>8</v>
      </c>
      <c r="G678" s="81">
        <v>14580</v>
      </c>
      <c r="H678" s="81">
        <v>6256.2780000000002</v>
      </c>
    </row>
    <row r="679" spans="1:8" x14ac:dyDescent="0.25">
      <c r="A679" s="78">
        <v>41386</v>
      </c>
      <c r="B679" s="79">
        <v>2110</v>
      </c>
      <c r="C679" s="80" t="s">
        <v>53</v>
      </c>
      <c r="D679" s="80" t="s">
        <v>62</v>
      </c>
      <c r="E679" s="80" t="s">
        <v>55</v>
      </c>
      <c r="F679" s="79">
        <v>7</v>
      </c>
      <c r="G679" s="81">
        <v>10867.5</v>
      </c>
      <c r="H679" s="81">
        <v>4205.7224999999999</v>
      </c>
    </row>
    <row r="680" spans="1:8" x14ac:dyDescent="0.25">
      <c r="A680" s="78">
        <v>41387</v>
      </c>
      <c r="B680" s="79">
        <v>1746</v>
      </c>
      <c r="C680" s="80" t="s">
        <v>57</v>
      </c>
      <c r="D680" s="80" t="s">
        <v>62</v>
      </c>
      <c r="E680" s="80" t="s">
        <v>59</v>
      </c>
      <c r="F680" s="79">
        <v>6</v>
      </c>
      <c r="G680" s="81">
        <v>7092</v>
      </c>
      <c r="H680" s="81">
        <v>2235.5757000000003</v>
      </c>
    </row>
    <row r="681" spans="1:8" x14ac:dyDescent="0.25">
      <c r="A681" s="78">
        <v>41388</v>
      </c>
      <c r="B681" s="79">
        <v>2111</v>
      </c>
      <c r="C681" s="80" t="s">
        <v>56</v>
      </c>
      <c r="D681" s="80" t="s">
        <v>62</v>
      </c>
      <c r="E681" s="80" t="s">
        <v>55</v>
      </c>
      <c r="F681" s="79">
        <v>6</v>
      </c>
      <c r="G681" s="81">
        <v>10732.5</v>
      </c>
      <c r="H681" s="81">
        <v>3605.2613999999999</v>
      </c>
    </row>
    <row r="682" spans="1:8" x14ac:dyDescent="0.25">
      <c r="A682" s="78">
        <v>41389</v>
      </c>
      <c r="B682" s="79">
        <v>1747</v>
      </c>
      <c r="C682" s="80" t="s">
        <v>53</v>
      </c>
      <c r="D682" s="80" t="s">
        <v>62</v>
      </c>
      <c r="E682" s="80" t="s">
        <v>59</v>
      </c>
      <c r="F682" s="79">
        <v>10</v>
      </c>
      <c r="G682" s="81">
        <v>8580</v>
      </c>
      <c r="H682" s="81">
        <v>1138.8520000000001</v>
      </c>
    </row>
    <row r="683" spans="1:8" x14ac:dyDescent="0.25">
      <c r="A683" s="78">
        <v>41390</v>
      </c>
      <c r="B683" s="79">
        <v>2112</v>
      </c>
      <c r="C683" s="80" t="s">
        <v>57</v>
      </c>
      <c r="D683" s="80" t="s">
        <v>62</v>
      </c>
      <c r="E683" s="80" t="s">
        <v>58</v>
      </c>
      <c r="F683" s="79">
        <v>8</v>
      </c>
      <c r="G683" s="81">
        <v>4824</v>
      </c>
      <c r="H683" s="81">
        <v>2411.0352000000003</v>
      </c>
    </row>
    <row r="684" spans="1:8" x14ac:dyDescent="0.25">
      <c r="A684" s="78">
        <v>41391</v>
      </c>
      <c r="B684" s="79">
        <v>1748</v>
      </c>
      <c r="C684" s="80" t="s">
        <v>56</v>
      </c>
      <c r="D684" s="80" t="s">
        <v>62</v>
      </c>
      <c r="E684" s="80" t="s">
        <v>59</v>
      </c>
      <c r="F684" s="79">
        <v>9</v>
      </c>
      <c r="G684" s="81">
        <v>8208</v>
      </c>
      <c r="H684" s="81">
        <v>1264.4423999999999</v>
      </c>
    </row>
    <row r="685" spans="1:8" x14ac:dyDescent="0.25">
      <c r="A685" s="78">
        <v>41392</v>
      </c>
      <c r="B685" s="79">
        <v>2113</v>
      </c>
      <c r="C685" s="80" t="s">
        <v>53</v>
      </c>
      <c r="D685" s="80" t="s">
        <v>62</v>
      </c>
      <c r="E685" s="80" t="s">
        <v>58</v>
      </c>
      <c r="F685" s="79">
        <v>8</v>
      </c>
      <c r="G685" s="81">
        <v>4256</v>
      </c>
      <c r="H685" s="81">
        <v>2694.0480000000002</v>
      </c>
    </row>
    <row r="686" spans="1:8" x14ac:dyDescent="0.25">
      <c r="A686" s="78">
        <v>41393</v>
      </c>
      <c r="B686" s="79">
        <v>1749</v>
      </c>
      <c r="C686" s="80" t="s">
        <v>57</v>
      </c>
      <c r="D686" s="80" t="s">
        <v>62</v>
      </c>
      <c r="E686" s="80" t="s">
        <v>55</v>
      </c>
      <c r="F686" s="79">
        <v>6</v>
      </c>
      <c r="G686" s="81">
        <v>7308</v>
      </c>
      <c r="H686" s="81">
        <v>1987.4105999999999</v>
      </c>
    </row>
    <row r="687" spans="1:8" x14ac:dyDescent="0.25">
      <c r="A687" s="78">
        <v>41394</v>
      </c>
      <c r="B687" s="79">
        <v>2114</v>
      </c>
      <c r="C687" s="80" t="s">
        <v>56</v>
      </c>
      <c r="D687" s="80" t="s">
        <v>62</v>
      </c>
      <c r="E687" s="80" t="s">
        <v>58</v>
      </c>
      <c r="F687" s="79">
        <v>8</v>
      </c>
      <c r="G687" s="81">
        <v>9300</v>
      </c>
      <c r="H687" s="81">
        <v>2842.08</v>
      </c>
    </row>
    <row r="688" spans="1:8" x14ac:dyDescent="0.25">
      <c r="A688" s="78">
        <v>41395</v>
      </c>
      <c r="B688" s="79">
        <v>1750</v>
      </c>
      <c r="C688" s="80" t="s">
        <v>53</v>
      </c>
      <c r="D688" s="80" t="s">
        <v>62</v>
      </c>
      <c r="E688" s="80" t="s">
        <v>55</v>
      </c>
      <c r="F688" s="79">
        <v>10</v>
      </c>
      <c r="G688" s="81">
        <v>9840</v>
      </c>
      <c r="H688" s="81">
        <v>1549.8</v>
      </c>
    </row>
    <row r="689" spans="1:8" x14ac:dyDescent="0.25">
      <c r="A689" s="78">
        <v>41396</v>
      </c>
      <c r="B689" s="79">
        <v>2115</v>
      </c>
      <c r="C689" s="80" t="s">
        <v>57</v>
      </c>
      <c r="D689" s="80" t="s">
        <v>62</v>
      </c>
      <c r="E689" s="80" t="s">
        <v>59</v>
      </c>
      <c r="F689" s="79">
        <v>6</v>
      </c>
      <c r="G689" s="81">
        <v>5346</v>
      </c>
      <c r="H689" s="81">
        <v>2876.8608000000004</v>
      </c>
    </row>
    <row r="690" spans="1:8" x14ac:dyDescent="0.25">
      <c r="A690" s="78">
        <v>41397</v>
      </c>
      <c r="B690" s="79">
        <v>1751</v>
      </c>
      <c r="C690" s="80" t="s">
        <v>56</v>
      </c>
      <c r="D690" s="80" t="s">
        <v>62</v>
      </c>
      <c r="E690" s="80" t="s">
        <v>55</v>
      </c>
      <c r="F690" s="79">
        <v>9</v>
      </c>
      <c r="G690" s="81">
        <v>10440</v>
      </c>
      <c r="H690" s="81">
        <v>1611.4139999999998</v>
      </c>
    </row>
    <row r="691" spans="1:8" x14ac:dyDescent="0.25">
      <c r="A691" s="78">
        <v>41398</v>
      </c>
      <c r="B691" s="79">
        <v>2116</v>
      </c>
      <c r="C691" s="80" t="s">
        <v>53</v>
      </c>
      <c r="D691" s="80" t="s">
        <v>62</v>
      </c>
      <c r="E691" s="80" t="s">
        <v>59</v>
      </c>
      <c r="F691" s="79">
        <v>6</v>
      </c>
      <c r="G691" s="81">
        <v>12060</v>
      </c>
      <c r="H691" s="81">
        <v>3905.5104000000001</v>
      </c>
    </row>
    <row r="692" spans="1:8" x14ac:dyDescent="0.25">
      <c r="A692" s="78">
        <v>41399</v>
      </c>
      <c r="B692" s="79">
        <v>1752</v>
      </c>
      <c r="C692" s="80" t="s">
        <v>57</v>
      </c>
      <c r="D692" s="80" t="s">
        <v>62</v>
      </c>
      <c r="E692" s="80" t="s">
        <v>58</v>
      </c>
      <c r="F692" s="79">
        <v>9</v>
      </c>
      <c r="G692" s="81">
        <v>8383.5</v>
      </c>
      <c r="H692" s="81">
        <v>3595.6831499999998</v>
      </c>
    </row>
    <row r="693" spans="1:8" x14ac:dyDescent="0.25">
      <c r="A693" s="78">
        <v>41400</v>
      </c>
      <c r="B693" s="79">
        <v>2117</v>
      </c>
      <c r="C693" s="80" t="s">
        <v>56</v>
      </c>
      <c r="D693" s="80" t="s">
        <v>62</v>
      </c>
      <c r="E693" s="80" t="s">
        <v>59</v>
      </c>
      <c r="F693" s="79">
        <v>8</v>
      </c>
      <c r="G693" s="81">
        <v>2988</v>
      </c>
      <c r="H693" s="81">
        <v>5837.0579999999991</v>
      </c>
    </row>
    <row r="694" spans="1:8" x14ac:dyDescent="0.25">
      <c r="A694" s="78">
        <v>41401</v>
      </c>
      <c r="B694" s="79">
        <v>1753</v>
      </c>
      <c r="C694" s="80" t="s">
        <v>53</v>
      </c>
      <c r="D694" s="80" t="s">
        <v>62</v>
      </c>
      <c r="E694" s="80" t="s">
        <v>58</v>
      </c>
      <c r="F694" s="79">
        <v>7</v>
      </c>
      <c r="G694" s="81">
        <v>12075</v>
      </c>
      <c r="H694" s="81">
        <v>1492.47</v>
      </c>
    </row>
    <row r="695" spans="1:8" x14ac:dyDescent="0.25">
      <c r="A695" s="78">
        <v>41767</v>
      </c>
      <c r="B695" s="79">
        <v>1754</v>
      </c>
      <c r="C695" s="80" t="s">
        <v>56</v>
      </c>
      <c r="D695" s="80" t="s">
        <v>62</v>
      </c>
      <c r="E695" s="80" t="s">
        <v>58</v>
      </c>
      <c r="F695" s="79">
        <v>6</v>
      </c>
      <c r="G695" s="81">
        <v>6885</v>
      </c>
      <c r="H695" s="81">
        <v>2666.5604999999996</v>
      </c>
    </row>
    <row r="696" spans="1:8" x14ac:dyDescent="0.25">
      <c r="A696" s="78">
        <v>41768</v>
      </c>
      <c r="B696" s="79">
        <v>1755</v>
      </c>
      <c r="C696" s="80" t="s">
        <v>57</v>
      </c>
      <c r="D696" s="80" t="s">
        <v>62</v>
      </c>
      <c r="E696" s="80" t="s">
        <v>59</v>
      </c>
      <c r="F696" s="79">
        <v>7</v>
      </c>
      <c r="G696" s="81">
        <v>12075</v>
      </c>
      <c r="H696" s="81">
        <v>3560.6760000000004</v>
      </c>
    </row>
    <row r="697" spans="1:8" x14ac:dyDescent="0.25">
      <c r="A697" s="78">
        <v>41769</v>
      </c>
      <c r="B697" s="79">
        <v>1756</v>
      </c>
      <c r="C697" s="80" t="s">
        <v>53</v>
      </c>
      <c r="D697" s="80" t="s">
        <v>62</v>
      </c>
      <c r="E697" s="80" t="s">
        <v>59</v>
      </c>
      <c r="F697" s="79">
        <v>8</v>
      </c>
      <c r="G697" s="81">
        <v>9312</v>
      </c>
      <c r="H697" s="81">
        <v>2769.1560000000004</v>
      </c>
    </row>
    <row r="698" spans="1:8" x14ac:dyDescent="0.25">
      <c r="A698" s="78">
        <v>41770</v>
      </c>
      <c r="B698" s="79">
        <v>1757</v>
      </c>
      <c r="C698" s="80" t="s">
        <v>56</v>
      </c>
      <c r="D698" s="80" t="s">
        <v>62</v>
      </c>
      <c r="E698" s="80" t="s">
        <v>59</v>
      </c>
      <c r="F698" s="79">
        <v>10</v>
      </c>
      <c r="G698" s="81">
        <v>1515</v>
      </c>
      <c r="H698" s="81">
        <v>1805.2740000000001</v>
      </c>
    </row>
    <row r="699" spans="1:8" x14ac:dyDescent="0.25">
      <c r="A699" s="78">
        <v>41771</v>
      </c>
      <c r="B699" s="79">
        <v>2127</v>
      </c>
      <c r="C699" s="80" t="s">
        <v>57</v>
      </c>
      <c r="D699" s="80" t="s">
        <v>62</v>
      </c>
      <c r="E699" s="80" t="s">
        <v>55</v>
      </c>
      <c r="F699" s="79">
        <v>9</v>
      </c>
      <c r="G699" s="81">
        <v>9247.5</v>
      </c>
      <c r="H699" s="81">
        <v>3758.1840000000002</v>
      </c>
    </row>
    <row r="700" spans="1:8" x14ac:dyDescent="0.25">
      <c r="A700" s="78">
        <v>41772</v>
      </c>
      <c r="B700" s="79">
        <v>2128</v>
      </c>
      <c r="C700" s="80" t="s">
        <v>53</v>
      </c>
      <c r="D700" s="80" t="s">
        <v>62</v>
      </c>
      <c r="E700" s="80" t="s">
        <v>55</v>
      </c>
      <c r="F700" s="79">
        <v>7</v>
      </c>
      <c r="G700" s="81">
        <v>6237</v>
      </c>
      <c r="H700" s="81">
        <v>2046.9834000000001</v>
      </c>
    </row>
    <row r="701" spans="1:8" x14ac:dyDescent="0.25">
      <c r="A701" s="78">
        <v>41773</v>
      </c>
      <c r="B701" s="79">
        <v>2129</v>
      </c>
      <c r="C701" s="80" t="s">
        <v>56</v>
      </c>
      <c r="D701" s="80" t="s">
        <v>62</v>
      </c>
      <c r="E701" s="80" t="s">
        <v>55</v>
      </c>
      <c r="F701" s="79">
        <v>8</v>
      </c>
      <c r="G701" s="81">
        <v>7056</v>
      </c>
      <c r="H701" s="81">
        <v>617.57640000000004</v>
      </c>
    </row>
    <row r="702" spans="1:8" x14ac:dyDescent="0.25">
      <c r="A702" s="78">
        <v>41774</v>
      </c>
      <c r="B702" s="79">
        <v>2130</v>
      </c>
      <c r="C702" s="80" t="s">
        <v>57</v>
      </c>
      <c r="D702" s="80" t="s">
        <v>62</v>
      </c>
      <c r="E702" s="80" t="s">
        <v>58</v>
      </c>
      <c r="F702" s="79">
        <v>8</v>
      </c>
      <c r="G702" s="81">
        <v>7152</v>
      </c>
      <c r="H702" s="81">
        <v>3874.5960000000005</v>
      </c>
    </row>
    <row r="703" spans="1:8" x14ac:dyDescent="0.25">
      <c r="A703" s="78">
        <v>41775</v>
      </c>
      <c r="B703" s="79">
        <v>2131</v>
      </c>
      <c r="C703" s="80" t="s">
        <v>53</v>
      </c>
      <c r="D703" s="80" t="s">
        <v>62</v>
      </c>
      <c r="E703" s="80" t="s">
        <v>58</v>
      </c>
      <c r="F703" s="79">
        <v>8</v>
      </c>
      <c r="G703" s="81">
        <v>2844</v>
      </c>
      <c r="H703" s="81">
        <v>2884.6691999999998</v>
      </c>
    </row>
    <row r="704" spans="1:8" x14ac:dyDescent="0.25">
      <c r="A704" s="78">
        <v>41776</v>
      </c>
      <c r="B704" s="79">
        <v>1767</v>
      </c>
      <c r="C704" s="80" t="s">
        <v>57</v>
      </c>
      <c r="D704" s="80" t="s">
        <v>62</v>
      </c>
      <c r="E704" s="80" t="s">
        <v>55</v>
      </c>
      <c r="F704" s="79">
        <v>9</v>
      </c>
      <c r="G704" s="81">
        <v>4347</v>
      </c>
      <c r="H704" s="81">
        <v>4315.4842500000004</v>
      </c>
    </row>
    <row r="705" spans="1:8" x14ac:dyDescent="0.25">
      <c r="A705" s="78">
        <v>41777</v>
      </c>
      <c r="B705" s="79">
        <v>2132</v>
      </c>
      <c r="C705" s="80" t="s">
        <v>56</v>
      </c>
      <c r="D705" s="80" t="s">
        <v>62</v>
      </c>
      <c r="E705" s="80" t="s">
        <v>58</v>
      </c>
      <c r="F705" s="79">
        <v>9</v>
      </c>
      <c r="G705" s="81">
        <v>10764</v>
      </c>
      <c r="H705" s="81">
        <v>3164.616</v>
      </c>
    </row>
    <row r="706" spans="1:8" x14ac:dyDescent="0.25">
      <c r="A706" s="78">
        <v>41778</v>
      </c>
      <c r="B706" s="79">
        <v>1768</v>
      </c>
      <c r="C706" s="80" t="s">
        <v>53</v>
      </c>
      <c r="D706" s="80" t="s">
        <v>62</v>
      </c>
      <c r="E706" s="80" t="s">
        <v>55</v>
      </c>
      <c r="F706" s="79">
        <v>9</v>
      </c>
      <c r="G706" s="81">
        <v>1755</v>
      </c>
      <c r="H706" s="81">
        <v>1889.0819999999999</v>
      </c>
    </row>
    <row r="707" spans="1:8" x14ac:dyDescent="0.25">
      <c r="A707" s="78">
        <v>41779</v>
      </c>
      <c r="B707" s="79">
        <v>2133</v>
      </c>
      <c r="C707" s="80" t="s">
        <v>57</v>
      </c>
      <c r="D707" s="80" t="s">
        <v>62</v>
      </c>
      <c r="E707" s="80" t="s">
        <v>59</v>
      </c>
      <c r="F707" s="79">
        <v>7</v>
      </c>
      <c r="G707" s="81">
        <v>1701</v>
      </c>
      <c r="H707" s="81">
        <v>1430.8811999999998</v>
      </c>
    </row>
    <row r="708" spans="1:8" x14ac:dyDescent="0.25">
      <c r="A708" s="78">
        <v>41780</v>
      </c>
      <c r="B708" s="79">
        <v>1769</v>
      </c>
      <c r="C708" s="80" t="s">
        <v>56</v>
      </c>
      <c r="D708" s="80" t="s">
        <v>62</v>
      </c>
      <c r="E708" s="80" t="s">
        <v>55</v>
      </c>
      <c r="F708" s="79">
        <v>8</v>
      </c>
      <c r="G708" s="81">
        <v>6240</v>
      </c>
      <c r="H708" s="81">
        <v>1462.5</v>
      </c>
    </row>
    <row r="709" spans="1:8" x14ac:dyDescent="0.25">
      <c r="A709" s="78">
        <v>41781</v>
      </c>
      <c r="B709" s="79">
        <v>2134</v>
      </c>
      <c r="C709" s="80" t="s">
        <v>53</v>
      </c>
      <c r="D709" s="80" t="s">
        <v>62</v>
      </c>
      <c r="E709" s="80" t="s">
        <v>59</v>
      </c>
      <c r="F709" s="79">
        <v>9</v>
      </c>
      <c r="G709" s="81">
        <v>7533</v>
      </c>
      <c r="H709" s="81">
        <v>3037.3056000000001</v>
      </c>
    </row>
    <row r="710" spans="1:8" x14ac:dyDescent="0.25">
      <c r="A710" s="78">
        <v>41782</v>
      </c>
      <c r="B710" s="79">
        <v>1770</v>
      </c>
      <c r="C710" s="80" t="s">
        <v>57</v>
      </c>
      <c r="D710" s="80" t="s">
        <v>62</v>
      </c>
      <c r="E710" s="80" t="s">
        <v>58</v>
      </c>
      <c r="F710" s="79">
        <v>8</v>
      </c>
      <c r="G710" s="81">
        <v>2604</v>
      </c>
      <c r="H710" s="81">
        <v>1796.7599999999998</v>
      </c>
    </row>
    <row r="711" spans="1:8" x14ac:dyDescent="0.25">
      <c r="A711" s="78">
        <v>41783</v>
      </c>
      <c r="B711" s="79">
        <v>2135</v>
      </c>
      <c r="C711" s="80" t="s">
        <v>56</v>
      </c>
      <c r="D711" s="80" t="s">
        <v>62</v>
      </c>
      <c r="E711" s="80" t="s">
        <v>59</v>
      </c>
      <c r="F711" s="79">
        <v>6</v>
      </c>
      <c r="G711" s="81">
        <v>9216</v>
      </c>
      <c r="H711" s="81">
        <v>3578.5727999999995</v>
      </c>
    </row>
    <row r="712" spans="1:8" x14ac:dyDescent="0.25">
      <c r="A712" s="78">
        <v>41784</v>
      </c>
      <c r="B712" s="79">
        <v>1771</v>
      </c>
      <c r="C712" s="80" t="s">
        <v>53</v>
      </c>
      <c r="D712" s="80" t="s">
        <v>62</v>
      </c>
      <c r="E712" s="80" t="s">
        <v>58</v>
      </c>
      <c r="F712" s="79">
        <v>7</v>
      </c>
      <c r="G712" s="81">
        <v>8400</v>
      </c>
      <c r="H712" s="81">
        <v>1267.98</v>
      </c>
    </row>
    <row r="713" spans="1:8" x14ac:dyDescent="0.25">
      <c r="A713" s="78">
        <v>41785</v>
      </c>
      <c r="B713" s="79">
        <v>2136</v>
      </c>
      <c r="C713" s="80" t="s">
        <v>57</v>
      </c>
      <c r="D713" s="80" t="s">
        <v>62</v>
      </c>
      <c r="E713" s="80" t="s">
        <v>55</v>
      </c>
      <c r="F713" s="79">
        <v>8</v>
      </c>
      <c r="G713" s="81">
        <v>9900</v>
      </c>
      <c r="H713" s="81">
        <v>2138.9940000000001</v>
      </c>
    </row>
    <row r="714" spans="1:8" x14ac:dyDescent="0.25">
      <c r="A714" s="78">
        <v>41786</v>
      </c>
      <c r="B714" s="79">
        <v>1772</v>
      </c>
      <c r="C714" s="80" t="s">
        <v>56</v>
      </c>
      <c r="D714" s="80" t="s">
        <v>62</v>
      </c>
      <c r="E714" s="80" t="s">
        <v>58</v>
      </c>
      <c r="F714" s="79">
        <v>10</v>
      </c>
      <c r="G714" s="81">
        <v>7980</v>
      </c>
      <c r="H714" s="81">
        <v>2863.2240000000002</v>
      </c>
    </row>
    <row r="715" spans="1:8" x14ac:dyDescent="0.25">
      <c r="A715" s="78">
        <v>41787</v>
      </c>
      <c r="B715" s="79">
        <v>2137</v>
      </c>
      <c r="C715" s="80" t="s">
        <v>53</v>
      </c>
      <c r="D715" s="80" t="s">
        <v>62</v>
      </c>
      <c r="E715" s="80" t="s">
        <v>55</v>
      </c>
      <c r="F715" s="79">
        <v>6</v>
      </c>
      <c r="G715" s="81">
        <v>5292</v>
      </c>
      <c r="H715" s="81">
        <v>1144.1303999999998</v>
      </c>
    </row>
    <row r="716" spans="1:8" x14ac:dyDescent="0.25">
      <c r="A716" s="78">
        <v>41788</v>
      </c>
      <c r="B716" s="79">
        <v>1773</v>
      </c>
      <c r="C716" s="80" t="s">
        <v>57</v>
      </c>
      <c r="D716" s="80" t="s">
        <v>62</v>
      </c>
      <c r="E716" s="80" t="s">
        <v>59</v>
      </c>
      <c r="F716" s="79">
        <v>6</v>
      </c>
      <c r="G716" s="81">
        <v>8280</v>
      </c>
      <c r="H716" s="81">
        <v>2036.88</v>
      </c>
    </row>
    <row r="717" spans="1:8" x14ac:dyDescent="0.25">
      <c r="A717" s="78">
        <v>41789</v>
      </c>
      <c r="B717" s="79">
        <v>2138</v>
      </c>
      <c r="C717" s="80" t="s">
        <v>56</v>
      </c>
      <c r="D717" s="80" t="s">
        <v>62</v>
      </c>
      <c r="E717" s="80" t="s">
        <v>55</v>
      </c>
      <c r="F717" s="79">
        <v>6</v>
      </c>
      <c r="G717" s="81">
        <v>2583</v>
      </c>
      <c r="H717" s="81">
        <v>4184.4600000000009</v>
      </c>
    </row>
    <row r="718" spans="1:8" x14ac:dyDescent="0.25">
      <c r="A718" s="78">
        <v>41790</v>
      </c>
      <c r="B718" s="79">
        <v>1774</v>
      </c>
      <c r="C718" s="80" t="s">
        <v>53</v>
      </c>
      <c r="D718" s="80" t="s">
        <v>62</v>
      </c>
      <c r="E718" s="80" t="s">
        <v>59</v>
      </c>
      <c r="F718" s="79">
        <v>9</v>
      </c>
      <c r="G718" s="81">
        <v>11790</v>
      </c>
      <c r="H718" s="81">
        <v>2415.0635999999995</v>
      </c>
    </row>
    <row r="719" spans="1:8" x14ac:dyDescent="0.25">
      <c r="A719" s="78">
        <v>41791</v>
      </c>
      <c r="B719" s="79">
        <v>2139</v>
      </c>
      <c r="C719" s="80" t="s">
        <v>57</v>
      </c>
      <c r="D719" s="80" t="s">
        <v>62</v>
      </c>
      <c r="E719" s="80" t="s">
        <v>58</v>
      </c>
      <c r="F719" s="79">
        <v>8</v>
      </c>
      <c r="G719" s="81">
        <v>7632</v>
      </c>
      <c r="H719" s="81">
        <v>1537.5936000000002</v>
      </c>
    </row>
    <row r="720" spans="1:8" x14ac:dyDescent="0.25">
      <c r="A720" s="78">
        <v>41792</v>
      </c>
      <c r="B720" s="79">
        <v>1775</v>
      </c>
      <c r="C720" s="80" t="s">
        <v>56</v>
      </c>
      <c r="D720" s="80" t="s">
        <v>62</v>
      </c>
      <c r="E720" s="80" t="s">
        <v>59</v>
      </c>
      <c r="F720" s="79">
        <v>6</v>
      </c>
      <c r="G720" s="81">
        <v>9585</v>
      </c>
      <c r="H720" s="81">
        <v>3308.7420000000002</v>
      </c>
    </row>
    <row r="721" spans="1:8" x14ac:dyDescent="0.25">
      <c r="A721" s="78">
        <v>41793</v>
      </c>
      <c r="B721" s="79">
        <v>2140</v>
      </c>
      <c r="C721" s="80" t="s">
        <v>53</v>
      </c>
      <c r="D721" s="80" t="s">
        <v>62</v>
      </c>
      <c r="E721" s="80" t="s">
        <v>58</v>
      </c>
      <c r="F721" s="79">
        <v>8</v>
      </c>
      <c r="G721" s="81">
        <v>8340</v>
      </c>
      <c r="H721" s="81">
        <v>3338.5019999999995</v>
      </c>
    </row>
    <row r="722" spans="1:8" x14ac:dyDescent="0.25">
      <c r="A722" s="78">
        <v>41794</v>
      </c>
      <c r="B722" s="79">
        <v>1776</v>
      </c>
      <c r="C722" s="80" t="s">
        <v>57</v>
      </c>
      <c r="D722" s="80" t="s">
        <v>62</v>
      </c>
      <c r="E722" s="80" t="s">
        <v>55</v>
      </c>
      <c r="F722" s="79">
        <v>9</v>
      </c>
      <c r="G722" s="81">
        <v>7398</v>
      </c>
      <c r="H722" s="81">
        <v>2918.511</v>
      </c>
    </row>
    <row r="723" spans="1:8" x14ac:dyDescent="0.25">
      <c r="A723" s="78">
        <v>41795</v>
      </c>
      <c r="B723" s="79">
        <v>2141</v>
      </c>
      <c r="C723" s="80" t="s">
        <v>56</v>
      </c>
      <c r="D723" s="80" t="s">
        <v>62</v>
      </c>
      <c r="E723" s="80" t="s">
        <v>58</v>
      </c>
      <c r="F723" s="79">
        <v>8</v>
      </c>
      <c r="G723" s="81">
        <v>5232</v>
      </c>
      <c r="H723" s="81">
        <v>4387.5551999999998</v>
      </c>
    </row>
    <row r="724" spans="1:8" x14ac:dyDescent="0.25">
      <c r="A724" s="78">
        <v>41796</v>
      </c>
      <c r="B724" s="79">
        <v>1777</v>
      </c>
      <c r="C724" s="80" t="s">
        <v>53</v>
      </c>
      <c r="D724" s="80" t="s">
        <v>62</v>
      </c>
      <c r="E724" s="80" t="s">
        <v>55</v>
      </c>
      <c r="F724" s="79">
        <v>7</v>
      </c>
      <c r="G724" s="81">
        <v>2063.25</v>
      </c>
      <c r="H724" s="81">
        <v>2027.7620999999997</v>
      </c>
    </row>
    <row r="725" spans="1:8" x14ac:dyDescent="0.25">
      <c r="A725" s="78">
        <v>41797</v>
      </c>
      <c r="B725" s="79">
        <v>2142</v>
      </c>
      <c r="C725" s="80" t="s">
        <v>57</v>
      </c>
      <c r="D725" s="80" t="s">
        <v>62</v>
      </c>
      <c r="E725" s="80" t="s">
        <v>59</v>
      </c>
      <c r="F725" s="79">
        <v>8</v>
      </c>
      <c r="G725" s="81">
        <v>4096</v>
      </c>
      <c r="H725" s="81">
        <v>846.4384</v>
      </c>
    </row>
    <row r="726" spans="1:8" x14ac:dyDescent="0.25">
      <c r="A726" s="78">
        <v>41798</v>
      </c>
      <c r="B726" s="79">
        <v>1778</v>
      </c>
      <c r="C726" s="80" t="s">
        <v>56</v>
      </c>
      <c r="D726" s="80" t="s">
        <v>62</v>
      </c>
      <c r="E726" s="80" t="s">
        <v>55</v>
      </c>
      <c r="F726" s="79">
        <v>6</v>
      </c>
      <c r="G726" s="81">
        <v>1764</v>
      </c>
      <c r="H726" s="81">
        <v>2071.2888000000003</v>
      </c>
    </row>
    <row r="727" spans="1:8" x14ac:dyDescent="0.25">
      <c r="A727" s="78">
        <v>41799</v>
      </c>
      <c r="B727" s="79">
        <v>2143</v>
      </c>
      <c r="C727" s="80" t="s">
        <v>53</v>
      </c>
      <c r="D727" s="80" t="s">
        <v>62</v>
      </c>
      <c r="E727" s="80" t="s">
        <v>59</v>
      </c>
      <c r="F727" s="79">
        <v>8</v>
      </c>
      <c r="G727" s="81">
        <v>4224</v>
      </c>
      <c r="H727" s="81">
        <v>1311.9744000000001</v>
      </c>
    </row>
    <row r="728" spans="1:8" x14ac:dyDescent="0.25">
      <c r="A728" s="78">
        <v>41800</v>
      </c>
      <c r="B728" s="79">
        <v>1779</v>
      </c>
      <c r="C728" s="80" t="s">
        <v>57</v>
      </c>
      <c r="D728" s="80" t="s">
        <v>62</v>
      </c>
      <c r="E728" s="80" t="s">
        <v>58</v>
      </c>
      <c r="F728" s="79">
        <v>8</v>
      </c>
      <c r="G728" s="81">
        <v>9720</v>
      </c>
      <c r="H728" s="81">
        <v>1168.7327999999998</v>
      </c>
    </row>
    <row r="729" spans="1:8" x14ac:dyDescent="0.25">
      <c r="A729" s="78">
        <v>41801</v>
      </c>
      <c r="B729" s="79">
        <v>2144</v>
      </c>
      <c r="C729" s="80" t="s">
        <v>56</v>
      </c>
      <c r="D729" s="80" t="s">
        <v>62</v>
      </c>
      <c r="E729" s="80" t="s">
        <v>59</v>
      </c>
      <c r="F729" s="79">
        <v>7</v>
      </c>
      <c r="G729" s="81">
        <v>1984.5</v>
      </c>
      <c r="H729" s="81">
        <v>887.26994999999988</v>
      </c>
    </row>
    <row r="730" spans="1:8" x14ac:dyDescent="0.25">
      <c r="A730" s="78">
        <v>41802</v>
      </c>
      <c r="B730" s="79">
        <v>1780</v>
      </c>
      <c r="C730" s="80" t="s">
        <v>53</v>
      </c>
      <c r="D730" s="80" t="s">
        <v>62</v>
      </c>
      <c r="E730" s="80" t="s">
        <v>58</v>
      </c>
      <c r="F730" s="79">
        <v>8</v>
      </c>
      <c r="G730" s="81">
        <v>1848</v>
      </c>
      <c r="H730" s="81">
        <v>2184.3360000000002</v>
      </c>
    </row>
    <row r="731" spans="1:8" x14ac:dyDescent="0.25">
      <c r="A731" s="78">
        <v>41803</v>
      </c>
      <c r="B731" s="79">
        <v>2145</v>
      </c>
      <c r="C731" s="80" t="s">
        <v>57</v>
      </c>
      <c r="D731" s="80" t="s">
        <v>62</v>
      </c>
      <c r="E731" s="80" t="s">
        <v>55</v>
      </c>
      <c r="F731" s="79">
        <v>9</v>
      </c>
      <c r="G731" s="81">
        <v>12330</v>
      </c>
      <c r="H731" s="81">
        <v>2632.9481999999998</v>
      </c>
    </row>
    <row r="732" spans="1:8" x14ac:dyDescent="0.25">
      <c r="A732" s="78">
        <v>41804</v>
      </c>
      <c r="B732" s="79">
        <v>1781</v>
      </c>
      <c r="C732" s="80" t="s">
        <v>56</v>
      </c>
      <c r="D732" s="80" t="s">
        <v>62</v>
      </c>
      <c r="E732" s="80" t="s">
        <v>58</v>
      </c>
      <c r="F732" s="79">
        <v>9</v>
      </c>
      <c r="G732" s="81">
        <v>5751</v>
      </c>
      <c r="H732" s="81">
        <v>3659.9363999999996</v>
      </c>
    </row>
    <row r="733" spans="1:8" x14ac:dyDescent="0.25">
      <c r="A733" s="78">
        <v>41805</v>
      </c>
      <c r="B733" s="79">
        <v>2146</v>
      </c>
      <c r="C733" s="80" t="s">
        <v>53</v>
      </c>
      <c r="D733" s="80" t="s">
        <v>62</v>
      </c>
      <c r="E733" s="80" t="s">
        <v>55</v>
      </c>
      <c r="F733" s="79">
        <v>9</v>
      </c>
      <c r="G733" s="81">
        <v>4770</v>
      </c>
      <c r="H733" s="81">
        <v>3885.1649999999995</v>
      </c>
    </row>
    <row r="734" spans="1:8" x14ac:dyDescent="0.25">
      <c r="A734" s="78">
        <v>41806</v>
      </c>
      <c r="B734" s="79">
        <v>1782</v>
      </c>
      <c r="C734" s="80" t="s">
        <v>57</v>
      </c>
      <c r="D734" s="80" t="s">
        <v>62</v>
      </c>
      <c r="E734" s="80" t="s">
        <v>59</v>
      </c>
      <c r="F734" s="79">
        <v>10</v>
      </c>
      <c r="G734" s="81">
        <v>2280</v>
      </c>
      <c r="H734" s="81">
        <v>2545.1639999999998</v>
      </c>
    </row>
    <row r="735" spans="1:8" x14ac:dyDescent="0.25">
      <c r="A735" s="78">
        <v>41807</v>
      </c>
      <c r="B735" s="79">
        <v>2147</v>
      </c>
      <c r="C735" s="80" t="s">
        <v>56</v>
      </c>
      <c r="D735" s="80" t="s">
        <v>62</v>
      </c>
      <c r="E735" s="80" t="s">
        <v>55</v>
      </c>
      <c r="F735" s="79">
        <v>7</v>
      </c>
      <c r="G735" s="81">
        <v>13702.5</v>
      </c>
      <c r="H735" s="81">
        <v>2810.1086999999998</v>
      </c>
    </row>
    <row r="736" spans="1:8" x14ac:dyDescent="0.25">
      <c r="A736" s="78">
        <v>41808</v>
      </c>
      <c r="B736" s="79">
        <v>1783</v>
      </c>
      <c r="C736" s="80" t="s">
        <v>53</v>
      </c>
      <c r="D736" s="80" t="s">
        <v>62</v>
      </c>
      <c r="E736" s="80" t="s">
        <v>59</v>
      </c>
      <c r="F736" s="79">
        <v>10</v>
      </c>
      <c r="G736" s="81">
        <v>7740</v>
      </c>
      <c r="H736" s="81">
        <v>819.279</v>
      </c>
    </row>
    <row r="737" spans="1:8" x14ac:dyDescent="0.25">
      <c r="A737" s="78">
        <v>41809</v>
      </c>
      <c r="B737" s="79">
        <v>2148</v>
      </c>
      <c r="C737" s="80" t="s">
        <v>57</v>
      </c>
      <c r="D737" s="80" t="s">
        <v>62</v>
      </c>
      <c r="E737" s="80" t="s">
        <v>58</v>
      </c>
      <c r="F737" s="79">
        <v>6</v>
      </c>
      <c r="G737" s="81">
        <v>5040</v>
      </c>
      <c r="H737" s="81">
        <v>2804.7599999999998</v>
      </c>
    </row>
    <row r="738" spans="1:8" x14ac:dyDescent="0.25">
      <c r="A738" s="78">
        <v>41810</v>
      </c>
      <c r="B738" s="79">
        <v>1784</v>
      </c>
      <c r="C738" s="80" t="s">
        <v>56</v>
      </c>
      <c r="D738" s="80" t="s">
        <v>62</v>
      </c>
      <c r="E738" s="80" t="s">
        <v>59</v>
      </c>
      <c r="F738" s="79">
        <v>8</v>
      </c>
      <c r="G738" s="81">
        <v>6372</v>
      </c>
      <c r="H738" s="81">
        <v>3767.9759999999997</v>
      </c>
    </row>
    <row r="739" spans="1:8" x14ac:dyDescent="0.25">
      <c r="A739" s="78">
        <v>41811</v>
      </c>
      <c r="B739" s="79">
        <v>2149</v>
      </c>
      <c r="C739" s="80" t="s">
        <v>53</v>
      </c>
      <c r="D739" s="80" t="s">
        <v>62</v>
      </c>
      <c r="E739" s="80" t="s">
        <v>58</v>
      </c>
      <c r="F739" s="79">
        <v>9</v>
      </c>
      <c r="G739" s="81">
        <v>2160</v>
      </c>
      <c r="H739" s="81">
        <v>4688.28</v>
      </c>
    </row>
    <row r="740" spans="1:8" x14ac:dyDescent="0.25">
      <c r="A740" s="78">
        <v>41812</v>
      </c>
      <c r="B740" s="79">
        <v>1785</v>
      </c>
      <c r="C740" s="80" t="s">
        <v>57</v>
      </c>
      <c r="D740" s="80" t="s">
        <v>62</v>
      </c>
      <c r="E740" s="80" t="s">
        <v>55</v>
      </c>
      <c r="F740" s="79">
        <v>10</v>
      </c>
      <c r="G740" s="81">
        <v>7680</v>
      </c>
      <c r="H740" s="81">
        <v>3141.6320000000001</v>
      </c>
    </row>
    <row r="741" spans="1:8" x14ac:dyDescent="0.25">
      <c r="A741" s="78">
        <v>41813</v>
      </c>
      <c r="B741" s="79">
        <v>2150</v>
      </c>
      <c r="C741" s="80" t="s">
        <v>56</v>
      </c>
      <c r="D741" s="80" t="s">
        <v>62</v>
      </c>
      <c r="E741" s="80" t="s">
        <v>58</v>
      </c>
      <c r="F741" s="79">
        <v>10</v>
      </c>
      <c r="G741" s="81">
        <v>4320</v>
      </c>
      <c r="H741" s="81">
        <v>3841.3440000000001</v>
      </c>
    </row>
    <row r="742" spans="1:8" x14ac:dyDescent="0.25">
      <c r="A742" s="78">
        <v>41814</v>
      </c>
      <c r="B742" s="79">
        <v>1786</v>
      </c>
      <c r="C742" s="80" t="s">
        <v>53</v>
      </c>
      <c r="D742" s="80" t="s">
        <v>62</v>
      </c>
      <c r="E742" s="80" t="s">
        <v>55</v>
      </c>
      <c r="F742" s="79">
        <v>10</v>
      </c>
      <c r="G742" s="81">
        <v>11700</v>
      </c>
      <c r="H742" s="81">
        <v>2947.4639999999999</v>
      </c>
    </row>
    <row r="743" spans="1:8" x14ac:dyDescent="0.25">
      <c r="A743" s="78">
        <v>41815</v>
      </c>
      <c r="B743" s="79">
        <v>2151</v>
      </c>
      <c r="C743" s="80" t="s">
        <v>57</v>
      </c>
      <c r="D743" s="80" t="s">
        <v>62</v>
      </c>
      <c r="E743" s="80" t="s">
        <v>59</v>
      </c>
      <c r="F743" s="79">
        <v>6</v>
      </c>
      <c r="G743" s="81">
        <v>4428</v>
      </c>
      <c r="H743" s="81">
        <v>1409.8752000000002</v>
      </c>
    </row>
    <row r="744" spans="1:8" x14ac:dyDescent="0.25">
      <c r="A744" s="78">
        <v>41816</v>
      </c>
      <c r="B744" s="79">
        <v>1787</v>
      </c>
      <c r="C744" s="80" t="s">
        <v>56</v>
      </c>
      <c r="D744" s="80" t="s">
        <v>62</v>
      </c>
      <c r="E744" s="80" t="s">
        <v>55</v>
      </c>
      <c r="F744" s="79">
        <v>8</v>
      </c>
      <c r="G744" s="81">
        <v>11280</v>
      </c>
      <c r="H744" s="81">
        <v>819.37920000000008</v>
      </c>
    </row>
    <row r="745" spans="1:8" x14ac:dyDescent="0.25">
      <c r="A745" s="78">
        <v>41817</v>
      </c>
      <c r="B745" s="79">
        <v>2152</v>
      </c>
      <c r="C745" s="80" t="s">
        <v>53</v>
      </c>
      <c r="D745" s="80" t="s">
        <v>62</v>
      </c>
      <c r="E745" s="80" t="s">
        <v>59</v>
      </c>
      <c r="F745" s="79">
        <v>6</v>
      </c>
      <c r="G745" s="81">
        <v>4333.5</v>
      </c>
      <c r="H745" s="81">
        <v>2646.3240000000001</v>
      </c>
    </row>
    <row r="746" spans="1:8" x14ac:dyDescent="0.25">
      <c r="A746" s="78">
        <v>41818</v>
      </c>
      <c r="B746" s="79">
        <v>1788</v>
      </c>
      <c r="C746" s="80" t="s">
        <v>57</v>
      </c>
      <c r="D746" s="80" t="s">
        <v>62</v>
      </c>
      <c r="E746" s="80" t="s">
        <v>58</v>
      </c>
      <c r="F746" s="79">
        <v>10</v>
      </c>
      <c r="G746" s="81">
        <v>6360</v>
      </c>
      <c r="H746" s="81">
        <v>937.88800000000003</v>
      </c>
    </row>
    <row r="747" spans="1:8" x14ac:dyDescent="0.25">
      <c r="A747" s="78">
        <v>41819</v>
      </c>
      <c r="B747" s="79">
        <v>2153</v>
      </c>
      <c r="C747" s="80" t="s">
        <v>56</v>
      </c>
      <c r="D747" s="80" t="s">
        <v>62</v>
      </c>
      <c r="E747" s="80" t="s">
        <v>59</v>
      </c>
      <c r="F747" s="79">
        <v>6</v>
      </c>
      <c r="G747" s="81">
        <v>4932</v>
      </c>
      <c r="H747" s="81">
        <v>2954.0214000000001</v>
      </c>
    </row>
    <row r="748" spans="1:8" x14ac:dyDescent="0.25">
      <c r="A748" s="78">
        <v>41820</v>
      </c>
      <c r="B748" s="79">
        <v>1789</v>
      </c>
      <c r="C748" s="80" t="s">
        <v>53</v>
      </c>
      <c r="D748" s="80" t="s">
        <v>62</v>
      </c>
      <c r="E748" s="80" t="s">
        <v>58</v>
      </c>
      <c r="F748" s="79">
        <v>10</v>
      </c>
      <c r="G748" s="81">
        <v>5220</v>
      </c>
      <c r="H748" s="81">
        <v>1821.258</v>
      </c>
    </row>
    <row r="749" spans="1:8" x14ac:dyDescent="0.25">
      <c r="A749" s="78">
        <v>41821</v>
      </c>
      <c r="B749" s="79">
        <v>1790</v>
      </c>
      <c r="C749" s="80" t="s">
        <v>56</v>
      </c>
      <c r="D749" s="80" t="s">
        <v>62</v>
      </c>
      <c r="E749" s="80" t="s">
        <v>58</v>
      </c>
      <c r="F749" s="79">
        <v>7</v>
      </c>
      <c r="G749" s="81">
        <v>6709.5</v>
      </c>
      <c r="H749" s="81">
        <v>3329.7012</v>
      </c>
    </row>
    <row r="750" spans="1:8" x14ac:dyDescent="0.25">
      <c r="A750" s="78">
        <v>41822</v>
      </c>
      <c r="B750" s="79">
        <v>1791</v>
      </c>
      <c r="C750" s="80" t="s">
        <v>57</v>
      </c>
      <c r="D750" s="80" t="s">
        <v>62</v>
      </c>
      <c r="E750" s="80" t="s">
        <v>59</v>
      </c>
      <c r="F750" s="79">
        <v>9</v>
      </c>
      <c r="G750" s="81">
        <v>10170</v>
      </c>
      <c r="H750" s="81">
        <v>2013.0498000000002</v>
      </c>
    </row>
    <row r="751" spans="1:8" x14ac:dyDescent="0.25">
      <c r="A751" s="78">
        <v>41823</v>
      </c>
      <c r="B751" s="79">
        <v>1792</v>
      </c>
      <c r="C751" s="80" t="s">
        <v>53</v>
      </c>
      <c r="D751" s="80" t="s">
        <v>62</v>
      </c>
      <c r="E751" s="80" t="s">
        <v>59</v>
      </c>
      <c r="F751" s="79">
        <v>6</v>
      </c>
      <c r="G751" s="81">
        <v>5004</v>
      </c>
      <c r="H751" s="81">
        <v>3896.1143999999999</v>
      </c>
    </row>
    <row r="752" spans="1:8" x14ac:dyDescent="0.25">
      <c r="A752" s="78">
        <v>41824</v>
      </c>
      <c r="B752" s="79">
        <v>1793</v>
      </c>
      <c r="C752" s="80" t="s">
        <v>56</v>
      </c>
      <c r="D752" s="80" t="s">
        <v>62</v>
      </c>
      <c r="E752" s="80" t="s">
        <v>59</v>
      </c>
      <c r="F752" s="79">
        <v>6</v>
      </c>
      <c r="G752" s="81">
        <v>8955</v>
      </c>
      <c r="H752" s="81">
        <v>543.74760000000003</v>
      </c>
    </row>
    <row r="753" spans="1:8" x14ac:dyDescent="0.25">
      <c r="A753" s="78">
        <v>41825</v>
      </c>
      <c r="B753" s="79">
        <v>1794</v>
      </c>
      <c r="C753" s="80" t="s">
        <v>57</v>
      </c>
      <c r="D753" s="80" t="s">
        <v>62</v>
      </c>
      <c r="E753" s="80" t="s">
        <v>55</v>
      </c>
      <c r="F753" s="79">
        <v>8</v>
      </c>
      <c r="G753" s="81">
        <v>6840</v>
      </c>
      <c r="H753" s="81">
        <v>957.82799999999986</v>
      </c>
    </row>
    <row r="754" spans="1:8" x14ac:dyDescent="0.25">
      <c r="A754" s="78">
        <v>41826</v>
      </c>
      <c r="B754" s="79">
        <v>2159</v>
      </c>
      <c r="C754" s="80" t="s">
        <v>56</v>
      </c>
      <c r="D754" s="80" t="s">
        <v>62</v>
      </c>
      <c r="E754" s="80" t="s">
        <v>58</v>
      </c>
      <c r="F754" s="79">
        <v>6</v>
      </c>
      <c r="G754" s="81">
        <v>1530</v>
      </c>
      <c r="H754" s="81">
        <v>2558.7720000000004</v>
      </c>
    </row>
    <row r="755" spans="1:8" x14ac:dyDescent="0.25">
      <c r="A755" s="78">
        <v>41827</v>
      </c>
      <c r="B755" s="79">
        <v>1795</v>
      </c>
      <c r="C755" s="80" t="s">
        <v>53</v>
      </c>
      <c r="D755" s="80" t="s">
        <v>62</v>
      </c>
      <c r="E755" s="80" t="s">
        <v>55</v>
      </c>
      <c r="F755" s="79">
        <v>8</v>
      </c>
      <c r="G755" s="81">
        <v>10080</v>
      </c>
      <c r="H755" s="81">
        <v>1384.992</v>
      </c>
    </row>
    <row r="756" spans="1:8" x14ac:dyDescent="0.25">
      <c r="A756" s="78">
        <v>41828</v>
      </c>
      <c r="B756" s="79">
        <v>2160</v>
      </c>
      <c r="C756" s="80" t="s">
        <v>57</v>
      </c>
      <c r="D756" s="80" t="s">
        <v>62</v>
      </c>
      <c r="E756" s="80" t="s">
        <v>59</v>
      </c>
      <c r="F756" s="79">
        <v>6</v>
      </c>
      <c r="G756" s="81">
        <v>10755</v>
      </c>
      <c r="H756" s="81">
        <v>1669.1760000000002</v>
      </c>
    </row>
    <row r="757" spans="1:8" x14ac:dyDescent="0.25">
      <c r="A757" s="78">
        <v>41829</v>
      </c>
      <c r="B757" s="79">
        <v>1796</v>
      </c>
      <c r="C757" s="80" t="s">
        <v>56</v>
      </c>
      <c r="D757" s="80" t="s">
        <v>62</v>
      </c>
      <c r="E757" s="80" t="s">
        <v>55</v>
      </c>
      <c r="F757" s="79">
        <v>10</v>
      </c>
      <c r="G757" s="81">
        <v>14025</v>
      </c>
      <c r="H757" s="81">
        <v>2904.0164999999997</v>
      </c>
    </row>
    <row r="758" spans="1:8" x14ac:dyDescent="0.25">
      <c r="A758" s="78">
        <v>40909</v>
      </c>
      <c r="B758" s="79">
        <v>2161</v>
      </c>
      <c r="C758" s="80" t="s">
        <v>53</v>
      </c>
      <c r="D758" s="80" t="s">
        <v>63</v>
      </c>
      <c r="E758" s="80" t="s">
        <v>59</v>
      </c>
      <c r="F758" s="79">
        <v>7</v>
      </c>
      <c r="G758" s="81">
        <v>9870</v>
      </c>
      <c r="H758" s="81">
        <v>1342.7148</v>
      </c>
    </row>
    <row r="759" spans="1:8" x14ac:dyDescent="0.25">
      <c r="A759" s="78">
        <v>40910</v>
      </c>
      <c r="B759" s="79">
        <v>1797</v>
      </c>
      <c r="C759" s="80" t="s">
        <v>57</v>
      </c>
      <c r="D759" s="80" t="s">
        <v>63</v>
      </c>
      <c r="E759" s="80" t="s">
        <v>58</v>
      </c>
      <c r="F759" s="79">
        <v>9</v>
      </c>
      <c r="G759" s="81">
        <v>2092.5</v>
      </c>
      <c r="H759" s="81">
        <v>1782.81</v>
      </c>
    </row>
    <row r="760" spans="1:8" x14ac:dyDescent="0.25">
      <c r="A760" s="78">
        <v>40911</v>
      </c>
      <c r="B760" s="79">
        <v>2162</v>
      </c>
      <c r="C760" s="80" t="s">
        <v>56</v>
      </c>
      <c r="D760" s="80" t="s">
        <v>63</v>
      </c>
      <c r="E760" s="80" t="s">
        <v>59</v>
      </c>
      <c r="F760" s="79">
        <v>7</v>
      </c>
      <c r="G760" s="81">
        <v>4158</v>
      </c>
      <c r="H760" s="81">
        <v>816.83910000000003</v>
      </c>
    </row>
    <row r="761" spans="1:8" x14ac:dyDescent="0.25">
      <c r="A761" s="78">
        <v>40913</v>
      </c>
      <c r="B761" s="79">
        <v>1798</v>
      </c>
      <c r="C761" s="80" t="s">
        <v>53</v>
      </c>
      <c r="D761" s="80" t="s">
        <v>63</v>
      </c>
      <c r="E761" s="80" t="s">
        <v>58</v>
      </c>
      <c r="F761" s="79">
        <v>6</v>
      </c>
      <c r="G761" s="81">
        <v>7506</v>
      </c>
      <c r="H761" s="81">
        <v>2502.5003999999999</v>
      </c>
    </row>
    <row r="762" spans="1:8" x14ac:dyDescent="0.25">
      <c r="A762" s="78">
        <v>40914</v>
      </c>
      <c r="B762" s="79">
        <v>2163</v>
      </c>
      <c r="C762" s="80" t="s">
        <v>57</v>
      </c>
      <c r="D762" s="80" t="s">
        <v>63</v>
      </c>
      <c r="E762" s="80" t="s">
        <v>55</v>
      </c>
      <c r="F762" s="79">
        <v>10</v>
      </c>
      <c r="G762" s="81">
        <v>4470</v>
      </c>
      <c r="H762" s="81">
        <v>841.25400000000002</v>
      </c>
    </row>
    <row r="763" spans="1:8" x14ac:dyDescent="0.25">
      <c r="A763" s="78">
        <v>40915</v>
      </c>
      <c r="B763" s="79">
        <v>1799</v>
      </c>
      <c r="C763" s="80" t="s">
        <v>56</v>
      </c>
      <c r="D763" s="80" t="s">
        <v>63</v>
      </c>
      <c r="E763" s="80" t="s">
        <v>58</v>
      </c>
      <c r="F763" s="79">
        <v>8</v>
      </c>
      <c r="G763" s="81">
        <v>8496</v>
      </c>
      <c r="H763" s="81">
        <v>1601.0712000000003</v>
      </c>
    </row>
    <row r="764" spans="1:8" x14ac:dyDescent="0.25">
      <c r="A764" s="78">
        <v>40916</v>
      </c>
      <c r="B764" s="79">
        <v>2164</v>
      </c>
      <c r="C764" s="80" t="s">
        <v>53</v>
      </c>
      <c r="D764" s="80" t="s">
        <v>63</v>
      </c>
      <c r="E764" s="80" t="s">
        <v>55</v>
      </c>
      <c r="F764" s="79">
        <v>10</v>
      </c>
      <c r="G764" s="81">
        <v>5860</v>
      </c>
      <c r="H764" s="81">
        <v>3559.9500000000003</v>
      </c>
    </row>
    <row r="765" spans="1:8" x14ac:dyDescent="0.25">
      <c r="A765" s="78">
        <v>40917</v>
      </c>
      <c r="B765" s="79">
        <v>1800</v>
      </c>
      <c r="C765" s="80" t="s">
        <v>57</v>
      </c>
      <c r="D765" s="80" t="s">
        <v>63</v>
      </c>
      <c r="E765" s="80" t="s">
        <v>59</v>
      </c>
      <c r="F765" s="79">
        <v>9</v>
      </c>
      <c r="G765" s="81">
        <v>14107.5</v>
      </c>
      <c r="H765" s="81">
        <v>5919.5069999999987</v>
      </c>
    </row>
    <row r="766" spans="1:8" x14ac:dyDescent="0.25">
      <c r="A766" s="78">
        <v>40918</v>
      </c>
      <c r="B766" s="79">
        <v>2165</v>
      </c>
      <c r="C766" s="80" t="s">
        <v>56</v>
      </c>
      <c r="D766" s="80" t="s">
        <v>63</v>
      </c>
      <c r="E766" s="80" t="s">
        <v>55</v>
      </c>
      <c r="F766" s="79">
        <v>10</v>
      </c>
      <c r="G766" s="81">
        <v>5670</v>
      </c>
      <c r="H766" s="81">
        <v>3617.46</v>
      </c>
    </row>
    <row r="767" spans="1:8" x14ac:dyDescent="0.25">
      <c r="A767" s="78">
        <v>40919</v>
      </c>
      <c r="B767" s="79">
        <v>1801</v>
      </c>
      <c r="C767" s="80" t="s">
        <v>53</v>
      </c>
      <c r="D767" s="80" t="s">
        <v>63</v>
      </c>
      <c r="E767" s="80" t="s">
        <v>59</v>
      </c>
      <c r="F767" s="79">
        <v>9</v>
      </c>
      <c r="G767" s="81">
        <v>12555</v>
      </c>
      <c r="H767" s="81">
        <v>1511.6219999999998</v>
      </c>
    </row>
    <row r="768" spans="1:8" x14ac:dyDescent="0.25">
      <c r="A768" s="78">
        <v>40920</v>
      </c>
      <c r="B768" s="79">
        <v>2166</v>
      </c>
      <c r="C768" s="80" t="s">
        <v>57</v>
      </c>
      <c r="D768" s="80" t="s">
        <v>63</v>
      </c>
      <c r="E768" s="80" t="s">
        <v>58</v>
      </c>
      <c r="F768" s="79">
        <v>8</v>
      </c>
      <c r="G768" s="81">
        <v>4160</v>
      </c>
      <c r="H768" s="81">
        <v>3684.72</v>
      </c>
    </row>
    <row r="769" spans="1:8" x14ac:dyDescent="0.25">
      <c r="A769" s="78">
        <v>40921</v>
      </c>
      <c r="B769" s="79">
        <v>1802</v>
      </c>
      <c r="C769" s="80" t="s">
        <v>56</v>
      </c>
      <c r="D769" s="80" t="s">
        <v>63</v>
      </c>
      <c r="E769" s="80" t="s">
        <v>59</v>
      </c>
      <c r="F769" s="79">
        <v>7</v>
      </c>
      <c r="G769" s="81">
        <v>1974</v>
      </c>
      <c r="H769" s="81">
        <v>2703.5904</v>
      </c>
    </row>
    <row r="770" spans="1:8" x14ac:dyDescent="0.25">
      <c r="A770" s="78">
        <v>40922</v>
      </c>
      <c r="B770" s="79">
        <v>2167</v>
      </c>
      <c r="C770" s="80" t="s">
        <v>53</v>
      </c>
      <c r="D770" s="80" t="s">
        <v>63</v>
      </c>
      <c r="E770" s="80" t="s">
        <v>58</v>
      </c>
      <c r="F770" s="79">
        <v>9</v>
      </c>
      <c r="G770" s="81">
        <v>4819.5</v>
      </c>
      <c r="H770" s="81">
        <v>1895.9913000000001</v>
      </c>
    </row>
    <row r="771" spans="1:8" x14ac:dyDescent="0.25">
      <c r="A771" s="78">
        <v>40923</v>
      </c>
      <c r="B771" s="79">
        <v>1803</v>
      </c>
      <c r="C771" s="80" t="s">
        <v>57</v>
      </c>
      <c r="D771" s="80" t="s">
        <v>63</v>
      </c>
      <c r="E771" s="80" t="s">
        <v>55</v>
      </c>
      <c r="F771" s="79">
        <v>8</v>
      </c>
      <c r="G771" s="81">
        <v>6912</v>
      </c>
      <c r="H771" s="81">
        <v>1589.2991999999999</v>
      </c>
    </row>
    <row r="772" spans="1:8" x14ac:dyDescent="0.25">
      <c r="A772" s="78">
        <v>40924</v>
      </c>
      <c r="B772" s="79">
        <v>2168</v>
      </c>
      <c r="C772" s="80" t="s">
        <v>56</v>
      </c>
      <c r="D772" s="80" t="s">
        <v>63</v>
      </c>
      <c r="E772" s="80" t="s">
        <v>58</v>
      </c>
      <c r="F772" s="79">
        <v>7</v>
      </c>
      <c r="G772" s="81">
        <v>5811.75</v>
      </c>
      <c r="H772" s="81">
        <v>4338.4713750000001</v>
      </c>
    </row>
    <row r="773" spans="1:8" x14ac:dyDescent="0.25">
      <c r="A773" s="78">
        <v>40925</v>
      </c>
      <c r="B773" s="79">
        <v>1804</v>
      </c>
      <c r="C773" s="80" t="s">
        <v>53</v>
      </c>
      <c r="D773" s="80" t="s">
        <v>63</v>
      </c>
      <c r="E773" s="80" t="s">
        <v>55</v>
      </c>
      <c r="F773" s="79">
        <v>7</v>
      </c>
      <c r="G773" s="81">
        <v>9502.5</v>
      </c>
      <c r="H773" s="81">
        <v>634.5769499999999</v>
      </c>
    </row>
    <row r="774" spans="1:8" x14ac:dyDescent="0.25">
      <c r="A774" s="78">
        <v>40926</v>
      </c>
      <c r="B774" s="79">
        <v>2169</v>
      </c>
      <c r="C774" s="80" t="s">
        <v>57</v>
      </c>
      <c r="D774" s="80" t="s">
        <v>63</v>
      </c>
      <c r="E774" s="80" t="s">
        <v>59</v>
      </c>
      <c r="F774" s="79">
        <v>8</v>
      </c>
      <c r="G774" s="81">
        <v>9720</v>
      </c>
      <c r="H774" s="81">
        <v>1332.0288</v>
      </c>
    </row>
    <row r="775" spans="1:8" x14ac:dyDescent="0.25">
      <c r="A775" s="78">
        <v>40927</v>
      </c>
      <c r="B775" s="79">
        <v>1805</v>
      </c>
      <c r="C775" s="80" t="s">
        <v>56</v>
      </c>
      <c r="D775" s="80" t="s">
        <v>63</v>
      </c>
      <c r="E775" s="80" t="s">
        <v>55</v>
      </c>
      <c r="F775" s="79">
        <v>10</v>
      </c>
      <c r="G775" s="81">
        <v>5400</v>
      </c>
      <c r="H775" s="81">
        <v>3489.3</v>
      </c>
    </row>
    <row r="776" spans="1:8" x14ac:dyDescent="0.25">
      <c r="A776" s="78">
        <v>40928</v>
      </c>
      <c r="B776" s="79">
        <v>2170</v>
      </c>
      <c r="C776" s="80" t="s">
        <v>53</v>
      </c>
      <c r="D776" s="80" t="s">
        <v>63</v>
      </c>
      <c r="E776" s="80" t="s">
        <v>59</v>
      </c>
      <c r="F776" s="79">
        <v>6</v>
      </c>
      <c r="G776" s="81">
        <v>8032.5</v>
      </c>
      <c r="H776" s="81">
        <v>2061.4607999999998</v>
      </c>
    </row>
    <row r="777" spans="1:8" x14ac:dyDescent="0.25">
      <c r="A777" s="78">
        <v>40929</v>
      </c>
      <c r="B777" s="79">
        <v>1806</v>
      </c>
      <c r="C777" s="80" t="s">
        <v>57</v>
      </c>
      <c r="D777" s="80" t="s">
        <v>63</v>
      </c>
      <c r="E777" s="80" t="s">
        <v>58</v>
      </c>
      <c r="F777" s="79">
        <v>6</v>
      </c>
      <c r="G777" s="81">
        <v>2133</v>
      </c>
      <c r="H777" s="81">
        <v>4209.4754999999996</v>
      </c>
    </row>
    <row r="778" spans="1:8" x14ac:dyDescent="0.25">
      <c r="A778" s="78">
        <v>40930</v>
      </c>
      <c r="B778" s="79">
        <v>2171</v>
      </c>
      <c r="C778" s="80" t="s">
        <v>56</v>
      </c>
      <c r="D778" s="80" t="s">
        <v>63</v>
      </c>
      <c r="E778" s="80" t="s">
        <v>59</v>
      </c>
      <c r="F778" s="79">
        <v>10</v>
      </c>
      <c r="G778" s="81">
        <v>4980</v>
      </c>
      <c r="H778" s="81">
        <v>1633.44</v>
      </c>
    </row>
    <row r="779" spans="1:8" x14ac:dyDescent="0.25">
      <c r="A779" s="78">
        <v>40931</v>
      </c>
      <c r="B779" s="79">
        <v>1807</v>
      </c>
      <c r="C779" s="80" t="s">
        <v>53</v>
      </c>
      <c r="D779" s="80" t="s">
        <v>63</v>
      </c>
      <c r="E779" s="80" t="s">
        <v>58</v>
      </c>
      <c r="F779" s="79">
        <v>6</v>
      </c>
      <c r="G779" s="81">
        <v>3582</v>
      </c>
      <c r="H779" s="81">
        <v>765.65250000000003</v>
      </c>
    </row>
    <row r="780" spans="1:8" x14ac:dyDescent="0.25">
      <c r="A780" s="78">
        <v>40932</v>
      </c>
      <c r="B780" s="79">
        <v>2172</v>
      </c>
      <c r="C780" s="80" t="s">
        <v>57</v>
      </c>
      <c r="D780" s="80" t="s">
        <v>63</v>
      </c>
      <c r="E780" s="80" t="s">
        <v>55</v>
      </c>
      <c r="F780" s="79">
        <v>8</v>
      </c>
      <c r="G780" s="81">
        <v>12540</v>
      </c>
      <c r="H780" s="81">
        <v>1075.6812</v>
      </c>
    </row>
    <row r="781" spans="1:8" x14ac:dyDescent="0.25">
      <c r="A781" s="78">
        <v>40933</v>
      </c>
      <c r="B781" s="79">
        <v>1808</v>
      </c>
      <c r="C781" s="80" t="s">
        <v>56</v>
      </c>
      <c r="D781" s="80" t="s">
        <v>63</v>
      </c>
      <c r="E781" s="80" t="s">
        <v>58</v>
      </c>
      <c r="F781" s="79">
        <v>10</v>
      </c>
      <c r="G781" s="81">
        <v>7335</v>
      </c>
      <c r="H781" s="81">
        <v>2410.2810000000004</v>
      </c>
    </row>
    <row r="782" spans="1:8" x14ac:dyDescent="0.25">
      <c r="A782" s="78">
        <v>40934</v>
      </c>
      <c r="B782" s="79">
        <v>2173</v>
      </c>
      <c r="C782" s="80" t="s">
        <v>53</v>
      </c>
      <c r="D782" s="80" t="s">
        <v>63</v>
      </c>
      <c r="E782" s="80" t="s">
        <v>55</v>
      </c>
      <c r="F782" s="79">
        <v>10</v>
      </c>
      <c r="G782" s="81">
        <v>2265</v>
      </c>
      <c r="H782" s="81">
        <v>4442.7974999999988</v>
      </c>
    </row>
    <row r="783" spans="1:8" x14ac:dyDescent="0.25">
      <c r="A783" s="78">
        <v>40935</v>
      </c>
      <c r="B783" s="79">
        <v>1809</v>
      </c>
      <c r="C783" s="80" t="s">
        <v>57</v>
      </c>
      <c r="D783" s="80" t="s">
        <v>63</v>
      </c>
      <c r="E783" s="80" t="s">
        <v>59</v>
      </c>
      <c r="F783" s="79">
        <v>7</v>
      </c>
      <c r="G783" s="81">
        <v>7812</v>
      </c>
      <c r="H783" s="81">
        <v>2996.6831999999999</v>
      </c>
    </row>
    <row r="784" spans="1:8" x14ac:dyDescent="0.25">
      <c r="A784" s="78">
        <v>40936</v>
      </c>
      <c r="B784" s="79">
        <v>2174</v>
      </c>
      <c r="C784" s="80" t="s">
        <v>56</v>
      </c>
      <c r="D784" s="80" t="s">
        <v>63</v>
      </c>
      <c r="E784" s="80" t="s">
        <v>55</v>
      </c>
      <c r="F784" s="79">
        <v>8</v>
      </c>
      <c r="G784" s="81">
        <v>2484</v>
      </c>
      <c r="H784" s="81">
        <v>874.11959999999999</v>
      </c>
    </row>
    <row r="785" spans="1:8" x14ac:dyDescent="0.25">
      <c r="A785" s="78">
        <v>40937</v>
      </c>
      <c r="B785" s="79">
        <v>1810</v>
      </c>
      <c r="C785" s="80" t="s">
        <v>53</v>
      </c>
      <c r="D785" s="80" t="s">
        <v>63</v>
      </c>
      <c r="E785" s="80" t="s">
        <v>59</v>
      </c>
      <c r="F785" s="79">
        <v>6</v>
      </c>
      <c r="G785" s="81">
        <v>6156</v>
      </c>
      <c r="H785" s="81">
        <v>757.39319999999998</v>
      </c>
    </row>
    <row r="786" spans="1:8" x14ac:dyDescent="0.25">
      <c r="A786" s="78">
        <v>40938</v>
      </c>
      <c r="B786" s="79">
        <v>2175</v>
      </c>
      <c r="C786" s="80" t="s">
        <v>57</v>
      </c>
      <c r="D786" s="80" t="s">
        <v>63</v>
      </c>
      <c r="E786" s="80" t="s">
        <v>58</v>
      </c>
      <c r="F786" s="79">
        <v>8</v>
      </c>
      <c r="G786" s="81">
        <v>9936</v>
      </c>
      <c r="H786" s="81">
        <v>910.13760000000002</v>
      </c>
    </row>
    <row r="787" spans="1:8" x14ac:dyDescent="0.25">
      <c r="A787" s="78">
        <v>40939</v>
      </c>
      <c r="B787" s="79">
        <v>1811</v>
      </c>
      <c r="C787" s="80" t="s">
        <v>56</v>
      </c>
      <c r="D787" s="80" t="s">
        <v>63</v>
      </c>
      <c r="E787" s="80" t="s">
        <v>59</v>
      </c>
      <c r="F787" s="79">
        <v>6</v>
      </c>
      <c r="G787" s="81">
        <v>1620</v>
      </c>
      <c r="H787" s="81">
        <v>2450.7359999999999</v>
      </c>
    </row>
    <row r="788" spans="1:8" x14ac:dyDescent="0.25">
      <c r="A788" s="78">
        <v>40940</v>
      </c>
      <c r="B788" s="79">
        <v>2176</v>
      </c>
      <c r="C788" s="80" t="s">
        <v>53</v>
      </c>
      <c r="D788" s="80" t="s">
        <v>63</v>
      </c>
      <c r="E788" s="80" t="s">
        <v>58</v>
      </c>
      <c r="F788" s="79">
        <v>8</v>
      </c>
      <c r="G788" s="81">
        <v>4176</v>
      </c>
      <c r="H788" s="81">
        <v>4690.692</v>
      </c>
    </row>
    <row r="789" spans="1:8" x14ac:dyDescent="0.25">
      <c r="A789" s="78">
        <v>40941</v>
      </c>
      <c r="B789" s="79">
        <v>1812</v>
      </c>
      <c r="C789" s="80" t="s">
        <v>57</v>
      </c>
      <c r="D789" s="80" t="s">
        <v>63</v>
      </c>
      <c r="E789" s="80" t="s">
        <v>55</v>
      </c>
      <c r="F789" s="79">
        <v>6</v>
      </c>
      <c r="G789" s="81">
        <v>5548.5</v>
      </c>
      <c r="H789" s="81">
        <v>2380.3065000000001</v>
      </c>
    </row>
    <row r="790" spans="1:8" x14ac:dyDescent="0.25">
      <c r="A790" s="78">
        <v>40942</v>
      </c>
      <c r="B790" s="79">
        <v>2177</v>
      </c>
      <c r="C790" s="80" t="s">
        <v>56</v>
      </c>
      <c r="D790" s="80" t="s">
        <v>63</v>
      </c>
      <c r="E790" s="80" t="s">
        <v>58</v>
      </c>
      <c r="F790" s="79">
        <v>6</v>
      </c>
      <c r="G790" s="81">
        <v>7641</v>
      </c>
      <c r="H790" s="81">
        <v>1739.6010000000001</v>
      </c>
    </row>
    <row r="791" spans="1:8" x14ac:dyDescent="0.25">
      <c r="A791" s="78">
        <v>40943</v>
      </c>
      <c r="B791" s="79">
        <v>1813</v>
      </c>
      <c r="C791" s="80" t="s">
        <v>53</v>
      </c>
      <c r="D791" s="80" t="s">
        <v>63</v>
      </c>
      <c r="E791" s="80" t="s">
        <v>55</v>
      </c>
      <c r="F791" s="79">
        <v>8</v>
      </c>
      <c r="G791" s="81">
        <v>9696</v>
      </c>
      <c r="H791" s="81">
        <v>3047.4528</v>
      </c>
    </row>
    <row r="792" spans="1:8" x14ac:dyDescent="0.25">
      <c r="A792" s="78">
        <v>40944</v>
      </c>
      <c r="B792" s="79">
        <v>2178</v>
      </c>
      <c r="C792" s="80" t="s">
        <v>57</v>
      </c>
      <c r="D792" s="80" t="s">
        <v>63</v>
      </c>
      <c r="E792" s="80" t="s">
        <v>59</v>
      </c>
      <c r="F792" s="79">
        <v>7</v>
      </c>
      <c r="G792" s="81">
        <v>7087.5</v>
      </c>
      <c r="H792" s="81">
        <v>2957.8500000000004</v>
      </c>
    </row>
    <row r="793" spans="1:8" x14ac:dyDescent="0.25">
      <c r="A793" s="78">
        <v>40945</v>
      </c>
      <c r="B793" s="79">
        <v>1814</v>
      </c>
      <c r="C793" s="80" t="s">
        <v>56</v>
      </c>
      <c r="D793" s="80" t="s">
        <v>63</v>
      </c>
      <c r="E793" s="80" t="s">
        <v>55</v>
      </c>
      <c r="F793" s="79">
        <v>6</v>
      </c>
      <c r="G793" s="81">
        <v>1539</v>
      </c>
      <c r="H793" s="81">
        <v>1813.5575999999999</v>
      </c>
    </row>
    <row r="794" spans="1:8" x14ac:dyDescent="0.25">
      <c r="A794" s="78">
        <v>40946</v>
      </c>
      <c r="B794" s="79">
        <v>2179</v>
      </c>
      <c r="C794" s="80" t="s">
        <v>53</v>
      </c>
      <c r="D794" s="80" t="s">
        <v>63</v>
      </c>
      <c r="E794" s="80" t="s">
        <v>59</v>
      </c>
      <c r="F794" s="79">
        <v>7</v>
      </c>
      <c r="G794" s="81">
        <v>4998</v>
      </c>
      <c r="H794" s="81">
        <v>2040.1835999999998</v>
      </c>
    </row>
    <row r="795" spans="1:8" x14ac:dyDescent="0.25">
      <c r="A795" s="78">
        <v>40947</v>
      </c>
      <c r="B795" s="79">
        <v>1815</v>
      </c>
      <c r="C795" s="80" t="s">
        <v>57</v>
      </c>
      <c r="D795" s="80" t="s">
        <v>63</v>
      </c>
      <c r="E795" s="80" t="s">
        <v>58</v>
      </c>
      <c r="F795" s="79">
        <v>7</v>
      </c>
      <c r="G795" s="81">
        <v>4410</v>
      </c>
      <c r="H795" s="81">
        <v>3461.8500000000004</v>
      </c>
    </row>
    <row r="796" spans="1:8" x14ac:dyDescent="0.25">
      <c r="A796" s="78">
        <v>40948</v>
      </c>
      <c r="B796" s="79">
        <v>2180</v>
      </c>
      <c r="C796" s="80" t="s">
        <v>56</v>
      </c>
      <c r="D796" s="80" t="s">
        <v>63</v>
      </c>
      <c r="E796" s="80" t="s">
        <v>59</v>
      </c>
      <c r="F796" s="79">
        <v>9</v>
      </c>
      <c r="G796" s="81">
        <v>7249.5</v>
      </c>
      <c r="H796" s="81">
        <v>3633.2077500000005</v>
      </c>
    </row>
    <row r="797" spans="1:8" x14ac:dyDescent="0.25">
      <c r="A797" s="78">
        <v>40949</v>
      </c>
      <c r="B797" s="79">
        <v>1816</v>
      </c>
      <c r="C797" s="80" t="s">
        <v>53</v>
      </c>
      <c r="D797" s="80" t="s">
        <v>63</v>
      </c>
      <c r="E797" s="80" t="s">
        <v>58</v>
      </c>
      <c r="F797" s="79">
        <v>10</v>
      </c>
      <c r="G797" s="81">
        <v>1635</v>
      </c>
      <c r="H797" s="81">
        <v>3072.165</v>
      </c>
    </row>
    <row r="798" spans="1:8" x14ac:dyDescent="0.25">
      <c r="A798" s="78">
        <v>40950</v>
      </c>
      <c r="B798" s="79">
        <v>2181</v>
      </c>
      <c r="C798" s="80" t="s">
        <v>57</v>
      </c>
      <c r="D798" s="80" t="s">
        <v>63</v>
      </c>
      <c r="E798" s="80" t="s">
        <v>55</v>
      </c>
      <c r="F798" s="79">
        <v>8</v>
      </c>
      <c r="G798" s="81">
        <v>2376</v>
      </c>
      <c r="H798" s="81">
        <v>1641.3407999999999</v>
      </c>
    </row>
    <row r="799" spans="1:8" x14ac:dyDescent="0.25">
      <c r="A799" s="78">
        <v>40951</v>
      </c>
      <c r="B799" s="79">
        <v>1817</v>
      </c>
      <c r="C799" s="80" t="s">
        <v>56</v>
      </c>
      <c r="D799" s="80" t="s">
        <v>63</v>
      </c>
      <c r="E799" s="80" t="s">
        <v>58</v>
      </c>
      <c r="F799" s="79">
        <v>10</v>
      </c>
      <c r="G799" s="81">
        <v>8175</v>
      </c>
      <c r="H799" s="81">
        <v>1896.2730000000001</v>
      </c>
    </row>
    <row r="800" spans="1:8" x14ac:dyDescent="0.25">
      <c r="A800" s="78">
        <v>40952</v>
      </c>
      <c r="B800" s="79">
        <v>2182</v>
      </c>
      <c r="C800" s="80" t="s">
        <v>53</v>
      </c>
      <c r="D800" s="80" t="s">
        <v>63</v>
      </c>
      <c r="E800" s="80" t="s">
        <v>55</v>
      </c>
      <c r="F800" s="79">
        <v>9</v>
      </c>
      <c r="G800" s="81">
        <v>13140</v>
      </c>
      <c r="H800" s="81">
        <v>4216.3631999999998</v>
      </c>
    </row>
    <row r="801" spans="1:8" x14ac:dyDescent="0.25">
      <c r="A801" s="78">
        <v>40953</v>
      </c>
      <c r="B801" s="79">
        <v>1818</v>
      </c>
      <c r="C801" s="80" t="s">
        <v>57</v>
      </c>
      <c r="D801" s="80" t="s">
        <v>63</v>
      </c>
      <c r="E801" s="80" t="s">
        <v>59</v>
      </c>
      <c r="F801" s="79">
        <v>7</v>
      </c>
      <c r="G801" s="81">
        <v>5811.75</v>
      </c>
      <c r="H801" s="81">
        <v>3467.6774999999998</v>
      </c>
    </row>
    <row r="802" spans="1:8" x14ac:dyDescent="0.25">
      <c r="A802" s="78">
        <v>40954</v>
      </c>
      <c r="B802" s="79">
        <v>2183</v>
      </c>
      <c r="C802" s="80" t="s">
        <v>56</v>
      </c>
      <c r="D802" s="80" t="s">
        <v>63</v>
      </c>
      <c r="E802" s="80" t="s">
        <v>55</v>
      </c>
      <c r="F802" s="79">
        <v>8</v>
      </c>
      <c r="G802" s="81">
        <v>2400</v>
      </c>
      <c r="H802" s="81">
        <v>976.8</v>
      </c>
    </row>
    <row r="803" spans="1:8" x14ac:dyDescent="0.25">
      <c r="A803" s="78">
        <v>40955</v>
      </c>
      <c r="B803" s="79">
        <v>1819</v>
      </c>
      <c r="C803" s="80" t="s">
        <v>53</v>
      </c>
      <c r="D803" s="80" t="s">
        <v>63</v>
      </c>
      <c r="E803" s="80" t="s">
        <v>59</v>
      </c>
      <c r="F803" s="79">
        <v>9</v>
      </c>
      <c r="G803" s="81">
        <v>6237</v>
      </c>
      <c r="H803" s="81">
        <v>919.1259</v>
      </c>
    </row>
    <row r="804" spans="1:8" x14ac:dyDescent="0.25">
      <c r="A804" s="78">
        <v>40956</v>
      </c>
      <c r="B804" s="79">
        <v>2184</v>
      </c>
      <c r="C804" s="80" t="s">
        <v>57</v>
      </c>
      <c r="D804" s="80" t="s">
        <v>63</v>
      </c>
      <c r="E804" s="80" t="s">
        <v>58</v>
      </c>
      <c r="F804" s="79">
        <v>7</v>
      </c>
      <c r="G804" s="81">
        <v>2268</v>
      </c>
      <c r="H804" s="81">
        <v>827.81999999999994</v>
      </c>
    </row>
    <row r="805" spans="1:8" x14ac:dyDescent="0.25">
      <c r="A805" s="78">
        <v>40957</v>
      </c>
      <c r="B805" s="79">
        <v>1820</v>
      </c>
      <c r="C805" s="80" t="s">
        <v>56</v>
      </c>
      <c r="D805" s="80" t="s">
        <v>63</v>
      </c>
      <c r="E805" s="80" t="s">
        <v>59</v>
      </c>
      <c r="F805" s="79">
        <v>10</v>
      </c>
      <c r="G805" s="81">
        <v>8880</v>
      </c>
      <c r="H805" s="81">
        <v>4449.99</v>
      </c>
    </row>
    <row r="806" spans="1:8" x14ac:dyDescent="0.25">
      <c r="A806" s="78">
        <v>40958</v>
      </c>
      <c r="B806" s="79">
        <v>2185</v>
      </c>
      <c r="C806" s="80" t="s">
        <v>53</v>
      </c>
      <c r="D806" s="80" t="s">
        <v>63</v>
      </c>
      <c r="E806" s="80" t="s">
        <v>58</v>
      </c>
      <c r="F806" s="79">
        <v>6</v>
      </c>
      <c r="G806" s="81">
        <v>4770</v>
      </c>
      <c r="H806" s="81">
        <v>976.4190000000001</v>
      </c>
    </row>
    <row r="807" spans="1:8" x14ac:dyDescent="0.25">
      <c r="A807" s="78">
        <v>40959</v>
      </c>
      <c r="B807" s="79">
        <v>2190</v>
      </c>
      <c r="C807" s="80" t="s">
        <v>53</v>
      </c>
      <c r="D807" s="80" t="s">
        <v>63</v>
      </c>
      <c r="E807" s="80" t="s">
        <v>58</v>
      </c>
      <c r="F807" s="79">
        <v>6</v>
      </c>
      <c r="G807" s="81">
        <v>11925</v>
      </c>
      <c r="H807" s="81">
        <v>3905.6760000000004</v>
      </c>
    </row>
    <row r="808" spans="1:8" x14ac:dyDescent="0.25">
      <c r="A808" s="78">
        <v>40960</v>
      </c>
      <c r="B808" s="79">
        <v>1821</v>
      </c>
      <c r="C808" s="80" t="s">
        <v>57</v>
      </c>
      <c r="D808" s="80" t="s">
        <v>63</v>
      </c>
      <c r="E808" s="80" t="s">
        <v>55</v>
      </c>
      <c r="F808" s="79">
        <v>8</v>
      </c>
      <c r="G808" s="81">
        <v>3072</v>
      </c>
      <c r="H808" s="81">
        <v>2750.6687999999999</v>
      </c>
    </row>
    <row r="809" spans="1:8" x14ac:dyDescent="0.25">
      <c r="A809" s="78">
        <v>40961</v>
      </c>
      <c r="B809" s="79">
        <v>2186</v>
      </c>
      <c r="C809" s="80" t="s">
        <v>56</v>
      </c>
      <c r="D809" s="80" t="s">
        <v>63</v>
      </c>
      <c r="E809" s="80" t="s">
        <v>58</v>
      </c>
      <c r="F809" s="79">
        <v>10</v>
      </c>
      <c r="G809" s="81">
        <v>2660</v>
      </c>
      <c r="H809" s="81">
        <v>5040.7</v>
      </c>
    </row>
    <row r="810" spans="1:8" x14ac:dyDescent="0.25">
      <c r="A810" s="78">
        <v>40962</v>
      </c>
      <c r="B810" s="79">
        <v>2191</v>
      </c>
      <c r="C810" s="80" t="s">
        <v>56</v>
      </c>
      <c r="D810" s="80" t="s">
        <v>63</v>
      </c>
      <c r="E810" s="80" t="s">
        <v>58</v>
      </c>
      <c r="F810" s="79">
        <v>10</v>
      </c>
      <c r="G810" s="81">
        <v>2660</v>
      </c>
      <c r="H810" s="81">
        <v>4032.56</v>
      </c>
    </row>
    <row r="811" spans="1:8" x14ac:dyDescent="0.25">
      <c r="A811" s="78">
        <v>40963</v>
      </c>
      <c r="B811" s="79">
        <v>1822</v>
      </c>
      <c r="C811" s="80" t="s">
        <v>53</v>
      </c>
      <c r="D811" s="80" t="s">
        <v>63</v>
      </c>
      <c r="E811" s="80" t="s">
        <v>55</v>
      </c>
      <c r="F811" s="79">
        <v>10</v>
      </c>
      <c r="G811" s="81">
        <v>2475</v>
      </c>
      <c r="H811" s="81">
        <v>1058.8050000000001</v>
      </c>
    </row>
    <row r="812" spans="1:8" x14ac:dyDescent="0.25">
      <c r="A812" s="78">
        <v>40964</v>
      </c>
      <c r="B812" s="79">
        <v>2187</v>
      </c>
      <c r="C812" s="80" t="s">
        <v>57</v>
      </c>
      <c r="D812" s="80" t="s">
        <v>63</v>
      </c>
      <c r="E812" s="80" t="s">
        <v>59</v>
      </c>
      <c r="F812" s="79">
        <v>9</v>
      </c>
      <c r="G812" s="81">
        <v>2097</v>
      </c>
      <c r="H812" s="81">
        <v>867.94830000000002</v>
      </c>
    </row>
    <row r="813" spans="1:8" x14ac:dyDescent="0.25">
      <c r="A813" s="78">
        <v>40965</v>
      </c>
      <c r="B813" s="79">
        <v>2192</v>
      </c>
      <c r="C813" s="80" t="s">
        <v>57</v>
      </c>
      <c r="D813" s="80" t="s">
        <v>63</v>
      </c>
      <c r="E813" s="80" t="s">
        <v>59</v>
      </c>
      <c r="F813" s="79">
        <v>9</v>
      </c>
      <c r="G813" s="81">
        <v>2097</v>
      </c>
      <c r="H813" s="81">
        <v>3471.7932000000001</v>
      </c>
    </row>
    <row r="814" spans="1:8" x14ac:dyDescent="0.25">
      <c r="A814" s="78">
        <v>40966</v>
      </c>
      <c r="B814" s="79">
        <v>1823</v>
      </c>
      <c r="C814" s="80" t="s">
        <v>56</v>
      </c>
      <c r="D814" s="80" t="s">
        <v>63</v>
      </c>
      <c r="E814" s="80" t="s">
        <v>55</v>
      </c>
      <c r="F814" s="79">
        <v>6</v>
      </c>
      <c r="G814" s="81">
        <v>7627.5</v>
      </c>
      <c r="H814" s="81">
        <v>1443.8857499999999</v>
      </c>
    </row>
    <row r="815" spans="1:8" x14ac:dyDescent="0.25">
      <c r="A815" s="78">
        <v>40967</v>
      </c>
      <c r="B815" s="79">
        <v>2188</v>
      </c>
      <c r="C815" s="80" t="s">
        <v>53</v>
      </c>
      <c r="D815" s="80" t="s">
        <v>63</v>
      </c>
      <c r="E815" s="80" t="s">
        <v>59</v>
      </c>
      <c r="F815" s="79">
        <v>7</v>
      </c>
      <c r="G815" s="81">
        <v>3045</v>
      </c>
      <c r="H815" s="81">
        <v>2037.7140000000002</v>
      </c>
    </row>
    <row r="816" spans="1:8" x14ac:dyDescent="0.25">
      <c r="A816" s="78">
        <v>40969</v>
      </c>
      <c r="B816" s="79">
        <v>2193</v>
      </c>
      <c r="C816" s="80" t="s">
        <v>53</v>
      </c>
      <c r="D816" s="80" t="s">
        <v>63</v>
      </c>
      <c r="E816" s="80" t="s">
        <v>59</v>
      </c>
      <c r="F816" s="79">
        <v>7</v>
      </c>
      <c r="G816" s="81">
        <v>1522.5</v>
      </c>
      <c r="H816" s="81">
        <v>509.42850000000004</v>
      </c>
    </row>
    <row r="817" spans="1:8" x14ac:dyDescent="0.25">
      <c r="A817" s="78">
        <v>40970</v>
      </c>
      <c r="B817" s="79">
        <v>1824</v>
      </c>
      <c r="C817" s="80" t="s">
        <v>57</v>
      </c>
      <c r="D817" s="80" t="s">
        <v>63</v>
      </c>
      <c r="E817" s="80" t="s">
        <v>58</v>
      </c>
      <c r="F817" s="79">
        <v>6</v>
      </c>
      <c r="G817" s="81">
        <v>13230</v>
      </c>
      <c r="H817" s="81">
        <v>5757.6959999999999</v>
      </c>
    </row>
    <row r="818" spans="1:8" x14ac:dyDescent="0.25">
      <c r="A818" s="78">
        <v>40971</v>
      </c>
      <c r="B818" s="79">
        <v>2189</v>
      </c>
      <c r="C818" s="80" t="s">
        <v>56</v>
      </c>
      <c r="D818" s="80" t="s">
        <v>63</v>
      </c>
      <c r="E818" s="80" t="s">
        <v>59</v>
      </c>
      <c r="F818" s="79">
        <v>9</v>
      </c>
      <c r="G818" s="81">
        <v>6378.75</v>
      </c>
      <c r="H818" s="81">
        <v>2721.6000000000004</v>
      </c>
    </row>
    <row r="819" spans="1:8" x14ac:dyDescent="0.25">
      <c r="A819" s="78">
        <v>40972</v>
      </c>
      <c r="B819" s="79">
        <v>2194</v>
      </c>
      <c r="C819" s="80" t="s">
        <v>56</v>
      </c>
      <c r="D819" s="80" t="s">
        <v>63</v>
      </c>
      <c r="E819" s="80" t="s">
        <v>59</v>
      </c>
      <c r="F819" s="79">
        <v>9</v>
      </c>
      <c r="G819" s="81">
        <v>4252.5</v>
      </c>
      <c r="H819" s="81">
        <v>3402.0000000000005</v>
      </c>
    </row>
    <row r="820" spans="1:8" x14ac:dyDescent="0.25">
      <c r="A820" s="78">
        <v>40973</v>
      </c>
      <c r="B820" s="79">
        <v>2195</v>
      </c>
      <c r="C820" s="80" t="s">
        <v>53</v>
      </c>
      <c r="D820" s="80" t="s">
        <v>63</v>
      </c>
      <c r="E820" s="80" t="s">
        <v>55</v>
      </c>
      <c r="F820" s="79">
        <v>8</v>
      </c>
      <c r="G820" s="81">
        <v>4776</v>
      </c>
      <c r="H820" s="81">
        <v>2532.4739999999997</v>
      </c>
    </row>
    <row r="821" spans="1:8" x14ac:dyDescent="0.25">
      <c r="A821" s="78">
        <v>41339</v>
      </c>
      <c r="B821" s="79">
        <v>1825</v>
      </c>
      <c r="C821" s="80" t="s">
        <v>53</v>
      </c>
      <c r="D821" s="80" t="s">
        <v>63</v>
      </c>
      <c r="E821" s="80" t="s">
        <v>58</v>
      </c>
      <c r="F821" s="79">
        <v>9</v>
      </c>
      <c r="G821" s="81">
        <v>11295</v>
      </c>
      <c r="H821" s="81">
        <v>3438.1979999999999</v>
      </c>
    </row>
    <row r="822" spans="1:8" x14ac:dyDescent="0.25">
      <c r="A822" s="78">
        <v>41340</v>
      </c>
      <c r="B822" s="79">
        <v>1826</v>
      </c>
      <c r="C822" s="80" t="s">
        <v>56</v>
      </c>
      <c r="D822" s="80" t="s">
        <v>63</v>
      </c>
      <c r="E822" s="80" t="s">
        <v>58</v>
      </c>
      <c r="F822" s="79">
        <v>9</v>
      </c>
      <c r="G822" s="81">
        <v>5697</v>
      </c>
      <c r="H822" s="81">
        <v>4106.3976000000002</v>
      </c>
    </row>
    <row r="823" spans="1:8" x14ac:dyDescent="0.25">
      <c r="A823" s="78">
        <v>41341</v>
      </c>
      <c r="B823" s="79">
        <v>1827</v>
      </c>
      <c r="C823" s="80" t="s">
        <v>57</v>
      </c>
      <c r="D823" s="80" t="s">
        <v>63</v>
      </c>
      <c r="E823" s="80" t="s">
        <v>59</v>
      </c>
      <c r="F823" s="79">
        <v>7</v>
      </c>
      <c r="G823" s="81">
        <v>10001.25</v>
      </c>
      <c r="H823" s="81">
        <v>2616.3270000000002</v>
      </c>
    </row>
    <row r="824" spans="1:8" x14ac:dyDescent="0.25">
      <c r="A824" s="78">
        <v>41342</v>
      </c>
      <c r="B824" s="79">
        <v>1828</v>
      </c>
      <c r="C824" s="80" t="s">
        <v>53</v>
      </c>
      <c r="D824" s="80" t="s">
        <v>63</v>
      </c>
      <c r="E824" s="80" t="s">
        <v>59</v>
      </c>
      <c r="F824" s="79">
        <v>6</v>
      </c>
      <c r="G824" s="81">
        <v>9045</v>
      </c>
      <c r="H824" s="81">
        <v>2658.5064000000002</v>
      </c>
    </row>
    <row r="825" spans="1:8" x14ac:dyDescent="0.25">
      <c r="A825" s="78">
        <v>41343</v>
      </c>
      <c r="B825" s="79">
        <v>1829</v>
      </c>
      <c r="C825" s="80" t="s">
        <v>56</v>
      </c>
      <c r="D825" s="80" t="s">
        <v>63</v>
      </c>
      <c r="E825" s="80" t="s">
        <v>59</v>
      </c>
      <c r="F825" s="79">
        <v>7</v>
      </c>
      <c r="G825" s="81">
        <v>7980</v>
      </c>
      <c r="H825" s="81">
        <v>1240.4112</v>
      </c>
    </row>
    <row r="826" spans="1:8" x14ac:dyDescent="0.25">
      <c r="A826" s="78">
        <v>41344</v>
      </c>
      <c r="B826" s="79">
        <v>1830</v>
      </c>
      <c r="C826" s="80" t="s">
        <v>57</v>
      </c>
      <c r="D826" s="80" t="s">
        <v>63</v>
      </c>
      <c r="E826" s="80" t="s">
        <v>55</v>
      </c>
      <c r="F826" s="79">
        <v>10</v>
      </c>
      <c r="G826" s="81">
        <v>1725</v>
      </c>
      <c r="H826" s="81">
        <v>1082.6100000000001</v>
      </c>
    </row>
    <row r="827" spans="1:8" x14ac:dyDescent="0.25">
      <c r="A827" s="78">
        <v>41345</v>
      </c>
      <c r="B827" s="79">
        <v>1831</v>
      </c>
      <c r="C827" s="80" t="s">
        <v>53</v>
      </c>
      <c r="D827" s="80" t="s">
        <v>63</v>
      </c>
      <c r="E827" s="80" t="s">
        <v>55</v>
      </c>
      <c r="F827" s="79">
        <v>10</v>
      </c>
      <c r="G827" s="81">
        <v>4080</v>
      </c>
      <c r="H827" s="81">
        <v>3821.9399999999996</v>
      </c>
    </row>
    <row r="828" spans="1:8" x14ac:dyDescent="0.25">
      <c r="A828" s="78">
        <v>41346</v>
      </c>
      <c r="B828" s="79">
        <v>1832</v>
      </c>
      <c r="C828" s="80" t="s">
        <v>56</v>
      </c>
      <c r="D828" s="80" t="s">
        <v>63</v>
      </c>
      <c r="E828" s="80" t="s">
        <v>55</v>
      </c>
      <c r="F828" s="79">
        <v>8</v>
      </c>
      <c r="G828" s="81">
        <v>14880</v>
      </c>
      <c r="H828" s="81">
        <v>1169.8656000000001</v>
      </c>
    </row>
    <row r="829" spans="1:8" x14ac:dyDescent="0.25">
      <c r="A829" s="78">
        <v>41347</v>
      </c>
      <c r="B829" s="79">
        <v>1833</v>
      </c>
      <c r="C829" s="80" t="s">
        <v>57</v>
      </c>
      <c r="D829" s="80" t="s">
        <v>63</v>
      </c>
      <c r="E829" s="80" t="s">
        <v>58</v>
      </c>
      <c r="F829" s="79">
        <v>9</v>
      </c>
      <c r="G829" s="81">
        <v>6925.5</v>
      </c>
      <c r="H829" s="81">
        <v>2930.8716000000004</v>
      </c>
    </row>
    <row r="830" spans="1:8" x14ac:dyDescent="0.25">
      <c r="A830" s="78">
        <v>41348</v>
      </c>
      <c r="B830" s="79">
        <v>1834</v>
      </c>
      <c r="C830" s="80" t="s">
        <v>53</v>
      </c>
      <c r="D830" s="80" t="s">
        <v>63</v>
      </c>
      <c r="E830" s="80" t="s">
        <v>58</v>
      </c>
      <c r="F830" s="79">
        <v>9</v>
      </c>
      <c r="G830" s="81">
        <v>6831</v>
      </c>
      <c r="H830" s="81">
        <v>4097.6891999999998</v>
      </c>
    </row>
    <row r="831" spans="1:8" x14ac:dyDescent="0.25">
      <c r="A831" s="78">
        <v>41349</v>
      </c>
      <c r="B831" s="79">
        <v>1835</v>
      </c>
      <c r="C831" s="80" t="s">
        <v>56</v>
      </c>
      <c r="D831" s="80" t="s">
        <v>63</v>
      </c>
      <c r="E831" s="80" t="s">
        <v>58</v>
      </c>
      <c r="F831" s="79">
        <v>9</v>
      </c>
      <c r="G831" s="81">
        <v>1957.5</v>
      </c>
      <c r="H831" s="81">
        <v>1549.9485</v>
      </c>
    </row>
    <row r="832" spans="1:8" x14ac:dyDescent="0.25">
      <c r="A832" s="78">
        <v>41350</v>
      </c>
      <c r="B832" s="79">
        <v>1836</v>
      </c>
      <c r="C832" s="80" t="s">
        <v>57</v>
      </c>
      <c r="D832" s="80" t="s">
        <v>63</v>
      </c>
      <c r="E832" s="80" t="s">
        <v>59</v>
      </c>
      <c r="F832" s="79">
        <v>9</v>
      </c>
      <c r="G832" s="81">
        <v>10260</v>
      </c>
      <c r="H832" s="81">
        <v>3351.942</v>
      </c>
    </row>
    <row r="833" spans="1:8" x14ac:dyDescent="0.25">
      <c r="A833" s="78">
        <v>41351</v>
      </c>
      <c r="B833" s="79">
        <v>1837</v>
      </c>
      <c r="C833" s="80" t="s">
        <v>53</v>
      </c>
      <c r="D833" s="80" t="s">
        <v>63</v>
      </c>
      <c r="E833" s="80" t="s">
        <v>59</v>
      </c>
      <c r="F833" s="79">
        <v>6</v>
      </c>
      <c r="G833" s="81">
        <v>7668</v>
      </c>
      <c r="H833" s="81">
        <v>1401.7103999999999</v>
      </c>
    </row>
    <row r="834" spans="1:8" x14ac:dyDescent="0.25">
      <c r="A834" s="78">
        <v>41352</v>
      </c>
      <c r="B834" s="79">
        <v>1838</v>
      </c>
      <c r="C834" s="80" t="s">
        <v>56</v>
      </c>
      <c r="D834" s="80" t="s">
        <v>63</v>
      </c>
      <c r="E834" s="80" t="s">
        <v>59</v>
      </c>
      <c r="F834" s="79">
        <v>6</v>
      </c>
      <c r="G834" s="81">
        <v>4482</v>
      </c>
      <c r="H834" s="81">
        <v>1760.9778000000001</v>
      </c>
    </row>
    <row r="835" spans="1:8" x14ac:dyDescent="0.25">
      <c r="A835" s="78">
        <v>41353</v>
      </c>
      <c r="B835" s="79">
        <v>1839</v>
      </c>
      <c r="C835" s="80" t="s">
        <v>57</v>
      </c>
      <c r="D835" s="80" t="s">
        <v>63</v>
      </c>
      <c r="E835" s="80" t="s">
        <v>55</v>
      </c>
      <c r="F835" s="79">
        <v>7</v>
      </c>
      <c r="G835" s="81">
        <v>6048</v>
      </c>
      <c r="H835" s="81">
        <v>503.79839999999996</v>
      </c>
    </row>
    <row r="836" spans="1:8" x14ac:dyDescent="0.25">
      <c r="A836" s="78">
        <v>41354</v>
      </c>
      <c r="B836" s="79">
        <v>1840</v>
      </c>
      <c r="C836" s="80" t="s">
        <v>53</v>
      </c>
      <c r="D836" s="80" t="s">
        <v>63</v>
      </c>
      <c r="E836" s="80" t="s">
        <v>55</v>
      </c>
      <c r="F836" s="79">
        <v>6</v>
      </c>
      <c r="G836" s="81">
        <v>1791</v>
      </c>
      <c r="H836" s="81">
        <v>3220.9344000000001</v>
      </c>
    </row>
    <row r="837" spans="1:8" x14ac:dyDescent="0.25">
      <c r="A837" s="78">
        <v>41355</v>
      </c>
      <c r="B837" s="79">
        <v>1841</v>
      </c>
      <c r="C837" s="80" t="s">
        <v>56</v>
      </c>
      <c r="D837" s="80" t="s">
        <v>63</v>
      </c>
      <c r="E837" s="80" t="s">
        <v>55</v>
      </c>
      <c r="F837" s="79">
        <v>8</v>
      </c>
      <c r="G837" s="81">
        <v>2604</v>
      </c>
      <c r="H837" s="81">
        <v>4309.0992000000006</v>
      </c>
    </row>
    <row r="838" spans="1:8" x14ac:dyDescent="0.25">
      <c r="A838" s="78">
        <v>41356</v>
      </c>
      <c r="B838" s="79">
        <v>2196</v>
      </c>
      <c r="C838" s="80" t="s">
        <v>57</v>
      </c>
      <c r="D838" s="80" t="s">
        <v>63</v>
      </c>
      <c r="E838" s="80" t="s">
        <v>59</v>
      </c>
      <c r="F838" s="79">
        <v>6</v>
      </c>
      <c r="G838" s="81">
        <v>8172</v>
      </c>
      <c r="H838" s="81">
        <v>2018.2797</v>
      </c>
    </row>
    <row r="839" spans="1:8" x14ac:dyDescent="0.25">
      <c r="A839" s="78">
        <v>41357</v>
      </c>
      <c r="B839" s="79">
        <v>2562</v>
      </c>
      <c r="C839" s="80" t="s">
        <v>57</v>
      </c>
      <c r="D839" s="80" t="s">
        <v>63</v>
      </c>
      <c r="E839" s="80" t="s">
        <v>58</v>
      </c>
      <c r="F839" s="79">
        <v>6</v>
      </c>
      <c r="G839" s="81">
        <v>7020</v>
      </c>
      <c r="H839" s="81">
        <v>2369.25</v>
      </c>
    </row>
    <row r="840" spans="1:8" x14ac:dyDescent="0.25">
      <c r="A840" s="78">
        <v>41358</v>
      </c>
      <c r="B840" s="79">
        <v>2197</v>
      </c>
      <c r="C840" s="80" t="s">
        <v>53</v>
      </c>
      <c r="D840" s="80" t="s">
        <v>63</v>
      </c>
      <c r="E840" s="80" t="s">
        <v>59</v>
      </c>
      <c r="F840" s="79">
        <v>6</v>
      </c>
      <c r="G840" s="81">
        <v>3978</v>
      </c>
      <c r="H840" s="81">
        <v>735.53219999999999</v>
      </c>
    </row>
    <row r="841" spans="1:8" x14ac:dyDescent="0.25">
      <c r="A841" s="78">
        <v>41359</v>
      </c>
      <c r="B841" s="79">
        <v>2563</v>
      </c>
      <c r="C841" s="80" t="s">
        <v>53</v>
      </c>
      <c r="D841" s="80" t="s">
        <v>63</v>
      </c>
      <c r="E841" s="80" t="s">
        <v>58</v>
      </c>
      <c r="F841" s="79">
        <v>8</v>
      </c>
      <c r="G841" s="81">
        <v>7920</v>
      </c>
      <c r="H841" s="81">
        <v>3519.45</v>
      </c>
    </row>
    <row r="842" spans="1:8" x14ac:dyDescent="0.25">
      <c r="A842" s="78">
        <v>41360</v>
      </c>
      <c r="B842" s="79">
        <v>2198</v>
      </c>
      <c r="C842" s="80" t="s">
        <v>56</v>
      </c>
      <c r="D842" s="80" t="s">
        <v>63</v>
      </c>
      <c r="E842" s="80" t="s">
        <v>59</v>
      </c>
      <c r="F842" s="79">
        <v>9</v>
      </c>
      <c r="G842" s="81">
        <v>11178</v>
      </c>
      <c r="H842" s="81">
        <v>4783.0661999999993</v>
      </c>
    </row>
    <row r="843" spans="1:8" x14ac:dyDescent="0.25">
      <c r="A843" s="78">
        <v>41361</v>
      </c>
      <c r="B843" s="79">
        <v>2564</v>
      </c>
      <c r="C843" s="80" t="s">
        <v>56</v>
      </c>
      <c r="D843" s="80" t="s">
        <v>63</v>
      </c>
      <c r="E843" s="80" t="s">
        <v>58</v>
      </c>
      <c r="F843" s="79">
        <v>6</v>
      </c>
      <c r="G843" s="81">
        <v>3150</v>
      </c>
      <c r="H843" s="81">
        <v>2264.85</v>
      </c>
    </row>
    <row r="844" spans="1:8" x14ac:dyDescent="0.25">
      <c r="A844" s="78">
        <v>41362</v>
      </c>
      <c r="B844" s="79">
        <v>2199</v>
      </c>
      <c r="C844" s="80" t="s">
        <v>57</v>
      </c>
      <c r="D844" s="80" t="s">
        <v>63</v>
      </c>
      <c r="E844" s="80" t="s">
        <v>55</v>
      </c>
      <c r="F844" s="79">
        <v>8</v>
      </c>
      <c r="G844" s="81">
        <v>6096</v>
      </c>
      <c r="H844" s="81">
        <v>1445.9712</v>
      </c>
    </row>
    <row r="845" spans="1:8" x14ac:dyDescent="0.25">
      <c r="A845" s="78">
        <v>41363</v>
      </c>
      <c r="B845" s="79">
        <v>2565</v>
      </c>
      <c r="C845" s="80" t="s">
        <v>57</v>
      </c>
      <c r="D845" s="80" t="s">
        <v>63</v>
      </c>
      <c r="E845" s="80" t="s">
        <v>59</v>
      </c>
      <c r="F845" s="79">
        <v>9</v>
      </c>
      <c r="G845" s="81">
        <v>6135.75</v>
      </c>
      <c r="H845" s="81">
        <v>1783.8670499999998</v>
      </c>
    </row>
    <row r="846" spans="1:8" x14ac:dyDescent="0.25">
      <c r="A846" s="78">
        <v>41364</v>
      </c>
      <c r="B846" s="79">
        <v>2200</v>
      </c>
      <c r="C846" s="80" t="s">
        <v>53</v>
      </c>
      <c r="D846" s="80" t="s">
        <v>63</v>
      </c>
      <c r="E846" s="80" t="s">
        <v>55</v>
      </c>
      <c r="F846" s="79">
        <v>8</v>
      </c>
      <c r="G846" s="81">
        <v>7248</v>
      </c>
      <c r="H846" s="81">
        <v>3665.6759999999995</v>
      </c>
    </row>
    <row r="847" spans="1:8" x14ac:dyDescent="0.25">
      <c r="A847" s="78">
        <v>41365</v>
      </c>
      <c r="B847" s="79">
        <v>2566</v>
      </c>
      <c r="C847" s="80" t="s">
        <v>53</v>
      </c>
      <c r="D847" s="80" t="s">
        <v>63</v>
      </c>
      <c r="E847" s="80" t="s">
        <v>59</v>
      </c>
      <c r="F847" s="79">
        <v>7</v>
      </c>
      <c r="G847" s="81">
        <v>3108</v>
      </c>
      <c r="H847" s="81">
        <v>605.90460000000007</v>
      </c>
    </row>
    <row r="848" spans="1:8" x14ac:dyDescent="0.25">
      <c r="A848" s="78">
        <v>41366</v>
      </c>
      <c r="B848" s="79">
        <v>2201</v>
      </c>
      <c r="C848" s="80" t="s">
        <v>56</v>
      </c>
      <c r="D848" s="80" t="s">
        <v>63</v>
      </c>
      <c r="E848" s="80" t="s">
        <v>55</v>
      </c>
      <c r="F848" s="79">
        <v>6</v>
      </c>
      <c r="G848" s="81">
        <v>1935</v>
      </c>
      <c r="H848" s="81">
        <v>637.77600000000007</v>
      </c>
    </row>
    <row r="849" spans="1:8" x14ac:dyDescent="0.25">
      <c r="A849" s="78">
        <v>41367</v>
      </c>
      <c r="B849" s="79">
        <v>2567</v>
      </c>
      <c r="C849" s="80" t="s">
        <v>56</v>
      </c>
      <c r="D849" s="80" t="s">
        <v>63</v>
      </c>
      <c r="E849" s="80" t="s">
        <v>59</v>
      </c>
      <c r="F849" s="79">
        <v>9</v>
      </c>
      <c r="G849" s="81">
        <v>7411.5</v>
      </c>
      <c r="H849" s="81">
        <v>4191.9444000000003</v>
      </c>
    </row>
    <row r="850" spans="1:8" x14ac:dyDescent="0.25">
      <c r="A850" s="78">
        <v>41368</v>
      </c>
      <c r="B850" s="79">
        <v>2202</v>
      </c>
      <c r="C850" s="80" t="s">
        <v>57</v>
      </c>
      <c r="D850" s="80" t="s">
        <v>63</v>
      </c>
      <c r="E850" s="80" t="s">
        <v>58</v>
      </c>
      <c r="F850" s="79">
        <v>7</v>
      </c>
      <c r="G850" s="81">
        <v>8568</v>
      </c>
      <c r="H850" s="81">
        <v>5873.3639999999996</v>
      </c>
    </row>
    <row r="851" spans="1:8" x14ac:dyDescent="0.25">
      <c r="A851" s="78">
        <v>41369</v>
      </c>
      <c r="B851" s="79">
        <v>2568</v>
      </c>
      <c r="C851" s="80" t="s">
        <v>57</v>
      </c>
      <c r="D851" s="80" t="s">
        <v>63</v>
      </c>
      <c r="E851" s="80" t="s">
        <v>55</v>
      </c>
      <c r="F851" s="79">
        <v>10</v>
      </c>
      <c r="G851" s="81">
        <v>8880</v>
      </c>
      <c r="H851" s="81">
        <v>4962.8100000000004</v>
      </c>
    </row>
    <row r="852" spans="1:8" x14ac:dyDescent="0.25">
      <c r="A852" s="78">
        <v>41370</v>
      </c>
      <c r="B852" s="79">
        <v>2203</v>
      </c>
      <c r="C852" s="80" t="s">
        <v>53</v>
      </c>
      <c r="D852" s="80" t="s">
        <v>63</v>
      </c>
      <c r="E852" s="80" t="s">
        <v>58</v>
      </c>
      <c r="F852" s="79">
        <v>10</v>
      </c>
      <c r="G852" s="81">
        <v>6255</v>
      </c>
      <c r="H852" s="81">
        <v>3148.35</v>
      </c>
    </row>
    <row r="853" spans="1:8" x14ac:dyDescent="0.25">
      <c r="A853" s="78">
        <v>41371</v>
      </c>
      <c r="B853" s="79">
        <v>2569</v>
      </c>
      <c r="C853" s="80" t="s">
        <v>53</v>
      </c>
      <c r="D853" s="80" t="s">
        <v>63</v>
      </c>
      <c r="E853" s="80" t="s">
        <v>55</v>
      </c>
      <c r="F853" s="79">
        <v>6</v>
      </c>
      <c r="G853" s="81">
        <v>7992</v>
      </c>
      <c r="H853" s="81">
        <v>3956.5727999999999</v>
      </c>
    </row>
    <row r="854" spans="1:8" x14ac:dyDescent="0.25">
      <c r="A854" s="78">
        <v>41372</v>
      </c>
      <c r="B854" s="79">
        <v>2204</v>
      </c>
      <c r="C854" s="80" t="s">
        <v>56</v>
      </c>
      <c r="D854" s="80" t="s">
        <v>63</v>
      </c>
      <c r="E854" s="80" t="s">
        <v>58</v>
      </c>
      <c r="F854" s="79">
        <v>10</v>
      </c>
      <c r="G854" s="81">
        <v>6660</v>
      </c>
      <c r="H854" s="81">
        <v>1922.9639999999999</v>
      </c>
    </row>
    <row r="855" spans="1:8" x14ac:dyDescent="0.25">
      <c r="A855" s="78">
        <v>41373</v>
      </c>
      <c r="B855" s="79">
        <v>2570</v>
      </c>
      <c r="C855" s="80" t="s">
        <v>56</v>
      </c>
      <c r="D855" s="80" t="s">
        <v>63</v>
      </c>
      <c r="E855" s="80" t="s">
        <v>55</v>
      </c>
      <c r="F855" s="79">
        <v>7</v>
      </c>
      <c r="G855" s="81">
        <v>5607</v>
      </c>
      <c r="H855" s="81">
        <v>591.35159999999996</v>
      </c>
    </row>
    <row r="856" spans="1:8" x14ac:dyDescent="0.25">
      <c r="A856" s="78">
        <v>41374</v>
      </c>
      <c r="B856" s="79">
        <v>2205</v>
      </c>
      <c r="C856" s="80" t="s">
        <v>57</v>
      </c>
      <c r="D856" s="80" t="s">
        <v>63</v>
      </c>
      <c r="E856" s="80" t="s">
        <v>59</v>
      </c>
      <c r="F856" s="79">
        <v>9</v>
      </c>
      <c r="G856" s="81">
        <v>13410</v>
      </c>
      <c r="H856" s="81">
        <v>2911.0428000000002</v>
      </c>
    </row>
    <row r="857" spans="1:8" x14ac:dyDescent="0.25">
      <c r="A857" s="78">
        <v>41375</v>
      </c>
      <c r="B857" s="79">
        <v>2571</v>
      </c>
      <c r="C857" s="80" t="s">
        <v>57</v>
      </c>
      <c r="D857" s="80" t="s">
        <v>63</v>
      </c>
      <c r="E857" s="80" t="s">
        <v>58</v>
      </c>
      <c r="F857" s="79">
        <v>10</v>
      </c>
      <c r="G857" s="81">
        <v>4770</v>
      </c>
      <c r="H857" s="81">
        <v>2509.9740000000002</v>
      </c>
    </row>
    <row r="858" spans="1:8" x14ac:dyDescent="0.25">
      <c r="A858" s="78">
        <v>41376</v>
      </c>
      <c r="B858" s="79">
        <v>2206</v>
      </c>
      <c r="C858" s="80" t="s">
        <v>53</v>
      </c>
      <c r="D858" s="80" t="s">
        <v>63</v>
      </c>
      <c r="E858" s="80" t="s">
        <v>59</v>
      </c>
      <c r="F858" s="79">
        <v>6</v>
      </c>
      <c r="G858" s="81">
        <v>2673</v>
      </c>
      <c r="H858" s="81">
        <v>2986.2755999999999</v>
      </c>
    </row>
    <row r="859" spans="1:8" x14ac:dyDescent="0.25">
      <c r="A859" s="78">
        <v>41377</v>
      </c>
      <c r="B859" s="79">
        <v>2572</v>
      </c>
      <c r="C859" s="80" t="s">
        <v>53</v>
      </c>
      <c r="D859" s="80" t="s">
        <v>63</v>
      </c>
      <c r="E859" s="80" t="s">
        <v>58</v>
      </c>
      <c r="F859" s="79">
        <v>9</v>
      </c>
      <c r="G859" s="81">
        <v>6378.75</v>
      </c>
      <c r="H859" s="81">
        <v>702.08774999999991</v>
      </c>
    </row>
    <row r="860" spans="1:8" x14ac:dyDescent="0.25">
      <c r="A860" s="78">
        <v>41378</v>
      </c>
      <c r="B860" s="79">
        <v>2207</v>
      </c>
      <c r="C860" s="80" t="s">
        <v>56</v>
      </c>
      <c r="D860" s="80" t="s">
        <v>63</v>
      </c>
      <c r="E860" s="80" t="s">
        <v>59</v>
      </c>
      <c r="F860" s="79">
        <v>7</v>
      </c>
      <c r="G860" s="81">
        <v>4882.5</v>
      </c>
      <c r="H860" s="81">
        <v>687.94425000000001</v>
      </c>
    </row>
    <row r="861" spans="1:8" x14ac:dyDescent="0.25">
      <c r="A861" s="78">
        <v>41379</v>
      </c>
      <c r="B861" s="79">
        <v>2573</v>
      </c>
      <c r="C861" s="80" t="s">
        <v>56</v>
      </c>
      <c r="D861" s="80" t="s">
        <v>63</v>
      </c>
      <c r="E861" s="80" t="s">
        <v>58</v>
      </c>
      <c r="F861" s="79">
        <v>6</v>
      </c>
      <c r="G861" s="81">
        <v>4401</v>
      </c>
      <c r="H861" s="81">
        <v>2591.7489000000005</v>
      </c>
    </row>
    <row r="862" spans="1:8" x14ac:dyDescent="0.25">
      <c r="A862" s="78">
        <v>41380</v>
      </c>
      <c r="B862" s="79">
        <v>2208</v>
      </c>
      <c r="C862" s="80" t="s">
        <v>57</v>
      </c>
      <c r="D862" s="80" t="s">
        <v>63</v>
      </c>
      <c r="E862" s="80" t="s">
        <v>55</v>
      </c>
      <c r="F862" s="79">
        <v>6</v>
      </c>
      <c r="G862" s="81">
        <v>9720</v>
      </c>
      <c r="H862" s="81">
        <v>3403.5551999999998</v>
      </c>
    </row>
    <row r="863" spans="1:8" x14ac:dyDescent="0.25">
      <c r="A863" s="78">
        <v>41381</v>
      </c>
      <c r="B863" s="79">
        <v>2574</v>
      </c>
      <c r="C863" s="80" t="s">
        <v>57</v>
      </c>
      <c r="D863" s="80" t="s">
        <v>63</v>
      </c>
      <c r="E863" s="80" t="s">
        <v>59</v>
      </c>
      <c r="F863" s="79">
        <v>7</v>
      </c>
      <c r="G863" s="81">
        <v>3990</v>
      </c>
      <c r="H863" s="81">
        <v>1372.9590000000001</v>
      </c>
    </row>
    <row r="864" spans="1:8" x14ac:dyDescent="0.25">
      <c r="A864" s="78">
        <v>41382</v>
      </c>
      <c r="B864" s="79">
        <v>2209</v>
      </c>
      <c r="C864" s="80" t="s">
        <v>53</v>
      </c>
      <c r="D864" s="80" t="s">
        <v>63</v>
      </c>
      <c r="E864" s="80" t="s">
        <v>55</v>
      </c>
      <c r="F864" s="79">
        <v>9</v>
      </c>
      <c r="G864" s="81">
        <v>2349</v>
      </c>
      <c r="H864" s="81">
        <v>3937.8635999999997</v>
      </c>
    </row>
    <row r="865" spans="1:8" x14ac:dyDescent="0.25">
      <c r="A865" s="78">
        <v>41383</v>
      </c>
      <c r="B865" s="79">
        <v>2575</v>
      </c>
      <c r="C865" s="80" t="s">
        <v>53</v>
      </c>
      <c r="D865" s="80" t="s">
        <v>63</v>
      </c>
      <c r="E865" s="80" t="s">
        <v>59</v>
      </c>
      <c r="F865" s="79">
        <v>7</v>
      </c>
      <c r="G865" s="81">
        <v>9292.5</v>
      </c>
      <c r="H865" s="81">
        <v>737.63864999999987</v>
      </c>
    </row>
    <row r="866" spans="1:8" x14ac:dyDescent="0.25">
      <c r="A866" s="78">
        <v>41384</v>
      </c>
      <c r="B866" s="79">
        <v>2210</v>
      </c>
      <c r="C866" s="80" t="s">
        <v>56</v>
      </c>
      <c r="D866" s="80" t="s">
        <v>63</v>
      </c>
      <c r="E866" s="80" t="s">
        <v>55</v>
      </c>
      <c r="F866" s="79">
        <v>9</v>
      </c>
      <c r="G866" s="81">
        <v>13702.5</v>
      </c>
      <c r="H866" s="81">
        <v>919.98585000000003</v>
      </c>
    </row>
    <row r="867" spans="1:8" x14ac:dyDescent="0.25">
      <c r="A867" s="78">
        <v>41385</v>
      </c>
      <c r="B867" s="79">
        <v>2576</v>
      </c>
      <c r="C867" s="80" t="s">
        <v>56</v>
      </c>
      <c r="D867" s="80" t="s">
        <v>63</v>
      </c>
      <c r="E867" s="80" t="s">
        <v>59</v>
      </c>
      <c r="F867" s="79">
        <v>7</v>
      </c>
      <c r="G867" s="81">
        <v>6762</v>
      </c>
      <c r="H867" s="81">
        <v>1316.8995</v>
      </c>
    </row>
    <row r="868" spans="1:8" x14ac:dyDescent="0.25">
      <c r="A868" s="78">
        <v>41386</v>
      </c>
      <c r="B868" s="79">
        <v>2211</v>
      </c>
      <c r="C868" s="80" t="s">
        <v>57</v>
      </c>
      <c r="D868" s="80" t="s">
        <v>63</v>
      </c>
      <c r="E868" s="80" t="s">
        <v>58</v>
      </c>
      <c r="F868" s="79">
        <v>10</v>
      </c>
      <c r="G868" s="81">
        <v>5400</v>
      </c>
      <c r="H868" s="81">
        <v>2108.7000000000003</v>
      </c>
    </row>
    <row r="869" spans="1:8" x14ac:dyDescent="0.25">
      <c r="A869" s="78">
        <v>41387</v>
      </c>
      <c r="B869" s="79">
        <v>2577</v>
      </c>
      <c r="C869" s="80" t="s">
        <v>57</v>
      </c>
      <c r="D869" s="80" t="s">
        <v>63</v>
      </c>
      <c r="E869" s="80" t="s">
        <v>55</v>
      </c>
      <c r="F869" s="79">
        <v>6</v>
      </c>
      <c r="G869" s="81">
        <v>9432</v>
      </c>
      <c r="H869" s="81">
        <v>3295.5407999999998</v>
      </c>
    </row>
    <row r="870" spans="1:8" x14ac:dyDescent="0.25">
      <c r="A870" s="78">
        <v>41388</v>
      </c>
      <c r="B870" s="79">
        <v>2212</v>
      </c>
      <c r="C870" s="80" t="s">
        <v>53</v>
      </c>
      <c r="D870" s="80" t="s">
        <v>63</v>
      </c>
      <c r="E870" s="80" t="s">
        <v>58</v>
      </c>
      <c r="F870" s="79">
        <v>9</v>
      </c>
      <c r="G870" s="81">
        <v>2610</v>
      </c>
      <c r="H870" s="81">
        <v>3854.4479999999999</v>
      </c>
    </row>
    <row r="871" spans="1:8" x14ac:dyDescent="0.25">
      <c r="A871" s="78">
        <v>41389</v>
      </c>
      <c r="B871" s="79">
        <v>2578</v>
      </c>
      <c r="C871" s="80" t="s">
        <v>53</v>
      </c>
      <c r="D871" s="80" t="s">
        <v>63</v>
      </c>
      <c r="E871" s="80" t="s">
        <v>55</v>
      </c>
      <c r="F871" s="79">
        <v>9</v>
      </c>
      <c r="G871" s="81">
        <v>5220</v>
      </c>
      <c r="H871" s="81">
        <v>1099.0709999999999</v>
      </c>
    </row>
    <row r="872" spans="1:8" x14ac:dyDescent="0.25">
      <c r="A872" s="78">
        <v>41390</v>
      </c>
      <c r="B872" s="79">
        <v>2213</v>
      </c>
      <c r="C872" s="80" t="s">
        <v>56</v>
      </c>
      <c r="D872" s="80" t="s">
        <v>63</v>
      </c>
      <c r="E872" s="80" t="s">
        <v>58</v>
      </c>
      <c r="F872" s="79">
        <v>8</v>
      </c>
      <c r="G872" s="81">
        <v>8388</v>
      </c>
      <c r="H872" s="81">
        <v>1038.4344000000001</v>
      </c>
    </row>
    <row r="873" spans="1:8" x14ac:dyDescent="0.25">
      <c r="A873" s="78">
        <v>41391</v>
      </c>
      <c r="B873" s="79">
        <v>2579</v>
      </c>
      <c r="C873" s="80" t="s">
        <v>56</v>
      </c>
      <c r="D873" s="80" t="s">
        <v>63</v>
      </c>
      <c r="E873" s="80" t="s">
        <v>55</v>
      </c>
      <c r="F873" s="79">
        <v>7</v>
      </c>
      <c r="G873" s="81">
        <v>11550</v>
      </c>
      <c r="H873" s="81">
        <v>1974.5880000000002</v>
      </c>
    </row>
    <row r="874" spans="1:8" x14ac:dyDescent="0.25">
      <c r="A874" s="78">
        <v>41392</v>
      </c>
      <c r="B874" s="79">
        <v>2214</v>
      </c>
      <c r="C874" s="80" t="s">
        <v>57</v>
      </c>
      <c r="D874" s="80" t="s">
        <v>63</v>
      </c>
      <c r="E874" s="80" t="s">
        <v>59</v>
      </c>
      <c r="F874" s="79">
        <v>6</v>
      </c>
      <c r="G874" s="81">
        <v>5967</v>
      </c>
      <c r="H874" s="81">
        <v>3592.1340000000005</v>
      </c>
    </row>
    <row r="875" spans="1:8" x14ac:dyDescent="0.25">
      <c r="A875" s="78">
        <v>41393</v>
      </c>
      <c r="B875" s="79">
        <v>2580</v>
      </c>
      <c r="C875" s="80" t="s">
        <v>57</v>
      </c>
      <c r="D875" s="80" t="s">
        <v>63</v>
      </c>
      <c r="E875" s="80" t="s">
        <v>58</v>
      </c>
      <c r="F875" s="79">
        <v>8</v>
      </c>
      <c r="G875" s="81">
        <v>7308</v>
      </c>
      <c r="H875" s="81">
        <v>2817.2339999999999</v>
      </c>
    </row>
    <row r="876" spans="1:8" x14ac:dyDescent="0.25">
      <c r="A876" s="78">
        <v>41394</v>
      </c>
      <c r="B876" s="79">
        <v>2215</v>
      </c>
      <c r="C876" s="80" t="s">
        <v>53</v>
      </c>
      <c r="D876" s="80" t="s">
        <v>63</v>
      </c>
      <c r="E876" s="80" t="s">
        <v>59</v>
      </c>
      <c r="F876" s="79">
        <v>9</v>
      </c>
      <c r="G876" s="81">
        <v>5481</v>
      </c>
      <c r="H876" s="81">
        <v>1679.9265</v>
      </c>
    </row>
    <row r="877" spans="1:8" x14ac:dyDescent="0.25">
      <c r="A877" s="78">
        <v>41395</v>
      </c>
      <c r="B877" s="79">
        <v>2581</v>
      </c>
      <c r="C877" s="80" t="s">
        <v>53</v>
      </c>
      <c r="D877" s="80" t="s">
        <v>63</v>
      </c>
      <c r="E877" s="80" t="s">
        <v>58</v>
      </c>
      <c r="F877" s="79">
        <v>8</v>
      </c>
      <c r="G877" s="81">
        <v>3024</v>
      </c>
      <c r="H877" s="81">
        <v>1639.3103999999998</v>
      </c>
    </row>
    <row r="878" spans="1:8" x14ac:dyDescent="0.25">
      <c r="A878" s="78">
        <v>41396</v>
      </c>
      <c r="B878" s="79">
        <v>2216</v>
      </c>
      <c r="C878" s="80" t="s">
        <v>56</v>
      </c>
      <c r="D878" s="80" t="s">
        <v>63</v>
      </c>
      <c r="E878" s="80" t="s">
        <v>59</v>
      </c>
      <c r="F878" s="79">
        <v>7</v>
      </c>
      <c r="G878" s="81">
        <v>4074</v>
      </c>
      <c r="H878" s="81">
        <v>3602.2308000000003</v>
      </c>
    </row>
    <row r="879" spans="1:8" x14ac:dyDescent="0.25">
      <c r="A879" s="78">
        <v>41397</v>
      </c>
      <c r="B879" s="79">
        <v>2582</v>
      </c>
      <c r="C879" s="80" t="s">
        <v>56</v>
      </c>
      <c r="D879" s="80" t="s">
        <v>63</v>
      </c>
      <c r="E879" s="80" t="s">
        <v>58</v>
      </c>
      <c r="F879" s="79">
        <v>7</v>
      </c>
      <c r="G879" s="81">
        <v>7182</v>
      </c>
      <c r="H879" s="81">
        <v>3080.5991999999997</v>
      </c>
    </row>
    <row r="880" spans="1:8" x14ac:dyDescent="0.25">
      <c r="A880" s="78">
        <v>41398</v>
      </c>
      <c r="B880" s="79">
        <v>2217</v>
      </c>
      <c r="C880" s="80" t="s">
        <v>57</v>
      </c>
      <c r="D880" s="80" t="s">
        <v>63</v>
      </c>
      <c r="E880" s="80" t="s">
        <v>55</v>
      </c>
      <c r="F880" s="79">
        <v>9</v>
      </c>
      <c r="G880" s="81">
        <v>12555</v>
      </c>
      <c r="H880" s="81">
        <v>2253.3714</v>
      </c>
    </row>
    <row r="881" spans="1:8" x14ac:dyDescent="0.25">
      <c r="A881" s="78">
        <v>41399</v>
      </c>
      <c r="B881" s="79">
        <v>2583</v>
      </c>
      <c r="C881" s="80" t="s">
        <v>57</v>
      </c>
      <c r="D881" s="80" t="s">
        <v>63</v>
      </c>
      <c r="E881" s="80" t="s">
        <v>59</v>
      </c>
      <c r="F881" s="79">
        <v>7</v>
      </c>
      <c r="G881" s="81">
        <v>5229</v>
      </c>
      <c r="H881" s="81">
        <v>1091.8152</v>
      </c>
    </row>
    <row r="882" spans="1:8" x14ac:dyDescent="0.25">
      <c r="A882" s="78">
        <v>41400</v>
      </c>
      <c r="B882" s="79">
        <v>2218</v>
      </c>
      <c r="C882" s="80" t="s">
        <v>53</v>
      </c>
      <c r="D882" s="80" t="s">
        <v>63</v>
      </c>
      <c r="E882" s="80" t="s">
        <v>55</v>
      </c>
      <c r="F882" s="79">
        <v>6</v>
      </c>
      <c r="G882" s="81">
        <v>8437.5</v>
      </c>
      <c r="H882" s="81">
        <v>2847.6562500000005</v>
      </c>
    </row>
    <row r="883" spans="1:8" x14ac:dyDescent="0.25">
      <c r="A883" s="78">
        <v>41401</v>
      </c>
      <c r="B883" s="79">
        <v>2584</v>
      </c>
      <c r="C883" s="80" t="s">
        <v>53</v>
      </c>
      <c r="D883" s="80" t="s">
        <v>63</v>
      </c>
      <c r="E883" s="80" t="s">
        <v>59</v>
      </c>
      <c r="F883" s="79">
        <v>8</v>
      </c>
      <c r="G883" s="81">
        <v>10260</v>
      </c>
      <c r="H883" s="81">
        <v>649.0476000000001</v>
      </c>
    </row>
    <row r="884" spans="1:8" x14ac:dyDescent="0.25">
      <c r="A884" s="78">
        <v>41767</v>
      </c>
      <c r="B884" s="79">
        <v>2219</v>
      </c>
      <c r="C884" s="80" t="s">
        <v>56</v>
      </c>
      <c r="D884" s="80" t="s">
        <v>63</v>
      </c>
      <c r="E884" s="80" t="s">
        <v>55</v>
      </c>
      <c r="F884" s="79">
        <v>10</v>
      </c>
      <c r="G884" s="81">
        <v>1755</v>
      </c>
      <c r="H884" s="81">
        <v>682.69499999999994</v>
      </c>
    </row>
    <row r="885" spans="1:8" x14ac:dyDescent="0.25">
      <c r="A885" s="78">
        <v>41768</v>
      </c>
      <c r="B885" s="79">
        <v>2585</v>
      </c>
      <c r="C885" s="80" t="s">
        <v>56</v>
      </c>
      <c r="D885" s="80" t="s">
        <v>63</v>
      </c>
      <c r="E885" s="80" t="s">
        <v>59</v>
      </c>
      <c r="F885" s="79">
        <v>8</v>
      </c>
      <c r="G885" s="81">
        <v>2248</v>
      </c>
      <c r="H885" s="81">
        <v>2456.8392000000003</v>
      </c>
    </row>
    <row r="886" spans="1:8" x14ac:dyDescent="0.25">
      <c r="A886" s="78">
        <v>41769</v>
      </c>
      <c r="B886" s="79">
        <v>2220</v>
      </c>
      <c r="C886" s="80" t="s">
        <v>57</v>
      </c>
      <c r="D886" s="80" t="s">
        <v>63</v>
      </c>
      <c r="E886" s="80" t="s">
        <v>58</v>
      </c>
      <c r="F886" s="79">
        <v>9</v>
      </c>
      <c r="G886" s="81">
        <v>2929.5</v>
      </c>
      <c r="H886" s="81">
        <v>2312.5473000000002</v>
      </c>
    </row>
    <row r="887" spans="1:8" x14ac:dyDescent="0.25">
      <c r="A887" s="78">
        <v>41770</v>
      </c>
      <c r="B887" s="79">
        <v>2586</v>
      </c>
      <c r="C887" s="80" t="s">
        <v>57</v>
      </c>
      <c r="D887" s="80" t="s">
        <v>63</v>
      </c>
      <c r="E887" s="80" t="s">
        <v>55</v>
      </c>
      <c r="F887" s="79">
        <v>10</v>
      </c>
      <c r="G887" s="81">
        <v>2910</v>
      </c>
      <c r="H887" s="81">
        <v>1042.653</v>
      </c>
    </row>
    <row r="888" spans="1:8" x14ac:dyDescent="0.25">
      <c r="A888" s="78">
        <v>41771</v>
      </c>
      <c r="B888" s="79">
        <v>2221</v>
      </c>
      <c r="C888" s="80" t="s">
        <v>53</v>
      </c>
      <c r="D888" s="80" t="s">
        <v>63</v>
      </c>
      <c r="E888" s="80" t="s">
        <v>58</v>
      </c>
      <c r="F888" s="79">
        <v>7</v>
      </c>
      <c r="G888" s="81">
        <v>10395</v>
      </c>
      <c r="H888" s="81">
        <v>861.9534000000001</v>
      </c>
    </row>
    <row r="889" spans="1:8" x14ac:dyDescent="0.25">
      <c r="A889" s="78">
        <v>41772</v>
      </c>
      <c r="B889" s="79">
        <v>2587</v>
      </c>
      <c r="C889" s="80" t="s">
        <v>53</v>
      </c>
      <c r="D889" s="80" t="s">
        <v>63</v>
      </c>
      <c r="E889" s="80" t="s">
        <v>55</v>
      </c>
      <c r="F889" s="79">
        <v>8</v>
      </c>
      <c r="G889" s="81">
        <v>10440</v>
      </c>
      <c r="H889" s="81">
        <v>2196.1584000000003</v>
      </c>
    </row>
    <row r="890" spans="1:8" x14ac:dyDescent="0.25">
      <c r="A890" s="78">
        <v>41773</v>
      </c>
      <c r="B890" s="79">
        <v>2222</v>
      </c>
      <c r="C890" s="80" t="s">
        <v>56</v>
      </c>
      <c r="D890" s="80" t="s">
        <v>63</v>
      </c>
      <c r="E890" s="80" t="s">
        <v>58</v>
      </c>
      <c r="F890" s="79">
        <v>6</v>
      </c>
      <c r="G890" s="81">
        <v>4374</v>
      </c>
      <c r="H890" s="81">
        <v>2795.8608000000004</v>
      </c>
    </row>
    <row r="891" spans="1:8" x14ac:dyDescent="0.25">
      <c r="A891" s="78">
        <v>41774</v>
      </c>
      <c r="B891" s="79">
        <v>2588</v>
      </c>
      <c r="C891" s="80" t="s">
        <v>56</v>
      </c>
      <c r="D891" s="80" t="s">
        <v>63</v>
      </c>
      <c r="E891" s="80" t="s">
        <v>55</v>
      </c>
      <c r="F891" s="79">
        <v>8</v>
      </c>
      <c r="G891" s="81">
        <v>2124</v>
      </c>
      <c r="H891" s="81">
        <v>2627.1755999999996</v>
      </c>
    </row>
    <row r="892" spans="1:8" x14ac:dyDescent="0.25">
      <c r="A892" s="78">
        <v>41775</v>
      </c>
      <c r="B892" s="79">
        <v>2223</v>
      </c>
      <c r="C892" s="80" t="s">
        <v>57</v>
      </c>
      <c r="D892" s="80" t="s">
        <v>63</v>
      </c>
      <c r="E892" s="80" t="s">
        <v>59</v>
      </c>
      <c r="F892" s="79">
        <v>7</v>
      </c>
      <c r="G892" s="81">
        <v>4515</v>
      </c>
      <c r="H892" s="81">
        <v>3930.3074999999999</v>
      </c>
    </row>
    <row r="893" spans="1:8" x14ac:dyDescent="0.25">
      <c r="A893" s="78">
        <v>41776</v>
      </c>
      <c r="B893" s="79">
        <v>2589</v>
      </c>
      <c r="C893" s="80" t="s">
        <v>57</v>
      </c>
      <c r="D893" s="80" t="s">
        <v>63</v>
      </c>
      <c r="E893" s="80" t="s">
        <v>58</v>
      </c>
      <c r="F893" s="79">
        <v>9</v>
      </c>
      <c r="G893" s="81">
        <v>1714.5</v>
      </c>
      <c r="H893" s="81">
        <v>3669.03</v>
      </c>
    </row>
    <row r="894" spans="1:8" x14ac:dyDescent="0.25">
      <c r="A894" s="78">
        <v>41777</v>
      </c>
      <c r="B894" s="79">
        <v>2224</v>
      </c>
      <c r="C894" s="80" t="s">
        <v>53</v>
      </c>
      <c r="D894" s="80" t="s">
        <v>63</v>
      </c>
      <c r="E894" s="80" t="s">
        <v>59</v>
      </c>
      <c r="F894" s="79">
        <v>9</v>
      </c>
      <c r="G894" s="81">
        <v>2439</v>
      </c>
      <c r="H894" s="81">
        <v>5413.3604999999998</v>
      </c>
    </row>
    <row r="895" spans="1:8" x14ac:dyDescent="0.25">
      <c r="A895" s="78">
        <v>41778</v>
      </c>
      <c r="B895" s="79">
        <v>2590</v>
      </c>
      <c r="C895" s="80" t="s">
        <v>53</v>
      </c>
      <c r="D895" s="80" t="s">
        <v>63</v>
      </c>
      <c r="E895" s="80" t="s">
        <v>58</v>
      </c>
      <c r="F895" s="79">
        <v>10</v>
      </c>
      <c r="G895" s="81">
        <v>5280</v>
      </c>
      <c r="H895" s="81">
        <v>1017.9839999999999</v>
      </c>
    </row>
    <row r="896" spans="1:8" x14ac:dyDescent="0.25">
      <c r="A896" s="78">
        <v>41779</v>
      </c>
      <c r="B896" s="79">
        <v>2225</v>
      </c>
      <c r="C896" s="80" t="s">
        <v>56</v>
      </c>
      <c r="D896" s="80" t="s">
        <v>63</v>
      </c>
      <c r="E896" s="80" t="s">
        <v>59</v>
      </c>
      <c r="F896" s="79">
        <v>9</v>
      </c>
      <c r="G896" s="81">
        <v>11475</v>
      </c>
      <c r="H896" s="81">
        <v>1964.0609999999999</v>
      </c>
    </row>
    <row r="897" spans="1:8" x14ac:dyDescent="0.25">
      <c r="A897" s="78">
        <v>41780</v>
      </c>
      <c r="B897" s="79">
        <v>2591</v>
      </c>
      <c r="C897" s="80" t="s">
        <v>56</v>
      </c>
      <c r="D897" s="80" t="s">
        <v>63</v>
      </c>
      <c r="E897" s="80" t="s">
        <v>58</v>
      </c>
      <c r="F897" s="79">
        <v>9</v>
      </c>
      <c r="G897" s="81">
        <v>2146.5</v>
      </c>
      <c r="H897" s="81">
        <v>2891.9794499999998</v>
      </c>
    </row>
    <row r="898" spans="1:8" x14ac:dyDescent="0.25">
      <c r="A898" s="78">
        <v>41781</v>
      </c>
      <c r="B898" s="79">
        <v>2226</v>
      </c>
      <c r="C898" s="80" t="s">
        <v>57</v>
      </c>
      <c r="D898" s="80" t="s">
        <v>63</v>
      </c>
      <c r="E898" s="80" t="s">
        <v>55</v>
      </c>
      <c r="F898" s="79">
        <v>7</v>
      </c>
      <c r="G898" s="81">
        <v>3507</v>
      </c>
      <c r="H898" s="81">
        <v>1728.6003000000001</v>
      </c>
    </row>
    <row r="899" spans="1:8" x14ac:dyDescent="0.25">
      <c r="A899" s="78">
        <v>41782</v>
      </c>
      <c r="B899" s="79">
        <v>2592</v>
      </c>
      <c r="C899" s="80" t="s">
        <v>57</v>
      </c>
      <c r="D899" s="80" t="s">
        <v>63</v>
      </c>
      <c r="E899" s="80" t="s">
        <v>59</v>
      </c>
      <c r="F899" s="79">
        <v>7</v>
      </c>
      <c r="G899" s="81">
        <v>5386.5</v>
      </c>
      <c r="H899" s="81">
        <v>4035.3862500000005</v>
      </c>
    </row>
    <row r="900" spans="1:8" x14ac:dyDescent="0.25">
      <c r="A900" s="78">
        <v>41783</v>
      </c>
      <c r="B900" s="79">
        <v>2227</v>
      </c>
      <c r="C900" s="80" t="s">
        <v>53</v>
      </c>
      <c r="D900" s="80" t="s">
        <v>63</v>
      </c>
      <c r="E900" s="80" t="s">
        <v>55</v>
      </c>
      <c r="F900" s="79">
        <v>9</v>
      </c>
      <c r="G900" s="81">
        <v>1809</v>
      </c>
      <c r="H900" s="81">
        <v>672.22439999999995</v>
      </c>
    </row>
    <row r="901" spans="1:8" x14ac:dyDescent="0.25">
      <c r="A901" s="78">
        <v>41784</v>
      </c>
      <c r="B901" s="79">
        <v>2593</v>
      </c>
      <c r="C901" s="80" t="s">
        <v>53</v>
      </c>
      <c r="D901" s="80" t="s">
        <v>63</v>
      </c>
      <c r="E901" s="80" t="s">
        <v>59</v>
      </c>
      <c r="F901" s="79">
        <v>6</v>
      </c>
      <c r="G901" s="81">
        <v>9792</v>
      </c>
      <c r="H901" s="81">
        <v>2450.6927999999998</v>
      </c>
    </row>
    <row r="902" spans="1:8" x14ac:dyDescent="0.25">
      <c r="A902" s="78">
        <v>41785</v>
      </c>
      <c r="B902" s="79">
        <v>2228</v>
      </c>
      <c r="C902" s="80" t="s">
        <v>56</v>
      </c>
      <c r="D902" s="80" t="s">
        <v>63</v>
      </c>
      <c r="E902" s="80" t="s">
        <v>55</v>
      </c>
      <c r="F902" s="79">
        <v>7</v>
      </c>
      <c r="G902" s="81">
        <v>5055.75</v>
      </c>
      <c r="H902" s="81">
        <v>2312.1630000000005</v>
      </c>
    </row>
    <row r="903" spans="1:8" x14ac:dyDescent="0.25">
      <c r="A903" s="78">
        <v>41786</v>
      </c>
      <c r="B903" s="79">
        <v>2594</v>
      </c>
      <c r="C903" s="80" t="s">
        <v>56</v>
      </c>
      <c r="D903" s="80" t="s">
        <v>63</v>
      </c>
      <c r="E903" s="80" t="s">
        <v>59</v>
      </c>
      <c r="F903" s="79">
        <v>6</v>
      </c>
      <c r="G903" s="81">
        <v>10044</v>
      </c>
      <c r="H903" s="81">
        <v>2625.2505000000001</v>
      </c>
    </row>
    <row r="904" spans="1:8" x14ac:dyDescent="0.25">
      <c r="A904" s="78">
        <v>41787</v>
      </c>
      <c r="B904" s="79">
        <v>2229</v>
      </c>
      <c r="C904" s="80" t="s">
        <v>57</v>
      </c>
      <c r="D904" s="80" t="s">
        <v>63</v>
      </c>
      <c r="E904" s="80" t="s">
        <v>58</v>
      </c>
      <c r="F904" s="79">
        <v>9</v>
      </c>
      <c r="G904" s="81">
        <v>10260</v>
      </c>
      <c r="H904" s="81">
        <v>1579.0140000000001</v>
      </c>
    </row>
    <row r="905" spans="1:8" x14ac:dyDescent="0.25">
      <c r="A905" s="78">
        <v>41788</v>
      </c>
      <c r="B905" s="79">
        <v>2595</v>
      </c>
      <c r="C905" s="80" t="s">
        <v>57</v>
      </c>
      <c r="D905" s="80" t="s">
        <v>63</v>
      </c>
      <c r="E905" s="80" t="s">
        <v>55</v>
      </c>
      <c r="F905" s="79">
        <v>6</v>
      </c>
      <c r="G905" s="81">
        <v>7236</v>
      </c>
      <c r="H905" s="81">
        <v>1536.9264000000001</v>
      </c>
    </row>
    <row r="906" spans="1:8" x14ac:dyDescent="0.25">
      <c r="A906" s="78">
        <v>41789</v>
      </c>
      <c r="B906" s="79">
        <v>2230</v>
      </c>
      <c r="C906" s="80" t="s">
        <v>53</v>
      </c>
      <c r="D906" s="80" t="s">
        <v>63</v>
      </c>
      <c r="E906" s="80" t="s">
        <v>58</v>
      </c>
      <c r="F906" s="79">
        <v>9</v>
      </c>
      <c r="G906" s="81">
        <v>2943</v>
      </c>
      <c r="H906" s="81">
        <v>2674.3041000000003</v>
      </c>
    </row>
    <row r="907" spans="1:8" x14ac:dyDescent="0.25">
      <c r="A907" s="78">
        <v>41790</v>
      </c>
      <c r="B907" s="79">
        <v>2596</v>
      </c>
      <c r="C907" s="80" t="s">
        <v>53</v>
      </c>
      <c r="D907" s="80" t="s">
        <v>63</v>
      </c>
      <c r="E907" s="80" t="s">
        <v>55</v>
      </c>
      <c r="F907" s="79">
        <v>9</v>
      </c>
      <c r="G907" s="81">
        <v>5643</v>
      </c>
      <c r="H907" s="81">
        <v>5301.5985000000001</v>
      </c>
    </row>
    <row r="908" spans="1:8" x14ac:dyDescent="0.25">
      <c r="A908" s="78">
        <v>41791</v>
      </c>
      <c r="B908" s="79">
        <v>2231</v>
      </c>
      <c r="C908" s="80" t="s">
        <v>56</v>
      </c>
      <c r="D908" s="80" t="s">
        <v>63</v>
      </c>
      <c r="E908" s="80" t="s">
        <v>58</v>
      </c>
      <c r="F908" s="79">
        <v>7</v>
      </c>
      <c r="G908" s="81">
        <v>1869</v>
      </c>
      <c r="H908" s="81">
        <v>1558.3722</v>
      </c>
    </row>
    <row r="909" spans="1:8" x14ac:dyDescent="0.25">
      <c r="A909" s="78">
        <v>41792</v>
      </c>
      <c r="B909" s="79">
        <v>2597</v>
      </c>
      <c r="C909" s="80" t="s">
        <v>56</v>
      </c>
      <c r="D909" s="80" t="s">
        <v>63</v>
      </c>
      <c r="E909" s="80" t="s">
        <v>55</v>
      </c>
      <c r="F909" s="79">
        <v>6</v>
      </c>
      <c r="G909" s="81">
        <v>3474</v>
      </c>
      <c r="H909" s="81">
        <v>1250.2926</v>
      </c>
    </row>
    <row r="910" spans="1:8" x14ac:dyDescent="0.25">
      <c r="A910" s="78">
        <v>41793</v>
      </c>
      <c r="B910" s="79">
        <v>2232</v>
      </c>
      <c r="C910" s="80" t="s">
        <v>57</v>
      </c>
      <c r="D910" s="80" t="s">
        <v>63</v>
      </c>
      <c r="E910" s="80" t="s">
        <v>59</v>
      </c>
      <c r="F910" s="79">
        <v>8</v>
      </c>
      <c r="G910" s="81">
        <v>2064</v>
      </c>
      <c r="H910" s="81">
        <v>1355.6352000000002</v>
      </c>
    </row>
    <row r="911" spans="1:8" x14ac:dyDescent="0.25">
      <c r="A911" s="78">
        <v>41794</v>
      </c>
      <c r="B911" s="79">
        <v>2598</v>
      </c>
      <c r="C911" s="80" t="s">
        <v>57</v>
      </c>
      <c r="D911" s="80" t="s">
        <v>63</v>
      </c>
      <c r="E911" s="80" t="s">
        <v>58</v>
      </c>
      <c r="F911" s="79">
        <v>7</v>
      </c>
      <c r="G911" s="81">
        <v>2068.5</v>
      </c>
      <c r="H911" s="81">
        <v>907.86464999999998</v>
      </c>
    </row>
    <row r="912" spans="1:8" x14ac:dyDescent="0.25">
      <c r="A912" s="78">
        <v>41795</v>
      </c>
      <c r="B912" s="79">
        <v>2233</v>
      </c>
      <c r="C912" s="80" t="s">
        <v>53</v>
      </c>
      <c r="D912" s="80" t="s">
        <v>63</v>
      </c>
      <c r="E912" s="80" t="s">
        <v>59</v>
      </c>
      <c r="F912" s="79">
        <v>8</v>
      </c>
      <c r="G912" s="81">
        <v>4356</v>
      </c>
      <c r="H912" s="81">
        <v>1457.9531999999999</v>
      </c>
    </row>
    <row r="913" spans="1:8" x14ac:dyDescent="0.25">
      <c r="A913" s="78">
        <v>41796</v>
      </c>
      <c r="B913" s="79">
        <v>2599</v>
      </c>
      <c r="C913" s="80" t="s">
        <v>53</v>
      </c>
      <c r="D913" s="80" t="s">
        <v>63</v>
      </c>
      <c r="E913" s="80" t="s">
        <v>58</v>
      </c>
      <c r="F913" s="79">
        <v>6</v>
      </c>
      <c r="G913" s="81">
        <v>9900</v>
      </c>
      <c r="H913" s="81">
        <v>2066.13</v>
      </c>
    </row>
    <row r="914" spans="1:8" x14ac:dyDescent="0.25">
      <c r="A914" s="78">
        <v>41797</v>
      </c>
      <c r="B914" s="79">
        <v>2234</v>
      </c>
      <c r="C914" s="80" t="s">
        <v>56</v>
      </c>
      <c r="D914" s="80" t="s">
        <v>63</v>
      </c>
      <c r="E914" s="80" t="s">
        <v>59</v>
      </c>
      <c r="F914" s="79">
        <v>8</v>
      </c>
      <c r="G914" s="81">
        <v>11904</v>
      </c>
      <c r="H914" s="81">
        <v>4160.4479999999994</v>
      </c>
    </row>
    <row r="915" spans="1:8" x14ac:dyDescent="0.25">
      <c r="A915" s="78">
        <v>41798</v>
      </c>
      <c r="B915" s="79">
        <v>2600</v>
      </c>
      <c r="C915" s="80" t="s">
        <v>56</v>
      </c>
      <c r="D915" s="80" t="s">
        <v>63</v>
      </c>
      <c r="E915" s="80" t="s">
        <v>58</v>
      </c>
      <c r="F915" s="79">
        <v>6</v>
      </c>
      <c r="G915" s="81">
        <v>7357.5</v>
      </c>
      <c r="H915" s="81">
        <v>914.6844000000001</v>
      </c>
    </row>
    <row r="916" spans="1:8" x14ac:dyDescent="0.25">
      <c r="A916" s="78">
        <v>41799</v>
      </c>
      <c r="B916" s="79">
        <v>2235</v>
      </c>
      <c r="C916" s="80" t="s">
        <v>57</v>
      </c>
      <c r="D916" s="80" t="s">
        <v>63</v>
      </c>
      <c r="E916" s="80" t="s">
        <v>55</v>
      </c>
      <c r="F916" s="79">
        <v>8</v>
      </c>
      <c r="G916" s="81">
        <v>4728</v>
      </c>
      <c r="H916" s="81">
        <v>4931.3040000000001</v>
      </c>
    </row>
    <row r="917" spans="1:8" x14ac:dyDescent="0.25">
      <c r="A917" s="78">
        <v>41800</v>
      </c>
      <c r="B917" s="79">
        <v>2601</v>
      </c>
      <c r="C917" s="80" t="s">
        <v>57</v>
      </c>
      <c r="D917" s="80" t="s">
        <v>63</v>
      </c>
      <c r="E917" s="80" t="s">
        <v>59</v>
      </c>
      <c r="F917" s="79">
        <v>9</v>
      </c>
      <c r="G917" s="81">
        <v>8869.5</v>
      </c>
      <c r="H917" s="81">
        <v>1227.24315</v>
      </c>
    </row>
    <row r="918" spans="1:8" x14ac:dyDescent="0.25">
      <c r="A918" s="78">
        <v>41801</v>
      </c>
      <c r="B918" s="79">
        <v>2236</v>
      </c>
      <c r="C918" s="80" t="s">
        <v>53</v>
      </c>
      <c r="D918" s="80" t="s">
        <v>63</v>
      </c>
      <c r="E918" s="80" t="s">
        <v>55</v>
      </c>
      <c r="F918" s="79">
        <v>9</v>
      </c>
      <c r="G918" s="81">
        <v>9864</v>
      </c>
      <c r="H918" s="81">
        <v>3500.7336</v>
      </c>
    </row>
    <row r="919" spans="1:8" x14ac:dyDescent="0.25">
      <c r="A919" s="78">
        <v>41802</v>
      </c>
      <c r="B919" s="79">
        <v>2602</v>
      </c>
      <c r="C919" s="80" t="s">
        <v>53</v>
      </c>
      <c r="D919" s="80" t="s">
        <v>63</v>
      </c>
      <c r="E919" s="80" t="s">
        <v>59</v>
      </c>
      <c r="F919" s="79">
        <v>9</v>
      </c>
      <c r="G919" s="81">
        <v>10548</v>
      </c>
      <c r="H919" s="81">
        <v>4387.9679999999998</v>
      </c>
    </row>
    <row r="920" spans="1:8" x14ac:dyDescent="0.25">
      <c r="A920" s="78">
        <v>41803</v>
      </c>
      <c r="B920" s="79">
        <v>2237</v>
      </c>
      <c r="C920" s="80" t="s">
        <v>56</v>
      </c>
      <c r="D920" s="80" t="s">
        <v>63</v>
      </c>
      <c r="E920" s="80" t="s">
        <v>55</v>
      </c>
      <c r="F920" s="79">
        <v>10</v>
      </c>
      <c r="G920" s="81">
        <v>6120</v>
      </c>
      <c r="H920" s="81">
        <v>710.12400000000002</v>
      </c>
    </row>
    <row r="921" spans="1:8" x14ac:dyDescent="0.25">
      <c r="A921" s="78">
        <v>41804</v>
      </c>
      <c r="B921" s="79">
        <v>2603</v>
      </c>
      <c r="C921" s="80" t="s">
        <v>56</v>
      </c>
      <c r="D921" s="80" t="s">
        <v>63</v>
      </c>
      <c r="E921" s="80" t="s">
        <v>59</v>
      </c>
      <c r="F921" s="79">
        <v>6</v>
      </c>
      <c r="G921" s="81">
        <v>1737</v>
      </c>
      <c r="H921" s="81">
        <v>1066.1705999999999</v>
      </c>
    </row>
    <row r="922" spans="1:8" x14ac:dyDescent="0.25">
      <c r="A922" s="78">
        <v>41805</v>
      </c>
      <c r="B922" s="79">
        <v>2238</v>
      </c>
      <c r="C922" s="80" t="s">
        <v>57</v>
      </c>
      <c r="D922" s="80" t="s">
        <v>63</v>
      </c>
      <c r="E922" s="80" t="s">
        <v>58</v>
      </c>
      <c r="F922" s="79">
        <v>6</v>
      </c>
      <c r="G922" s="81">
        <v>2011.5</v>
      </c>
      <c r="H922" s="81">
        <v>1330.0038</v>
      </c>
    </row>
    <row r="923" spans="1:8" x14ac:dyDescent="0.25">
      <c r="A923" s="78">
        <v>41806</v>
      </c>
      <c r="B923" s="79">
        <v>2604</v>
      </c>
      <c r="C923" s="80" t="s">
        <v>57</v>
      </c>
      <c r="D923" s="80" t="s">
        <v>63</v>
      </c>
      <c r="E923" s="80" t="s">
        <v>55</v>
      </c>
      <c r="F923" s="79">
        <v>6</v>
      </c>
      <c r="G923" s="81">
        <v>5022</v>
      </c>
      <c r="H923" s="81">
        <v>1730.5812000000001</v>
      </c>
    </row>
    <row r="924" spans="1:8" x14ac:dyDescent="0.25">
      <c r="A924" s="78">
        <v>41807</v>
      </c>
      <c r="B924" s="79">
        <v>2239</v>
      </c>
      <c r="C924" s="80" t="s">
        <v>53</v>
      </c>
      <c r="D924" s="80" t="s">
        <v>63</v>
      </c>
      <c r="E924" s="80" t="s">
        <v>58</v>
      </c>
      <c r="F924" s="79">
        <v>9</v>
      </c>
      <c r="G924" s="81">
        <v>7627.5</v>
      </c>
      <c r="H924" s="81">
        <v>1917.0958500000002</v>
      </c>
    </row>
    <row r="925" spans="1:8" x14ac:dyDescent="0.25">
      <c r="A925" s="78">
        <v>41808</v>
      </c>
      <c r="B925" s="79">
        <v>2605</v>
      </c>
      <c r="C925" s="80" t="s">
        <v>53</v>
      </c>
      <c r="D925" s="80" t="s">
        <v>63</v>
      </c>
      <c r="E925" s="80" t="s">
        <v>55</v>
      </c>
      <c r="F925" s="79">
        <v>10</v>
      </c>
      <c r="G925" s="81">
        <v>13050</v>
      </c>
      <c r="H925" s="81">
        <v>4386.1049999999996</v>
      </c>
    </row>
    <row r="926" spans="1:8" x14ac:dyDescent="0.25">
      <c r="A926" s="78">
        <v>41809</v>
      </c>
      <c r="B926" s="79">
        <v>2240</v>
      </c>
      <c r="C926" s="80" t="s">
        <v>56</v>
      </c>
      <c r="D926" s="80" t="s">
        <v>63</v>
      </c>
      <c r="E926" s="80" t="s">
        <v>58</v>
      </c>
      <c r="F926" s="79">
        <v>10</v>
      </c>
      <c r="G926" s="81">
        <v>10450</v>
      </c>
      <c r="H926" s="81">
        <v>4504.9949999999999</v>
      </c>
    </row>
    <row r="927" spans="1:8" x14ac:dyDescent="0.25">
      <c r="A927" s="78">
        <v>41810</v>
      </c>
      <c r="B927" s="79">
        <v>2606</v>
      </c>
      <c r="C927" s="80" t="s">
        <v>56</v>
      </c>
      <c r="D927" s="80" t="s">
        <v>63</v>
      </c>
      <c r="E927" s="80" t="s">
        <v>55</v>
      </c>
      <c r="F927" s="79">
        <v>7</v>
      </c>
      <c r="G927" s="81">
        <v>5607</v>
      </c>
      <c r="H927" s="81">
        <v>2206.9152000000004</v>
      </c>
    </row>
    <row r="928" spans="1:8" x14ac:dyDescent="0.25">
      <c r="A928" s="78">
        <v>41811</v>
      </c>
      <c r="B928" s="79">
        <v>2241</v>
      </c>
      <c r="C928" s="80" t="s">
        <v>57</v>
      </c>
      <c r="D928" s="80" t="s">
        <v>63</v>
      </c>
      <c r="E928" s="80" t="s">
        <v>59</v>
      </c>
      <c r="F928" s="79">
        <v>8</v>
      </c>
      <c r="G928" s="81">
        <v>5256</v>
      </c>
      <c r="H928" s="81">
        <v>2346.2784000000001</v>
      </c>
    </row>
    <row r="929" spans="1:8" x14ac:dyDescent="0.25">
      <c r="A929" s="78">
        <v>41812</v>
      </c>
      <c r="B929" s="79">
        <v>2607</v>
      </c>
      <c r="C929" s="80" t="s">
        <v>57</v>
      </c>
      <c r="D929" s="80" t="s">
        <v>63</v>
      </c>
      <c r="E929" s="80" t="s">
        <v>58</v>
      </c>
      <c r="F929" s="79">
        <v>8</v>
      </c>
      <c r="G929" s="81">
        <v>1584</v>
      </c>
      <c r="H929" s="81">
        <v>3345.4079999999999</v>
      </c>
    </row>
    <row r="930" spans="1:8" x14ac:dyDescent="0.25">
      <c r="A930" s="78">
        <v>41813</v>
      </c>
      <c r="B930" s="79">
        <v>2242</v>
      </c>
      <c r="C930" s="80" t="s">
        <v>53</v>
      </c>
      <c r="D930" s="80" t="s">
        <v>63</v>
      </c>
      <c r="E930" s="80" t="s">
        <v>59</v>
      </c>
      <c r="F930" s="79">
        <v>8</v>
      </c>
      <c r="G930" s="81">
        <v>6426</v>
      </c>
      <c r="H930" s="81">
        <v>1597.0751999999998</v>
      </c>
    </row>
    <row r="931" spans="1:8" x14ac:dyDescent="0.25">
      <c r="A931" s="78">
        <v>41814</v>
      </c>
      <c r="B931" s="79">
        <v>2608</v>
      </c>
      <c r="C931" s="80" t="s">
        <v>53</v>
      </c>
      <c r="D931" s="80" t="s">
        <v>63</v>
      </c>
      <c r="E931" s="80" t="s">
        <v>58</v>
      </c>
      <c r="F931" s="79">
        <v>7</v>
      </c>
      <c r="G931" s="81">
        <v>5544</v>
      </c>
      <c r="H931" s="81">
        <v>872.34840000000008</v>
      </c>
    </row>
    <row r="932" spans="1:8" x14ac:dyDescent="0.25">
      <c r="A932" s="78">
        <v>41815</v>
      </c>
      <c r="B932" s="79">
        <v>2243</v>
      </c>
      <c r="C932" s="80" t="s">
        <v>56</v>
      </c>
      <c r="D932" s="80" t="s">
        <v>63</v>
      </c>
      <c r="E932" s="80" t="s">
        <v>59</v>
      </c>
      <c r="F932" s="79">
        <v>8</v>
      </c>
      <c r="G932" s="81">
        <v>9312</v>
      </c>
      <c r="H932" s="81">
        <v>1458.7248000000002</v>
      </c>
    </row>
    <row r="933" spans="1:8" x14ac:dyDescent="0.25">
      <c r="A933" s="78">
        <v>41816</v>
      </c>
      <c r="B933" s="79">
        <v>2609</v>
      </c>
      <c r="C933" s="80" t="s">
        <v>56</v>
      </c>
      <c r="D933" s="80" t="s">
        <v>63</v>
      </c>
      <c r="E933" s="80" t="s">
        <v>58</v>
      </c>
      <c r="F933" s="79">
        <v>6</v>
      </c>
      <c r="G933" s="81">
        <v>6912</v>
      </c>
      <c r="H933" s="81">
        <v>2849.1264000000001</v>
      </c>
    </row>
    <row r="934" spans="1:8" x14ac:dyDescent="0.25">
      <c r="A934" s="78">
        <v>41817</v>
      </c>
      <c r="B934" s="79">
        <v>2244</v>
      </c>
      <c r="C934" s="80" t="s">
        <v>57</v>
      </c>
      <c r="D934" s="80" t="s">
        <v>63</v>
      </c>
      <c r="E934" s="80" t="s">
        <v>55</v>
      </c>
      <c r="F934" s="79">
        <v>6</v>
      </c>
      <c r="G934" s="81">
        <v>8676</v>
      </c>
      <c r="H934" s="81">
        <v>4146.0434999999998</v>
      </c>
    </row>
    <row r="935" spans="1:8" x14ac:dyDescent="0.25">
      <c r="A935" s="78">
        <v>41818</v>
      </c>
      <c r="B935" s="79">
        <v>2610</v>
      </c>
      <c r="C935" s="80" t="s">
        <v>57</v>
      </c>
      <c r="D935" s="80" t="s">
        <v>63</v>
      </c>
      <c r="E935" s="80" t="s">
        <v>59</v>
      </c>
      <c r="F935" s="79">
        <v>10</v>
      </c>
      <c r="G935" s="81">
        <v>10020</v>
      </c>
      <c r="H935" s="81">
        <v>919.58550000000002</v>
      </c>
    </row>
    <row r="936" spans="1:8" x14ac:dyDescent="0.25">
      <c r="A936" s="78">
        <v>41819</v>
      </c>
      <c r="B936" s="79">
        <v>2245</v>
      </c>
      <c r="C936" s="80" t="s">
        <v>53</v>
      </c>
      <c r="D936" s="80" t="s">
        <v>63</v>
      </c>
      <c r="E936" s="80" t="s">
        <v>55</v>
      </c>
      <c r="F936" s="79">
        <v>10</v>
      </c>
      <c r="G936" s="81">
        <v>9360</v>
      </c>
      <c r="H936" s="81">
        <v>2694.2759999999998</v>
      </c>
    </row>
    <row r="937" spans="1:8" x14ac:dyDescent="0.25">
      <c r="A937" s="78">
        <v>41820</v>
      </c>
      <c r="B937" s="79">
        <v>2611</v>
      </c>
      <c r="C937" s="80" t="s">
        <v>53</v>
      </c>
      <c r="D937" s="80" t="s">
        <v>63</v>
      </c>
      <c r="E937" s="80" t="s">
        <v>59</v>
      </c>
      <c r="F937" s="79">
        <v>6</v>
      </c>
      <c r="G937" s="81">
        <v>4284</v>
      </c>
      <c r="H937" s="81">
        <v>3193.2936</v>
      </c>
    </row>
    <row r="938" spans="1:8" x14ac:dyDescent="0.25">
      <c r="A938" s="78">
        <v>41821</v>
      </c>
      <c r="B938" s="79">
        <v>2246</v>
      </c>
      <c r="C938" s="80" t="s">
        <v>56</v>
      </c>
      <c r="D938" s="80" t="s">
        <v>63</v>
      </c>
      <c r="E938" s="80" t="s">
        <v>55</v>
      </c>
      <c r="F938" s="79">
        <v>6</v>
      </c>
      <c r="G938" s="81">
        <v>7290</v>
      </c>
      <c r="H938" s="81">
        <v>645.01920000000007</v>
      </c>
    </row>
    <row r="939" spans="1:8" x14ac:dyDescent="0.25">
      <c r="A939" s="78">
        <v>41822</v>
      </c>
      <c r="B939" s="79">
        <v>2612</v>
      </c>
      <c r="C939" s="80" t="s">
        <v>56</v>
      </c>
      <c r="D939" s="80" t="s">
        <v>63</v>
      </c>
      <c r="E939" s="80" t="s">
        <v>59</v>
      </c>
      <c r="F939" s="79">
        <v>9</v>
      </c>
      <c r="G939" s="81">
        <v>4171.5</v>
      </c>
      <c r="H939" s="81">
        <v>4196.5289999999995</v>
      </c>
    </row>
    <row r="940" spans="1:8" x14ac:dyDescent="0.25">
      <c r="A940" s="78">
        <v>41823</v>
      </c>
      <c r="B940" s="79">
        <v>2247</v>
      </c>
      <c r="C940" s="80" t="s">
        <v>57</v>
      </c>
      <c r="D940" s="80" t="s">
        <v>63</v>
      </c>
      <c r="E940" s="80" t="s">
        <v>58</v>
      </c>
      <c r="F940" s="79">
        <v>9</v>
      </c>
      <c r="G940" s="81">
        <v>9432</v>
      </c>
      <c r="H940" s="81">
        <v>3880.3247999999999</v>
      </c>
    </row>
    <row r="941" spans="1:8" x14ac:dyDescent="0.25">
      <c r="A941" s="78">
        <v>41824</v>
      </c>
      <c r="B941" s="79">
        <v>2613</v>
      </c>
      <c r="C941" s="80" t="s">
        <v>57</v>
      </c>
      <c r="D941" s="80" t="s">
        <v>63</v>
      </c>
      <c r="E941" s="80" t="s">
        <v>55</v>
      </c>
      <c r="F941" s="79">
        <v>9</v>
      </c>
      <c r="G941" s="81">
        <v>2207.25</v>
      </c>
      <c r="H941" s="81">
        <v>1667.7981000000002</v>
      </c>
    </row>
    <row r="942" spans="1:8" x14ac:dyDescent="0.25">
      <c r="A942" s="78">
        <v>41825</v>
      </c>
      <c r="B942" s="79">
        <v>2248</v>
      </c>
      <c r="C942" s="80" t="s">
        <v>53</v>
      </c>
      <c r="D942" s="80" t="s">
        <v>63</v>
      </c>
      <c r="E942" s="80" t="s">
        <v>58</v>
      </c>
      <c r="F942" s="79">
        <v>8</v>
      </c>
      <c r="G942" s="81">
        <v>2144</v>
      </c>
      <c r="H942" s="81">
        <v>868.10559999999998</v>
      </c>
    </row>
    <row r="943" spans="1:8" x14ac:dyDescent="0.25">
      <c r="A943" s="78">
        <v>41826</v>
      </c>
      <c r="B943" s="79">
        <v>2614</v>
      </c>
      <c r="C943" s="80" t="s">
        <v>53</v>
      </c>
      <c r="D943" s="80" t="s">
        <v>63</v>
      </c>
      <c r="E943" s="80" t="s">
        <v>55</v>
      </c>
      <c r="F943" s="79">
        <v>6</v>
      </c>
      <c r="G943" s="81">
        <v>5157</v>
      </c>
      <c r="H943" s="81">
        <v>2928.3165000000004</v>
      </c>
    </row>
    <row r="944" spans="1:8" x14ac:dyDescent="0.25">
      <c r="A944" s="78">
        <v>41827</v>
      </c>
      <c r="B944" s="79">
        <v>2249</v>
      </c>
      <c r="C944" s="80" t="s">
        <v>56</v>
      </c>
      <c r="D944" s="80" t="s">
        <v>63</v>
      </c>
      <c r="E944" s="80" t="s">
        <v>58</v>
      </c>
      <c r="F944" s="79">
        <v>9</v>
      </c>
      <c r="G944" s="81">
        <v>11178</v>
      </c>
      <c r="H944" s="81">
        <v>3189.0834000000004</v>
      </c>
    </row>
    <row r="945" spans="1:8" x14ac:dyDescent="0.25">
      <c r="A945" s="78">
        <v>41828</v>
      </c>
      <c r="B945" s="79">
        <v>2615</v>
      </c>
      <c r="C945" s="80" t="s">
        <v>56</v>
      </c>
      <c r="D945" s="80" t="s">
        <v>63</v>
      </c>
      <c r="E945" s="80" t="s">
        <v>55</v>
      </c>
      <c r="F945" s="79">
        <v>8</v>
      </c>
      <c r="G945" s="81">
        <v>5568</v>
      </c>
      <c r="H945" s="81">
        <v>4292.9279999999999</v>
      </c>
    </row>
    <row r="946" spans="1:8" x14ac:dyDescent="0.25">
      <c r="A946" s="78">
        <v>41829</v>
      </c>
      <c r="B946" s="79">
        <v>2250</v>
      </c>
      <c r="C946" s="80" t="s">
        <v>57</v>
      </c>
      <c r="D946" s="80" t="s">
        <v>63</v>
      </c>
      <c r="E946" s="80" t="s">
        <v>59</v>
      </c>
      <c r="F946" s="79">
        <v>7</v>
      </c>
      <c r="G946" s="81">
        <v>9324</v>
      </c>
      <c r="H946" s="81">
        <v>834.73109999999997</v>
      </c>
    </row>
    <row r="947" spans="1:8" x14ac:dyDescent="0.25">
      <c r="A947" s="78">
        <v>40909</v>
      </c>
      <c r="B947" s="79">
        <v>2616</v>
      </c>
      <c r="C947" s="80" t="s">
        <v>57</v>
      </c>
      <c r="D947" s="80" t="s">
        <v>65</v>
      </c>
      <c r="E947" s="80" t="s">
        <v>58</v>
      </c>
      <c r="F947" s="79">
        <v>8</v>
      </c>
      <c r="G947" s="81">
        <v>9744</v>
      </c>
      <c r="H947" s="81">
        <v>904.73039999999992</v>
      </c>
    </row>
    <row r="948" spans="1:8" x14ac:dyDescent="0.25">
      <c r="A948" s="78">
        <v>40910</v>
      </c>
      <c r="B948" s="79">
        <v>2251</v>
      </c>
      <c r="C948" s="80" t="s">
        <v>53</v>
      </c>
      <c r="D948" s="80" t="s">
        <v>65</v>
      </c>
      <c r="E948" s="80" t="s">
        <v>59</v>
      </c>
      <c r="F948" s="79">
        <v>8</v>
      </c>
      <c r="G948" s="81">
        <v>9600</v>
      </c>
      <c r="H948" s="81">
        <v>741.12</v>
      </c>
    </row>
    <row r="949" spans="1:8" x14ac:dyDescent="0.25">
      <c r="A949" s="78">
        <v>40911</v>
      </c>
      <c r="B949" s="79">
        <v>2617</v>
      </c>
      <c r="C949" s="80" t="s">
        <v>53</v>
      </c>
      <c r="D949" s="80" t="s">
        <v>65</v>
      </c>
      <c r="E949" s="80" t="s">
        <v>58</v>
      </c>
      <c r="F949" s="79">
        <v>10</v>
      </c>
      <c r="G949" s="81">
        <v>14450</v>
      </c>
      <c r="H949" s="81">
        <v>2875.8389999999999</v>
      </c>
    </row>
    <row r="950" spans="1:8" x14ac:dyDescent="0.25">
      <c r="A950" s="78">
        <v>40913</v>
      </c>
      <c r="B950" s="79">
        <v>2252</v>
      </c>
      <c r="C950" s="80" t="s">
        <v>56</v>
      </c>
      <c r="D950" s="80" t="s">
        <v>65</v>
      </c>
      <c r="E950" s="80" t="s">
        <v>59</v>
      </c>
      <c r="F950" s="79">
        <v>10</v>
      </c>
      <c r="G950" s="81">
        <v>10750</v>
      </c>
      <c r="H950" s="81">
        <v>928.58500000000004</v>
      </c>
    </row>
    <row r="951" spans="1:8" x14ac:dyDescent="0.25">
      <c r="A951" s="78">
        <v>40914</v>
      </c>
      <c r="B951" s="79">
        <v>2618</v>
      </c>
      <c r="C951" s="80" t="s">
        <v>56</v>
      </c>
      <c r="D951" s="80" t="s">
        <v>65</v>
      </c>
      <c r="E951" s="80" t="s">
        <v>58</v>
      </c>
      <c r="F951" s="79">
        <v>8</v>
      </c>
      <c r="G951" s="81">
        <v>2520</v>
      </c>
      <c r="H951" s="81">
        <v>2920.4279999999999</v>
      </c>
    </row>
    <row r="952" spans="1:8" x14ac:dyDescent="0.25">
      <c r="A952" s="78">
        <v>40915</v>
      </c>
      <c r="B952" s="79">
        <v>2253</v>
      </c>
      <c r="C952" s="80" t="s">
        <v>57</v>
      </c>
      <c r="D952" s="80" t="s">
        <v>65</v>
      </c>
      <c r="E952" s="80" t="s">
        <v>55</v>
      </c>
      <c r="F952" s="79">
        <v>6</v>
      </c>
      <c r="G952" s="81">
        <v>1674</v>
      </c>
      <c r="H952" s="81">
        <v>571.16880000000003</v>
      </c>
    </row>
    <row r="953" spans="1:8" x14ac:dyDescent="0.25">
      <c r="A953" s="78">
        <v>40916</v>
      </c>
      <c r="B953" s="79">
        <v>2619</v>
      </c>
      <c r="C953" s="80" t="s">
        <v>57</v>
      </c>
      <c r="D953" s="80" t="s">
        <v>65</v>
      </c>
      <c r="E953" s="80" t="s">
        <v>59</v>
      </c>
      <c r="F953" s="79">
        <v>8</v>
      </c>
      <c r="G953" s="81">
        <v>6084</v>
      </c>
      <c r="H953" s="81">
        <v>4072.2240000000002</v>
      </c>
    </row>
    <row r="954" spans="1:8" x14ac:dyDescent="0.25">
      <c r="A954" s="78">
        <v>40917</v>
      </c>
      <c r="B954" s="79">
        <v>2254</v>
      </c>
      <c r="C954" s="80" t="s">
        <v>53</v>
      </c>
      <c r="D954" s="80" t="s">
        <v>65</v>
      </c>
      <c r="E954" s="80" t="s">
        <v>55</v>
      </c>
      <c r="F954" s="79">
        <v>7</v>
      </c>
      <c r="G954" s="81">
        <v>11466</v>
      </c>
      <c r="H954" s="81">
        <v>5305.8914999999997</v>
      </c>
    </row>
    <row r="955" spans="1:8" x14ac:dyDescent="0.25">
      <c r="A955" s="78">
        <v>40918</v>
      </c>
      <c r="B955" s="79">
        <v>2620</v>
      </c>
      <c r="C955" s="80" t="s">
        <v>53</v>
      </c>
      <c r="D955" s="80" t="s">
        <v>65</v>
      </c>
      <c r="E955" s="80" t="s">
        <v>59</v>
      </c>
      <c r="F955" s="79">
        <v>9</v>
      </c>
      <c r="G955" s="81">
        <v>2529</v>
      </c>
      <c r="H955" s="81">
        <v>1095.3099</v>
      </c>
    </row>
    <row r="956" spans="1:8" x14ac:dyDescent="0.25">
      <c r="A956" s="78">
        <v>40919</v>
      </c>
      <c r="B956" s="79">
        <v>2622</v>
      </c>
      <c r="C956" s="80" t="s">
        <v>57</v>
      </c>
      <c r="D956" s="80" t="s">
        <v>65</v>
      </c>
      <c r="E956" s="80" t="s">
        <v>55</v>
      </c>
      <c r="F956" s="79">
        <v>9</v>
      </c>
      <c r="G956" s="81">
        <v>5386.5</v>
      </c>
      <c r="H956" s="81">
        <v>2413.6906500000005</v>
      </c>
    </row>
    <row r="957" spans="1:8" x14ac:dyDescent="0.25">
      <c r="A957" s="78">
        <v>40920</v>
      </c>
      <c r="B957" s="79">
        <v>2623</v>
      </c>
      <c r="C957" s="80" t="s">
        <v>53</v>
      </c>
      <c r="D957" s="80" t="s">
        <v>65</v>
      </c>
      <c r="E957" s="80" t="s">
        <v>55</v>
      </c>
      <c r="F957" s="79">
        <v>6</v>
      </c>
      <c r="G957" s="81">
        <v>8928</v>
      </c>
      <c r="H957" s="81">
        <v>3718.5120000000002</v>
      </c>
    </row>
    <row r="958" spans="1:8" x14ac:dyDescent="0.25">
      <c r="A958" s="78">
        <v>40921</v>
      </c>
      <c r="B958" s="79">
        <v>2624</v>
      </c>
      <c r="C958" s="80" t="s">
        <v>56</v>
      </c>
      <c r="D958" s="80" t="s">
        <v>65</v>
      </c>
      <c r="E958" s="80" t="s">
        <v>55</v>
      </c>
      <c r="F958" s="79">
        <v>9</v>
      </c>
      <c r="G958" s="81">
        <v>5346</v>
      </c>
      <c r="H958" s="81">
        <v>5565.1859999999997</v>
      </c>
    </row>
    <row r="959" spans="1:8" x14ac:dyDescent="0.25">
      <c r="A959" s="78">
        <v>40922</v>
      </c>
      <c r="B959" s="79">
        <v>2625</v>
      </c>
      <c r="C959" s="80" t="s">
        <v>57</v>
      </c>
      <c r="D959" s="80" t="s">
        <v>65</v>
      </c>
      <c r="E959" s="80" t="s">
        <v>58</v>
      </c>
      <c r="F959" s="79">
        <v>7</v>
      </c>
      <c r="G959" s="81">
        <v>11103.75</v>
      </c>
      <c r="H959" s="81">
        <v>2948.0456249999997</v>
      </c>
    </row>
    <row r="960" spans="1:8" x14ac:dyDescent="0.25">
      <c r="A960" s="78">
        <v>40923</v>
      </c>
      <c r="B960" s="79">
        <v>2626</v>
      </c>
      <c r="C960" s="80" t="s">
        <v>53</v>
      </c>
      <c r="D960" s="80" t="s">
        <v>65</v>
      </c>
      <c r="E960" s="80" t="s">
        <v>58</v>
      </c>
      <c r="F960" s="79">
        <v>6</v>
      </c>
      <c r="G960" s="81">
        <v>1872</v>
      </c>
      <c r="H960" s="81">
        <v>1645.1136000000001</v>
      </c>
    </row>
    <row r="961" spans="1:8" x14ac:dyDescent="0.25">
      <c r="A961" s="78">
        <v>40924</v>
      </c>
      <c r="B961" s="79">
        <v>2262</v>
      </c>
      <c r="C961" s="80" t="s">
        <v>57</v>
      </c>
      <c r="D961" s="80" t="s">
        <v>65</v>
      </c>
      <c r="E961" s="80" t="s">
        <v>55</v>
      </c>
      <c r="F961" s="79">
        <v>9</v>
      </c>
      <c r="G961" s="81">
        <v>1984.5</v>
      </c>
      <c r="H961" s="81">
        <v>1616.9705999999999</v>
      </c>
    </row>
    <row r="962" spans="1:8" x14ac:dyDescent="0.25">
      <c r="A962" s="78">
        <v>40925</v>
      </c>
      <c r="B962" s="79">
        <v>2627</v>
      </c>
      <c r="C962" s="80" t="s">
        <v>56</v>
      </c>
      <c r="D962" s="80" t="s">
        <v>65</v>
      </c>
      <c r="E962" s="80" t="s">
        <v>58</v>
      </c>
      <c r="F962" s="79">
        <v>6</v>
      </c>
      <c r="G962" s="81">
        <v>7344</v>
      </c>
      <c r="H962" s="81">
        <v>5129.7839999999997</v>
      </c>
    </row>
    <row r="963" spans="1:8" x14ac:dyDescent="0.25">
      <c r="A963" s="78">
        <v>40926</v>
      </c>
      <c r="B963" s="79">
        <v>2263</v>
      </c>
      <c r="C963" s="80" t="s">
        <v>53</v>
      </c>
      <c r="D963" s="80" t="s">
        <v>65</v>
      </c>
      <c r="E963" s="80" t="s">
        <v>55</v>
      </c>
      <c r="F963" s="79">
        <v>9</v>
      </c>
      <c r="G963" s="81">
        <v>12645</v>
      </c>
      <c r="H963" s="81">
        <v>2667.5892000000003</v>
      </c>
    </row>
    <row r="964" spans="1:8" x14ac:dyDescent="0.25">
      <c r="A964" s="78">
        <v>40927</v>
      </c>
      <c r="B964" s="79">
        <v>2628</v>
      </c>
      <c r="C964" s="80" t="s">
        <v>57</v>
      </c>
      <c r="D964" s="80" t="s">
        <v>65</v>
      </c>
      <c r="E964" s="80" t="s">
        <v>59</v>
      </c>
      <c r="F964" s="79">
        <v>6</v>
      </c>
      <c r="G964" s="81">
        <v>5751</v>
      </c>
      <c r="H964" s="81">
        <v>3564.6615000000002</v>
      </c>
    </row>
    <row r="965" spans="1:8" x14ac:dyDescent="0.25">
      <c r="A965" s="78">
        <v>40928</v>
      </c>
      <c r="B965" s="79">
        <v>2264</v>
      </c>
      <c r="C965" s="80" t="s">
        <v>56</v>
      </c>
      <c r="D965" s="80" t="s">
        <v>65</v>
      </c>
      <c r="E965" s="80" t="s">
        <v>55</v>
      </c>
      <c r="F965" s="79">
        <v>8</v>
      </c>
      <c r="G965" s="81">
        <v>11952</v>
      </c>
      <c r="H965" s="81">
        <v>2329.4447999999998</v>
      </c>
    </row>
    <row r="966" spans="1:8" x14ac:dyDescent="0.25">
      <c r="A966" s="78">
        <v>40929</v>
      </c>
      <c r="B966" s="79">
        <v>2629</v>
      </c>
      <c r="C966" s="80" t="s">
        <v>53</v>
      </c>
      <c r="D966" s="80" t="s">
        <v>65</v>
      </c>
      <c r="E966" s="80" t="s">
        <v>59</v>
      </c>
      <c r="F966" s="79">
        <v>8</v>
      </c>
      <c r="G966" s="81">
        <v>9120</v>
      </c>
      <c r="H966" s="81">
        <v>1475.16</v>
      </c>
    </row>
    <row r="967" spans="1:8" x14ac:dyDescent="0.25">
      <c r="A967" s="78">
        <v>40930</v>
      </c>
      <c r="B967" s="79">
        <v>2265</v>
      </c>
      <c r="C967" s="80" t="s">
        <v>57</v>
      </c>
      <c r="D967" s="80" t="s">
        <v>65</v>
      </c>
      <c r="E967" s="80" t="s">
        <v>58</v>
      </c>
      <c r="F967" s="79">
        <v>10</v>
      </c>
      <c r="G967" s="81">
        <v>5520</v>
      </c>
      <c r="H967" s="81">
        <v>4529.1600000000008</v>
      </c>
    </row>
    <row r="968" spans="1:8" x14ac:dyDescent="0.25">
      <c r="A968" s="78">
        <v>40931</v>
      </c>
      <c r="B968" s="79">
        <v>2630</v>
      </c>
      <c r="C968" s="80" t="s">
        <v>56</v>
      </c>
      <c r="D968" s="80" t="s">
        <v>65</v>
      </c>
      <c r="E968" s="80" t="s">
        <v>59</v>
      </c>
      <c r="F968" s="79">
        <v>8</v>
      </c>
      <c r="G968" s="81">
        <v>4048</v>
      </c>
      <c r="H968" s="81">
        <v>3422.1792</v>
      </c>
    </row>
    <row r="969" spans="1:8" x14ac:dyDescent="0.25">
      <c r="A969" s="78">
        <v>40932</v>
      </c>
      <c r="B969" s="79">
        <v>2266</v>
      </c>
      <c r="C969" s="80" t="s">
        <v>53</v>
      </c>
      <c r="D969" s="80" t="s">
        <v>65</v>
      </c>
      <c r="E969" s="80" t="s">
        <v>58</v>
      </c>
      <c r="F969" s="79">
        <v>8</v>
      </c>
      <c r="G969" s="81">
        <v>2106</v>
      </c>
      <c r="H969" s="81">
        <v>718.98839999999996</v>
      </c>
    </row>
    <row r="970" spans="1:8" x14ac:dyDescent="0.25">
      <c r="A970" s="78">
        <v>40933</v>
      </c>
      <c r="B970" s="79">
        <v>2631</v>
      </c>
      <c r="C970" s="80" t="s">
        <v>57</v>
      </c>
      <c r="D970" s="80" t="s">
        <v>65</v>
      </c>
      <c r="E970" s="80" t="s">
        <v>55</v>
      </c>
      <c r="F970" s="79">
        <v>9</v>
      </c>
      <c r="G970" s="81">
        <v>10215</v>
      </c>
      <c r="H970" s="81">
        <v>2739.0500999999999</v>
      </c>
    </row>
    <row r="971" spans="1:8" x14ac:dyDescent="0.25">
      <c r="A971" s="78">
        <v>40934</v>
      </c>
      <c r="B971" s="79">
        <v>2267</v>
      </c>
      <c r="C971" s="80" t="s">
        <v>56</v>
      </c>
      <c r="D971" s="80" t="s">
        <v>65</v>
      </c>
      <c r="E971" s="80" t="s">
        <v>58</v>
      </c>
      <c r="F971" s="79">
        <v>8</v>
      </c>
      <c r="G971" s="81">
        <v>3960</v>
      </c>
      <c r="H971" s="81">
        <v>1251.7560000000001</v>
      </c>
    </row>
    <row r="972" spans="1:8" x14ac:dyDescent="0.25">
      <c r="A972" s="78">
        <v>40935</v>
      </c>
      <c r="B972" s="79">
        <v>2632</v>
      </c>
      <c r="C972" s="80" t="s">
        <v>53</v>
      </c>
      <c r="D972" s="80" t="s">
        <v>65</v>
      </c>
      <c r="E972" s="80" t="s">
        <v>55</v>
      </c>
      <c r="F972" s="79">
        <v>10</v>
      </c>
      <c r="G972" s="81">
        <v>10200</v>
      </c>
      <c r="H972" s="81">
        <v>3237.4800000000005</v>
      </c>
    </row>
    <row r="973" spans="1:8" x14ac:dyDescent="0.25">
      <c r="A973" s="78">
        <v>40936</v>
      </c>
      <c r="B973" s="79">
        <v>2268</v>
      </c>
      <c r="C973" s="80" t="s">
        <v>57</v>
      </c>
      <c r="D973" s="80" t="s">
        <v>65</v>
      </c>
      <c r="E973" s="80" t="s">
        <v>59</v>
      </c>
      <c r="F973" s="79">
        <v>9</v>
      </c>
      <c r="G973" s="81">
        <v>5022</v>
      </c>
      <c r="H973" s="81">
        <v>1969.6284000000001</v>
      </c>
    </row>
    <row r="974" spans="1:8" x14ac:dyDescent="0.25">
      <c r="A974" s="78">
        <v>40937</v>
      </c>
      <c r="B974" s="79">
        <v>2633</v>
      </c>
      <c r="C974" s="80" t="s">
        <v>56</v>
      </c>
      <c r="D974" s="80" t="s">
        <v>65</v>
      </c>
      <c r="E974" s="80" t="s">
        <v>55</v>
      </c>
      <c r="F974" s="79">
        <v>9</v>
      </c>
      <c r="G974" s="81">
        <v>2349</v>
      </c>
      <c r="H974" s="81">
        <v>732.88800000000003</v>
      </c>
    </row>
    <row r="975" spans="1:8" x14ac:dyDescent="0.25">
      <c r="A975" s="78">
        <v>40938</v>
      </c>
      <c r="B975" s="79">
        <v>2269</v>
      </c>
      <c r="C975" s="80" t="s">
        <v>53</v>
      </c>
      <c r="D975" s="80" t="s">
        <v>65</v>
      </c>
      <c r="E975" s="80" t="s">
        <v>59</v>
      </c>
      <c r="F975" s="79">
        <v>8</v>
      </c>
      <c r="G975" s="81">
        <v>4716</v>
      </c>
      <c r="H975" s="81">
        <v>3420.6719999999996</v>
      </c>
    </row>
    <row r="976" spans="1:8" x14ac:dyDescent="0.25">
      <c r="A976" s="78">
        <v>40939</v>
      </c>
      <c r="B976" s="79">
        <v>2634</v>
      </c>
      <c r="C976" s="80" t="s">
        <v>57</v>
      </c>
      <c r="D976" s="80" t="s">
        <v>65</v>
      </c>
      <c r="E976" s="80" t="s">
        <v>58</v>
      </c>
      <c r="F976" s="79">
        <v>10</v>
      </c>
      <c r="G976" s="81">
        <v>8460</v>
      </c>
      <c r="H976" s="81">
        <v>4686.84</v>
      </c>
    </row>
    <row r="977" spans="1:8" x14ac:dyDescent="0.25">
      <c r="A977" s="78">
        <v>40940</v>
      </c>
      <c r="B977" s="79">
        <v>2270</v>
      </c>
      <c r="C977" s="80" t="s">
        <v>56</v>
      </c>
      <c r="D977" s="80" t="s">
        <v>65</v>
      </c>
      <c r="E977" s="80" t="s">
        <v>59</v>
      </c>
      <c r="F977" s="79">
        <v>10</v>
      </c>
      <c r="G977" s="81">
        <v>7515</v>
      </c>
      <c r="H977" s="81">
        <v>1917.3269999999998</v>
      </c>
    </row>
    <row r="978" spans="1:8" x14ac:dyDescent="0.25">
      <c r="A978" s="78">
        <v>40941</v>
      </c>
      <c r="B978" s="79">
        <v>2635</v>
      </c>
      <c r="C978" s="80" t="s">
        <v>53</v>
      </c>
      <c r="D978" s="80" t="s">
        <v>65</v>
      </c>
      <c r="E978" s="80" t="s">
        <v>58</v>
      </c>
      <c r="F978" s="79">
        <v>7</v>
      </c>
      <c r="G978" s="81">
        <v>4772.25</v>
      </c>
      <c r="H978" s="81">
        <v>2592.127125</v>
      </c>
    </row>
    <row r="979" spans="1:8" x14ac:dyDescent="0.25">
      <c r="A979" s="78">
        <v>40942</v>
      </c>
      <c r="B979" s="79">
        <v>2271</v>
      </c>
      <c r="C979" s="80" t="s">
        <v>57</v>
      </c>
      <c r="D979" s="80" t="s">
        <v>65</v>
      </c>
      <c r="E979" s="80" t="s">
        <v>55</v>
      </c>
      <c r="F979" s="79">
        <v>10</v>
      </c>
      <c r="G979" s="81">
        <v>4140</v>
      </c>
      <c r="H979" s="81">
        <v>706.077</v>
      </c>
    </row>
    <row r="980" spans="1:8" x14ac:dyDescent="0.25">
      <c r="A980" s="78">
        <v>40943</v>
      </c>
      <c r="B980" s="79">
        <v>2636</v>
      </c>
      <c r="C980" s="80" t="s">
        <v>56</v>
      </c>
      <c r="D980" s="80" t="s">
        <v>65</v>
      </c>
      <c r="E980" s="80" t="s">
        <v>58</v>
      </c>
      <c r="F980" s="79">
        <v>10</v>
      </c>
      <c r="G980" s="81">
        <v>5880</v>
      </c>
      <c r="H980" s="81">
        <v>4880.3999999999996</v>
      </c>
    </row>
    <row r="981" spans="1:8" x14ac:dyDescent="0.25">
      <c r="A981" s="78">
        <v>40944</v>
      </c>
      <c r="B981" s="79">
        <v>2272</v>
      </c>
      <c r="C981" s="80" t="s">
        <v>53</v>
      </c>
      <c r="D981" s="80" t="s">
        <v>65</v>
      </c>
      <c r="E981" s="80" t="s">
        <v>55</v>
      </c>
      <c r="F981" s="79">
        <v>9</v>
      </c>
      <c r="G981" s="81">
        <v>8464.5</v>
      </c>
      <c r="H981" s="81">
        <v>2866.0797000000002</v>
      </c>
    </row>
    <row r="982" spans="1:8" x14ac:dyDescent="0.25">
      <c r="A982" s="78">
        <v>40945</v>
      </c>
      <c r="B982" s="79">
        <v>2637</v>
      </c>
      <c r="C982" s="80" t="s">
        <v>57</v>
      </c>
      <c r="D982" s="80" t="s">
        <v>65</v>
      </c>
      <c r="E982" s="80" t="s">
        <v>59</v>
      </c>
      <c r="F982" s="79">
        <v>10</v>
      </c>
      <c r="G982" s="81">
        <v>8360</v>
      </c>
      <c r="H982" s="81">
        <v>3410.0439999999999</v>
      </c>
    </row>
    <row r="983" spans="1:8" x14ac:dyDescent="0.25">
      <c r="A983" s="78">
        <v>40946</v>
      </c>
      <c r="B983" s="79">
        <v>2273</v>
      </c>
      <c r="C983" s="80" t="s">
        <v>56</v>
      </c>
      <c r="D983" s="80" t="s">
        <v>65</v>
      </c>
      <c r="E983" s="80" t="s">
        <v>55</v>
      </c>
      <c r="F983" s="79">
        <v>10</v>
      </c>
      <c r="G983" s="81">
        <v>12300</v>
      </c>
      <c r="H983" s="81">
        <v>4463.67</v>
      </c>
    </row>
    <row r="984" spans="1:8" x14ac:dyDescent="0.25">
      <c r="A984" s="78">
        <v>40947</v>
      </c>
      <c r="B984" s="79">
        <v>2638</v>
      </c>
      <c r="C984" s="80" t="s">
        <v>53</v>
      </c>
      <c r="D984" s="80" t="s">
        <v>65</v>
      </c>
      <c r="E984" s="80" t="s">
        <v>59</v>
      </c>
      <c r="F984" s="79">
        <v>9</v>
      </c>
      <c r="G984" s="81">
        <v>1741.5</v>
      </c>
      <c r="H984" s="81">
        <v>1337.1237000000001</v>
      </c>
    </row>
    <row r="985" spans="1:8" x14ac:dyDescent="0.25">
      <c r="A985" s="78">
        <v>40948</v>
      </c>
      <c r="B985" s="79">
        <v>2274</v>
      </c>
      <c r="C985" s="80" t="s">
        <v>57</v>
      </c>
      <c r="D985" s="80" t="s">
        <v>65</v>
      </c>
      <c r="E985" s="80" t="s">
        <v>58</v>
      </c>
      <c r="F985" s="79">
        <v>7</v>
      </c>
      <c r="G985" s="81">
        <v>1932</v>
      </c>
      <c r="H985" s="81">
        <v>4193.4059999999999</v>
      </c>
    </row>
    <row r="986" spans="1:8" x14ac:dyDescent="0.25">
      <c r="A986" s="78">
        <v>40949</v>
      </c>
      <c r="B986" s="79">
        <v>2639</v>
      </c>
      <c r="C986" s="80" t="s">
        <v>56</v>
      </c>
      <c r="D986" s="80" t="s">
        <v>65</v>
      </c>
      <c r="E986" s="80" t="s">
        <v>59</v>
      </c>
      <c r="F986" s="79">
        <v>10</v>
      </c>
      <c r="G986" s="81">
        <v>2085</v>
      </c>
      <c r="H986" s="81">
        <v>822.32400000000007</v>
      </c>
    </row>
    <row r="987" spans="1:8" x14ac:dyDescent="0.25">
      <c r="A987" s="78">
        <v>40950</v>
      </c>
      <c r="B987" s="79">
        <v>2275</v>
      </c>
      <c r="C987" s="80" t="s">
        <v>53</v>
      </c>
      <c r="D987" s="80" t="s">
        <v>65</v>
      </c>
      <c r="E987" s="80" t="s">
        <v>58</v>
      </c>
      <c r="F987" s="79">
        <v>10</v>
      </c>
      <c r="G987" s="81">
        <v>5640</v>
      </c>
      <c r="H987" s="81">
        <v>2078.34</v>
      </c>
    </row>
    <row r="988" spans="1:8" x14ac:dyDescent="0.25">
      <c r="A988" s="78">
        <v>40951</v>
      </c>
      <c r="B988" s="79">
        <v>2658</v>
      </c>
      <c r="C988" s="80" t="s">
        <v>57</v>
      </c>
      <c r="D988" s="80" t="s">
        <v>65</v>
      </c>
      <c r="E988" s="80" t="s">
        <v>55</v>
      </c>
      <c r="F988" s="79">
        <v>7</v>
      </c>
      <c r="G988" s="81">
        <v>2016</v>
      </c>
      <c r="H988" s="81">
        <v>1776.096</v>
      </c>
    </row>
    <row r="989" spans="1:8" x14ac:dyDescent="0.25">
      <c r="A989" s="78">
        <v>40952</v>
      </c>
      <c r="B989" s="79">
        <v>2659</v>
      </c>
      <c r="C989" s="80" t="s">
        <v>53</v>
      </c>
      <c r="D989" s="80" t="s">
        <v>65</v>
      </c>
      <c r="E989" s="80" t="s">
        <v>55</v>
      </c>
      <c r="F989" s="79">
        <v>10</v>
      </c>
      <c r="G989" s="81">
        <v>4890</v>
      </c>
      <c r="H989" s="81">
        <v>926.89949999999999</v>
      </c>
    </row>
    <row r="990" spans="1:8" x14ac:dyDescent="0.25">
      <c r="A990" s="78">
        <v>40953</v>
      </c>
      <c r="B990" s="79">
        <v>2660</v>
      </c>
      <c r="C990" s="80" t="s">
        <v>56</v>
      </c>
      <c r="D990" s="80" t="s">
        <v>65</v>
      </c>
      <c r="E990" s="80" t="s">
        <v>55</v>
      </c>
      <c r="F990" s="79">
        <v>10</v>
      </c>
      <c r="G990" s="81">
        <v>8850</v>
      </c>
      <c r="H990" s="81">
        <v>2768.28</v>
      </c>
    </row>
    <row r="991" spans="1:8" x14ac:dyDescent="0.25">
      <c r="A991" s="78">
        <v>40954</v>
      </c>
      <c r="B991" s="79">
        <v>2661</v>
      </c>
      <c r="C991" s="80" t="s">
        <v>57</v>
      </c>
      <c r="D991" s="80" t="s">
        <v>65</v>
      </c>
      <c r="E991" s="80" t="s">
        <v>58</v>
      </c>
      <c r="F991" s="79">
        <v>6</v>
      </c>
      <c r="G991" s="81">
        <v>5859</v>
      </c>
      <c r="H991" s="81">
        <v>3330.8415000000005</v>
      </c>
    </row>
    <row r="992" spans="1:8" x14ac:dyDescent="0.25">
      <c r="A992" s="78">
        <v>40955</v>
      </c>
      <c r="B992" s="79">
        <v>2662</v>
      </c>
      <c r="C992" s="80" t="s">
        <v>53</v>
      </c>
      <c r="D992" s="80" t="s">
        <v>65</v>
      </c>
      <c r="E992" s="80" t="s">
        <v>58</v>
      </c>
      <c r="F992" s="79">
        <v>10</v>
      </c>
      <c r="G992" s="81">
        <v>7785</v>
      </c>
      <c r="H992" s="81">
        <v>1109.1030000000001</v>
      </c>
    </row>
    <row r="993" spans="1:8" x14ac:dyDescent="0.25">
      <c r="A993" s="78">
        <v>40956</v>
      </c>
      <c r="B993" s="79">
        <v>2298</v>
      </c>
      <c r="C993" s="80" t="s">
        <v>57</v>
      </c>
      <c r="D993" s="80" t="s">
        <v>65</v>
      </c>
      <c r="E993" s="80" t="s">
        <v>55</v>
      </c>
      <c r="F993" s="79">
        <v>8</v>
      </c>
      <c r="G993" s="81">
        <v>6876</v>
      </c>
      <c r="H993" s="81">
        <v>4302.0840000000007</v>
      </c>
    </row>
    <row r="994" spans="1:8" x14ac:dyDescent="0.25">
      <c r="A994" s="78">
        <v>40957</v>
      </c>
      <c r="B994" s="79">
        <v>2383</v>
      </c>
      <c r="C994" s="80" t="s">
        <v>53</v>
      </c>
      <c r="D994" s="80" t="s">
        <v>65</v>
      </c>
      <c r="E994" s="80" t="s">
        <v>58</v>
      </c>
      <c r="F994" s="79">
        <v>10</v>
      </c>
      <c r="G994" s="81">
        <v>11000</v>
      </c>
      <c r="H994" s="81">
        <v>811.58</v>
      </c>
    </row>
    <row r="995" spans="1:8" x14ac:dyDescent="0.25">
      <c r="A995" s="78">
        <v>40958</v>
      </c>
      <c r="B995" s="79">
        <v>2748</v>
      </c>
      <c r="C995" s="80" t="s">
        <v>57</v>
      </c>
      <c r="D995" s="80" t="s">
        <v>65</v>
      </c>
      <c r="E995" s="80" t="s">
        <v>55</v>
      </c>
      <c r="F995" s="79">
        <v>8</v>
      </c>
      <c r="G995" s="81">
        <v>14160</v>
      </c>
      <c r="H995" s="81">
        <v>1010.7407999999999</v>
      </c>
    </row>
    <row r="996" spans="1:8" x14ac:dyDescent="0.25">
      <c r="A996" s="78">
        <v>40959</v>
      </c>
      <c r="B996" s="79">
        <v>2384</v>
      </c>
      <c r="C996" s="80" t="s">
        <v>56</v>
      </c>
      <c r="D996" s="80" t="s">
        <v>65</v>
      </c>
      <c r="E996" s="80" t="s">
        <v>58</v>
      </c>
      <c r="F996" s="79">
        <v>7</v>
      </c>
      <c r="G996" s="81">
        <v>4851</v>
      </c>
      <c r="H996" s="81">
        <v>2858.93685</v>
      </c>
    </row>
    <row r="997" spans="1:8" x14ac:dyDescent="0.25">
      <c r="A997" s="78">
        <v>40960</v>
      </c>
      <c r="B997" s="79">
        <v>2749</v>
      </c>
      <c r="C997" s="80" t="s">
        <v>53</v>
      </c>
      <c r="D997" s="80" t="s">
        <v>65</v>
      </c>
      <c r="E997" s="80" t="s">
        <v>55</v>
      </c>
      <c r="F997" s="79">
        <v>7</v>
      </c>
      <c r="G997" s="81">
        <v>10500</v>
      </c>
      <c r="H997" s="81">
        <v>872.7600000000001</v>
      </c>
    </row>
    <row r="998" spans="1:8" x14ac:dyDescent="0.25">
      <c r="A998" s="78">
        <v>40961</v>
      </c>
      <c r="B998" s="79">
        <v>2385</v>
      </c>
      <c r="C998" s="80" t="s">
        <v>57</v>
      </c>
      <c r="D998" s="80" t="s">
        <v>65</v>
      </c>
      <c r="E998" s="80" t="s">
        <v>59</v>
      </c>
      <c r="F998" s="79">
        <v>10</v>
      </c>
      <c r="G998" s="81">
        <v>13700</v>
      </c>
      <c r="H998" s="81">
        <v>2335.0279999999998</v>
      </c>
    </row>
    <row r="999" spans="1:8" x14ac:dyDescent="0.25">
      <c r="A999" s="78">
        <v>40962</v>
      </c>
      <c r="B999" s="79">
        <v>2750</v>
      </c>
      <c r="C999" s="80" t="s">
        <v>56</v>
      </c>
      <c r="D999" s="80" t="s">
        <v>65</v>
      </c>
      <c r="E999" s="80" t="s">
        <v>55</v>
      </c>
      <c r="F999" s="79">
        <v>10</v>
      </c>
      <c r="G999" s="81">
        <v>12450</v>
      </c>
      <c r="H999" s="81">
        <v>4834.335</v>
      </c>
    </row>
    <row r="1000" spans="1:8" x14ac:dyDescent="0.25">
      <c r="A1000" s="78">
        <v>40963</v>
      </c>
      <c r="B1000" s="79">
        <v>2386</v>
      </c>
      <c r="C1000" s="80" t="s">
        <v>53</v>
      </c>
      <c r="D1000" s="80" t="s">
        <v>65</v>
      </c>
      <c r="E1000" s="80" t="s">
        <v>59</v>
      </c>
      <c r="F1000" s="79">
        <v>7</v>
      </c>
      <c r="G1000" s="81">
        <v>4368</v>
      </c>
      <c r="H1000" s="81">
        <v>3318.5880000000002</v>
      </c>
    </row>
    <row r="1001" spans="1:8" x14ac:dyDescent="0.25">
      <c r="A1001" s="78">
        <v>40964</v>
      </c>
      <c r="B1001" s="79">
        <v>2751</v>
      </c>
      <c r="C1001" s="80" t="s">
        <v>57</v>
      </c>
      <c r="D1001" s="80" t="s">
        <v>65</v>
      </c>
      <c r="E1001" s="80" t="s">
        <v>58</v>
      </c>
      <c r="F1001" s="79">
        <v>9</v>
      </c>
      <c r="G1001" s="81">
        <v>1795.5</v>
      </c>
      <c r="H1001" s="81">
        <v>1237.4585999999999</v>
      </c>
    </row>
    <row r="1002" spans="1:8" x14ac:dyDescent="0.25">
      <c r="A1002" s="78">
        <v>40965</v>
      </c>
      <c r="B1002" s="79">
        <v>2387</v>
      </c>
      <c r="C1002" s="80" t="s">
        <v>56</v>
      </c>
      <c r="D1002" s="80" t="s">
        <v>65</v>
      </c>
      <c r="E1002" s="80" t="s">
        <v>59</v>
      </c>
      <c r="F1002" s="79">
        <v>6</v>
      </c>
      <c r="G1002" s="81">
        <v>9036</v>
      </c>
      <c r="H1002" s="81">
        <v>3571.4789999999994</v>
      </c>
    </row>
    <row r="1003" spans="1:8" x14ac:dyDescent="0.25">
      <c r="A1003" s="78">
        <v>40966</v>
      </c>
      <c r="B1003" s="79">
        <v>2752</v>
      </c>
      <c r="C1003" s="80" t="s">
        <v>53</v>
      </c>
      <c r="D1003" s="80" t="s">
        <v>65</v>
      </c>
      <c r="E1003" s="80" t="s">
        <v>58</v>
      </c>
      <c r="F1003" s="79">
        <v>10</v>
      </c>
      <c r="G1003" s="81">
        <v>8100</v>
      </c>
      <c r="H1003" s="81">
        <v>1702.2149999999999</v>
      </c>
    </row>
    <row r="1004" spans="1:8" x14ac:dyDescent="0.25">
      <c r="A1004" s="78">
        <v>40967</v>
      </c>
      <c r="B1004" s="79">
        <v>2388</v>
      </c>
      <c r="C1004" s="80" t="s">
        <v>57</v>
      </c>
      <c r="D1004" s="80" t="s">
        <v>65</v>
      </c>
      <c r="E1004" s="80" t="s">
        <v>55</v>
      </c>
      <c r="F1004" s="79">
        <v>7</v>
      </c>
      <c r="G1004" s="81">
        <v>1669.5</v>
      </c>
      <c r="H1004" s="81">
        <v>3289.7497500000004</v>
      </c>
    </row>
    <row r="1005" spans="1:8" x14ac:dyDescent="0.25">
      <c r="A1005" s="78">
        <v>40969</v>
      </c>
      <c r="B1005" s="79">
        <v>2753</v>
      </c>
      <c r="C1005" s="80" t="s">
        <v>56</v>
      </c>
      <c r="D1005" s="80" t="s">
        <v>65</v>
      </c>
      <c r="E1005" s="80" t="s">
        <v>58</v>
      </c>
      <c r="F1005" s="79">
        <v>8</v>
      </c>
      <c r="G1005" s="81">
        <v>6888</v>
      </c>
      <c r="H1005" s="81">
        <v>1569.5455999999999</v>
      </c>
    </row>
    <row r="1006" spans="1:8" x14ac:dyDescent="0.25">
      <c r="A1006" s="78">
        <v>40970</v>
      </c>
      <c r="B1006" s="79">
        <v>2389</v>
      </c>
      <c r="C1006" s="80" t="s">
        <v>53</v>
      </c>
      <c r="D1006" s="80" t="s">
        <v>65</v>
      </c>
      <c r="E1006" s="80" t="s">
        <v>55</v>
      </c>
      <c r="F1006" s="79">
        <v>8</v>
      </c>
      <c r="G1006" s="81">
        <v>3744</v>
      </c>
      <c r="H1006" s="81">
        <v>681.40800000000002</v>
      </c>
    </row>
    <row r="1007" spans="1:8" x14ac:dyDescent="0.25">
      <c r="A1007" s="78">
        <v>40971</v>
      </c>
      <c r="B1007" s="79">
        <v>2754</v>
      </c>
      <c r="C1007" s="80" t="s">
        <v>57</v>
      </c>
      <c r="D1007" s="80" t="s">
        <v>65</v>
      </c>
      <c r="E1007" s="80" t="s">
        <v>59</v>
      </c>
      <c r="F1007" s="79">
        <v>10</v>
      </c>
      <c r="G1007" s="81">
        <v>2205</v>
      </c>
      <c r="H1007" s="81">
        <v>665.68949999999995</v>
      </c>
    </row>
    <row r="1008" spans="1:8" x14ac:dyDescent="0.25">
      <c r="A1008" s="78">
        <v>40972</v>
      </c>
      <c r="B1008" s="79">
        <v>2390</v>
      </c>
      <c r="C1008" s="80" t="s">
        <v>56</v>
      </c>
      <c r="D1008" s="80" t="s">
        <v>65</v>
      </c>
      <c r="E1008" s="80" t="s">
        <v>55</v>
      </c>
      <c r="F1008" s="79">
        <v>8</v>
      </c>
      <c r="G1008" s="81">
        <v>11200</v>
      </c>
      <c r="H1008" s="81">
        <v>1729.28</v>
      </c>
    </row>
    <row r="1009" spans="1:8" x14ac:dyDescent="0.25">
      <c r="A1009" s="78">
        <v>40973</v>
      </c>
      <c r="B1009" s="79">
        <v>2755</v>
      </c>
      <c r="C1009" s="80" t="s">
        <v>53</v>
      </c>
      <c r="D1009" s="80" t="s">
        <v>65</v>
      </c>
      <c r="E1009" s="80" t="s">
        <v>59</v>
      </c>
      <c r="F1009" s="79">
        <v>9</v>
      </c>
      <c r="G1009" s="81">
        <v>8676</v>
      </c>
      <c r="H1009" s="81">
        <v>2805.1677</v>
      </c>
    </row>
    <row r="1010" spans="1:8" x14ac:dyDescent="0.25">
      <c r="A1010" s="78">
        <v>41339</v>
      </c>
      <c r="B1010" s="79">
        <v>2391</v>
      </c>
      <c r="C1010" s="80" t="s">
        <v>57</v>
      </c>
      <c r="D1010" s="80" t="s">
        <v>65</v>
      </c>
      <c r="E1010" s="80" t="s">
        <v>58</v>
      </c>
      <c r="F1010" s="79">
        <v>6</v>
      </c>
      <c r="G1010" s="81">
        <v>5292</v>
      </c>
      <c r="H1010" s="81">
        <v>3653.2439999999997</v>
      </c>
    </row>
    <row r="1011" spans="1:8" x14ac:dyDescent="0.25">
      <c r="A1011" s="78">
        <v>41340</v>
      </c>
      <c r="B1011" s="79">
        <v>2756</v>
      </c>
      <c r="C1011" s="80" t="s">
        <v>56</v>
      </c>
      <c r="D1011" s="80" t="s">
        <v>65</v>
      </c>
      <c r="E1011" s="80" t="s">
        <v>59</v>
      </c>
      <c r="F1011" s="79">
        <v>9</v>
      </c>
      <c r="G1011" s="81">
        <v>6048</v>
      </c>
      <c r="H1011" s="81">
        <v>1563.1056000000001</v>
      </c>
    </row>
    <row r="1012" spans="1:8" x14ac:dyDescent="0.25">
      <c r="A1012" s="78">
        <v>41341</v>
      </c>
      <c r="B1012" s="79">
        <v>2392</v>
      </c>
      <c r="C1012" s="80" t="s">
        <v>53</v>
      </c>
      <c r="D1012" s="80" t="s">
        <v>65</v>
      </c>
      <c r="E1012" s="80" t="s">
        <v>58</v>
      </c>
      <c r="F1012" s="79">
        <v>6</v>
      </c>
      <c r="G1012" s="81">
        <v>7371</v>
      </c>
      <c r="H1012" s="81">
        <v>2491.3980000000001</v>
      </c>
    </row>
    <row r="1013" spans="1:8" x14ac:dyDescent="0.25">
      <c r="A1013" s="78">
        <v>41342</v>
      </c>
      <c r="B1013" s="79">
        <v>2757</v>
      </c>
      <c r="C1013" s="80" t="s">
        <v>57</v>
      </c>
      <c r="D1013" s="80" t="s">
        <v>65</v>
      </c>
      <c r="E1013" s="80" t="s">
        <v>55</v>
      </c>
      <c r="F1013" s="79">
        <v>7</v>
      </c>
      <c r="G1013" s="81">
        <v>4221</v>
      </c>
      <c r="H1013" s="81">
        <v>4334.9669999999996</v>
      </c>
    </row>
    <row r="1014" spans="1:8" x14ac:dyDescent="0.25">
      <c r="A1014" s="78">
        <v>41343</v>
      </c>
      <c r="B1014" s="79">
        <v>2393</v>
      </c>
      <c r="C1014" s="80" t="s">
        <v>56</v>
      </c>
      <c r="D1014" s="80" t="s">
        <v>65</v>
      </c>
      <c r="E1014" s="80" t="s">
        <v>58</v>
      </c>
      <c r="F1014" s="79">
        <v>8</v>
      </c>
      <c r="G1014" s="81">
        <v>10880</v>
      </c>
      <c r="H1014" s="81">
        <v>2310.2592</v>
      </c>
    </row>
    <row r="1015" spans="1:8" x14ac:dyDescent="0.25">
      <c r="A1015" s="78">
        <v>41344</v>
      </c>
      <c r="B1015" s="79">
        <v>2758</v>
      </c>
      <c r="C1015" s="80" t="s">
        <v>53</v>
      </c>
      <c r="D1015" s="80" t="s">
        <v>65</v>
      </c>
      <c r="E1015" s="80" t="s">
        <v>55</v>
      </c>
      <c r="F1015" s="79">
        <v>7</v>
      </c>
      <c r="G1015" s="81">
        <v>10710</v>
      </c>
      <c r="H1015" s="81">
        <v>5527.6987499999996</v>
      </c>
    </row>
    <row r="1016" spans="1:8" x14ac:dyDescent="0.25">
      <c r="A1016" s="78">
        <v>41345</v>
      </c>
      <c r="B1016" s="79">
        <v>2394</v>
      </c>
      <c r="C1016" s="80" t="s">
        <v>57</v>
      </c>
      <c r="D1016" s="80" t="s">
        <v>65</v>
      </c>
      <c r="E1016" s="80" t="s">
        <v>59</v>
      </c>
      <c r="F1016" s="79">
        <v>10</v>
      </c>
      <c r="G1016" s="81">
        <v>2000</v>
      </c>
      <c r="H1016" s="81">
        <v>623.80000000000007</v>
      </c>
    </row>
    <row r="1017" spans="1:8" x14ac:dyDescent="0.25">
      <c r="A1017" s="78">
        <v>41346</v>
      </c>
      <c r="B1017" s="79">
        <v>2759</v>
      </c>
      <c r="C1017" s="80" t="s">
        <v>56</v>
      </c>
      <c r="D1017" s="80" t="s">
        <v>65</v>
      </c>
      <c r="E1017" s="80" t="s">
        <v>55</v>
      </c>
      <c r="F1017" s="79">
        <v>9</v>
      </c>
      <c r="G1017" s="81">
        <v>9045</v>
      </c>
      <c r="H1017" s="81">
        <v>545.95619999999997</v>
      </c>
    </row>
    <row r="1018" spans="1:8" x14ac:dyDescent="0.25">
      <c r="A1018" s="78">
        <v>41347</v>
      </c>
      <c r="B1018" s="79">
        <v>2395</v>
      </c>
      <c r="C1018" s="80" t="s">
        <v>53</v>
      </c>
      <c r="D1018" s="80" t="s">
        <v>65</v>
      </c>
      <c r="E1018" s="80" t="s">
        <v>59</v>
      </c>
      <c r="F1018" s="79">
        <v>10</v>
      </c>
      <c r="G1018" s="81">
        <v>5400</v>
      </c>
      <c r="H1018" s="81">
        <v>5366.25</v>
      </c>
    </row>
    <row r="1019" spans="1:8" x14ac:dyDescent="0.25">
      <c r="A1019" s="78">
        <v>41348</v>
      </c>
      <c r="B1019" s="79">
        <v>2760</v>
      </c>
      <c r="C1019" s="80" t="s">
        <v>57</v>
      </c>
      <c r="D1019" s="80" t="s">
        <v>65</v>
      </c>
      <c r="E1019" s="80" t="s">
        <v>58</v>
      </c>
      <c r="F1019" s="79">
        <v>8</v>
      </c>
      <c r="G1019" s="81">
        <v>9248</v>
      </c>
      <c r="H1019" s="81">
        <v>985.14319999999998</v>
      </c>
    </row>
    <row r="1020" spans="1:8" x14ac:dyDescent="0.25">
      <c r="A1020" s="78">
        <v>41349</v>
      </c>
      <c r="B1020" s="79">
        <v>2396</v>
      </c>
      <c r="C1020" s="80" t="s">
        <v>56</v>
      </c>
      <c r="D1020" s="80" t="s">
        <v>65</v>
      </c>
      <c r="E1020" s="80" t="s">
        <v>59</v>
      </c>
      <c r="F1020" s="79">
        <v>8</v>
      </c>
      <c r="G1020" s="81">
        <v>4496</v>
      </c>
      <c r="H1020" s="81">
        <v>842.32559999999989</v>
      </c>
    </row>
    <row r="1021" spans="1:8" x14ac:dyDescent="0.25">
      <c r="A1021" s="78">
        <v>41350</v>
      </c>
      <c r="B1021" s="79">
        <v>2761</v>
      </c>
      <c r="C1021" s="80" t="s">
        <v>53</v>
      </c>
      <c r="D1021" s="80" t="s">
        <v>65</v>
      </c>
      <c r="E1021" s="80" t="s">
        <v>58</v>
      </c>
      <c r="F1021" s="79">
        <v>9</v>
      </c>
      <c r="G1021" s="81">
        <v>8842.5</v>
      </c>
      <c r="H1021" s="81">
        <v>1452.6459</v>
      </c>
    </row>
    <row r="1022" spans="1:8" x14ac:dyDescent="0.25">
      <c r="A1022" s="78">
        <v>41351</v>
      </c>
      <c r="B1022" s="79">
        <v>2397</v>
      </c>
      <c r="C1022" s="80" t="s">
        <v>57</v>
      </c>
      <c r="D1022" s="80" t="s">
        <v>65</v>
      </c>
      <c r="E1022" s="80" t="s">
        <v>55</v>
      </c>
      <c r="F1022" s="79">
        <v>6</v>
      </c>
      <c r="G1022" s="81">
        <v>4446</v>
      </c>
      <c r="H1022" s="81">
        <v>2164.7574000000004</v>
      </c>
    </row>
    <row r="1023" spans="1:8" x14ac:dyDescent="0.25">
      <c r="A1023" s="78">
        <v>41352</v>
      </c>
      <c r="B1023" s="79">
        <v>2762</v>
      </c>
      <c r="C1023" s="80" t="s">
        <v>56</v>
      </c>
      <c r="D1023" s="80" t="s">
        <v>65</v>
      </c>
      <c r="E1023" s="80" t="s">
        <v>58</v>
      </c>
      <c r="F1023" s="79">
        <v>10</v>
      </c>
      <c r="G1023" s="81">
        <v>5760</v>
      </c>
      <c r="H1023" s="81">
        <v>2762.4960000000001</v>
      </c>
    </row>
    <row r="1024" spans="1:8" x14ac:dyDescent="0.25">
      <c r="A1024" s="78">
        <v>41353</v>
      </c>
      <c r="B1024" s="79">
        <v>2398</v>
      </c>
      <c r="C1024" s="80" t="s">
        <v>53</v>
      </c>
      <c r="D1024" s="80" t="s">
        <v>65</v>
      </c>
      <c r="E1024" s="80" t="s">
        <v>55</v>
      </c>
      <c r="F1024" s="79">
        <v>9</v>
      </c>
      <c r="G1024" s="81">
        <v>2214</v>
      </c>
      <c r="H1024" s="81">
        <v>3928.7429999999999</v>
      </c>
    </row>
    <row r="1025" spans="1:8" x14ac:dyDescent="0.25">
      <c r="A1025" s="78">
        <v>41354</v>
      </c>
      <c r="B1025" s="79">
        <v>2763</v>
      </c>
      <c r="C1025" s="80" t="s">
        <v>57</v>
      </c>
      <c r="D1025" s="80" t="s">
        <v>65</v>
      </c>
      <c r="E1025" s="80" t="s">
        <v>59</v>
      </c>
      <c r="F1025" s="79">
        <v>9</v>
      </c>
      <c r="G1025" s="81">
        <v>9585</v>
      </c>
      <c r="H1025" s="81">
        <v>1387.1412</v>
      </c>
    </row>
    <row r="1026" spans="1:8" x14ac:dyDescent="0.25">
      <c r="A1026" s="78">
        <v>41355</v>
      </c>
      <c r="B1026" s="79">
        <v>2399</v>
      </c>
      <c r="C1026" s="80" t="s">
        <v>56</v>
      </c>
      <c r="D1026" s="80" t="s">
        <v>65</v>
      </c>
      <c r="E1026" s="80" t="s">
        <v>55</v>
      </c>
      <c r="F1026" s="79">
        <v>8</v>
      </c>
      <c r="G1026" s="81">
        <v>1926</v>
      </c>
      <c r="H1026" s="81">
        <v>1205.6759999999999</v>
      </c>
    </row>
    <row r="1027" spans="1:8" x14ac:dyDescent="0.25">
      <c r="A1027" s="78">
        <v>41356</v>
      </c>
      <c r="B1027" s="79">
        <v>2764</v>
      </c>
      <c r="C1027" s="80" t="s">
        <v>53</v>
      </c>
      <c r="D1027" s="80" t="s">
        <v>65</v>
      </c>
      <c r="E1027" s="80" t="s">
        <v>59</v>
      </c>
      <c r="F1027" s="79">
        <v>7</v>
      </c>
      <c r="G1027" s="81">
        <v>6384</v>
      </c>
      <c r="H1027" s="81">
        <v>3173.6459999999997</v>
      </c>
    </row>
    <row r="1028" spans="1:8" x14ac:dyDescent="0.25">
      <c r="A1028" s="78">
        <v>41357</v>
      </c>
      <c r="B1028" s="79">
        <v>2400</v>
      </c>
      <c r="C1028" s="80" t="s">
        <v>57</v>
      </c>
      <c r="D1028" s="80" t="s">
        <v>65</v>
      </c>
      <c r="E1028" s="80" t="s">
        <v>58</v>
      </c>
      <c r="F1028" s="79">
        <v>8</v>
      </c>
      <c r="G1028" s="81">
        <v>11160</v>
      </c>
      <c r="H1028" s="81">
        <v>4388.1120000000001</v>
      </c>
    </row>
    <row r="1029" spans="1:8" x14ac:dyDescent="0.25">
      <c r="A1029" s="78">
        <v>41358</v>
      </c>
      <c r="B1029" s="79">
        <v>2765</v>
      </c>
      <c r="C1029" s="80" t="s">
        <v>56</v>
      </c>
      <c r="D1029" s="80" t="s">
        <v>65</v>
      </c>
      <c r="E1029" s="80" t="s">
        <v>59</v>
      </c>
      <c r="F1029" s="79">
        <v>10</v>
      </c>
      <c r="G1029" s="81">
        <v>11250</v>
      </c>
      <c r="H1029" s="81">
        <v>2397.6000000000004</v>
      </c>
    </row>
    <row r="1030" spans="1:8" x14ac:dyDescent="0.25">
      <c r="A1030" s="78">
        <v>41359</v>
      </c>
      <c r="B1030" s="79">
        <v>2401</v>
      </c>
      <c r="C1030" s="80" t="s">
        <v>53</v>
      </c>
      <c r="D1030" s="80" t="s">
        <v>65</v>
      </c>
      <c r="E1030" s="80" t="s">
        <v>58</v>
      </c>
      <c r="F1030" s="79">
        <v>8</v>
      </c>
      <c r="G1030" s="81">
        <v>5640</v>
      </c>
      <c r="H1030" s="81">
        <v>2969.46</v>
      </c>
    </row>
    <row r="1031" spans="1:8" x14ac:dyDescent="0.25">
      <c r="A1031" s="78">
        <v>41360</v>
      </c>
      <c r="B1031" s="79">
        <v>2402</v>
      </c>
      <c r="C1031" s="80" t="s">
        <v>56</v>
      </c>
      <c r="D1031" s="80" t="s">
        <v>65</v>
      </c>
      <c r="E1031" s="80" t="s">
        <v>58</v>
      </c>
      <c r="F1031" s="79">
        <v>10</v>
      </c>
      <c r="G1031" s="81">
        <v>1635</v>
      </c>
      <c r="H1031" s="81">
        <v>612.9615</v>
      </c>
    </row>
    <row r="1032" spans="1:8" x14ac:dyDescent="0.25">
      <c r="A1032" s="78">
        <v>41361</v>
      </c>
      <c r="B1032" s="79">
        <v>2403</v>
      </c>
      <c r="C1032" s="80" t="s">
        <v>57</v>
      </c>
      <c r="D1032" s="80" t="s">
        <v>65</v>
      </c>
      <c r="E1032" s="80" t="s">
        <v>59</v>
      </c>
      <c r="F1032" s="79">
        <v>8</v>
      </c>
      <c r="G1032" s="81">
        <v>9216</v>
      </c>
      <c r="H1032" s="81">
        <v>2406.7583999999997</v>
      </c>
    </row>
    <row r="1033" spans="1:8" x14ac:dyDescent="0.25">
      <c r="A1033" s="78">
        <v>41362</v>
      </c>
      <c r="B1033" s="79">
        <v>2404</v>
      </c>
      <c r="C1033" s="80" t="s">
        <v>53</v>
      </c>
      <c r="D1033" s="80" t="s">
        <v>65</v>
      </c>
      <c r="E1033" s="80" t="s">
        <v>59</v>
      </c>
      <c r="F1033" s="79">
        <v>10</v>
      </c>
      <c r="G1033" s="81">
        <v>7620</v>
      </c>
      <c r="H1033" s="81">
        <v>1853.3745000000001</v>
      </c>
    </row>
    <row r="1034" spans="1:8" x14ac:dyDescent="0.25">
      <c r="A1034" s="78">
        <v>41363</v>
      </c>
      <c r="B1034" s="79">
        <v>2405</v>
      </c>
      <c r="C1034" s="80" t="s">
        <v>56</v>
      </c>
      <c r="D1034" s="80" t="s">
        <v>65</v>
      </c>
      <c r="E1034" s="80" t="s">
        <v>59</v>
      </c>
      <c r="F1034" s="79">
        <v>10</v>
      </c>
      <c r="G1034" s="81">
        <v>5970</v>
      </c>
      <c r="H1034" s="81">
        <v>5246.1374999999998</v>
      </c>
    </row>
    <row r="1035" spans="1:8" x14ac:dyDescent="0.25">
      <c r="A1035" s="78">
        <v>41364</v>
      </c>
      <c r="B1035" s="79">
        <v>2775</v>
      </c>
      <c r="C1035" s="80" t="s">
        <v>57</v>
      </c>
      <c r="D1035" s="80" t="s">
        <v>65</v>
      </c>
      <c r="E1035" s="80" t="s">
        <v>55</v>
      </c>
      <c r="F1035" s="79">
        <v>10</v>
      </c>
      <c r="G1035" s="81">
        <v>6060</v>
      </c>
      <c r="H1035" s="81">
        <v>1452.7839999999999</v>
      </c>
    </row>
    <row r="1036" spans="1:8" x14ac:dyDescent="0.25">
      <c r="A1036" s="78">
        <v>41365</v>
      </c>
      <c r="B1036" s="79">
        <v>2411</v>
      </c>
      <c r="C1036" s="80" t="s">
        <v>56</v>
      </c>
      <c r="D1036" s="80" t="s">
        <v>65</v>
      </c>
      <c r="E1036" s="80" t="s">
        <v>58</v>
      </c>
      <c r="F1036" s="79">
        <v>8</v>
      </c>
      <c r="G1036" s="81">
        <v>5724</v>
      </c>
      <c r="H1036" s="81">
        <v>849.44159999999999</v>
      </c>
    </row>
    <row r="1037" spans="1:8" x14ac:dyDescent="0.25">
      <c r="A1037" s="78">
        <v>41366</v>
      </c>
      <c r="B1037" s="79">
        <v>2776</v>
      </c>
      <c r="C1037" s="80" t="s">
        <v>53</v>
      </c>
      <c r="D1037" s="80" t="s">
        <v>65</v>
      </c>
      <c r="E1037" s="80" t="s">
        <v>55</v>
      </c>
      <c r="F1037" s="79">
        <v>10</v>
      </c>
      <c r="G1037" s="81">
        <v>10350</v>
      </c>
      <c r="H1037" s="81">
        <v>683.51400000000001</v>
      </c>
    </row>
    <row r="1038" spans="1:8" x14ac:dyDescent="0.25">
      <c r="A1038" s="78">
        <v>41367</v>
      </c>
      <c r="B1038" s="79">
        <v>2412</v>
      </c>
      <c r="C1038" s="80" t="s">
        <v>57</v>
      </c>
      <c r="D1038" s="80" t="s">
        <v>65</v>
      </c>
      <c r="E1038" s="80" t="s">
        <v>59</v>
      </c>
      <c r="F1038" s="79">
        <v>6</v>
      </c>
      <c r="G1038" s="81">
        <v>11475</v>
      </c>
      <c r="H1038" s="81">
        <v>3490.2359999999999</v>
      </c>
    </row>
    <row r="1039" spans="1:8" x14ac:dyDescent="0.25">
      <c r="A1039" s="78">
        <v>41368</v>
      </c>
      <c r="B1039" s="79">
        <v>2777</v>
      </c>
      <c r="C1039" s="80" t="s">
        <v>56</v>
      </c>
      <c r="D1039" s="80" t="s">
        <v>65</v>
      </c>
      <c r="E1039" s="80" t="s">
        <v>55</v>
      </c>
      <c r="F1039" s="79">
        <v>9</v>
      </c>
      <c r="G1039" s="81">
        <v>6831</v>
      </c>
      <c r="H1039" s="81">
        <v>852.96420000000001</v>
      </c>
    </row>
    <row r="1040" spans="1:8" x14ac:dyDescent="0.25">
      <c r="A1040" s="78">
        <v>41369</v>
      </c>
      <c r="B1040" s="79">
        <v>2413</v>
      </c>
      <c r="C1040" s="80" t="s">
        <v>53</v>
      </c>
      <c r="D1040" s="80" t="s">
        <v>65</v>
      </c>
      <c r="E1040" s="80" t="s">
        <v>59</v>
      </c>
      <c r="F1040" s="79">
        <v>6</v>
      </c>
      <c r="G1040" s="81">
        <v>5062.5</v>
      </c>
      <c r="H1040" s="81">
        <v>1971.84375</v>
      </c>
    </row>
    <row r="1041" spans="1:8" x14ac:dyDescent="0.25">
      <c r="A1041" s="78">
        <v>41370</v>
      </c>
      <c r="B1041" s="79">
        <v>2778</v>
      </c>
      <c r="C1041" s="80" t="s">
        <v>57</v>
      </c>
      <c r="D1041" s="80" t="s">
        <v>65</v>
      </c>
      <c r="E1041" s="80" t="s">
        <v>58</v>
      </c>
      <c r="F1041" s="79">
        <v>6</v>
      </c>
      <c r="G1041" s="81">
        <v>5778</v>
      </c>
      <c r="H1041" s="81">
        <v>2354.5349999999999</v>
      </c>
    </row>
    <row r="1042" spans="1:8" x14ac:dyDescent="0.25">
      <c r="A1042" s="78">
        <v>41371</v>
      </c>
      <c r="B1042" s="79">
        <v>2414</v>
      </c>
      <c r="C1042" s="80" t="s">
        <v>56</v>
      </c>
      <c r="D1042" s="80" t="s">
        <v>65</v>
      </c>
      <c r="E1042" s="80" t="s">
        <v>59</v>
      </c>
      <c r="F1042" s="79">
        <v>9</v>
      </c>
      <c r="G1042" s="81">
        <v>13432.5</v>
      </c>
      <c r="H1042" s="81">
        <v>2267.4059999999999</v>
      </c>
    </row>
    <row r="1043" spans="1:8" x14ac:dyDescent="0.25">
      <c r="A1043" s="78">
        <v>41372</v>
      </c>
      <c r="B1043" s="79">
        <v>2779</v>
      </c>
      <c r="C1043" s="80" t="s">
        <v>53</v>
      </c>
      <c r="D1043" s="80" t="s">
        <v>65</v>
      </c>
      <c r="E1043" s="80" t="s">
        <v>58</v>
      </c>
      <c r="F1043" s="79">
        <v>8</v>
      </c>
      <c r="G1043" s="81">
        <v>6516</v>
      </c>
      <c r="H1043" s="81">
        <v>683.31119999999999</v>
      </c>
    </row>
    <row r="1044" spans="1:8" x14ac:dyDescent="0.25">
      <c r="A1044" s="78">
        <v>41373</v>
      </c>
      <c r="B1044" s="79">
        <v>2415</v>
      </c>
      <c r="C1044" s="80" t="s">
        <v>57</v>
      </c>
      <c r="D1044" s="80" t="s">
        <v>65</v>
      </c>
      <c r="E1044" s="80" t="s">
        <v>55</v>
      </c>
      <c r="F1044" s="79">
        <v>10</v>
      </c>
      <c r="G1044" s="81">
        <v>7575</v>
      </c>
      <c r="H1044" s="81">
        <v>578.73</v>
      </c>
    </row>
    <row r="1045" spans="1:8" x14ac:dyDescent="0.25">
      <c r="A1045" s="78">
        <v>41374</v>
      </c>
      <c r="B1045" s="79">
        <v>2780</v>
      </c>
      <c r="C1045" s="80" t="s">
        <v>56</v>
      </c>
      <c r="D1045" s="80" t="s">
        <v>65</v>
      </c>
      <c r="E1045" s="80" t="s">
        <v>58</v>
      </c>
      <c r="F1045" s="79">
        <v>6</v>
      </c>
      <c r="G1045" s="81">
        <v>6084</v>
      </c>
      <c r="H1045" s="81">
        <v>1423.1997000000001</v>
      </c>
    </row>
    <row r="1046" spans="1:8" x14ac:dyDescent="0.25">
      <c r="A1046" s="78">
        <v>41375</v>
      </c>
      <c r="B1046" s="79">
        <v>2416</v>
      </c>
      <c r="C1046" s="80" t="s">
        <v>53</v>
      </c>
      <c r="D1046" s="80" t="s">
        <v>65</v>
      </c>
      <c r="E1046" s="80" t="s">
        <v>55</v>
      </c>
      <c r="F1046" s="79">
        <v>9</v>
      </c>
      <c r="G1046" s="81">
        <v>12487.5</v>
      </c>
      <c r="H1046" s="81">
        <v>912.33675000000005</v>
      </c>
    </row>
    <row r="1047" spans="1:8" x14ac:dyDescent="0.25">
      <c r="A1047" s="78">
        <v>41376</v>
      </c>
      <c r="B1047" s="79">
        <v>2781</v>
      </c>
      <c r="C1047" s="80" t="s">
        <v>57</v>
      </c>
      <c r="D1047" s="80" t="s">
        <v>65</v>
      </c>
      <c r="E1047" s="80" t="s">
        <v>59</v>
      </c>
      <c r="F1047" s="79">
        <v>9</v>
      </c>
      <c r="G1047" s="81">
        <v>7506</v>
      </c>
      <c r="H1047" s="81">
        <v>754.35299999999995</v>
      </c>
    </row>
    <row r="1048" spans="1:8" x14ac:dyDescent="0.25">
      <c r="A1048" s="78">
        <v>41377</v>
      </c>
      <c r="B1048" s="79">
        <v>2417</v>
      </c>
      <c r="C1048" s="80" t="s">
        <v>56</v>
      </c>
      <c r="D1048" s="80" t="s">
        <v>65</v>
      </c>
      <c r="E1048" s="80" t="s">
        <v>55</v>
      </c>
      <c r="F1048" s="79">
        <v>7</v>
      </c>
      <c r="G1048" s="81">
        <v>12022.5</v>
      </c>
      <c r="H1048" s="81">
        <v>4181.9063999999998</v>
      </c>
    </row>
    <row r="1049" spans="1:8" x14ac:dyDescent="0.25">
      <c r="A1049" s="78">
        <v>41378</v>
      </c>
      <c r="B1049" s="79">
        <v>2782</v>
      </c>
      <c r="C1049" s="80" t="s">
        <v>53</v>
      </c>
      <c r="D1049" s="80" t="s">
        <v>65</v>
      </c>
      <c r="E1049" s="80" t="s">
        <v>59</v>
      </c>
      <c r="F1049" s="79">
        <v>9</v>
      </c>
      <c r="G1049" s="81">
        <v>4266</v>
      </c>
      <c r="H1049" s="81">
        <v>1736.2619999999997</v>
      </c>
    </row>
    <row r="1050" spans="1:8" x14ac:dyDescent="0.25">
      <c r="A1050" s="78">
        <v>41379</v>
      </c>
      <c r="B1050" s="79">
        <v>2418</v>
      </c>
      <c r="C1050" s="80" t="s">
        <v>57</v>
      </c>
      <c r="D1050" s="80" t="s">
        <v>65</v>
      </c>
      <c r="E1050" s="80" t="s">
        <v>58</v>
      </c>
      <c r="F1050" s="79">
        <v>7</v>
      </c>
      <c r="G1050" s="81">
        <v>3370.5</v>
      </c>
      <c r="H1050" s="81">
        <v>2058.7013999999999</v>
      </c>
    </row>
    <row r="1051" spans="1:8" x14ac:dyDescent="0.25">
      <c r="A1051" s="78">
        <v>41380</v>
      </c>
      <c r="B1051" s="79">
        <v>2783</v>
      </c>
      <c r="C1051" s="80" t="s">
        <v>56</v>
      </c>
      <c r="D1051" s="80" t="s">
        <v>65</v>
      </c>
      <c r="E1051" s="80" t="s">
        <v>59</v>
      </c>
      <c r="F1051" s="79">
        <v>9</v>
      </c>
      <c r="G1051" s="81">
        <v>2673</v>
      </c>
      <c r="H1051" s="81">
        <v>4602.9059999999999</v>
      </c>
    </row>
    <row r="1052" spans="1:8" x14ac:dyDescent="0.25">
      <c r="A1052" s="78">
        <v>41381</v>
      </c>
      <c r="B1052" s="79">
        <v>2419</v>
      </c>
      <c r="C1052" s="80" t="s">
        <v>53</v>
      </c>
      <c r="D1052" s="80" t="s">
        <v>65</v>
      </c>
      <c r="E1052" s="80" t="s">
        <v>58</v>
      </c>
      <c r="F1052" s="79">
        <v>8</v>
      </c>
      <c r="G1052" s="81">
        <v>6048</v>
      </c>
      <c r="H1052" s="81">
        <v>3281.04</v>
      </c>
    </row>
    <row r="1053" spans="1:8" x14ac:dyDescent="0.25">
      <c r="A1053" s="78">
        <v>41382</v>
      </c>
      <c r="B1053" s="79">
        <v>2784</v>
      </c>
      <c r="C1053" s="80" t="s">
        <v>57</v>
      </c>
      <c r="D1053" s="80" t="s">
        <v>65</v>
      </c>
      <c r="E1053" s="80" t="s">
        <v>55</v>
      </c>
      <c r="F1053" s="79">
        <v>8</v>
      </c>
      <c r="G1053" s="81">
        <v>4428</v>
      </c>
      <c r="H1053" s="81">
        <v>721.09979999999996</v>
      </c>
    </row>
    <row r="1054" spans="1:8" x14ac:dyDescent="0.25">
      <c r="A1054" s="78">
        <v>41383</v>
      </c>
      <c r="B1054" s="79">
        <v>2420</v>
      </c>
      <c r="C1054" s="80" t="s">
        <v>56</v>
      </c>
      <c r="D1054" s="80" t="s">
        <v>65</v>
      </c>
      <c r="E1054" s="80" t="s">
        <v>58</v>
      </c>
      <c r="F1054" s="79">
        <v>10</v>
      </c>
      <c r="G1054" s="81">
        <v>5160</v>
      </c>
      <c r="H1054" s="81">
        <v>2085.1559999999999</v>
      </c>
    </row>
    <row r="1055" spans="1:8" x14ac:dyDescent="0.25">
      <c r="A1055" s="78">
        <v>41384</v>
      </c>
      <c r="B1055" s="79">
        <v>2785</v>
      </c>
      <c r="C1055" s="80" t="s">
        <v>53</v>
      </c>
      <c r="D1055" s="80" t="s">
        <v>65</v>
      </c>
      <c r="E1055" s="80" t="s">
        <v>55</v>
      </c>
      <c r="F1055" s="79">
        <v>7</v>
      </c>
      <c r="G1055" s="81">
        <v>14280</v>
      </c>
      <c r="H1055" s="81">
        <v>4382.5320000000002</v>
      </c>
    </row>
    <row r="1056" spans="1:8" x14ac:dyDescent="0.25">
      <c r="A1056" s="78">
        <v>41385</v>
      </c>
      <c r="B1056" s="79">
        <v>2421</v>
      </c>
      <c r="C1056" s="80" t="s">
        <v>57</v>
      </c>
      <c r="D1056" s="80" t="s">
        <v>65</v>
      </c>
      <c r="E1056" s="80" t="s">
        <v>59</v>
      </c>
      <c r="F1056" s="79">
        <v>7</v>
      </c>
      <c r="G1056" s="81">
        <v>11172</v>
      </c>
      <c r="H1056" s="81">
        <v>2141.1137999999996</v>
      </c>
    </row>
    <row r="1057" spans="1:8" x14ac:dyDescent="0.25">
      <c r="A1057" s="78">
        <v>41386</v>
      </c>
      <c r="B1057" s="79">
        <v>2786</v>
      </c>
      <c r="C1057" s="80" t="s">
        <v>56</v>
      </c>
      <c r="D1057" s="80" t="s">
        <v>65</v>
      </c>
      <c r="E1057" s="80" t="s">
        <v>55</v>
      </c>
      <c r="F1057" s="79">
        <v>7</v>
      </c>
      <c r="G1057" s="81">
        <v>11550</v>
      </c>
      <c r="H1057" s="81">
        <v>2089.395</v>
      </c>
    </row>
    <row r="1058" spans="1:8" x14ac:dyDescent="0.25">
      <c r="A1058" s="78">
        <v>41387</v>
      </c>
      <c r="B1058" s="79">
        <v>2422</v>
      </c>
      <c r="C1058" s="80" t="s">
        <v>53</v>
      </c>
      <c r="D1058" s="80" t="s">
        <v>65</v>
      </c>
      <c r="E1058" s="80" t="s">
        <v>59</v>
      </c>
      <c r="F1058" s="79">
        <v>6</v>
      </c>
      <c r="G1058" s="81">
        <v>9828</v>
      </c>
      <c r="H1058" s="81">
        <v>4660.9290000000001</v>
      </c>
    </row>
    <row r="1059" spans="1:8" x14ac:dyDescent="0.25">
      <c r="A1059" s="78">
        <v>41388</v>
      </c>
      <c r="B1059" s="79">
        <v>2787</v>
      </c>
      <c r="C1059" s="80" t="s">
        <v>57</v>
      </c>
      <c r="D1059" s="80" t="s">
        <v>65</v>
      </c>
      <c r="E1059" s="80" t="s">
        <v>58</v>
      </c>
      <c r="F1059" s="79">
        <v>8</v>
      </c>
      <c r="G1059" s="81">
        <v>7200</v>
      </c>
      <c r="H1059" s="81">
        <v>2219.7600000000002</v>
      </c>
    </row>
    <row r="1060" spans="1:8" x14ac:dyDescent="0.25">
      <c r="A1060" s="78">
        <v>41389</v>
      </c>
      <c r="B1060" s="79">
        <v>2423</v>
      </c>
      <c r="C1060" s="80" t="s">
        <v>56</v>
      </c>
      <c r="D1060" s="80" t="s">
        <v>65</v>
      </c>
      <c r="E1060" s="80" t="s">
        <v>59</v>
      </c>
      <c r="F1060" s="79">
        <v>10</v>
      </c>
      <c r="G1060" s="81">
        <v>5130</v>
      </c>
      <c r="H1060" s="81">
        <v>969.31350000000009</v>
      </c>
    </row>
    <row r="1061" spans="1:8" x14ac:dyDescent="0.25">
      <c r="A1061" s="78">
        <v>41390</v>
      </c>
      <c r="B1061" s="79">
        <v>2788</v>
      </c>
      <c r="C1061" s="80" t="s">
        <v>53</v>
      </c>
      <c r="D1061" s="80" t="s">
        <v>65</v>
      </c>
      <c r="E1061" s="80" t="s">
        <v>58</v>
      </c>
      <c r="F1061" s="79">
        <v>10</v>
      </c>
      <c r="G1061" s="81">
        <v>6780</v>
      </c>
      <c r="H1061" s="81">
        <v>1490.922</v>
      </c>
    </row>
    <row r="1062" spans="1:8" x14ac:dyDescent="0.25">
      <c r="A1062" s="78">
        <v>41391</v>
      </c>
      <c r="B1062" s="79">
        <v>2424</v>
      </c>
      <c r="C1062" s="80" t="s">
        <v>57</v>
      </c>
      <c r="D1062" s="80" t="s">
        <v>65</v>
      </c>
      <c r="E1062" s="80" t="s">
        <v>55</v>
      </c>
      <c r="F1062" s="79">
        <v>10</v>
      </c>
      <c r="G1062" s="81">
        <v>2210</v>
      </c>
      <c r="H1062" s="81">
        <v>2978.8589999999999</v>
      </c>
    </row>
    <row r="1063" spans="1:8" x14ac:dyDescent="0.25">
      <c r="A1063" s="78">
        <v>41392</v>
      </c>
      <c r="B1063" s="79">
        <v>2789</v>
      </c>
      <c r="C1063" s="80" t="s">
        <v>56</v>
      </c>
      <c r="D1063" s="80" t="s">
        <v>65</v>
      </c>
      <c r="E1063" s="80" t="s">
        <v>58</v>
      </c>
      <c r="F1063" s="79">
        <v>7</v>
      </c>
      <c r="G1063" s="81">
        <v>5355</v>
      </c>
      <c r="H1063" s="81">
        <v>1920.3029999999999</v>
      </c>
    </row>
    <row r="1064" spans="1:8" x14ac:dyDescent="0.25">
      <c r="A1064" s="78">
        <v>41393</v>
      </c>
      <c r="B1064" s="79">
        <v>2425</v>
      </c>
      <c r="C1064" s="80" t="s">
        <v>53</v>
      </c>
      <c r="D1064" s="80" t="s">
        <v>65</v>
      </c>
      <c r="E1064" s="80" t="s">
        <v>55</v>
      </c>
      <c r="F1064" s="79">
        <v>6</v>
      </c>
      <c r="G1064" s="81">
        <v>3762</v>
      </c>
      <c r="H1064" s="81">
        <v>3857.9309999999996</v>
      </c>
    </row>
    <row r="1065" spans="1:8" x14ac:dyDescent="0.25">
      <c r="A1065" s="78">
        <v>41394</v>
      </c>
      <c r="B1065" s="79">
        <v>2790</v>
      </c>
      <c r="C1065" s="80" t="s">
        <v>57</v>
      </c>
      <c r="D1065" s="80" t="s">
        <v>65</v>
      </c>
      <c r="E1065" s="80" t="s">
        <v>59</v>
      </c>
      <c r="F1065" s="79">
        <v>6</v>
      </c>
      <c r="G1065" s="81">
        <v>4698</v>
      </c>
      <c r="H1065" s="81">
        <v>587.40659999999991</v>
      </c>
    </row>
    <row r="1066" spans="1:8" x14ac:dyDescent="0.25">
      <c r="A1066" s="78">
        <v>41395</v>
      </c>
      <c r="B1066" s="79">
        <v>2426</v>
      </c>
      <c r="C1066" s="80" t="s">
        <v>56</v>
      </c>
      <c r="D1066" s="80" t="s">
        <v>65</v>
      </c>
      <c r="E1066" s="80" t="s">
        <v>55</v>
      </c>
      <c r="F1066" s="79">
        <v>10</v>
      </c>
      <c r="G1066" s="81">
        <v>3660</v>
      </c>
      <c r="H1066" s="81">
        <v>2663.0160000000001</v>
      </c>
    </row>
    <row r="1067" spans="1:8" x14ac:dyDescent="0.25">
      <c r="A1067" s="78">
        <v>41396</v>
      </c>
      <c r="B1067" s="79">
        <v>2791</v>
      </c>
      <c r="C1067" s="80" t="s">
        <v>53</v>
      </c>
      <c r="D1067" s="80" t="s">
        <v>65</v>
      </c>
      <c r="E1067" s="80" t="s">
        <v>59</v>
      </c>
      <c r="F1067" s="79">
        <v>8</v>
      </c>
      <c r="G1067" s="81">
        <v>1608</v>
      </c>
      <c r="H1067" s="81">
        <v>1651.2552000000001</v>
      </c>
    </row>
    <row r="1068" spans="1:8" x14ac:dyDescent="0.25">
      <c r="A1068" s="78">
        <v>41397</v>
      </c>
      <c r="B1068" s="79">
        <v>2427</v>
      </c>
      <c r="C1068" s="80" t="s">
        <v>57</v>
      </c>
      <c r="D1068" s="80" t="s">
        <v>65</v>
      </c>
      <c r="E1068" s="80" t="s">
        <v>58</v>
      </c>
      <c r="F1068" s="79">
        <v>10</v>
      </c>
      <c r="G1068" s="81">
        <v>4160</v>
      </c>
      <c r="H1068" s="81">
        <v>3580.7200000000003</v>
      </c>
    </row>
    <row r="1069" spans="1:8" x14ac:dyDescent="0.25">
      <c r="A1069" s="78">
        <v>41398</v>
      </c>
      <c r="B1069" s="79">
        <v>2792</v>
      </c>
      <c r="C1069" s="80" t="s">
        <v>56</v>
      </c>
      <c r="D1069" s="80" t="s">
        <v>65</v>
      </c>
      <c r="E1069" s="80" t="s">
        <v>59</v>
      </c>
      <c r="F1069" s="79">
        <v>10</v>
      </c>
      <c r="G1069" s="81">
        <v>4120</v>
      </c>
      <c r="H1069" s="81">
        <v>1837.52</v>
      </c>
    </row>
    <row r="1070" spans="1:8" x14ac:dyDescent="0.25">
      <c r="A1070" s="78">
        <v>41399</v>
      </c>
      <c r="B1070" s="79">
        <v>2428</v>
      </c>
      <c r="C1070" s="80" t="s">
        <v>53</v>
      </c>
      <c r="D1070" s="80" t="s">
        <v>65</v>
      </c>
      <c r="E1070" s="80" t="s">
        <v>58</v>
      </c>
      <c r="F1070" s="79">
        <v>8</v>
      </c>
      <c r="G1070" s="81">
        <v>4416</v>
      </c>
      <c r="H1070" s="81">
        <v>2109.0816</v>
      </c>
    </row>
    <row r="1071" spans="1:8" x14ac:dyDescent="0.25">
      <c r="A1071" s="78">
        <v>41400</v>
      </c>
      <c r="B1071" s="79">
        <v>2793</v>
      </c>
      <c r="C1071" s="80" t="s">
        <v>57</v>
      </c>
      <c r="D1071" s="80" t="s">
        <v>65</v>
      </c>
      <c r="E1071" s="80" t="s">
        <v>55</v>
      </c>
      <c r="F1071" s="79">
        <v>6</v>
      </c>
      <c r="G1071" s="81">
        <v>2178</v>
      </c>
      <c r="H1071" s="81">
        <v>2867.7726000000002</v>
      </c>
    </row>
    <row r="1072" spans="1:8" x14ac:dyDescent="0.25">
      <c r="A1072" s="78">
        <v>41401</v>
      </c>
      <c r="B1072" s="79">
        <v>2429</v>
      </c>
      <c r="C1072" s="80" t="s">
        <v>56</v>
      </c>
      <c r="D1072" s="80" t="s">
        <v>65</v>
      </c>
      <c r="E1072" s="80" t="s">
        <v>58</v>
      </c>
      <c r="F1072" s="79">
        <v>8</v>
      </c>
      <c r="G1072" s="81">
        <v>2496</v>
      </c>
      <c r="H1072" s="81">
        <v>5033.1840000000002</v>
      </c>
    </row>
    <row r="1073" spans="1:8" x14ac:dyDescent="0.25">
      <c r="A1073" s="78">
        <v>41767</v>
      </c>
      <c r="B1073" s="79">
        <v>2794</v>
      </c>
      <c r="C1073" s="80" t="s">
        <v>53</v>
      </c>
      <c r="D1073" s="80" t="s">
        <v>65</v>
      </c>
      <c r="E1073" s="80" t="s">
        <v>55</v>
      </c>
      <c r="F1073" s="79">
        <v>6</v>
      </c>
      <c r="G1073" s="81">
        <v>8784</v>
      </c>
      <c r="H1073" s="81">
        <v>2782.1124</v>
      </c>
    </row>
    <row r="1074" spans="1:8" x14ac:dyDescent="0.25">
      <c r="A1074" s="78">
        <v>41768</v>
      </c>
      <c r="B1074" s="79">
        <v>2430</v>
      </c>
      <c r="C1074" s="80" t="s">
        <v>57</v>
      </c>
      <c r="D1074" s="80" t="s">
        <v>65</v>
      </c>
      <c r="E1074" s="80" t="s">
        <v>59</v>
      </c>
      <c r="F1074" s="79">
        <v>9</v>
      </c>
      <c r="G1074" s="81">
        <v>9324</v>
      </c>
      <c r="H1074" s="81">
        <v>1722.1428000000001</v>
      </c>
    </row>
    <row r="1075" spans="1:8" x14ac:dyDescent="0.25">
      <c r="A1075" s="78">
        <v>41769</v>
      </c>
      <c r="B1075" s="79">
        <v>2795</v>
      </c>
      <c r="C1075" s="80" t="s">
        <v>56</v>
      </c>
      <c r="D1075" s="80" t="s">
        <v>65</v>
      </c>
      <c r="E1075" s="80" t="s">
        <v>55</v>
      </c>
      <c r="F1075" s="79">
        <v>10</v>
      </c>
      <c r="G1075" s="81">
        <v>4260</v>
      </c>
      <c r="H1075" s="81">
        <v>1370.0159999999998</v>
      </c>
    </row>
    <row r="1076" spans="1:8" x14ac:dyDescent="0.25">
      <c r="A1076" s="78">
        <v>41770</v>
      </c>
      <c r="B1076" s="79">
        <v>2431</v>
      </c>
      <c r="C1076" s="80" t="s">
        <v>53</v>
      </c>
      <c r="D1076" s="80" t="s">
        <v>65</v>
      </c>
      <c r="E1076" s="80" t="s">
        <v>59</v>
      </c>
      <c r="F1076" s="79">
        <v>8</v>
      </c>
      <c r="G1076" s="81">
        <v>5760</v>
      </c>
      <c r="H1076" s="81">
        <v>2139.2640000000001</v>
      </c>
    </row>
    <row r="1077" spans="1:8" x14ac:dyDescent="0.25">
      <c r="A1077" s="78">
        <v>41771</v>
      </c>
      <c r="B1077" s="79">
        <v>2796</v>
      </c>
      <c r="C1077" s="80" t="s">
        <v>57</v>
      </c>
      <c r="D1077" s="80" t="s">
        <v>65</v>
      </c>
      <c r="E1077" s="80" t="s">
        <v>58</v>
      </c>
      <c r="F1077" s="79">
        <v>9</v>
      </c>
      <c r="G1077" s="81">
        <v>10440</v>
      </c>
      <c r="H1077" s="81">
        <v>3124.17</v>
      </c>
    </row>
    <row r="1078" spans="1:8" x14ac:dyDescent="0.25">
      <c r="A1078" s="78">
        <v>41772</v>
      </c>
      <c r="B1078" s="79">
        <v>2432</v>
      </c>
      <c r="C1078" s="80" t="s">
        <v>56</v>
      </c>
      <c r="D1078" s="80" t="s">
        <v>65</v>
      </c>
      <c r="E1078" s="80" t="s">
        <v>59</v>
      </c>
      <c r="F1078" s="79">
        <v>9</v>
      </c>
      <c r="G1078" s="81">
        <v>9396</v>
      </c>
      <c r="H1078" s="81">
        <v>3484.9763999999996</v>
      </c>
    </row>
    <row r="1079" spans="1:8" x14ac:dyDescent="0.25">
      <c r="A1079" s="78">
        <v>41773</v>
      </c>
      <c r="B1079" s="79">
        <v>2797</v>
      </c>
      <c r="C1079" s="80" t="s">
        <v>53</v>
      </c>
      <c r="D1079" s="80" t="s">
        <v>65</v>
      </c>
      <c r="E1079" s="80" t="s">
        <v>58</v>
      </c>
      <c r="F1079" s="79">
        <v>6</v>
      </c>
      <c r="G1079" s="81">
        <v>13005</v>
      </c>
      <c r="H1079" s="81">
        <v>2521.9295999999999</v>
      </c>
    </row>
    <row r="1080" spans="1:8" x14ac:dyDescent="0.25">
      <c r="A1080" s="78">
        <v>41774</v>
      </c>
      <c r="B1080" s="79">
        <v>2433</v>
      </c>
      <c r="C1080" s="80" t="s">
        <v>57</v>
      </c>
      <c r="D1080" s="80" t="s">
        <v>65</v>
      </c>
      <c r="E1080" s="80" t="s">
        <v>55</v>
      </c>
      <c r="F1080" s="79">
        <v>10</v>
      </c>
      <c r="G1080" s="81">
        <v>13300</v>
      </c>
      <c r="H1080" s="81">
        <v>4205.46</v>
      </c>
    </row>
    <row r="1081" spans="1:8" x14ac:dyDescent="0.25">
      <c r="A1081" s="78">
        <v>41775</v>
      </c>
      <c r="B1081" s="79">
        <v>2798</v>
      </c>
      <c r="C1081" s="80" t="s">
        <v>56</v>
      </c>
      <c r="D1081" s="80" t="s">
        <v>65</v>
      </c>
      <c r="E1081" s="80" t="s">
        <v>58</v>
      </c>
      <c r="F1081" s="79">
        <v>9</v>
      </c>
      <c r="G1081" s="81">
        <v>2475</v>
      </c>
      <c r="H1081" s="81">
        <v>780.12</v>
      </c>
    </row>
    <row r="1082" spans="1:8" x14ac:dyDescent="0.25">
      <c r="A1082" s="78">
        <v>41776</v>
      </c>
      <c r="B1082" s="79">
        <v>2434</v>
      </c>
      <c r="C1082" s="80" t="s">
        <v>53</v>
      </c>
      <c r="D1082" s="80" t="s">
        <v>65</v>
      </c>
      <c r="E1082" s="80" t="s">
        <v>55</v>
      </c>
      <c r="F1082" s="79">
        <v>10</v>
      </c>
      <c r="G1082" s="81">
        <v>14100</v>
      </c>
      <c r="H1082" s="81">
        <v>3058.29</v>
      </c>
    </row>
    <row r="1083" spans="1:8" x14ac:dyDescent="0.25">
      <c r="A1083" s="78">
        <v>41777</v>
      </c>
      <c r="B1083" s="79">
        <v>2799</v>
      </c>
      <c r="C1083" s="80" t="s">
        <v>57</v>
      </c>
      <c r="D1083" s="80" t="s">
        <v>65</v>
      </c>
      <c r="E1083" s="80" t="s">
        <v>59</v>
      </c>
      <c r="F1083" s="79">
        <v>10</v>
      </c>
      <c r="G1083" s="81">
        <v>10440</v>
      </c>
      <c r="H1083" s="81">
        <v>1908.432</v>
      </c>
    </row>
    <row r="1084" spans="1:8" x14ac:dyDescent="0.25">
      <c r="A1084" s="78">
        <v>41778</v>
      </c>
      <c r="B1084" s="79">
        <v>2435</v>
      </c>
      <c r="C1084" s="80" t="s">
        <v>56</v>
      </c>
      <c r="D1084" s="80" t="s">
        <v>65</v>
      </c>
      <c r="E1084" s="80" t="s">
        <v>55</v>
      </c>
      <c r="F1084" s="79">
        <v>9</v>
      </c>
      <c r="G1084" s="81">
        <v>9108</v>
      </c>
      <c r="H1084" s="81">
        <v>969.77430000000004</v>
      </c>
    </row>
    <row r="1085" spans="1:8" x14ac:dyDescent="0.25">
      <c r="A1085" s="78">
        <v>41779</v>
      </c>
      <c r="B1085" s="79">
        <v>2800</v>
      </c>
      <c r="C1085" s="80" t="s">
        <v>53</v>
      </c>
      <c r="D1085" s="80" t="s">
        <v>65</v>
      </c>
      <c r="E1085" s="80" t="s">
        <v>59</v>
      </c>
      <c r="F1085" s="79">
        <v>8</v>
      </c>
      <c r="G1085" s="81">
        <v>11960</v>
      </c>
      <c r="H1085" s="81">
        <v>4174.04</v>
      </c>
    </row>
    <row r="1086" spans="1:8" x14ac:dyDescent="0.25">
      <c r="A1086" s="78">
        <v>41780</v>
      </c>
      <c r="B1086" s="79">
        <v>2436</v>
      </c>
      <c r="C1086" s="80" t="s">
        <v>57</v>
      </c>
      <c r="D1086" s="80" t="s">
        <v>65</v>
      </c>
      <c r="E1086" s="80" t="s">
        <v>58</v>
      </c>
      <c r="F1086" s="79">
        <v>9</v>
      </c>
      <c r="G1086" s="81">
        <v>10422</v>
      </c>
      <c r="H1086" s="81">
        <v>2384.8141500000002</v>
      </c>
    </row>
    <row r="1087" spans="1:8" x14ac:dyDescent="0.25">
      <c r="A1087" s="78">
        <v>41781</v>
      </c>
      <c r="B1087" s="79">
        <v>2801</v>
      </c>
      <c r="C1087" s="80" t="s">
        <v>56</v>
      </c>
      <c r="D1087" s="80" t="s">
        <v>65</v>
      </c>
      <c r="E1087" s="80" t="s">
        <v>59</v>
      </c>
      <c r="F1087" s="79">
        <v>10</v>
      </c>
      <c r="G1087" s="81">
        <v>2650</v>
      </c>
      <c r="H1087" s="81">
        <v>3340.59</v>
      </c>
    </row>
    <row r="1088" spans="1:8" x14ac:dyDescent="0.25">
      <c r="A1088" s="78">
        <v>41782</v>
      </c>
      <c r="B1088" s="79">
        <v>2437</v>
      </c>
      <c r="C1088" s="80" t="s">
        <v>53</v>
      </c>
      <c r="D1088" s="80" t="s">
        <v>65</v>
      </c>
      <c r="E1088" s="80" t="s">
        <v>58</v>
      </c>
      <c r="F1088" s="79">
        <v>7</v>
      </c>
      <c r="G1088" s="81">
        <v>9660</v>
      </c>
      <c r="H1088" s="81">
        <v>2898.9659999999994</v>
      </c>
    </row>
    <row r="1089" spans="1:8" x14ac:dyDescent="0.25">
      <c r="A1089" s="78">
        <v>41783</v>
      </c>
      <c r="B1089" s="79">
        <v>2802</v>
      </c>
      <c r="C1089" s="80" t="s">
        <v>57</v>
      </c>
      <c r="D1089" s="80" t="s">
        <v>65</v>
      </c>
      <c r="E1089" s="80" t="s">
        <v>55</v>
      </c>
      <c r="F1089" s="79">
        <v>9</v>
      </c>
      <c r="G1089" s="81">
        <v>9990</v>
      </c>
      <c r="H1089" s="81">
        <v>5395.8487500000001</v>
      </c>
    </row>
    <row r="1090" spans="1:8" x14ac:dyDescent="0.25">
      <c r="A1090" s="78">
        <v>41784</v>
      </c>
      <c r="B1090" s="79">
        <v>2438</v>
      </c>
      <c r="C1090" s="80" t="s">
        <v>56</v>
      </c>
      <c r="D1090" s="80" t="s">
        <v>65</v>
      </c>
      <c r="E1090" s="80" t="s">
        <v>58</v>
      </c>
      <c r="F1090" s="79">
        <v>9</v>
      </c>
      <c r="G1090" s="81">
        <v>10980</v>
      </c>
      <c r="H1090" s="81">
        <v>851.60879999999997</v>
      </c>
    </row>
    <row r="1091" spans="1:8" x14ac:dyDescent="0.25">
      <c r="A1091" s="78">
        <v>41785</v>
      </c>
      <c r="B1091" s="79">
        <v>2803</v>
      </c>
      <c r="C1091" s="80" t="s">
        <v>53</v>
      </c>
      <c r="D1091" s="80" t="s">
        <v>65</v>
      </c>
      <c r="E1091" s="80" t="s">
        <v>55</v>
      </c>
      <c r="F1091" s="79">
        <v>9</v>
      </c>
      <c r="G1091" s="81">
        <v>10935</v>
      </c>
      <c r="H1091" s="81">
        <v>3368.8548000000001</v>
      </c>
    </row>
    <row r="1092" spans="1:8" x14ac:dyDescent="0.25">
      <c r="A1092" s="78">
        <v>41786</v>
      </c>
      <c r="B1092" s="79">
        <v>2439</v>
      </c>
      <c r="C1092" s="80" t="s">
        <v>57</v>
      </c>
      <c r="D1092" s="80" t="s">
        <v>65</v>
      </c>
      <c r="E1092" s="80" t="s">
        <v>59</v>
      </c>
      <c r="F1092" s="79">
        <v>7</v>
      </c>
      <c r="G1092" s="81">
        <v>8127</v>
      </c>
      <c r="H1092" s="81">
        <v>1466.1108000000002</v>
      </c>
    </row>
    <row r="1093" spans="1:8" x14ac:dyDescent="0.25">
      <c r="A1093" s="78">
        <v>41787</v>
      </c>
      <c r="B1093" s="79">
        <v>2804</v>
      </c>
      <c r="C1093" s="80" t="s">
        <v>56</v>
      </c>
      <c r="D1093" s="80" t="s">
        <v>65</v>
      </c>
      <c r="E1093" s="80" t="s">
        <v>55</v>
      </c>
      <c r="F1093" s="79">
        <v>7</v>
      </c>
      <c r="G1093" s="81">
        <v>4914</v>
      </c>
      <c r="H1093" s="81">
        <v>3646.1880000000001</v>
      </c>
    </row>
    <row r="1094" spans="1:8" x14ac:dyDescent="0.25">
      <c r="A1094" s="78">
        <v>41788</v>
      </c>
      <c r="B1094" s="79">
        <v>2440</v>
      </c>
      <c r="C1094" s="80" t="s">
        <v>53</v>
      </c>
      <c r="D1094" s="80" t="s">
        <v>65</v>
      </c>
      <c r="E1094" s="80" t="s">
        <v>59</v>
      </c>
      <c r="F1094" s="79">
        <v>10</v>
      </c>
      <c r="G1094" s="81">
        <v>8910</v>
      </c>
      <c r="H1094" s="81">
        <v>5103.9450000000006</v>
      </c>
    </row>
    <row r="1095" spans="1:8" x14ac:dyDescent="0.25">
      <c r="A1095" s="78">
        <v>41789</v>
      </c>
      <c r="B1095" s="79">
        <v>2805</v>
      </c>
      <c r="C1095" s="80" t="s">
        <v>57</v>
      </c>
      <c r="D1095" s="80" t="s">
        <v>65</v>
      </c>
      <c r="E1095" s="80" t="s">
        <v>58</v>
      </c>
      <c r="F1095" s="79">
        <v>8</v>
      </c>
      <c r="G1095" s="81">
        <v>10560</v>
      </c>
      <c r="H1095" s="81">
        <v>915.76319999999998</v>
      </c>
    </row>
    <row r="1096" spans="1:8" x14ac:dyDescent="0.25">
      <c r="A1096" s="78">
        <v>41790</v>
      </c>
      <c r="B1096" s="79">
        <v>2441</v>
      </c>
      <c r="C1096" s="80" t="s">
        <v>56</v>
      </c>
      <c r="D1096" s="80" t="s">
        <v>65</v>
      </c>
      <c r="E1096" s="80" t="s">
        <v>59</v>
      </c>
      <c r="F1096" s="79">
        <v>10</v>
      </c>
      <c r="G1096" s="81">
        <v>2280</v>
      </c>
      <c r="H1096" s="81">
        <v>3961.7280000000001</v>
      </c>
    </row>
    <row r="1097" spans="1:8" x14ac:dyDescent="0.25">
      <c r="A1097" s="78">
        <v>41791</v>
      </c>
      <c r="B1097" s="79">
        <v>2806</v>
      </c>
      <c r="C1097" s="80" t="s">
        <v>53</v>
      </c>
      <c r="D1097" s="80" t="s">
        <v>65</v>
      </c>
      <c r="E1097" s="80" t="s">
        <v>58</v>
      </c>
      <c r="F1097" s="79">
        <v>7</v>
      </c>
      <c r="G1097" s="81">
        <v>2131.5</v>
      </c>
      <c r="H1097" s="81">
        <v>3615.0239999999994</v>
      </c>
    </row>
    <row r="1098" spans="1:8" x14ac:dyDescent="0.25">
      <c r="A1098" s="78">
        <v>41792</v>
      </c>
      <c r="B1098" s="79">
        <v>2442</v>
      </c>
      <c r="C1098" s="80" t="s">
        <v>57</v>
      </c>
      <c r="D1098" s="80" t="s">
        <v>65</v>
      </c>
      <c r="E1098" s="80" t="s">
        <v>55</v>
      </c>
      <c r="F1098" s="79">
        <v>7</v>
      </c>
      <c r="G1098" s="81">
        <v>4046</v>
      </c>
      <c r="H1098" s="81">
        <v>2198.1918000000005</v>
      </c>
    </row>
    <row r="1099" spans="1:8" x14ac:dyDescent="0.25">
      <c r="A1099" s="78">
        <v>41793</v>
      </c>
      <c r="B1099" s="79">
        <v>2807</v>
      </c>
      <c r="C1099" s="80" t="s">
        <v>56</v>
      </c>
      <c r="D1099" s="80" t="s">
        <v>65</v>
      </c>
      <c r="E1099" s="80" t="s">
        <v>58</v>
      </c>
      <c r="F1099" s="79">
        <v>7</v>
      </c>
      <c r="G1099" s="81">
        <v>7612.5</v>
      </c>
      <c r="H1099" s="81">
        <v>609.60900000000004</v>
      </c>
    </row>
    <row r="1100" spans="1:8" x14ac:dyDescent="0.25">
      <c r="A1100" s="78">
        <v>41794</v>
      </c>
      <c r="B1100" s="79">
        <v>2443</v>
      </c>
      <c r="C1100" s="80" t="s">
        <v>53</v>
      </c>
      <c r="D1100" s="80" t="s">
        <v>65</v>
      </c>
      <c r="E1100" s="80" t="s">
        <v>55</v>
      </c>
      <c r="F1100" s="79">
        <v>10</v>
      </c>
      <c r="G1100" s="81">
        <v>9080</v>
      </c>
      <c r="H1100" s="81">
        <v>3489.444</v>
      </c>
    </row>
    <row r="1101" spans="1:8" x14ac:dyDescent="0.25">
      <c r="A1101" s="78">
        <v>41795</v>
      </c>
      <c r="B1101" s="79">
        <v>2808</v>
      </c>
      <c r="C1101" s="80" t="s">
        <v>57</v>
      </c>
      <c r="D1101" s="80" t="s">
        <v>65</v>
      </c>
      <c r="E1101" s="80" t="s">
        <v>59</v>
      </c>
      <c r="F1101" s="79">
        <v>6</v>
      </c>
      <c r="G1101" s="81">
        <v>1458</v>
      </c>
      <c r="H1101" s="81">
        <v>653.7672</v>
      </c>
    </row>
    <row r="1102" spans="1:8" x14ac:dyDescent="0.25">
      <c r="A1102" s="78">
        <v>41796</v>
      </c>
      <c r="B1102" s="79">
        <v>2444</v>
      </c>
      <c r="C1102" s="80" t="s">
        <v>56</v>
      </c>
      <c r="D1102" s="80" t="s">
        <v>65</v>
      </c>
      <c r="E1102" s="80" t="s">
        <v>55</v>
      </c>
      <c r="F1102" s="79">
        <v>7</v>
      </c>
      <c r="G1102" s="81">
        <v>3129</v>
      </c>
      <c r="H1102" s="81">
        <v>686.97194999999999</v>
      </c>
    </row>
    <row r="1103" spans="1:8" x14ac:dyDescent="0.25">
      <c r="A1103" s="78">
        <v>41797</v>
      </c>
      <c r="B1103" s="79">
        <v>2809</v>
      </c>
      <c r="C1103" s="80" t="s">
        <v>53</v>
      </c>
      <c r="D1103" s="80" t="s">
        <v>65</v>
      </c>
      <c r="E1103" s="80" t="s">
        <v>59</v>
      </c>
      <c r="F1103" s="79">
        <v>7</v>
      </c>
      <c r="G1103" s="81">
        <v>1858.5</v>
      </c>
      <c r="H1103" s="81">
        <v>3535.7962500000003</v>
      </c>
    </row>
    <row r="1104" spans="1:8" x14ac:dyDescent="0.25">
      <c r="A1104" s="78">
        <v>41798</v>
      </c>
      <c r="B1104" s="79">
        <v>2445</v>
      </c>
      <c r="C1104" s="80" t="s">
        <v>57</v>
      </c>
      <c r="D1104" s="80" t="s">
        <v>65</v>
      </c>
      <c r="E1104" s="80" t="s">
        <v>58</v>
      </c>
      <c r="F1104" s="79">
        <v>10</v>
      </c>
      <c r="G1104" s="81">
        <v>8370</v>
      </c>
      <c r="H1104" s="81">
        <v>3657.69</v>
      </c>
    </row>
    <row r="1105" spans="1:8" x14ac:dyDescent="0.25">
      <c r="A1105" s="78">
        <v>41799</v>
      </c>
      <c r="B1105" s="79">
        <v>2810</v>
      </c>
      <c r="C1105" s="80" t="s">
        <v>56</v>
      </c>
      <c r="D1105" s="80" t="s">
        <v>65</v>
      </c>
      <c r="E1105" s="80" t="s">
        <v>59</v>
      </c>
      <c r="F1105" s="79">
        <v>8</v>
      </c>
      <c r="G1105" s="81">
        <v>10416</v>
      </c>
      <c r="H1105" s="81">
        <v>3102.9264000000003</v>
      </c>
    </row>
    <row r="1106" spans="1:8" x14ac:dyDescent="0.25">
      <c r="A1106" s="78">
        <v>41800</v>
      </c>
      <c r="B1106" s="79">
        <v>2446</v>
      </c>
      <c r="C1106" s="80" t="s">
        <v>53</v>
      </c>
      <c r="D1106" s="80" t="s">
        <v>65</v>
      </c>
      <c r="E1106" s="80" t="s">
        <v>58</v>
      </c>
      <c r="F1106" s="79">
        <v>8</v>
      </c>
      <c r="G1106" s="81">
        <v>8064</v>
      </c>
      <c r="H1106" s="81">
        <v>2483.712</v>
      </c>
    </row>
    <row r="1107" spans="1:8" x14ac:dyDescent="0.25">
      <c r="A1107" s="78">
        <v>41801</v>
      </c>
      <c r="B1107" s="79">
        <v>2811</v>
      </c>
      <c r="C1107" s="80" t="s">
        <v>57</v>
      </c>
      <c r="D1107" s="80" t="s">
        <v>65</v>
      </c>
      <c r="E1107" s="80" t="s">
        <v>55</v>
      </c>
      <c r="F1107" s="79">
        <v>6</v>
      </c>
      <c r="G1107" s="81">
        <v>2214</v>
      </c>
      <c r="H1107" s="81">
        <v>1799.9819999999997</v>
      </c>
    </row>
    <row r="1108" spans="1:8" x14ac:dyDescent="0.25">
      <c r="A1108" s="78">
        <v>41802</v>
      </c>
      <c r="B1108" s="79">
        <v>2447</v>
      </c>
      <c r="C1108" s="80" t="s">
        <v>56</v>
      </c>
      <c r="D1108" s="80" t="s">
        <v>65</v>
      </c>
      <c r="E1108" s="80" t="s">
        <v>58</v>
      </c>
      <c r="F1108" s="79">
        <v>10</v>
      </c>
      <c r="G1108" s="81">
        <v>2900</v>
      </c>
      <c r="H1108" s="81">
        <v>3108.51</v>
      </c>
    </row>
    <row r="1109" spans="1:8" x14ac:dyDescent="0.25">
      <c r="A1109" s="78">
        <v>41803</v>
      </c>
      <c r="B1109" s="79">
        <v>2812</v>
      </c>
      <c r="C1109" s="80" t="s">
        <v>53</v>
      </c>
      <c r="D1109" s="80" t="s">
        <v>65</v>
      </c>
      <c r="E1109" s="80" t="s">
        <v>55</v>
      </c>
      <c r="F1109" s="79">
        <v>6</v>
      </c>
      <c r="G1109" s="81">
        <v>2214</v>
      </c>
      <c r="H1109" s="81">
        <v>1947.8772000000001</v>
      </c>
    </row>
    <row r="1110" spans="1:8" x14ac:dyDescent="0.25">
      <c r="A1110" s="78">
        <v>41804</v>
      </c>
      <c r="B1110" s="79">
        <v>2448</v>
      </c>
      <c r="C1110" s="80" t="s">
        <v>57</v>
      </c>
      <c r="D1110" s="80" t="s">
        <v>65</v>
      </c>
      <c r="E1110" s="80" t="s">
        <v>59</v>
      </c>
      <c r="F1110" s="79">
        <v>9</v>
      </c>
      <c r="G1110" s="81">
        <v>10044</v>
      </c>
      <c r="H1110" s="81">
        <v>2862.54</v>
      </c>
    </row>
    <row r="1111" spans="1:8" x14ac:dyDescent="0.25">
      <c r="A1111" s="78">
        <v>41805</v>
      </c>
      <c r="B1111" s="79">
        <v>2813</v>
      </c>
      <c r="C1111" s="80" t="s">
        <v>56</v>
      </c>
      <c r="D1111" s="80" t="s">
        <v>65</v>
      </c>
      <c r="E1111" s="80" t="s">
        <v>55</v>
      </c>
      <c r="F1111" s="79">
        <v>8</v>
      </c>
      <c r="G1111" s="81">
        <v>5436</v>
      </c>
      <c r="H1111" s="81">
        <v>578.75280000000009</v>
      </c>
    </row>
    <row r="1112" spans="1:8" x14ac:dyDescent="0.25">
      <c r="A1112" s="78">
        <v>41806</v>
      </c>
      <c r="B1112" s="79">
        <v>2449</v>
      </c>
      <c r="C1112" s="80" t="s">
        <v>53</v>
      </c>
      <c r="D1112" s="80" t="s">
        <v>65</v>
      </c>
      <c r="E1112" s="80" t="s">
        <v>59</v>
      </c>
      <c r="F1112" s="79">
        <v>10</v>
      </c>
      <c r="G1112" s="81">
        <v>13850</v>
      </c>
      <c r="H1112" s="81">
        <v>1676.404</v>
      </c>
    </row>
    <row r="1113" spans="1:8" x14ac:dyDescent="0.25">
      <c r="A1113" s="78">
        <v>41807</v>
      </c>
      <c r="B1113" s="79">
        <v>2814</v>
      </c>
      <c r="C1113" s="80" t="s">
        <v>57</v>
      </c>
      <c r="D1113" s="80" t="s">
        <v>65</v>
      </c>
      <c r="E1113" s="80" t="s">
        <v>58</v>
      </c>
      <c r="F1113" s="79">
        <v>7</v>
      </c>
      <c r="G1113" s="81">
        <v>5544</v>
      </c>
      <c r="H1113" s="81">
        <v>1490.2271999999998</v>
      </c>
    </row>
    <row r="1114" spans="1:8" x14ac:dyDescent="0.25">
      <c r="A1114" s="78">
        <v>41808</v>
      </c>
      <c r="B1114" s="79">
        <v>2450</v>
      </c>
      <c r="C1114" s="80" t="s">
        <v>56</v>
      </c>
      <c r="D1114" s="80" t="s">
        <v>65</v>
      </c>
      <c r="E1114" s="80" t="s">
        <v>59</v>
      </c>
      <c r="F1114" s="79">
        <v>9</v>
      </c>
      <c r="G1114" s="81">
        <v>10584</v>
      </c>
      <c r="H1114" s="81">
        <v>2676.6935999999996</v>
      </c>
    </row>
    <row r="1115" spans="1:8" x14ac:dyDescent="0.25">
      <c r="A1115" s="78">
        <v>41809</v>
      </c>
      <c r="B1115" s="79">
        <v>2815</v>
      </c>
      <c r="C1115" s="80" t="s">
        <v>53</v>
      </c>
      <c r="D1115" s="80" t="s">
        <v>65</v>
      </c>
      <c r="E1115" s="80" t="s">
        <v>58</v>
      </c>
      <c r="F1115" s="79">
        <v>8</v>
      </c>
      <c r="G1115" s="81">
        <v>4688</v>
      </c>
      <c r="H1115" s="81">
        <v>5041.9440000000004</v>
      </c>
    </row>
    <row r="1116" spans="1:8" x14ac:dyDescent="0.25">
      <c r="A1116" s="78">
        <v>41810</v>
      </c>
      <c r="B1116" s="79">
        <v>2451</v>
      </c>
      <c r="C1116" s="80" t="s">
        <v>57</v>
      </c>
      <c r="D1116" s="80" t="s">
        <v>65</v>
      </c>
      <c r="E1116" s="80" t="s">
        <v>55</v>
      </c>
      <c r="F1116" s="79">
        <v>9</v>
      </c>
      <c r="G1116" s="81">
        <v>2376</v>
      </c>
      <c r="H1116" s="81">
        <v>881.25840000000005</v>
      </c>
    </row>
    <row r="1117" spans="1:8" x14ac:dyDescent="0.25">
      <c r="A1117" s="78">
        <v>41811</v>
      </c>
      <c r="B1117" s="79">
        <v>2816</v>
      </c>
      <c r="C1117" s="80" t="s">
        <v>56</v>
      </c>
      <c r="D1117" s="80" t="s">
        <v>65</v>
      </c>
      <c r="E1117" s="80" t="s">
        <v>58</v>
      </c>
      <c r="F1117" s="79">
        <v>6</v>
      </c>
      <c r="G1117" s="81">
        <v>9180</v>
      </c>
      <c r="H1117" s="81">
        <v>1172.4695999999999</v>
      </c>
    </row>
    <row r="1118" spans="1:8" x14ac:dyDescent="0.25">
      <c r="A1118" s="78">
        <v>41812</v>
      </c>
      <c r="B1118" s="79">
        <v>2452</v>
      </c>
      <c r="C1118" s="80" t="s">
        <v>53</v>
      </c>
      <c r="D1118" s="80" t="s">
        <v>65</v>
      </c>
      <c r="E1118" s="80" t="s">
        <v>55</v>
      </c>
      <c r="F1118" s="79">
        <v>6</v>
      </c>
      <c r="G1118" s="81">
        <v>1566</v>
      </c>
      <c r="H1118" s="81">
        <v>2028.5964000000004</v>
      </c>
    </row>
    <row r="1119" spans="1:8" x14ac:dyDescent="0.25">
      <c r="A1119" s="78">
        <v>41813</v>
      </c>
      <c r="B1119" s="79">
        <v>2817</v>
      </c>
      <c r="C1119" s="80" t="s">
        <v>57</v>
      </c>
      <c r="D1119" s="80" t="s">
        <v>65</v>
      </c>
      <c r="E1119" s="80" t="s">
        <v>59</v>
      </c>
      <c r="F1119" s="79">
        <v>9</v>
      </c>
      <c r="G1119" s="81">
        <v>3294</v>
      </c>
      <c r="H1119" s="81">
        <v>1251.3905999999999</v>
      </c>
    </row>
    <row r="1120" spans="1:8" x14ac:dyDescent="0.25">
      <c r="A1120" s="78">
        <v>41814</v>
      </c>
      <c r="B1120" s="79">
        <v>2453</v>
      </c>
      <c r="C1120" s="80" t="s">
        <v>56</v>
      </c>
      <c r="D1120" s="80" t="s">
        <v>65</v>
      </c>
      <c r="E1120" s="80" t="s">
        <v>55</v>
      </c>
      <c r="F1120" s="79">
        <v>9</v>
      </c>
      <c r="G1120" s="81">
        <v>1944</v>
      </c>
      <c r="H1120" s="81">
        <v>1673.3951999999999</v>
      </c>
    </row>
    <row r="1121" spans="1:8" x14ac:dyDescent="0.25">
      <c r="A1121" s="78">
        <v>41815</v>
      </c>
      <c r="B1121" s="79">
        <v>2818</v>
      </c>
      <c r="C1121" s="80" t="s">
        <v>53</v>
      </c>
      <c r="D1121" s="80" t="s">
        <v>65</v>
      </c>
      <c r="E1121" s="80" t="s">
        <v>59</v>
      </c>
      <c r="F1121" s="79">
        <v>8</v>
      </c>
      <c r="G1121" s="81">
        <v>7524</v>
      </c>
      <c r="H1121" s="81">
        <v>4315.0140000000001</v>
      </c>
    </row>
    <row r="1122" spans="1:8" x14ac:dyDescent="0.25">
      <c r="A1122" s="78">
        <v>41816</v>
      </c>
      <c r="B1122" s="79">
        <v>2454</v>
      </c>
      <c r="C1122" s="80" t="s">
        <v>57</v>
      </c>
      <c r="D1122" s="80" t="s">
        <v>65</v>
      </c>
      <c r="E1122" s="80" t="s">
        <v>58</v>
      </c>
      <c r="F1122" s="79">
        <v>6</v>
      </c>
      <c r="G1122" s="81">
        <v>3510</v>
      </c>
      <c r="H1122" s="81">
        <v>2724.6374999999998</v>
      </c>
    </row>
    <row r="1123" spans="1:8" x14ac:dyDescent="0.25">
      <c r="A1123" s="78">
        <v>41817</v>
      </c>
      <c r="B1123" s="79">
        <v>2819</v>
      </c>
      <c r="C1123" s="80" t="s">
        <v>56</v>
      </c>
      <c r="D1123" s="80" t="s">
        <v>65</v>
      </c>
      <c r="E1123" s="80" t="s">
        <v>59</v>
      </c>
      <c r="F1123" s="79">
        <v>7</v>
      </c>
      <c r="G1123" s="81">
        <v>4599</v>
      </c>
      <c r="H1123" s="81">
        <v>2021.2605000000001</v>
      </c>
    </row>
    <row r="1124" spans="1:8" x14ac:dyDescent="0.25">
      <c r="A1124" s="78">
        <v>41818</v>
      </c>
      <c r="B1124" s="79">
        <v>2455</v>
      </c>
      <c r="C1124" s="80" t="s">
        <v>53</v>
      </c>
      <c r="D1124" s="80" t="s">
        <v>65</v>
      </c>
      <c r="E1124" s="80" t="s">
        <v>58</v>
      </c>
      <c r="F1124" s="79">
        <v>7</v>
      </c>
      <c r="G1124" s="81">
        <v>9712.5</v>
      </c>
      <c r="H1124" s="81">
        <v>2367.1305000000002</v>
      </c>
    </row>
    <row r="1125" spans="1:8" x14ac:dyDescent="0.25">
      <c r="A1125" s="78">
        <v>41819</v>
      </c>
      <c r="B1125" s="79">
        <v>2820</v>
      </c>
      <c r="C1125" s="80" t="s">
        <v>57</v>
      </c>
      <c r="D1125" s="80" t="s">
        <v>65</v>
      </c>
      <c r="E1125" s="80" t="s">
        <v>55</v>
      </c>
      <c r="F1125" s="79">
        <v>6</v>
      </c>
      <c r="G1125" s="81">
        <v>6876</v>
      </c>
      <c r="H1125" s="81">
        <v>3053.6316000000002</v>
      </c>
    </row>
    <row r="1126" spans="1:8" x14ac:dyDescent="0.25">
      <c r="A1126" s="78">
        <v>41820</v>
      </c>
      <c r="B1126" s="79">
        <v>2456</v>
      </c>
      <c r="C1126" s="80" t="s">
        <v>56</v>
      </c>
      <c r="D1126" s="80" t="s">
        <v>65</v>
      </c>
      <c r="E1126" s="80" t="s">
        <v>58</v>
      </c>
      <c r="F1126" s="79">
        <v>7</v>
      </c>
      <c r="G1126" s="81">
        <v>2009</v>
      </c>
      <c r="H1126" s="81">
        <v>3864.3114999999998</v>
      </c>
    </row>
    <row r="1127" spans="1:8" x14ac:dyDescent="0.25">
      <c r="A1127" s="78">
        <v>41821</v>
      </c>
      <c r="B1127" s="79">
        <v>2821</v>
      </c>
      <c r="C1127" s="80" t="s">
        <v>53</v>
      </c>
      <c r="D1127" s="80" t="s">
        <v>65</v>
      </c>
      <c r="E1127" s="80" t="s">
        <v>55</v>
      </c>
      <c r="F1127" s="79">
        <v>9</v>
      </c>
      <c r="G1127" s="81">
        <v>8316</v>
      </c>
      <c r="H1127" s="81">
        <v>3690.6407999999997</v>
      </c>
    </row>
    <row r="1128" spans="1:8" x14ac:dyDescent="0.25">
      <c r="A1128" s="78">
        <v>41822</v>
      </c>
      <c r="B1128" s="79">
        <v>2457</v>
      </c>
      <c r="C1128" s="80" t="s">
        <v>57</v>
      </c>
      <c r="D1128" s="80" t="s">
        <v>65</v>
      </c>
      <c r="E1128" s="80" t="s">
        <v>59</v>
      </c>
      <c r="F1128" s="79">
        <v>10</v>
      </c>
      <c r="G1128" s="81">
        <v>5550</v>
      </c>
      <c r="H1128" s="81">
        <v>1232.0999999999999</v>
      </c>
    </row>
    <row r="1129" spans="1:8" x14ac:dyDescent="0.25">
      <c r="A1129" s="78">
        <v>41823</v>
      </c>
      <c r="B1129" s="79">
        <v>2822</v>
      </c>
      <c r="C1129" s="80" t="s">
        <v>56</v>
      </c>
      <c r="D1129" s="80" t="s">
        <v>65</v>
      </c>
      <c r="E1129" s="80" t="s">
        <v>55</v>
      </c>
      <c r="F1129" s="79">
        <v>9</v>
      </c>
      <c r="G1129" s="81">
        <v>11880</v>
      </c>
      <c r="H1129" s="81">
        <v>5095.3320000000003</v>
      </c>
    </row>
    <row r="1130" spans="1:8" x14ac:dyDescent="0.25">
      <c r="A1130" s="78">
        <v>41824</v>
      </c>
      <c r="B1130" s="79">
        <v>2458</v>
      </c>
      <c r="C1130" s="80" t="s">
        <v>53</v>
      </c>
      <c r="D1130" s="80" t="s">
        <v>65</v>
      </c>
      <c r="E1130" s="80" t="s">
        <v>59</v>
      </c>
      <c r="F1130" s="79">
        <v>7</v>
      </c>
      <c r="G1130" s="81">
        <v>9954</v>
      </c>
      <c r="H1130" s="81">
        <v>1101.1612499999999</v>
      </c>
    </row>
    <row r="1131" spans="1:8" x14ac:dyDescent="0.25">
      <c r="A1131" s="78">
        <v>41825</v>
      </c>
      <c r="B1131" s="79">
        <v>2823</v>
      </c>
      <c r="C1131" s="80" t="s">
        <v>57</v>
      </c>
      <c r="D1131" s="80" t="s">
        <v>65</v>
      </c>
      <c r="E1131" s="80" t="s">
        <v>58</v>
      </c>
      <c r="F1131" s="79">
        <v>7</v>
      </c>
      <c r="G1131" s="81">
        <v>2044</v>
      </c>
      <c r="H1131" s="81">
        <v>671.45400000000006</v>
      </c>
    </row>
    <row r="1132" spans="1:8" x14ac:dyDescent="0.25">
      <c r="A1132" s="78">
        <v>41826</v>
      </c>
      <c r="B1132" s="79">
        <v>2459</v>
      </c>
      <c r="C1132" s="80" t="s">
        <v>56</v>
      </c>
      <c r="D1132" s="80" t="s">
        <v>65</v>
      </c>
      <c r="E1132" s="80" t="s">
        <v>59</v>
      </c>
      <c r="F1132" s="79">
        <v>7</v>
      </c>
      <c r="G1132" s="81">
        <v>2625</v>
      </c>
      <c r="H1132" s="81">
        <v>2775.1499999999996</v>
      </c>
    </row>
    <row r="1133" spans="1:8" x14ac:dyDescent="0.25">
      <c r="A1133" s="78">
        <v>41827</v>
      </c>
      <c r="B1133" s="79">
        <v>2824</v>
      </c>
      <c r="C1133" s="80" t="s">
        <v>53</v>
      </c>
      <c r="D1133" s="80" t="s">
        <v>65</v>
      </c>
      <c r="E1133" s="80" t="s">
        <v>58</v>
      </c>
      <c r="F1133" s="79">
        <v>10</v>
      </c>
      <c r="G1133" s="81">
        <v>14650</v>
      </c>
      <c r="H1133" s="81">
        <v>3042.2190000000001</v>
      </c>
    </row>
    <row r="1134" spans="1:8" x14ac:dyDescent="0.25">
      <c r="A1134" s="78">
        <v>41828</v>
      </c>
      <c r="B1134" s="79">
        <v>2460</v>
      </c>
      <c r="C1134" s="80" t="s">
        <v>57</v>
      </c>
      <c r="D1134" s="80" t="s">
        <v>65</v>
      </c>
      <c r="E1134" s="80" t="s">
        <v>55</v>
      </c>
      <c r="F1134" s="79">
        <v>9</v>
      </c>
      <c r="G1134" s="81">
        <v>2997</v>
      </c>
      <c r="H1134" s="81">
        <v>5626.8675000000003</v>
      </c>
    </row>
    <row r="1135" spans="1:8" x14ac:dyDescent="0.25">
      <c r="A1135" s="78">
        <v>41829</v>
      </c>
      <c r="B1135" s="79">
        <v>2825</v>
      </c>
      <c r="C1135" s="80" t="s">
        <v>56</v>
      </c>
      <c r="D1135" s="80" t="s">
        <v>65</v>
      </c>
      <c r="E1135" s="80" t="s">
        <v>58</v>
      </c>
      <c r="F1135" s="79">
        <v>8</v>
      </c>
      <c r="G1135" s="81">
        <v>11070</v>
      </c>
      <c r="H1135" s="81">
        <v>940.5071999999999</v>
      </c>
    </row>
    <row r="1136" spans="1:8" x14ac:dyDescent="0.25">
      <c r="A1136" s="78">
        <v>40909</v>
      </c>
      <c r="B1136" s="79">
        <v>2461</v>
      </c>
      <c r="C1136" s="80" t="s">
        <v>53</v>
      </c>
      <c r="D1136" s="80" t="s">
        <v>64</v>
      </c>
      <c r="E1136" s="80" t="s">
        <v>55</v>
      </c>
      <c r="F1136" s="79">
        <v>10</v>
      </c>
      <c r="G1136" s="81">
        <v>8370</v>
      </c>
      <c r="H1136" s="81">
        <v>3260.9519999999998</v>
      </c>
    </row>
    <row r="1137" spans="1:8" x14ac:dyDescent="0.25">
      <c r="A1137" s="78">
        <v>40910</v>
      </c>
      <c r="B1137" s="79">
        <v>2826</v>
      </c>
      <c r="C1137" s="80" t="s">
        <v>57</v>
      </c>
      <c r="D1137" s="80" t="s">
        <v>64</v>
      </c>
      <c r="E1137" s="80" t="s">
        <v>59</v>
      </c>
      <c r="F1137" s="79">
        <v>6</v>
      </c>
      <c r="G1137" s="81">
        <v>10080</v>
      </c>
      <c r="H1137" s="81">
        <v>2938.5719999999997</v>
      </c>
    </row>
    <row r="1138" spans="1:8" x14ac:dyDescent="0.25">
      <c r="A1138" s="78">
        <v>40911</v>
      </c>
      <c r="B1138" s="79">
        <v>2462</v>
      </c>
      <c r="C1138" s="80" t="s">
        <v>56</v>
      </c>
      <c r="D1138" s="80" t="s">
        <v>64</v>
      </c>
      <c r="E1138" s="80" t="s">
        <v>55</v>
      </c>
      <c r="F1138" s="79">
        <v>6</v>
      </c>
      <c r="G1138" s="81">
        <v>7560</v>
      </c>
      <c r="H1138" s="81">
        <v>2281.6080000000002</v>
      </c>
    </row>
    <row r="1139" spans="1:8" x14ac:dyDescent="0.25">
      <c r="A1139" s="78">
        <v>40913</v>
      </c>
      <c r="B1139" s="79">
        <v>2827</v>
      </c>
      <c r="C1139" s="80" t="s">
        <v>53</v>
      </c>
      <c r="D1139" s="80" t="s">
        <v>64</v>
      </c>
      <c r="E1139" s="80" t="s">
        <v>59</v>
      </c>
      <c r="F1139" s="79">
        <v>8</v>
      </c>
      <c r="G1139" s="81">
        <v>7248</v>
      </c>
      <c r="H1139" s="81">
        <v>1923.2568000000001</v>
      </c>
    </row>
    <row r="1140" spans="1:8" x14ac:dyDescent="0.25">
      <c r="A1140" s="78">
        <v>40914</v>
      </c>
      <c r="B1140" s="79">
        <v>2463</v>
      </c>
      <c r="C1140" s="80" t="s">
        <v>57</v>
      </c>
      <c r="D1140" s="80" t="s">
        <v>64</v>
      </c>
      <c r="E1140" s="80" t="s">
        <v>58</v>
      </c>
      <c r="F1140" s="79">
        <v>10</v>
      </c>
      <c r="G1140" s="81">
        <v>14025</v>
      </c>
      <c r="H1140" s="81">
        <v>1848.4950000000003</v>
      </c>
    </row>
    <row r="1141" spans="1:8" x14ac:dyDescent="0.25">
      <c r="A1141" s="78">
        <v>40915</v>
      </c>
      <c r="B1141" s="79">
        <v>2828</v>
      </c>
      <c r="C1141" s="80" t="s">
        <v>56</v>
      </c>
      <c r="D1141" s="80" t="s">
        <v>64</v>
      </c>
      <c r="E1141" s="80" t="s">
        <v>59</v>
      </c>
      <c r="F1141" s="79">
        <v>8</v>
      </c>
      <c r="G1141" s="81">
        <v>2256</v>
      </c>
      <c r="H1141" s="81">
        <v>1967.232</v>
      </c>
    </row>
    <row r="1142" spans="1:8" x14ac:dyDescent="0.25">
      <c r="A1142" s="78">
        <v>40916</v>
      </c>
      <c r="B1142" s="79">
        <v>2464</v>
      </c>
      <c r="C1142" s="80" t="s">
        <v>53</v>
      </c>
      <c r="D1142" s="80" t="s">
        <v>64</v>
      </c>
      <c r="E1142" s="80" t="s">
        <v>58</v>
      </c>
      <c r="F1142" s="79">
        <v>6</v>
      </c>
      <c r="G1142" s="81">
        <v>11002.5</v>
      </c>
      <c r="H1142" s="81">
        <v>4562.73675</v>
      </c>
    </row>
    <row r="1143" spans="1:8" x14ac:dyDescent="0.25">
      <c r="A1143" s="78">
        <v>40917</v>
      </c>
      <c r="B1143" s="79">
        <v>2829</v>
      </c>
      <c r="C1143" s="80" t="s">
        <v>57</v>
      </c>
      <c r="D1143" s="80" t="s">
        <v>64</v>
      </c>
      <c r="E1143" s="80" t="s">
        <v>55</v>
      </c>
      <c r="F1143" s="79">
        <v>10</v>
      </c>
      <c r="G1143" s="81">
        <v>10300</v>
      </c>
      <c r="H1143" s="81">
        <v>2440.482</v>
      </c>
    </row>
    <row r="1144" spans="1:8" x14ac:dyDescent="0.25">
      <c r="A1144" s="78">
        <v>40918</v>
      </c>
      <c r="B1144" s="79">
        <v>2465</v>
      </c>
      <c r="C1144" s="80" t="s">
        <v>56</v>
      </c>
      <c r="D1144" s="80" t="s">
        <v>64</v>
      </c>
      <c r="E1144" s="80" t="s">
        <v>58</v>
      </c>
      <c r="F1144" s="79">
        <v>8</v>
      </c>
      <c r="G1144" s="81">
        <v>5832</v>
      </c>
      <c r="H1144" s="81">
        <v>1251.2556</v>
      </c>
    </row>
    <row r="1145" spans="1:8" x14ac:dyDescent="0.25">
      <c r="A1145" s="78">
        <v>40919</v>
      </c>
      <c r="B1145" s="79">
        <v>2830</v>
      </c>
      <c r="C1145" s="80" t="s">
        <v>53</v>
      </c>
      <c r="D1145" s="80" t="s">
        <v>64</v>
      </c>
      <c r="E1145" s="80" t="s">
        <v>55</v>
      </c>
      <c r="F1145" s="79">
        <v>7</v>
      </c>
      <c r="G1145" s="81">
        <v>2173.5</v>
      </c>
      <c r="H1145" s="81">
        <v>3364.5779999999995</v>
      </c>
    </row>
    <row r="1146" spans="1:8" x14ac:dyDescent="0.25">
      <c r="A1146" s="78">
        <v>40920</v>
      </c>
      <c r="B1146" s="79">
        <v>2466</v>
      </c>
      <c r="C1146" s="80" t="s">
        <v>57</v>
      </c>
      <c r="D1146" s="80" t="s">
        <v>64</v>
      </c>
      <c r="E1146" s="80" t="s">
        <v>59</v>
      </c>
      <c r="F1146" s="79">
        <v>6</v>
      </c>
      <c r="G1146" s="81">
        <v>3546</v>
      </c>
      <c r="H1146" s="81">
        <v>2980.7676000000001</v>
      </c>
    </row>
    <row r="1147" spans="1:8" x14ac:dyDescent="0.25">
      <c r="A1147" s="78">
        <v>40921</v>
      </c>
      <c r="B1147" s="79">
        <v>2831</v>
      </c>
      <c r="C1147" s="80" t="s">
        <v>56</v>
      </c>
      <c r="D1147" s="80" t="s">
        <v>64</v>
      </c>
      <c r="E1147" s="80" t="s">
        <v>55</v>
      </c>
      <c r="F1147" s="79">
        <v>6</v>
      </c>
      <c r="G1147" s="81">
        <v>6439.5</v>
      </c>
      <c r="H1147" s="81">
        <v>901.31534999999997</v>
      </c>
    </row>
    <row r="1148" spans="1:8" x14ac:dyDescent="0.25">
      <c r="A1148" s="78">
        <v>40922</v>
      </c>
      <c r="B1148" s="79">
        <v>2467</v>
      </c>
      <c r="C1148" s="80" t="s">
        <v>53</v>
      </c>
      <c r="D1148" s="80" t="s">
        <v>64</v>
      </c>
      <c r="E1148" s="80" t="s">
        <v>59</v>
      </c>
      <c r="F1148" s="79">
        <v>10</v>
      </c>
      <c r="G1148" s="81">
        <v>14300</v>
      </c>
      <c r="H1148" s="81">
        <v>5694.26</v>
      </c>
    </row>
    <row r="1149" spans="1:8" x14ac:dyDescent="0.25">
      <c r="A1149" s="78">
        <v>40923</v>
      </c>
      <c r="B1149" s="79">
        <v>2832</v>
      </c>
      <c r="C1149" s="80" t="s">
        <v>57</v>
      </c>
      <c r="D1149" s="80" t="s">
        <v>64</v>
      </c>
      <c r="E1149" s="80" t="s">
        <v>58</v>
      </c>
      <c r="F1149" s="79">
        <v>8</v>
      </c>
      <c r="G1149" s="81">
        <v>12060</v>
      </c>
      <c r="H1149" s="81">
        <v>2411.0352000000003</v>
      </c>
    </row>
    <row r="1150" spans="1:8" x14ac:dyDescent="0.25">
      <c r="A1150" s="78">
        <v>40924</v>
      </c>
      <c r="B1150" s="79">
        <v>2468</v>
      </c>
      <c r="C1150" s="80" t="s">
        <v>56</v>
      </c>
      <c r="D1150" s="80" t="s">
        <v>64</v>
      </c>
      <c r="E1150" s="80" t="s">
        <v>59</v>
      </c>
      <c r="F1150" s="79">
        <v>9</v>
      </c>
      <c r="G1150" s="81">
        <v>4104</v>
      </c>
      <c r="H1150" s="81">
        <v>632.22119999999995</v>
      </c>
    </row>
    <row r="1151" spans="1:8" x14ac:dyDescent="0.25">
      <c r="A1151" s="78">
        <v>40925</v>
      </c>
      <c r="B1151" s="79">
        <v>2833</v>
      </c>
      <c r="C1151" s="80" t="s">
        <v>53</v>
      </c>
      <c r="D1151" s="80" t="s">
        <v>64</v>
      </c>
      <c r="E1151" s="80" t="s">
        <v>58</v>
      </c>
      <c r="F1151" s="79">
        <v>8</v>
      </c>
      <c r="G1151" s="81">
        <v>10640</v>
      </c>
      <c r="H1151" s="81">
        <v>2694.0480000000002</v>
      </c>
    </row>
    <row r="1152" spans="1:8" x14ac:dyDescent="0.25">
      <c r="A1152" s="78">
        <v>40926</v>
      </c>
      <c r="B1152" s="79">
        <v>2469</v>
      </c>
      <c r="C1152" s="80" t="s">
        <v>57</v>
      </c>
      <c r="D1152" s="80" t="s">
        <v>64</v>
      </c>
      <c r="E1152" s="80" t="s">
        <v>55</v>
      </c>
      <c r="F1152" s="79">
        <v>6</v>
      </c>
      <c r="G1152" s="81">
        <v>3654</v>
      </c>
      <c r="H1152" s="81">
        <v>2649.8807999999999</v>
      </c>
    </row>
    <row r="1153" spans="1:8" x14ac:dyDescent="0.25">
      <c r="A1153" s="78">
        <v>40927</v>
      </c>
      <c r="B1153" s="79">
        <v>2834</v>
      </c>
      <c r="C1153" s="80" t="s">
        <v>56</v>
      </c>
      <c r="D1153" s="80" t="s">
        <v>64</v>
      </c>
      <c r="E1153" s="80" t="s">
        <v>58</v>
      </c>
      <c r="F1153" s="79">
        <v>8</v>
      </c>
      <c r="G1153" s="81">
        <v>7440</v>
      </c>
      <c r="H1153" s="81">
        <v>1705.2479999999998</v>
      </c>
    </row>
    <row r="1154" spans="1:8" x14ac:dyDescent="0.25">
      <c r="A1154" s="78">
        <v>40928</v>
      </c>
      <c r="B1154" s="79">
        <v>2470</v>
      </c>
      <c r="C1154" s="80" t="s">
        <v>53</v>
      </c>
      <c r="D1154" s="80" t="s">
        <v>64</v>
      </c>
      <c r="E1154" s="80" t="s">
        <v>55</v>
      </c>
      <c r="F1154" s="79">
        <v>10</v>
      </c>
      <c r="G1154" s="81">
        <v>9840</v>
      </c>
      <c r="H1154" s="81">
        <v>3874.5</v>
      </c>
    </row>
    <row r="1155" spans="1:8" x14ac:dyDescent="0.25">
      <c r="A1155" s="78">
        <v>40929</v>
      </c>
      <c r="B1155" s="79">
        <v>2835</v>
      </c>
      <c r="C1155" s="80" t="s">
        <v>57</v>
      </c>
      <c r="D1155" s="80" t="s">
        <v>64</v>
      </c>
      <c r="E1155" s="80" t="s">
        <v>59</v>
      </c>
      <c r="F1155" s="79">
        <v>6</v>
      </c>
      <c r="G1155" s="81">
        <v>7128</v>
      </c>
      <c r="H1155" s="81">
        <v>2157.6456000000003</v>
      </c>
    </row>
    <row r="1156" spans="1:8" x14ac:dyDescent="0.25">
      <c r="A1156" s="78">
        <v>40930</v>
      </c>
      <c r="B1156" s="79">
        <v>2471</v>
      </c>
      <c r="C1156" s="80" t="s">
        <v>56</v>
      </c>
      <c r="D1156" s="80" t="s">
        <v>64</v>
      </c>
      <c r="E1156" s="80" t="s">
        <v>55</v>
      </c>
      <c r="F1156" s="79">
        <v>9</v>
      </c>
      <c r="G1156" s="81">
        <v>10440</v>
      </c>
      <c r="H1156" s="81">
        <v>3222.8279999999995</v>
      </c>
    </row>
    <row r="1157" spans="1:8" x14ac:dyDescent="0.25">
      <c r="A1157" s="78">
        <v>40931</v>
      </c>
      <c r="B1157" s="79">
        <v>2836</v>
      </c>
      <c r="C1157" s="80" t="s">
        <v>53</v>
      </c>
      <c r="D1157" s="80" t="s">
        <v>64</v>
      </c>
      <c r="E1157" s="80" t="s">
        <v>59</v>
      </c>
      <c r="F1157" s="79">
        <v>6</v>
      </c>
      <c r="G1157" s="81">
        <v>2412</v>
      </c>
      <c r="H1157" s="81">
        <v>2929.1328000000003</v>
      </c>
    </row>
    <row r="1158" spans="1:8" x14ac:dyDescent="0.25">
      <c r="A1158" s="78">
        <v>40932</v>
      </c>
      <c r="B1158" s="79">
        <v>2472</v>
      </c>
      <c r="C1158" s="80" t="s">
        <v>57</v>
      </c>
      <c r="D1158" s="80" t="s">
        <v>64</v>
      </c>
      <c r="E1158" s="80" t="s">
        <v>58</v>
      </c>
      <c r="F1158" s="79">
        <v>9</v>
      </c>
      <c r="G1158" s="81">
        <v>2794.5</v>
      </c>
      <c r="H1158" s="81">
        <v>5992.8052500000003</v>
      </c>
    </row>
    <row r="1159" spans="1:8" x14ac:dyDescent="0.25">
      <c r="A1159" s="78">
        <v>40933</v>
      </c>
      <c r="B1159" s="79">
        <v>2837</v>
      </c>
      <c r="C1159" s="80" t="s">
        <v>56</v>
      </c>
      <c r="D1159" s="80" t="s">
        <v>64</v>
      </c>
      <c r="E1159" s="80" t="s">
        <v>59</v>
      </c>
      <c r="F1159" s="79">
        <v>8</v>
      </c>
      <c r="G1159" s="81">
        <v>2988</v>
      </c>
      <c r="H1159" s="81">
        <v>1167.4115999999999</v>
      </c>
    </row>
    <row r="1160" spans="1:8" x14ac:dyDescent="0.25">
      <c r="A1160" s="78">
        <v>40934</v>
      </c>
      <c r="B1160" s="79">
        <v>2473</v>
      </c>
      <c r="C1160" s="80" t="s">
        <v>53</v>
      </c>
      <c r="D1160" s="80" t="s">
        <v>64</v>
      </c>
      <c r="E1160" s="80" t="s">
        <v>58</v>
      </c>
      <c r="F1160" s="79">
        <v>7</v>
      </c>
      <c r="G1160" s="81">
        <v>4830</v>
      </c>
      <c r="H1160" s="81">
        <v>3731.1750000000002</v>
      </c>
    </row>
    <row r="1161" spans="1:8" x14ac:dyDescent="0.25">
      <c r="A1161" s="78">
        <v>40935</v>
      </c>
      <c r="B1161" s="79">
        <v>2838</v>
      </c>
      <c r="C1161" s="80" t="s">
        <v>57</v>
      </c>
      <c r="D1161" s="80" t="s">
        <v>64</v>
      </c>
      <c r="E1161" s="80" t="s">
        <v>55</v>
      </c>
      <c r="F1161" s="79">
        <v>8</v>
      </c>
      <c r="G1161" s="81">
        <v>8760</v>
      </c>
      <c r="H1161" s="81">
        <v>1515.8303999999998</v>
      </c>
    </row>
    <row r="1162" spans="1:8" x14ac:dyDescent="0.25">
      <c r="A1162" s="78">
        <v>40936</v>
      </c>
      <c r="B1162" s="79">
        <v>2474</v>
      </c>
      <c r="C1162" s="80" t="s">
        <v>56</v>
      </c>
      <c r="D1162" s="80" t="s">
        <v>64</v>
      </c>
      <c r="E1162" s="80" t="s">
        <v>58</v>
      </c>
      <c r="F1162" s="79">
        <v>6</v>
      </c>
      <c r="G1162" s="81">
        <v>1377</v>
      </c>
      <c r="H1162" s="81">
        <v>533.31209999999987</v>
      </c>
    </row>
    <row r="1163" spans="1:8" x14ac:dyDescent="0.25">
      <c r="A1163" s="78">
        <v>40937</v>
      </c>
      <c r="B1163" s="79">
        <v>2839</v>
      </c>
      <c r="C1163" s="80" t="s">
        <v>53</v>
      </c>
      <c r="D1163" s="80" t="s">
        <v>64</v>
      </c>
      <c r="E1163" s="80" t="s">
        <v>55</v>
      </c>
      <c r="F1163" s="79">
        <v>8</v>
      </c>
      <c r="G1163" s="81">
        <v>10704</v>
      </c>
      <c r="H1163" s="81">
        <v>1048.1891999999998</v>
      </c>
    </row>
    <row r="1164" spans="1:8" x14ac:dyDescent="0.25">
      <c r="A1164" s="78">
        <v>40938</v>
      </c>
      <c r="B1164" s="79">
        <v>2475</v>
      </c>
      <c r="C1164" s="80" t="s">
        <v>57</v>
      </c>
      <c r="D1164" s="80" t="s">
        <v>64</v>
      </c>
      <c r="E1164" s="80" t="s">
        <v>59</v>
      </c>
      <c r="F1164" s="79">
        <v>7</v>
      </c>
      <c r="G1164" s="81">
        <v>4830</v>
      </c>
      <c r="H1164" s="81">
        <v>3560.6760000000004</v>
      </c>
    </row>
    <row r="1165" spans="1:8" x14ac:dyDescent="0.25">
      <c r="A1165" s="78">
        <v>40939</v>
      </c>
      <c r="B1165" s="79">
        <v>2840</v>
      </c>
      <c r="C1165" s="80" t="s">
        <v>56</v>
      </c>
      <c r="D1165" s="80" t="s">
        <v>64</v>
      </c>
      <c r="E1165" s="80" t="s">
        <v>55</v>
      </c>
      <c r="F1165" s="79">
        <v>9</v>
      </c>
      <c r="G1165" s="81">
        <v>2268</v>
      </c>
      <c r="H1165" s="81">
        <v>990.20879999999988</v>
      </c>
    </row>
    <row r="1166" spans="1:8" x14ac:dyDescent="0.25">
      <c r="A1166" s="78">
        <v>40940</v>
      </c>
      <c r="B1166" s="79">
        <v>2476</v>
      </c>
      <c r="C1166" s="80" t="s">
        <v>53</v>
      </c>
      <c r="D1166" s="80" t="s">
        <v>64</v>
      </c>
      <c r="E1166" s="80" t="s">
        <v>59</v>
      </c>
      <c r="F1166" s="79">
        <v>8</v>
      </c>
      <c r="G1166" s="81">
        <v>4656</v>
      </c>
      <c r="H1166" s="81">
        <v>4615.26</v>
      </c>
    </row>
    <row r="1167" spans="1:8" x14ac:dyDescent="0.25">
      <c r="A1167" s="78">
        <v>40941</v>
      </c>
      <c r="B1167" s="79">
        <v>2841</v>
      </c>
      <c r="C1167" s="80" t="s">
        <v>57</v>
      </c>
      <c r="D1167" s="80" t="s">
        <v>64</v>
      </c>
      <c r="E1167" s="80" t="s">
        <v>58</v>
      </c>
      <c r="F1167" s="79">
        <v>6</v>
      </c>
      <c r="G1167" s="81">
        <v>3510</v>
      </c>
      <c r="H1167" s="81">
        <v>591.2595</v>
      </c>
    </row>
    <row r="1168" spans="1:8" x14ac:dyDescent="0.25">
      <c r="A1168" s="78">
        <v>40942</v>
      </c>
      <c r="B1168" s="79">
        <v>2477</v>
      </c>
      <c r="C1168" s="80" t="s">
        <v>56</v>
      </c>
      <c r="D1168" s="80" t="s">
        <v>64</v>
      </c>
      <c r="E1168" s="80" t="s">
        <v>59</v>
      </c>
      <c r="F1168" s="79">
        <v>10</v>
      </c>
      <c r="G1168" s="81">
        <v>6060</v>
      </c>
      <c r="H1168" s="81">
        <v>601.75800000000004</v>
      </c>
    </row>
    <row r="1169" spans="1:8" x14ac:dyDescent="0.25">
      <c r="A1169" s="78">
        <v>40943</v>
      </c>
      <c r="B1169" s="79">
        <v>2842</v>
      </c>
      <c r="C1169" s="80" t="s">
        <v>53</v>
      </c>
      <c r="D1169" s="80" t="s">
        <v>64</v>
      </c>
      <c r="E1169" s="80" t="s">
        <v>58</v>
      </c>
      <c r="F1169" s="79">
        <v>10</v>
      </c>
      <c r="G1169" s="81">
        <v>2100</v>
      </c>
      <c r="H1169" s="81">
        <v>2436.84</v>
      </c>
    </row>
    <row r="1170" spans="1:8" x14ac:dyDescent="0.25">
      <c r="A1170" s="78">
        <v>40944</v>
      </c>
      <c r="B1170" s="79">
        <v>2478</v>
      </c>
      <c r="C1170" s="80" t="s">
        <v>57</v>
      </c>
      <c r="D1170" s="80" t="s">
        <v>64</v>
      </c>
      <c r="E1170" s="80" t="s">
        <v>55</v>
      </c>
      <c r="F1170" s="79">
        <v>6</v>
      </c>
      <c r="G1170" s="81">
        <v>4302</v>
      </c>
      <c r="H1170" s="81">
        <v>921.27329999999995</v>
      </c>
    </row>
    <row r="1171" spans="1:8" x14ac:dyDescent="0.25">
      <c r="A1171" s="78">
        <v>40945</v>
      </c>
      <c r="B1171" s="79">
        <v>2843</v>
      </c>
      <c r="C1171" s="80" t="s">
        <v>56</v>
      </c>
      <c r="D1171" s="80" t="s">
        <v>64</v>
      </c>
      <c r="E1171" s="80" t="s">
        <v>58</v>
      </c>
      <c r="F1171" s="79">
        <v>6</v>
      </c>
      <c r="G1171" s="81">
        <v>4950</v>
      </c>
      <c r="H1171" s="81">
        <v>3771.9</v>
      </c>
    </row>
    <row r="1172" spans="1:8" x14ac:dyDescent="0.25">
      <c r="A1172" s="78">
        <v>40946</v>
      </c>
      <c r="B1172" s="79">
        <v>2479</v>
      </c>
      <c r="C1172" s="80" t="s">
        <v>53</v>
      </c>
      <c r="D1172" s="80" t="s">
        <v>64</v>
      </c>
      <c r="E1172" s="80" t="s">
        <v>55</v>
      </c>
      <c r="F1172" s="79">
        <v>9</v>
      </c>
      <c r="G1172" s="81">
        <v>8586</v>
      </c>
      <c r="H1172" s="81">
        <v>6004.4759999999997</v>
      </c>
    </row>
    <row r="1173" spans="1:8" x14ac:dyDescent="0.25">
      <c r="A1173" s="78">
        <v>40947</v>
      </c>
      <c r="B1173" s="79">
        <v>2844</v>
      </c>
      <c r="C1173" s="80" t="s">
        <v>57</v>
      </c>
      <c r="D1173" s="80" t="s">
        <v>64</v>
      </c>
      <c r="E1173" s="80" t="s">
        <v>59</v>
      </c>
      <c r="F1173" s="79">
        <v>8</v>
      </c>
      <c r="G1173" s="81">
        <v>4176</v>
      </c>
      <c r="H1173" s="81">
        <v>2659.6943999999994</v>
      </c>
    </row>
    <row r="1174" spans="1:8" x14ac:dyDescent="0.25">
      <c r="A1174" s="78">
        <v>40948</v>
      </c>
      <c r="B1174" s="79">
        <v>2480</v>
      </c>
      <c r="C1174" s="80" t="s">
        <v>56</v>
      </c>
      <c r="D1174" s="80" t="s">
        <v>64</v>
      </c>
      <c r="E1174" s="80" t="s">
        <v>55</v>
      </c>
      <c r="F1174" s="79">
        <v>7</v>
      </c>
      <c r="G1174" s="81">
        <v>6615</v>
      </c>
      <c r="H1174" s="81">
        <v>1713.1196250000003</v>
      </c>
    </row>
    <row r="1175" spans="1:8" x14ac:dyDescent="0.25">
      <c r="A1175" s="78">
        <v>40949</v>
      </c>
      <c r="B1175" s="79">
        <v>2845</v>
      </c>
      <c r="C1175" s="80" t="s">
        <v>53</v>
      </c>
      <c r="D1175" s="80" t="s">
        <v>64</v>
      </c>
      <c r="E1175" s="80" t="s">
        <v>59</v>
      </c>
      <c r="F1175" s="79">
        <v>8</v>
      </c>
      <c r="G1175" s="81">
        <v>7668</v>
      </c>
      <c r="H1175" s="81">
        <v>3251.9987999999994</v>
      </c>
    </row>
    <row r="1176" spans="1:8" x14ac:dyDescent="0.25">
      <c r="A1176" s="78">
        <v>40950</v>
      </c>
      <c r="B1176" s="79">
        <v>2481</v>
      </c>
      <c r="C1176" s="80" t="s">
        <v>57</v>
      </c>
      <c r="D1176" s="80" t="s">
        <v>64</v>
      </c>
      <c r="E1176" s="80" t="s">
        <v>58</v>
      </c>
      <c r="F1176" s="79">
        <v>9</v>
      </c>
      <c r="G1176" s="81">
        <v>4887</v>
      </c>
      <c r="H1176" s="81">
        <v>3844.8472500000003</v>
      </c>
    </row>
    <row r="1177" spans="1:8" x14ac:dyDescent="0.25">
      <c r="A1177" s="78">
        <v>40951</v>
      </c>
      <c r="B1177" s="79">
        <v>2846</v>
      </c>
      <c r="C1177" s="80" t="s">
        <v>56</v>
      </c>
      <c r="D1177" s="80" t="s">
        <v>64</v>
      </c>
      <c r="E1177" s="80" t="s">
        <v>59</v>
      </c>
      <c r="F1177" s="79">
        <v>9</v>
      </c>
      <c r="G1177" s="81">
        <v>3753</v>
      </c>
      <c r="H1177" s="81">
        <v>780.24869999999999</v>
      </c>
    </row>
    <row r="1178" spans="1:8" x14ac:dyDescent="0.25">
      <c r="A1178" s="78">
        <v>40952</v>
      </c>
      <c r="B1178" s="79">
        <v>2482</v>
      </c>
      <c r="C1178" s="80" t="s">
        <v>53</v>
      </c>
      <c r="D1178" s="80" t="s">
        <v>64</v>
      </c>
      <c r="E1178" s="80" t="s">
        <v>58</v>
      </c>
      <c r="F1178" s="79">
        <v>9</v>
      </c>
      <c r="G1178" s="81">
        <v>3861</v>
      </c>
      <c r="H1178" s="81">
        <v>3315.6337500000009</v>
      </c>
    </row>
    <row r="1179" spans="1:8" x14ac:dyDescent="0.25">
      <c r="A1179" s="78">
        <v>40953</v>
      </c>
      <c r="B1179" s="79">
        <v>2847</v>
      </c>
      <c r="C1179" s="80" t="s">
        <v>57</v>
      </c>
      <c r="D1179" s="80" t="s">
        <v>64</v>
      </c>
      <c r="E1179" s="80" t="s">
        <v>55</v>
      </c>
      <c r="F1179" s="79">
        <v>9</v>
      </c>
      <c r="G1179" s="81">
        <v>9247.5</v>
      </c>
      <c r="H1179" s="81">
        <v>751.63679999999999</v>
      </c>
    </row>
    <row r="1180" spans="1:8" x14ac:dyDescent="0.25">
      <c r="A1180" s="78">
        <v>40954</v>
      </c>
      <c r="B1180" s="79">
        <v>2483</v>
      </c>
      <c r="C1180" s="80" t="s">
        <v>56</v>
      </c>
      <c r="D1180" s="80" t="s">
        <v>64</v>
      </c>
      <c r="E1180" s="80" t="s">
        <v>58</v>
      </c>
      <c r="F1180" s="79">
        <v>8</v>
      </c>
      <c r="G1180" s="81">
        <v>8424</v>
      </c>
      <c r="H1180" s="81">
        <v>1465.7759999999998</v>
      </c>
    </row>
    <row r="1181" spans="1:8" x14ac:dyDescent="0.25">
      <c r="A1181" s="78">
        <v>40955</v>
      </c>
      <c r="B1181" s="79">
        <v>2848</v>
      </c>
      <c r="C1181" s="80" t="s">
        <v>53</v>
      </c>
      <c r="D1181" s="80" t="s">
        <v>64</v>
      </c>
      <c r="E1181" s="80" t="s">
        <v>55</v>
      </c>
      <c r="F1181" s="79">
        <v>7</v>
      </c>
      <c r="G1181" s="81">
        <v>4158</v>
      </c>
      <c r="H1181" s="81">
        <v>3411.6390000000001</v>
      </c>
    </row>
    <row r="1182" spans="1:8" x14ac:dyDescent="0.25">
      <c r="A1182" s="78">
        <v>40956</v>
      </c>
      <c r="B1182" s="79">
        <v>2484</v>
      </c>
      <c r="C1182" s="80" t="s">
        <v>57</v>
      </c>
      <c r="D1182" s="80" t="s">
        <v>64</v>
      </c>
      <c r="E1182" s="80" t="s">
        <v>59</v>
      </c>
      <c r="F1182" s="79">
        <v>9</v>
      </c>
      <c r="G1182" s="81">
        <v>4212</v>
      </c>
      <c r="H1182" s="81">
        <v>2482.9740000000002</v>
      </c>
    </row>
    <row r="1183" spans="1:8" x14ac:dyDescent="0.25">
      <c r="A1183" s="78">
        <v>40957</v>
      </c>
      <c r="B1183" s="79">
        <v>2849</v>
      </c>
      <c r="C1183" s="80" t="s">
        <v>56</v>
      </c>
      <c r="D1183" s="80" t="s">
        <v>64</v>
      </c>
      <c r="E1183" s="80" t="s">
        <v>55</v>
      </c>
      <c r="F1183" s="79">
        <v>8</v>
      </c>
      <c r="G1183" s="81">
        <v>8820</v>
      </c>
      <c r="H1183" s="81">
        <v>1235.1528000000001</v>
      </c>
    </row>
    <row r="1184" spans="1:8" x14ac:dyDescent="0.25">
      <c r="A1184" s="78">
        <v>40958</v>
      </c>
      <c r="B1184" s="79">
        <v>2485</v>
      </c>
      <c r="C1184" s="80" t="s">
        <v>53</v>
      </c>
      <c r="D1184" s="80" t="s">
        <v>64</v>
      </c>
      <c r="E1184" s="80" t="s">
        <v>59</v>
      </c>
      <c r="F1184" s="79">
        <v>8</v>
      </c>
      <c r="G1184" s="81">
        <v>2040</v>
      </c>
      <c r="H1184" s="81">
        <v>793.35599999999999</v>
      </c>
    </row>
    <row r="1185" spans="1:8" x14ac:dyDescent="0.25">
      <c r="A1185" s="78">
        <v>40959</v>
      </c>
      <c r="B1185" s="79">
        <v>2850</v>
      </c>
      <c r="C1185" s="80" t="s">
        <v>57</v>
      </c>
      <c r="D1185" s="80" t="s">
        <v>64</v>
      </c>
      <c r="E1185" s="80" t="s">
        <v>58</v>
      </c>
      <c r="F1185" s="79">
        <v>8</v>
      </c>
      <c r="G1185" s="81">
        <v>7152</v>
      </c>
      <c r="H1185" s="81">
        <v>774.91920000000005</v>
      </c>
    </row>
    <row r="1186" spans="1:8" x14ac:dyDescent="0.25">
      <c r="A1186" s="78">
        <v>40960</v>
      </c>
      <c r="B1186" s="79">
        <v>2486</v>
      </c>
      <c r="C1186" s="80" t="s">
        <v>56</v>
      </c>
      <c r="D1186" s="80" t="s">
        <v>64</v>
      </c>
      <c r="E1186" s="80" t="s">
        <v>59</v>
      </c>
      <c r="F1186" s="79">
        <v>6</v>
      </c>
      <c r="G1186" s="81">
        <v>4734</v>
      </c>
      <c r="H1186" s="81">
        <v>3942.4751999999999</v>
      </c>
    </row>
    <row r="1187" spans="1:8" x14ac:dyDescent="0.25">
      <c r="A1187" s="78">
        <v>40961</v>
      </c>
      <c r="B1187" s="79">
        <v>2851</v>
      </c>
      <c r="C1187" s="80" t="s">
        <v>53</v>
      </c>
      <c r="D1187" s="80" t="s">
        <v>64</v>
      </c>
      <c r="E1187" s="80" t="s">
        <v>58</v>
      </c>
      <c r="F1187" s="79">
        <v>8</v>
      </c>
      <c r="G1187" s="81">
        <v>11376</v>
      </c>
      <c r="H1187" s="81">
        <v>3846.2255999999998</v>
      </c>
    </row>
    <row r="1188" spans="1:8" x14ac:dyDescent="0.25">
      <c r="A1188" s="78">
        <v>40962</v>
      </c>
      <c r="B1188" s="79">
        <v>2487</v>
      </c>
      <c r="C1188" s="80" t="s">
        <v>57</v>
      </c>
      <c r="D1188" s="80" t="s">
        <v>64</v>
      </c>
      <c r="E1188" s="80" t="s">
        <v>55</v>
      </c>
      <c r="F1188" s="79">
        <v>9</v>
      </c>
      <c r="G1188" s="81">
        <v>2173.5</v>
      </c>
      <c r="H1188" s="81">
        <v>1726.1937000000003</v>
      </c>
    </row>
    <row r="1189" spans="1:8" x14ac:dyDescent="0.25">
      <c r="A1189" s="78">
        <v>40963</v>
      </c>
      <c r="B1189" s="79">
        <v>2852</v>
      </c>
      <c r="C1189" s="80" t="s">
        <v>56</v>
      </c>
      <c r="D1189" s="80" t="s">
        <v>64</v>
      </c>
      <c r="E1189" s="80" t="s">
        <v>58</v>
      </c>
      <c r="F1189" s="79">
        <v>9</v>
      </c>
      <c r="G1189" s="81">
        <v>8073</v>
      </c>
      <c r="H1189" s="81">
        <v>2109.7440000000001</v>
      </c>
    </row>
    <row r="1190" spans="1:8" x14ac:dyDescent="0.25">
      <c r="A1190" s="78">
        <v>40964</v>
      </c>
      <c r="B1190" s="79">
        <v>2488</v>
      </c>
      <c r="C1190" s="80" t="s">
        <v>53</v>
      </c>
      <c r="D1190" s="80" t="s">
        <v>64</v>
      </c>
      <c r="E1190" s="80" t="s">
        <v>55</v>
      </c>
      <c r="F1190" s="79">
        <v>9</v>
      </c>
      <c r="G1190" s="81">
        <v>7020</v>
      </c>
      <c r="H1190" s="81">
        <v>3148.47</v>
      </c>
    </row>
    <row r="1191" spans="1:8" x14ac:dyDescent="0.25">
      <c r="A1191" s="78">
        <v>40965</v>
      </c>
      <c r="B1191" s="79">
        <v>2853</v>
      </c>
      <c r="C1191" s="80" t="s">
        <v>57</v>
      </c>
      <c r="D1191" s="80" t="s">
        <v>64</v>
      </c>
      <c r="E1191" s="80" t="s">
        <v>59</v>
      </c>
      <c r="F1191" s="79">
        <v>7</v>
      </c>
      <c r="G1191" s="81">
        <v>5103</v>
      </c>
      <c r="H1191" s="81">
        <v>715.4405999999999</v>
      </c>
    </row>
    <row r="1192" spans="1:8" x14ac:dyDescent="0.25">
      <c r="A1192" s="78">
        <v>40966</v>
      </c>
      <c r="B1192" s="79">
        <v>2489</v>
      </c>
      <c r="C1192" s="80" t="s">
        <v>56</v>
      </c>
      <c r="D1192" s="80" t="s">
        <v>64</v>
      </c>
      <c r="E1192" s="80" t="s">
        <v>55</v>
      </c>
      <c r="F1192" s="79">
        <v>8</v>
      </c>
      <c r="G1192" s="81">
        <v>7800</v>
      </c>
      <c r="H1192" s="81">
        <v>487.5</v>
      </c>
    </row>
    <row r="1193" spans="1:8" x14ac:dyDescent="0.25">
      <c r="A1193" s="78">
        <v>40967</v>
      </c>
      <c r="B1193" s="79">
        <v>2854</v>
      </c>
      <c r="C1193" s="80" t="s">
        <v>53</v>
      </c>
      <c r="D1193" s="80" t="s">
        <v>64</v>
      </c>
      <c r="E1193" s="80" t="s">
        <v>59</v>
      </c>
      <c r="F1193" s="79">
        <v>9</v>
      </c>
      <c r="G1193" s="81">
        <v>7533</v>
      </c>
      <c r="H1193" s="81">
        <v>1518.6528000000001</v>
      </c>
    </row>
    <row r="1194" spans="1:8" x14ac:dyDescent="0.25">
      <c r="A1194" s="78">
        <v>40969</v>
      </c>
      <c r="B1194" s="79">
        <v>2490</v>
      </c>
      <c r="C1194" s="80" t="s">
        <v>57</v>
      </c>
      <c r="D1194" s="80" t="s">
        <v>64</v>
      </c>
      <c r="E1194" s="80" t="s">
        <v>58</v>
      </c>
      <c r="F1194" s="79">
        <v>8</v>
      </c>
      <c r="G1194" s="81">
        <v>13020</v>
      </c>
      <c r="H1194" s="81">
        <v>898.37999999999988</v>
      </c>
    </row>
    <row r="1195" spans="1:8" x14ac:dyDescent="0.25">
      <c r="A1195" s="78">
        <v>40970</v>
      </c>
      <c r="B1195" s="79">
        <v>2855</v>
      </c>
      <c r="C1195" s="80" t="s">
        <v>56</v>
      </c>
      <c r="D1195" s="80" t="s">
        <v>64</v>
      </c>
      <c r="E1195" s="80" t="s">
        <v>59</v>
      </c>
      <c r="F1195" s="79">
        <v>6</v>
      </c>
      <c r="G1195" s="81">
        <v>11520</v>
      </c>
      <c r="H1195" s="81">
        <v>3578.5727999999995</v>
      </c>
    </row>
    <row r="1196" spans="1:8" x14ac:dyDescent="0.25">
      <c r="A1196" s="78">
        <v>40971</v>
      </c>
      <c r="B1196" s="79">
        <v>2491</v>
      </c>
      <c r="C1196" s="80" t="s">
        <v>53</v>
      </c>
      <c r="D1196" s="80" t="s">
        <v>64</v>
      </c>
      <c r="E1196" s="80" t="s">
        <v>58</v>
      </c>
      <c r="F1196" s="79">
        <v>7</v>
      </c>
      <c r="G1196" s="81">
        <v>8400</v>
      </c>
      <c r="H1196" s="81">
        <v>2535.96</v>
      </c>
    </row>
    <row r="1197" spans="1:8" x14ac:dyDescent="0.25">
      <c r="A1197" s="78">
        <v>40972</v>
      </c>
      <c r="B1197" s="79">
        <v>2856</v>
      </c>
      <c r="C1197" s="80" t="s">
        <v>57</v>
      </c>
      <c r="D1197" s="80" t="s">
        <v>64</v>
      </c>
      <c r="E1197" s="80" t="s">
        <v>55</v>
      </c>
      <c r="F1197" s="79">
        <v>8</v>
      </c>
      <c r="G1197" s="81">
        <v>3960</v>
      </c>
      <c r="H1197" s="81">
        <v>712.99800000000005</v>
      </c>
    </row>
    <row r="1198" spans="1:8" x14ac:dyDescent="0.25">
      <c r="A1198" s="78">
        <v>40973</v>
      </c>
      <c r="B1198" s="79">
        <v>2492</v>
      </c>
      <c r="C1198" s="80" t="s">
        <v>56</v>
      </c>
      <c r="D1198" s="80" t="s">
        <v>64</v>
      </c>
      <c r="E1198" s="80" t="s">
        <v>58</v>
      </c>
      <c r="F1198" s="79">
        <v>10</v>
      </c>
      <c r="G1198" s="81">
        <v>13300</v>
      </c>
      <c r="H1198" s="81">
        <v>1908.816</v>
      </c>
    </row>
    <row r="1199" spans="1:8" x14ac:dyDescent="0.25">
      <c r="A1199" s="78">
        <v>41339</v>
      </c>
      <c r="B1199" s="79">
        <v>2857</v>
      </c>
      <c r="C1199" s="80" t="s">
        <v>53</v>
      </c>
      <c r="D1199" s="80" t="s">
        <v>64</v>
      </c>
      <c r="E1199" s="80" t="s">
        <v>55</v>
      </c>
      <c r="F1199" s="79">
        <v>6</v>
      </c>
      <c r="G1199" s="81">
        <v>8820</v>
      </c>
      <c r="H1199" s="81">
        <v>2288.2607999999996</v>
      </c>
    </row>
    <row r="1200" spans="1:8" x14ac:dyDescent="0.25">
      <c r="A1200" s="78">
        <v>41340</v>
      </c>
      <c r="B1200" s="79">
        <v>2493</v>
      </c>
      <c r="C1200" s="80" t="s">
        <v>57</v>
      </c>
      <c r="D1200" s="80" t="s">
        <v>64</v>
      </c>
      <c r="E1200" s="80" t="s">
        <v>59</v>
      </c>
      <c r="F1200" s="79">
        <v>6</v>
      </c>
      <c r="G1200" s="81">
        <v>6624</v>
      </c>
      <c r="H1200" s="81">
        <v>2715.84</v>
      </c>
    </row>
    <row r="1201" spans="1:8" x14ac:dyDescent="0.25">
      <c r="A1201" s="78">
        <v>41341</v>
      </c>
      <c r="B1201" s="79">
        <v>2858</v>
      </c>
      <c r="C1201" s="80" t="s">
        <v>56</v>
      </c>
      <c r="D1201" s="80" t="s">
        <v>64</v>
      </c>
      <c r="E1201" s="80" t="s">
        <v>55</v>
      </c>
      <c r="F1201" s="79">
        <v>6</v>
      </c>
      <c r="G1201" s="81">
        <v>12915</v>
      </c>
      <c r="H1201" s="81">
        <v>1046.1150000000002</v>
      </c>
    </row>
    <row r="1202" spans="1:8" x14ac:dyDescent="0.25">
      <c r="A1202" s="78">
        <v>41342</v>
      </c>
      <c r="B1202" s="79">
        <v>2494</v>
      </c>
      <c r="C1202" s="80" t="s">
        <v>53</v>
      </c>
      <c r="D1202" s="80" t="s">
        <v>64</v>
      </c>
      <c r="E1202" s="80" t="s">
        <v>59</v>
      </c>
      <c r="F1202" s="79">
        <v>9</v>
      </c>
      <c r="G1202" s="81">
        <v>2358</v>
      </c>
      <c r="H1202" s="81">
        <v>3220.0847999999996</v>
      </c>
    </row>
    <row r="1203" spans="1:8" x14ac:dyDescent="0.25">
      <c r="A1203" s="78">
        <v>41343</v>
      </c>
      <c r="B1203" s="79">
        <v>2859</v>
      </c>
      <c r="C1203" s="80" t="s">
        <v>57</v>
      </c>
      <c r="D1203" s="80" t="s">
        <v>64</v>
      </c>
      <c r="E1203" s="80" t="s">
        <v>58</v>
      </c>
      <c r="F1203" s="79">
        <v>8</v>
      </c>
      <c r="G1203" s="81">
        <v>2544</v>
      </c>
      <c r="H1203" s="81">
        <v>3075.1872000000003</v>
      </c>
    </row>
    <row r="1204" spans="1:8" x14ac:dyDescent="0.25">
      <c r="A1204" s="78">
        <v>41344</v>
      </c>
      <c r="B1204" s="79">
        <v>2495</v>
      </c>
      <c r="C1204" s="80" t="s">
        <v>56</v>
      </c>
      <c r="D1204" s="80" t="s">
        <v>64</v>
      </c>
      <c r="E1204" s="80" t="s">
        <v>59</v>
      </c>
      <c r="F1204" s="79">
        <v>6</v>
      </c>
      <c r="G1204" s="81">
        <v>9585</v>
      </c>
      <c r="H1204" s="81">
        <v>827.18550000000005</v>
      </c>
    </row>
    <row r="1205" spans="1:8" x14ac:dyDescent="0.25">
      <c r="A1205" s="78">
        <v>41345</v>
      </c>
      <c r="B1205" s="79">
        <v>2860</v>
      </c>
      <c r="C1205" s="80" t="s">
        <v>53</v>
      </c>
      <c r="D1205" s="80" t="s">
        <v>64</v>
      </c>
      <c r="E1205" s="80" t="s">
        <v>58</v>
      </c>
      <c r="F1205" s="79">
        <v>8</v>
      </c>
      <c r="G1205" s="81">
        <v>1668</v>
      </c>
      <c r="H1205" s="81">
        <v>3338.5019999999995</v>
      </c>
    </row>
    <row r="1206" spans="1:8" x14ac:dyDescent="0.25">
      <c r="A1206" s="78">
        <v>41346</v>
      </c>
      <c r="B1206" s="79">
        <v>2496</v>
      </c>
      <c r="C1206" s="80" t="s">
        <v>57</v>
      </c>
      <c r="D1206" s="80" t="s">
        <v>64</v>
      </c>
      <c r="E1206" s="80" t="s">
        <v>55</v>
      </c>
      <c r="F1206" s="79">
        <v>9</v>
      </c>
      <c r="G1206" s="81">
        <v>7398</v>
      </c>
      <c r="H1206" s="81">
        <v>729.62774999999999</v>
      </c>
    </row>
    <row r="1207" spans="1:8" x14ac:dyDescent="0.25">
      <c r="A1207" s="78">
        <v>41347</v>
      </c>
      <c r="B1207" s="79">
        <v>2861</v>
      </c>
      <c r="C1207" s="80" t="s">
        <v>56</v>
      </c>
      <c r="D1207" s="80" t="s">
        <v>64</v>
      </c>
      <c r="E1207" s="80" t="s">
        <v>58</v>
      </c>
      <c r="F1207" s="79">
        <v>8</v>
      </c>
      <c r="G1207" s="81">
        <v>7848</v>
      </c>
      <c r="H1207" s="81">
        <v>3290.6664000000001</v>
      </c>
    </row>
    <row r="1208" spans="1:8" x14ac:dyDescent="0.25">
      <c r="A1208" s="78">
        <v>41348</v>
      </c>
      <c r="B1208" s="79">
        <v>2497</v>
      </c>
      <c r="C1208" s="80" t="s">
        <v>53</v>
      </c>
      <c r="D1208" s="80" t="s">
        <v>64</v>
      </c>
      <c r="E1208" s="80" t="s">
        <v>55</v>
      </c>
      <c r="F1208" s="79">
        <v>7</v>
      </c>
      <c r="G1208" s="81">
        <v>2063.25</v>
      </c>
      <c r="H1208" s="81">
        <v>1351.8413999999998</v>
      </c>
    </row>
    <row r="1209" spans="1:8" x14ac:dyDescent="0.25">
      <c r="A1209" s="78">
        <v>41349</v>
      </c>
      <c r="B1209" s="79">
        <v>2862</v>
      </c>
      <c r="C1209" s="80" t="s">
        <v>57</v>
      </c>
      <c r="D1209" s="80" t="s">
        <v>64</v>
      </c>
      <c r="E1209" s="80" t="s">
        <v>59</v>
      </c>
      <c r="F1209" s="79">
        <v>8</v>
      </c>
      <c r="G1209" s="81">
        <v>8192</v>
      </c>
      <c r="H1209" s="81">
        <v>3385.7536</v>
      </c>
    </row>
    <row r="1210" spans="1:8" x14ac:dyDescent="0.25">
      <c r="A1210" s="78">
        <v>41350</v>
      </c>
      <c r="B1210" s="79">
        <v>2498</v>
      </c>
      <c r="C1210" s="80" t="s">
        <v>56</v>
      </c>
      <c r="D1210" s="80" t="s">
        <v>64</v>
      </c>
      <c r="E1210" s="80" t="s">
        <v>55</v>
      </c>
      <c r="F1210" s="79">
        <v>6</v>
      </c>
      <c r="G1210" s="81">
        <v>1764</v>
      </c>
      <c r="H1210" s="81">
        <v>2071.2888000000003</v>
      </c>
    </row>
    <row r="1211" spans="1:8" x14ac:dyDescent="0.25">
      <c r="A1211" s="78">
        <v>41351</v>
      </c>
      <c r="B1211" s="79">
        <v>2863</v>
      </c>
      <c r="C1211" s="80" t="s">
        <v>53</v>
      </c>
      <c r="D1211" s="80" t="s">
        <v>64</v>
      </c>
      <c r="E1211" s="80" t="s">
        <v>59</v>
      </c>
      <c r="F1211" s="79">
        <v>8</v>
      </c>
      <c r="G1211" s="81">
        <v>4224</v>
      </c>
      <c r="H1211" s="81">
        <v>3279.9360000000001</v>
      </c>
    </row>
    <row r="1212" spans="1:8" x14ac:dyDescent="0.25">
      <c r="A1212" s="78">
        <v>41352</v>
      </c>
      <c r="B1212" s="79">
        <v>2499</v>
      </c>
      <c r="C1212" s="80" t="s">
        <v>57</v>
      </c>
      <c r="D1212" s="80" t="s">
        <v>64</v>
      </c>
      <c r="E1212" s="80" t="s">
        <v>58</v>
      </c>
      <c r="F1212" s="79">
        <v>8</v>
      </c>
      <c r="G1212" s="81">
        <v>7776</v>
      </c>
      <c r="H1212" s="81">
        <v>1168.7327999999998</v>
      </c>
    </row>
    <row r="1213" spans="1:8" x14ac:dyDescent="0.25">
      <c r="A1213" s="78">
        <v>41353</v>
      </c>
      <c r="B1213" s="79">
        <v>2864</v>
      </c>
      <c r="C1213" s="80" t="s">
        <v>56</v>
      </c>
      <c r="D1213" s="80" t="s">
        <v>64</v>
      </c>
      <c r="E1213" s="80" t="s">
        <v>59</v>
      </c>
      <c r="F1213" s="79">
        <v>7</v>
      </c>
      <c r="G1213" s="81">
        <v>7938</v>
      </c>
      <c r="H1213" s="81">
        <v>887.26994999999988</v>
      </c>
    </row>
    <row r="1214" spans="1:8" x14ac:dyDescent="0.25">
      <c r="A1214" s="78">
        <v>41354</v>
      </c>
      <c r="B1214" s="79">
        <v>2500</v>
      </c>
      <c r="C1214" s="80" t="s">
        <v>53</v>
      </c>
      <c r="D1214" s="80" t="s">
        <v>64</v>
      </c>
      <c r="E1214" s="80" t="s">
        <v>58</v>
      </c>
      <c r="F1214" s="79">
        <v>8</v>
      </c>
      <c r="G1214" s="81">
        <v>3696</v>
      </c>
      <c r="H1214" s="81">
        <v>1456.2240000000002</v>
      </c>
    </row>
    <row r="1215" spans="1:8" x14ac:dyDescent="0.25">
      <c r="A1215" s="78">
        <v>41355</v>
      </c>
      <c r="B1215" s="79">
        <v>2865</v>
      </c>
      <c r="C1215" s="80" t="s">
        <v>57</v>
      </c>
      <c r="D1215" s="80" t="s">
        <v>64</v>
      </c>
      <c r="E1215" s="80" t="s">
        <v>55</v>
      </c>
      <c r="F1215" s="79">
        <v>9</v>
      </c>
      <c r="G1215" s="81">
        <v>7398</v>
      </c>
      <c r="H1215" s="81">
        <v>3510.5976000000001</v>
      </c>
    </row>
    <row r="1216" spans="1:8" x14ac:dyDescent="0.25">
      <c r="A1216" s="78">
        <v>41356</v>
      </c>
      <c r="B1216" s="79">
        <v>2501</v>
      </c>
      <c r="C1216" s="80" t="s">
        <v>56</v>
      </c>
      <c r="D1216" s="80" t="s">
        <v>64</v>
      </c>
      <c r="E1216" s="80" t="s">
        <v>58</v>
      </c>
      <c r="F1216" s="79">
        <v>9</v>
      </c>
      <c r="G1216" s="81">
        <v>14377.5</v>
      </c>
      <c r="H1216" s="81">
        <v>4574.9204999999993</v>
      </c>
    </row>
    <row r="1217" spans="1:8" x14ac:dyDescent="0.25">
      <c r="A1217" s="78">
        <v>41357</v>
      </c>
      <c r="B1217" s="79">
        <v>2866</v>
      </c>
      <c r="C1217" s="80" t="s">
        <v>53</v>
      </c>
      <c r="D1217" s="80" t="s">
        <v>64</v>
      </c>
      <c r="E1217" s="80" t="s">
        <v>55</v>
      </c>
      <c r="F1217" s="79">
        <v>9</v>
      </c>
      <c r="G1217" s="81">
        <v>4770</v>
      </c>
      <c r="H1217" s="81">
        <v>1554.0659999999998</v>
      </c>
    </row>
    <row r="1218" spans="1:8" x14ac:dyDescent="0.25">
      <c r="A1218" s="78">
        <v>41358</v>
      </c>
      <c r="B1218" s="79">
        <v>2502</v>
      </c>
      <c r="C1218" s="80" t="s">
        <v>57</v>
      </c>
      <c r="D1218" s="80" t="s">
        <v>64</v>
      </c>
      <c r="E1218" s="80" t="s">
        <v>59</v>
      </c>
      <c r="F1218" s="79">
        <v>10</v>
      </c>
      <c r="G1218" s="81">
        <v>11400</v>
      </c>
      <c r="H1218" s="81">
        <v>3393.5519999999997</v>
      </c>
    </row>
    <row r="1219" spans="1:8" x14ac:dyDescent="0.25">
      <c r="A1219" s="78">
        <v>41359</v>
      </c>
      <c r="B1219" s="79">
        <v>2867</v>
      </c>
      <c r="C1219" s="80" t="s">
        <v>56</v>
      </c>
      <c r="D1219" s="80" t="s">
        <v>64</v>
      </c>
      <c r="E1219" s="80" t="s">
        <v>55</v>
      </c>
      <c r="F1219" s="79">
        <v>7</v>
      </c>
      <c r="G1219" s="81">
        <v>10962</v>
      </c>
      <c r="H1219" s="81">
        <v>936.7029</v>
      </c>
    </row>
    <row r="1220" spans="1:8" x14ac:dyDescent="0.25">
      <c r="A1220" s="78">
        <v>41360</v>
      </c>
      <c r="B1220" s="79">
        <v>2503</v>
      </c>
      <c r="C1220" s="80" t="s">
        <v>53</v>
      </c>
      <c r="D1220" s="80" t="s">
        <v>64</v>
      </c>
      <c r="E1220" s="80" t="s">
        <v>59</v>
      </c>
      <c r="F1220" s="79">
        <v>10</v>
      </c>
      <c r="G1220" s="81">
        <v>3870</v>
      </c>
      <c r="H1220" s="81">
        <v>3277.116</v>
      </c>
    </row>
    <row r="1221" spans="1:8" x14ac:dyDescent="0.25">
      <c r="A1221" s="78">
        <v>41361</v>
      </c>
      <c r="B1221" s="79">
        <v>2868</v>
      </c>
      <c r="C1221" s="80" t="s">
        <v>57</v>
      </c>
      <c r="D1221" s="80" t="s">
        <v>64</v>
      </c>
      <c r="E1221" s="80" t="s">
        <v>58</v>
      </c>
      <c r="F1221" s="79">
        <v>6</v>
      </c>
      <c r="G1221" s="81">
        <v>2520</v>
      </c>
      <c r="H1221" s="81">
        <v>2804.7599999999998</v>
      </c>
    </row>
    <row r="1222" spans="1:8" x14ac:dyDescent="0.25">
      <c r="A1222" s="78">
        <v>41362</v>
      </c>
      <c r="B1222" s="79">
        <v>2504</v>
      </c>
      <c r="C1222" s="80" t="s">
        <v>56</v>
      </c>
      <c r="D1222" s="80" t="s">
        <v>64</v>
      </c>
      <c r="E1222" s="80" t="s">
        <v>59</v>
      </c>
      <c r="F1222" s="79">
        <v>8</v>
      </c>
      <c r="G1222" s="81">
        <v>4248</v>
      </c>
      <c r="H1222" s="81">
        <v>4709.9699999999993</v>
      </c>
    </row>
    <row r="1223" spans="1:8" x14ac:dyDescent="0.25">
      <c r="A1223" s="78">
        <v>41363</v>
      </c>
      <c r="B1223" s="79">
        <v>2869</v>
      </c>
      <c r="C1223" s="80" t="s">
        <v>53</v>
      </c>
      <c r="D1223" s="80" t="s">
        <v>64</v>
      </c>
      <c r="E1223" s="80" t="s">
        <v>58</v>
      </c>
      <c r="F1223" s="79">
        <v>9</v>
      </c>
      <c r="G1223" s="81">
        <v>8640</v>
      </c>
      <c r="H1223" s="81">
        <v>1875.3119999999999</v>
      </c>
    </row>
    <row r="1224" spans="1:8" x14ac:dyDescent="0.25">
      <c r="A1224" s="78">
        <v>41364</v>
      </c>
      <c r="B1224" s="79">
        <v>2505</v>
      </c>
      <c r="C1224" s="80" t="s">
        <v>57</v>
      </c>
      <c r="D1224" s="80" t="s">
        <v>64</v>
      </c>
      <c r="E1224" s="80" t="s">
        <v>55</v>
      </c>
      <c r="F1224" s="79">
        <v>10</v>
      </c>
      <c r="G1224" s="81">
        <v>10240</v>
      </c>
      <c r="H1224" s="81">
        <v>3927.04</v>
      </c>
    </row>
    <row r="1225" spans="1:8" x14ac:dyDescent="0.25">
      <c r="A1225" s="78">
        <v>41365</v>
      </c>
      <c r="B1225" s="79">
        <v>2870</v>
      </c>
      <c r="C1225" s="80" t="s">
        <v>56</v>
      </c>
      <c r="D1225" s="80" t="s">
        <v>64</v>
      </c>
      <c r="E1225" s="80" t="s">
        <v>58</v>
      </c>
      <c r="F1225" s="79">
        <v>10</v>
      </c>
      <c r="G1225" s="81">
        <v>8640</v>
      </c>
      <c r="H1225" s="81">
        <v>2881.0079999999998</v>
      </c>
    </row>
    <row r="1226" spans="1:8" x14ac:dyDescent="0.25">
      <c r="A1226" s="78">
        <v>41366</v>
      </c>
      <c r="B1226" s="79">
        <v>2506</v>
      </c>
      <c r="C1226" s="80" t="s">
        <v>53</v>
      </c>
      <c r="D1226" s="80" t="s">
        <v>64</v>
      </c>
      <c r="E1226" s="80" t="s">
        <v>55</v>
      </c>
      <c r="F1226" s="79">
        <v>10</v>
      </c>
      <c r="G1226" s="81">
        <v>2340</v>
      </c>
      <c r="H1226" s="81">
        <v>3684.33</v>
      </c>
    </row>
    <row r="1227" spans="1:8" x14ac:dyDescent="0.25">
      <c r="A1227" s="78">
        <v>41367</v>
      </c>
      <c r="B1227" s="79">
        <v>2871</v>
      </c>
      <c r="C1227" s="80" t="s">
        <v>57</v>
      </c>
      <c r="D1227" s="80" t="s">
        <v>64</v>
      </c>
      <c r="E1227" s="80" t="s">
        <v>59</v>
      </c>
      <c r="F1227" s="79">
        <v>6</v>
      </c>
      <c r="G1227" s="81">
        <v>11070</v>
      </c>
      <c r="H1227" s="81">
        <v>2114.8128000000002</v>
      </c>
    </row>
    <row r="1228" spans="1:8" x14ac:dyDescent="0.25">
      <c r="A1228" s="78">
        <v>41368</v>
      </c>
      <c r="B1228" s="79">
        <v>2507</v>
      </c>
      <c r="C1228" s="80" t="s">
        <v>56</v>
      </c>
      <c r="D1228" s="80" t="s">
        <v>64</v>
      </c>
      <c r="E1228" s="80" t="s">
        <v>55</v>
      </c>
      <c r="F1228" s="79">
        <v>8</v>
      </c>
      <c r="G1228" s="81">
        <v>6768</v>
      </c>
      <c r="H1228" s="81">
        <v>3277.5168000000003</v>
      </c>
    </row>
    <row r="1229" spans="1:8" x14ac:dyDescent="0.25">
      <c r="A1229" s="78">
        <v>41369</v>
      </c>
      <c r="B1229" s="79">
        <v>2872</v>
      </c>
      <c r="C1229" s="80" t="s">
        <v>53</v>
      </c>
      <c r="D1229" s="80" t="s">
        <v>64</v>
      </c>
      <c r="E1229" s="80" t="s">
        <v>59</v>
      </c>
      <c r="F1229" s="79">
        <v>6</v>
      </c>
      <c r="G1229" s="81">
        <v>7222.5</v>
      </c>
      <c r="H1229" s="81">
        <v>529.26480000000004</v>
      </c>
    </row>
    <row r="1230" spans="1:8" x14ac:dyDescent="0.25">
      <c r="A1230" s="78">
        <v>41370</v>
      </c>
      <c r="B1230" s="79">
        <v>2508</v>
      </c>
      <c r="C1230" s="80" t="s">
        <v>57</v>
      </c>
      <c r="D1230" s="80" t="s">
        <v>64</v>
      </c>
      <c r="E1230" s="80" t="s">
        <v>58</v>
      </c>
      <c r="F1230" s="79">
        <v>10</v>
      </c>
      <c r="G1230" s="81">
        <v>4240</v>
      </c>
      <c r="H1230" s="81">
        <v>3751.5520000000001</v>
      </c>
    </row>
    <row r="1231" spans="1:8" x14ac:dyDescent="0.25">
      <c r="A1231" s="78">
        <v>41371</v>
      </c>
      <c r="B1231" s="79">
        <v>2873</v>
      </c>
      <c r="C1231" s="80" t="s">
        <v>56</v>
      </c>
      <c r="D1231" s="80" t="s">
        <v>64</v>
      </c>
      <c r="E1231" s="80" t="s">
        <v>59</v>
      </c>
      <c r="F1231" s="79">
        <v>6</v>
      </c>
      <c r="G1231" s="81">
        <v>12330</v>
      </c>
      <c r="H1231" s="81">
        <v>3938.6952000000001</v>
      </c>
    </row>
    <row r="1232" spans="1:8" x14ac:dyDescent="0.25">
      <c r="A1232" s="78">
        <v>41372</v>
      </c>
      <c r="B1232" s="79">
        <v>2509</v>
      </c>
      <c r="C1232" s="80" t="s">
        <v>53</v>
      </c>
      <c r="D1232" s="80" t="s">
        <v>64</v>
      </c>
      <c r="E1232" s="80" t="s">
        <v>58</v>
      </c>
      <c r="F1232" s="79">
        <v>10</v>
      </c>
      <c r="G1232" s="81">
        <v>6960</v>
      </c>
      <c r="H1232" s="81">
        <v>3035.4300000000003</v>
      </c>
    </row>
    <row r="1233" spans="1:8" x14ac:dyDescent="0.25">
      <c r="A1233" s="78">
        <v>41373</v>
      </c>
      <c r="B1233" s="79">
        <v>2874</v>
      </c>
      <c r="C1233" s="80" t="s">
        <v>57</v>
      </c>
      <c r="D1233" s="80" t="s">
        <v>64</v>
      </c>
      <c r="E1233" s="80" t="s">
        <v>55</v>
      </c>
      <c r="F1233" s="79">
        <v>8</v>
      </c>
      <c r="G1233" s="81">
        <v>2952</v>
      </c>
      <c r="H1233" s="81">
        <v>3958.6320000000005</v>
      </c>
    </row>
    <row r="1234" spans="1:8" x14ac:dyDescent="0.25">
      <c r="A1234" s="78">
        <v>41374</v>
      </c>
      <c r="B1234" s="79">
        <v>2510</v>
      </c>
      <c r="C1234" s="80" t="s">
        <v>56</v>
      </c>
      <c r="D1234" s="80" t="s">
        <v>64</v>
      </c>
      <c r="E1234" s="80" t="s">
        <v>58</v>
      </c>
      <c r="F1234" s="79">
        <v>7</v>
      </c>
      <c r="G1234" s="81">
        <v>2236.5</v>
      </c>
      <c r="H1234" s="81">
        <v>2497.2759000000001</v>
      </c>
    </row>
    <row r="1235" spans="1:8" x14ac:dyDescent="0.25">
      <c r="A1235" s="78">
        <v>41375</v>
      </c>
      <c r="B1235" s="79">
        <v>2875</v>
      </c>
      <c r="C1235" s="80" t="s">
        <v>53</v>
      </c>
      <c r="D1235" s="80" t="s">
        <v>64</v>
      </c>
      <c r="E1235" s="80" t="s">
        <v>55</v>
      </c>
      <c r="F1235" s="79">
        <v>6</v>
      </c>
      <c r="G1235" s="81">
        <v>2160</v>
      </c>
      <c r="H1235" s="81">
        <v>3587.7599999999993</v>
      </c>
    </row>
    <row r="1236" spans="1:8" x14ac:dyDescent="0.25">
      <c r="A1236" s="78">
        <v>41376</v>
      </c>
      <c r="B1236" s="79">
        <v>2511</v>
      </c>
      <c r="C1236" s="80" t="s">
        <v>57</v>
      </c>
      <c r="D1236" s="80" t="s">
        <v>64</v>
      </c>
      <c r="E1236" s="80" t="s">
        <v>59</v>
      </c>
      <c r="F1236" s="79">
        <v>9</v>
      </c>
      <c r="G1236" s="81">
        <v>2034</v>
      </c>
      <c r="H1236" s="81">
        <v>1342.0332000000001</v>
      </c>
    </row>
    <row r="1237" spans="1:8" x14ac:dyDescent="0.25">
      <c r="A1237" s="78">
        <v>41377</v>
      </c>
      <c r="B1237" s="79">
        <v>2876</v>
      </c>
      <c r="C1237" s="80" t="s">
        <v>56</v>
      </c>
      <c r="D1237" s="80" t="s">
        <v>64</v>
      </c>
      <c r="E1237" s="80" t="s">
        <v>55</v>
      </c>
      <c r="F1237" s="79">
        <v>9</v>
      </c>
      <c r="G1237" s="81">
        <v>8437.5</v>
      </c>
      <c r="H1237" s="81">
        <v>3468.65625</v>
      </c>
    </row>
    <row r="1238" spans="1:8" x14ac:dyDescent="0.25">
      <c r="A1238" s="78">
        <v>41378</v>
      </c>
      <c r="B1238" s="79">
        <v>2512</v>
      </c>
      <c r="C1238" s="80" t="s">
        <v>53</v>
      </c>
      <c r="D1238" s="80" t="s">
        <v>64</v>
      </c>
      <c r="E1238" s="80" t="s">
        <v>59</v>
      </c>
      <c r="F1238" s="79">
        <v>6</v>
      </c>
      <c r="G1238" s="81">
        <v>12510</v>
      </c>
      <c r="H1238" s="81">
        <v>4870.143</v>
      </c>
    </row>
    <row r="1239" spans="1:8" x14ac:dyDescent="0.25">
      <c r="A1239" s="78">
        <v>41379</v>
      </c>
      <c r="B1239" s="79">
        <v>2877</v>
      </c>
      <c r="C1239" s="80" t="s">
        <v>57</v>
      </c>
      <c r="D1239" s="80" t="s">
        <v>64</v>
      </c>
      <c r="E1239" s="80" t="s">
        <v>58</v>
      </c>
      <c r="F1239" s="79">
        <v>6</v>
      </c>
      <c r="G1239" s="81">
        <v>7209</v>
      </c>
      <c r="H1239" s="81">
        <v>3840.9552000000003</v>
      </c>
    </row>
    <row r="1240" spans="1:8" x14ac:dyDescent="0.25">
      <c r="A1240" s="78">
        <v>41380</v>
      </c>
      <c r="B1240" s="79">
        <v>2513</v>
      </c>
      <c r="C1240" s="80" t="s">
        <v>56</v>
      </c>
      <c r="D1240" s="80" t="s">
        <v>64</v>
      </c>
      <c r="E1240" s="80" t="s">
        <v>59</v>
      </c>
      <c r="F1240" s="79">
        <v>6</v>
      </c>
      <c r="G1240" s="81">
        <v>1791</v>
      </c>
      <c r="H1240" s="81">
        <v>1631.2428</v>
      </c>
    </row>
    <row r="1241" spans="1:8" x14ac:dyDescent="0.25">
      <c r="A1241" s="78">
        <v>41381</v>
      </c>
      <c r="B1241" s="79">
        <v>2878</v>
      </c>
      <c r="C1241" s="80" t="s">
        <v>53</v>
      </c>
      <c r="D1241" s="80" t="s">
        <v>64</v>
      </c>
      <c r="E1241" s="80" t="s">
        <v>58</v>
      </c>
      <c r="F1241" s="79">
        <v>9</v>
      </c>
      <c r="G1241" s="81">
        <v>6264</v>
      </c>
      <c r="H1241" s="81">
        <v>1817.3951999999999</v>
      </c>
    </row>
    <row r="1242" spans="1:8" x14ac:dyDescent="0.25">
      <c r="A1242" s="78">
        <v>41382</v>
      </c>
      <c r="B1242" s="79">
        <v>2514</v>
      </c>
      <c r="C1242" s="80" t="s">
        <v>57</v>
      </c>
      <c r="D1242" s="80" t="s">
        <v>64</v>
      </c>
      <c r="E1242" s="80" t="s">
        <v>55</v>
      </c>
      <c r="F1242" s="79">
        <v>8</v>
      </c>
      <c r="G1242" s="81">
        <v>2280</v>
      </c>
      <c r="H1242" s="81">
        <v>2873.4839999999995</v>
      </c>
    </row>
    <row r="1243" spans="1:8" x14ac:dyDescent="0.25">
      <c r="A1243" s="78">
        <v>41383</v>
      </c>
      <c r="B1243" s="79">
        <v>2879</v>
      </c>
      <c r="C1243" s="80" t="s">
        <v>56</v>
      </c>
      <c r="D1243" s="80" t="s">
        <v>64</v>
      </c>
      <c r="E1243" s="80" t="s">
        <v>58</v>
      </c>
      <c r="F1243" s="79">
        <v>6</v>
      </c>
      <c r="G1243" s="81">
        <v>1530</v>
      </c>
      <c r="H1243" s="81">
        <v>1919.0790000000002</v>
      </c>
    </row>
    <row r="1244" spans="1:8" x14ac:dyDescent="0.25">
      <c r="A1244" s="78">
        <v>41384</v>
      </c>
      <c r="B1244" s="79">
        <v>2515</v>
      </c>
      <c r="C1244" s="80" t="s">
        <v>53</v>
      </c>
      <c r="D1244" s="80" t="s">
        <v>64</v>
      </c>
      <c r="E1244" s="80" t="s">
        <v>55</v>
      </c>
      <c r="F1244" s="79">
        <v>8</v>
      </c>
      <c r="G1244" s="81">
        <v>2016</v>
      </c>
      <c r="H1244" s="81">
        <v>1384.992</v>
      </c>
    </row>
    <row r="1245" spans="1:8" x14ac:dyDescent="0.25">
      <c r="A1245" s="78">
        <v>41385</v>
      </c>
      <c r="B1245" s="79">
        <v>2880</v>
      </c>
      <c r="C1245" s="80" t="s">
        <v>57</v>
      </c>
      <c r="D1245" s="80" t="s">
        <v>64</v>
      </c>
      <c r="E1245" s="80" t="s">
        <v>59</v>
      </c>
      <c r="F1245" s="79">
        <v>6</v>
      </c>
      <c r="G1245" s="81">
        <v>4302</v>
      </c>
      <c r="H1245" s="81">
        <v>2503.7640000000001</v>
      </c>
    </row>
    <row r="1246" spans="1:8" x14ac:dyDescent="0.25">
      <c r="A1246" s="78">
        <v>41386</v>
      </c>
      <c r="B1246" s="79">
        <v>2516</v>
      </c>
      <c r="C1246" s="80" t="s">
        <v>56</v>
      </c>
      <c r="D1246" s="80" t="s">
        <v>64</v>
      </c>
      <c r="E1246" s="80" t="s">
        <v>55</v>
      </c>
      <c r="F1246" s="79">
        <v>10</v>
      </c>
      <c r="G1246" s="81">
        <v>11220</v>
      </c>
      <c r="H1246" s="81">
        <v>4840.0275000000001</v>
      </c>
    </row>
    <row r="1247" spans="1:8" x14ac:dyDescent="0.25">
      <c r="A1247" s="78">
        <v>41387</v>
      </c>
      <c r="B1247" s="79">
        <v>2881</v>
      </c>
      <c r="C1247" s="80" t="s">
        <v>53</v>
      </c>
      <c r="D1247" s="80" t="s">
        <v>64</v>
      </c>
      <c r="E1247" s="80" t="s">
        <v>59</v>
      </c>
      <c r="F1247" s="79">
        <v>7</v>
      </c>
      <c r="G1247" s="81">
        <v>5922</v>
      </c>
      <c r="H1247" s="81">
        <v>2014.0722000000001</v>
      </c>
    </row>
    <row r="1248" spans="1:8" x14ac:dyDescent="0.25">
      <c r="A1248" s="78">
        <v>41388</v>
      </c>
      <c r="B1248" s="79">
        <v>2517</v>
      </c>
      <c r="C1248" s="80" t="s">
        <v>57</v>
      </c>
      <c r="D1248" s="80" t="s">
        <v>64</v>
      </c>
      <c r="E1248" s="80" t="s">
        <v>58</v>
      </c>
      <c r="F1248" s="79">
        <v>9</v>
      </c>
      <c r="G1248" s="81">
        <v>6277.5</v>
      </c>
      <c r="H1248" s="81">
        <v>4457.0249999999996</v>
      </c>
    </row>
    <row r="1249" spans="1:8" x14ac:dyDescent="0.25">
      <c r="A1249" s="78">
        <v>41389</v>
      </c>
      <c r="B1249" s="79">
        <v>2882</v>
      </c>
      <c r="C1249" s="80" t="s">
        <v>56</v>
      </c>
      <c r="D1249" s="80" t="s">
        <v>64</v>
      </c>
      <c r="E1249" s="80" t="s">
        <v>59</v>
      </c>
      <c r="F1249" s="79">
        <v>7</v>
      </c>
      <c r="G1249" s="81">
        <v>4158</v>
      </c>
      <c r="H1249" s="81">
        <v>1633.6782000000001</v>
      </c>
    </row>
    <row r="1250" spans="1:8" x14ac:dyDescent="0.25">
      <c r="A1250" s="78">
        <v>41390</v>
      </c>
      <c r="B1250" s="79">
        <v>2518</v>
      </c>
      <c r="C1250" s="80" t="s">
        <v>53</v>
      </c>
      <c r="D1250" s="80" t="s">
        <v>64</v>
      </c>
      <c r="E1250" s="80" t="s">
        <v>58</v>
      </c>
      <c r="F1250" s="79">
        <v>6</v>
      </c>
      <c r="G1250" s="81">
        <v>7506</v>
      </c>
      <c r="H1250" s="81">
        <v>3336.6671999999999</v>
      </c>
    </row>
    <row r="1251" spans="1:8" x14ac:dyDescent="0.25">
      <c r="A1251" s="78">
        <v>41391</v>
      </c>
      <c r="B1251" s="79">
        <v>2883</v>
      </c>
      <c r="C1251" s="80" t="s">
        <v>57</v>
      </c>
      <c r="D1251" s="80" t="s">
        <v>64</v>
      </c>
      <c r="E1251" s="80" t="s">
        <v>55</v>
      </c>
      <c r="F1251" s="79">
        <v>10</v>
      </c>
      <c r="G1251" s="81">
        <v>4470</v>
      </c>
      <c r="H1251" s="81">
        <v>841.25400000000002</v>
      </c>
    </row>
    <row r="1252" spans="1:8" x14ac:dyDescent="0.25">
      <c r="A1252" s="78">
        <v>41392</v>
      </c>
      <c r="B1252" s="79">
        <v>2519</v>
      </c>
      <c r="C1252" s="80" t="s">
        <v>56</v>
      </c>
      <c r="D1252" s="80" t="s">
        <v>64</v>
      </c>
      <c r="E1252" s="80" t="s">
        <v>58</v>
      </c>
      <c r="F1252" s="79">
        <v>8</v>
      </c>
      <c r="G1252" s="81">
        <v>8496</v>
      </c>
      <c r="H1252" s="81">
        <v>3202.1424000000006</v>
      </c>
    </row>
    <row r="1253" spans="1:8" x14ac:dyDescent="0.25">
      <c r="A1253" s="78">
        <v>41393</v>
      </c>
      <c r="B1253" s="79">
        <v>2884</v>
      </c>
      <c r="C1253" s="80" t="s">
        <v>53</v>
      </c>
      <c r="D1253" s="80" t="s">
        <v>64</v>
      </c>
      <c r="E1253" s="80" t="s">
        <v>55</v>
      </c>
      <c r="F1253" s="79">
        <v>10</v>
      </c>
      <c r="G1253" s="81">
        <v>5860</v>
      </c>
      <c r="H1253" s="81">
        <v>3559.9500000000003</v>
      </c>
    </row>
    <row r="1254" spans="1:8" x14ac:dyDescent="0.25">
      <c r="A1254" s="78">
        <v>41394</v>
      </c>
      <c r="B1254" s="79">
        <v>2520</v>
      </c>
      <c r="C1254" s="80" t="s">
        <v>57</v>
      </c>
      <c r="D1254" s="80" t="s">
        <v>64</v>
      </c>
      <c r="E1254" s="80" t="s">
        <v>59</v>
      </c>
      <c r="F1254" s="79">
        <v>9</v>
      </c>
      <c r="G1254" s="81">
        <v>2821.5</v>
      </c>
      <c r="H1254" s="81">
        <v>4735.605599999999</v>
      </c>
    </row>
    <row r="1255" spans="1:8" x14ac:dyDescent="0.25">
      <c r="A1255" s="78">
        <v>41395</v>
      </c>
      <c r="B1255" s="79">
        <v>2885</v>
      </c>
      <c r="C1255" s="80" t="s">
        <v>56</v>
      </c>
      <c r="D1255" s="80" t="s">
        <v>64</v>
      </c>
      <c r="E1255" s="80" t="s">
        <v>55</v>
      </c>
      <c r="F1255" s="79">
        <v>10</v>
      </c>
      <c r="G1255" s="81">
        <v>2835</v>
      </c>
      <c r="H1255" s="81">
        <v>904.36500000000001</v>
      </c>
    </row>
    <row r="1256" spans="1:8" x14ac:dyDescent="0.25">
      <c r="A1256" s="78">
        <v>41396</v>
      </c>
      <c r="B1256" s="79">
        <v>2521</v>
      </c>
      <c r="C1256" s="80" t="s">
        <v>53</v>
      </c>
      <c r="D1256" s="80" t="s">
        <v>64</v>
      </c>
      <c r="E1256" s="80" t="s">
        <v>59</v>
      </c>
      <c r="F1256" s="79">
        <v>9</v>
      </c>
      <c r="G1256" s="81">
        <v>7533</v>
      </c>
      <c r="H1256" s="81">
        <v>2267.433</v>
      </c>
    </row>
    <row r="1257" spans="1:8" x14ac:dyDescent="0.25">
      <c r="A1257" s="78">
        <v>41397</v>
      </c>
      <c r="B1257" s="79">
        <v>2886</v>
      </c>
      <c r="C1257" s="80" t="s">
        <v>57</v>
      </c>
      <c r="D1257" s="80" t="s">
        <v>64</v>
      </c>
      <c r="E1257" s="80" t="s">
        <v>58</v>
      </c>
      <c r="F1257" s="79">
        <v>8</v>
      </c>
      <c r="G1257" s="81">
        <v>6240</v>
      </c>
      <c r="H1257" s="81">
        <v>2210.8319999999999</v>
      </c>
    </row>
    <row r="1258" spans="1:8" x14ac:dyDescent="0.25">
      <c r="A1258" s="78">
        <v>41398</v>
      </c>
      <c r="B1258" s="79">
        <v>2522</v>
      </c>
      <c r="C1258" s="80" t="s">
        <v>56</v>
      </c>
      <c r="D1258" s="80" t="s">
        <v>64</v>
      </c>
      <c r="E1258" s="80" t="s">
        <v>59</v>
      </c>
      <c r="F1258" s="79">
        <v>7</v>
      </c>
      <c r="G1258" s="81">
        <v>1974</v>
      </c>
      <c r="H1258" s="81">
        <v>2703.5904</v>
      </c>
    </row>
    <row r="1259" spans="1:8" x14ac:dyDescent="0.25">
      <c r="A1259" s="78">
        <v>41399</v>
      </c>
      <c r="B1259" s="79">
        <v>2887</v>
      </c>
      <c r="C1259" s="80" t="s">
        <v>53</v>
      </c>
      <c r="D1259" s="80" t="s">
        <v>64</v>
      </c>
      <c r="E1259" s="80" t="s">
        <v>58</v>
      </c>
      <c r="F1259" s="79">
        <v>9</v>
      </c>
      <c r="G1259" s="81">
        <v>4819.5</v>
      </c>
      <c r="H1259" s="81">
        <v>3159.9855000000002</v>
      </c>
    </row>
    <row r="1260" spans="1:8" x14ac:dyDescent="0.25">
      <c r="A1260" s="78">
        <v>41400</v>
      </c>
      <c r="B1260" s="79">
        <v>2523</v>
      </c>
      <c r="C1260" s="80" t="s">
        <v>57</v>
      </c>
      <c r="D1260" s="80" t="s">
        <v>64</v>
      </c>
      <c r="E1260" s="80" t="s">
        <v>55</v>
      </c>
      <c r="F1260" s="79">
        <v>8</v>
      </c>
      <c r="G1260" s="81">
        <v>6912</v>
      </c>
      <c r="H1260" s="81">
        <v>1589.2991999999999</v>
      </c>
    </row>
    <row r="1261" spans="1:8" x14ac:dyDescent="0.25">
      <c r="A1261" s="78">
        <v>41401</v>
      </c>
      <c r="B1261" s="79">
        <v>2888</v>
      </c>
      <c r="C1261" s="80" t="s">
        <v>56</v>
      </c>
      <c r="D1261" s="80" t="s">
        <v>64</v>
      </c>
      <c r="E1261" s="80" t="s">
        <v>58</v>
      </c>
      <c r="F1261" s="79">
        <v>7</v>
      </c>
      <c r="G1261" s="81">
        <v>1937.25</v>
      </c>
      <c r="H1261" s="81">
        <v>1735.3885500000001</v>
      </c>
    </row>
    <row r="1262" spans="1:8" x14ac:dyDescent="0.25">
      <c r="A1262" s="78">
        <v>41767</v>
      </c>
      <c r="B1262" s="79">
        <v>2524</v>
      </c>
      <c r="C1262" s="80" t="s">
        <v>53</v>
      </c>
      <c r="D1262" s="80" t="s">
        <v>64</v>
      </c>
      <c r="E1262" s="80" t="s">
        <v>55</v>
      </c>
      <c r="F1262" s="79">
        <v>7</v>
      </c>
      <c r="G1262" s="81">
        <v>5701.5</v>
      </c>
      <c r="H1262" s="81">
        <v>2538.3077999999996</v>
      </c>
    </row>
    <row r="1263" spans="1:8" x14ac:dyDescent="0.25">
      <c r="A1263" s="78">
        <v>41768</v>
      </c>
      <c r="B1263" s="79">
        <v>2889</v>
      </c>
      <c r="C1263" s="80" t="s">
        <v>57</v>
      </c>
      <c r="D1263" s="80" t="s">
        <v>64</v>
      </c>
      <c r="E1263" s="80" t="s">
        <v>59</v>
      </c>
      <c r="F1263" s="79">
        <v>8</v>
      </c>
      <c r="G1263" s="81">
        <v>5832</v>
      </c>
      <c r="H1263" s="81">
        <v>666.01440000000002</v>
      </c>
    </row>
    <row r="1264" spans="1:8" x14ac:dyDescent="0.25">
      <c r="A1264" s="78">
        <v>41769</v>
      </c>
      <c r="B1264" s="79">
        <v>2525</v>
      </c>
      <c r="C1264" s="80" t="s">
        <v>56</v>
      </c>
      <c r="D1264" s="80" t="s">
        <v>64</v>
      </c>
      <c r="E1264" s="80" t="s">
        <v>55</v>
      </c>
      <c r="F1264" s="79">
        <v>10</v>
      </c>
      <c r="G1264" s="81">
        <v>7200</v>
      </c>
      <c r="H1264" s="81">
        <v>2791.44</v>
      </c>
    </row>
    <row r="1265" spans="1:8" x14ac:dyDescent="0.25">
      <c r="A1265" s="78">
        <v>41770</v>
      </c>
      <c r="B1265" s="79">
        <v>2890</v>
      </c>
      <c r="C1265" s="80" t="s">
        <v>53</v>
      </c>
      <c r="D1265" s="80" t="s">
        <v>64</v>
      </c>
      <c r="E1265" s="80" t="s">
        <v>59</v>
      </c>
      <c r="F1265" s="79">
        <v>6</v>
      </c>
      <c r="G1265" s="81">
        <v>4819.5</v>
      </c>
      <c r="H1265" s="81">
        <v>2576.826</v>
      </c>
    </row>
    <row r="1266" spans="1:8" x14ac:dyDescent="0.25">
      <c r="A1266" s="78">
        <v>41771</v>
      </c>
      <c r="B1266" s="79">
        <v>2526</v>
      </c>
      <c r="C1266" s="80" t="s">
        <v>57</v>
      </c>
      <c r="D1266" s="80" t="s">
        <v>64</v>
      </c>
      <c r="E1266" s="80" t="s">
        <v>58</v>
      </c>
      <c r="F1266" s="79">
        <v>6</v>
      </c>
      <c r="G1266" s="81">
        <v>2133</v>
      </c>
      <c r="H1266" s="81">
        <v>3367.5803999999998</v>
      </c>
    </row>
    <row r="1267" spans="1:8" x14ac:dyDescent="0.25">
      <c r="A1267" s="78">
        <v>41772</v>
      </c>
      <c r="B1267" s="79">
        <v>2891</v>
      </c>
      <c r="C1267" s="80" t="s">
        <v>56</v>
      </c>
      <c r="D1267" s="80" t="s">
        <v>64</v>
      </c>
      <c r="E1267" s="80" t="s">
        <v>59</v>
      </c>
      <c r="F1267" s="79">
        <v>10</v>
      </c>
      <c r="G1267" s="81">
        <v>4980</v>
      </c>
      <c r="H1267" s="81">
        <v>816.72</v>
      </c>
    </row>
    <row r="1268" spans="1:8" x14ac:dyDescent="0.25">
      <c r="A1268" s="78">
        <v>41773</v>
      </c>
      <c r="B1268" s="79">
        <v>2527</v>
      </c>
      <c r="C1268" s="80" t="s">
        <v>53</v>
      </c>
      <c r="D1268" s="80" t="s">
        <v>64</v>
      </c>
      <c r="E1268" s="80" t="s">
        <v>58</v>
      </c>
      <c r="F1268" s="79">
        <v>6</v>
      </c>
      <c r="G1268" s="81">
        <v>7164</v>
      </c>
      <c r="H1268" s="81">
        <v>3062.61</v>
      </c>
    </row>
    <row r="1269" spans="1:8" x14ac:dyDescent="0.25">
      <c r="A1269" s="78">
        <v>41774</v>
      </c>
      <c r="B1269" s="79">
        <v>2892</v>
      </c>
      <c r="C1269" s="80" t="s">
        <v>57</v>
      </c>
      <c r="D1269" s="80" t="s">
        <v>64</v>
      </c>
      <c r="E1269" s="80" t="s">
        <v>55</v>
      </c>
      <c r="F1269" s="79">
        <v>8</v>
      </c>
      <c r="G1269" s="81">
        <v>12540</v>
      </c>
      <c r="H1269" s="81">
        <v>2151.3624</v>
      </c>
    </row>
    <row r="1270" spans="1:8" x14ac:dyDescent="0.25">
      <c r="A1270" s="78">
        <v>41775</v>
      </c>
      <c r="B1270" s="79">
        <v>2528</v>
      </c>
      <c r="C1270" s="80" t="s">
        <v>56</v>
      </c>
      <c r="D1270" s="80" t="s">
        <v>64</v>
      </c>
      <c r="E1270" s="80" t="s">
        <v>58</v>
      </c>
      <c r="F1270" s="79">
        <v>10</v>
      </c>
      <c r="G1270" s="81">
        <v>2445</v>
      </c>
      <c r="H1270" s="81">
        <v>1606.8540000000003</v>
      </c>
    </row>
    <row r="1271" spans="1:8" x14ac:dyDescent="0.25">
      <c r="A1271" s="78">
        <v>41776</v>
      </c>
      <c r="B1271" s="79">
        <v>2893</v>
      </c>
      <c r="C1271" s="80" t="s">
        <v>53</v>
      </c>
      <c r="D1271" s="80" t="s">
        <v>64</v>
      </c>
      <c r="E1271" s="80" t="s">
        <v>55</v>
      </c>
      <c r="F1271" s="79">
        <v>10</v>
      </c>
      <c r="G1271" s="81">
        <v>4530</v>
      </c>
      <c r="H1271" s="81">
        <v>2665.6784999999995</v>
      </c>
    </row>
    <row r="1272" spans="1:8" x14ac:dyDescent="0.25">
      <c r="A1272" s="78">
        <v>41777</v>
      </c>
      <c r="B1272" s="79">
        <v>2529</v>
      </c>
      <c r="C1272" s="80" t="s">
        <v>57</v>
      </c>
      <c r="D1272" s="80" t="s">
        <v>64</v>
      </c>
      <c r="E1272" s="80" t="s">
        <v>59</v>
      </c>
      <c r="F1272" s="79">
        <v>7</v>
      </c>
      <c r="G1272" s="81">
        <v>3906</v>
      </c>
      <c r="H1272" s="81">
        <v>2996.6831999999999</v>
      </c>
    </row>
    <row r="1273" spans="1:8" x14ac:dyDescent="0.25">
      <c r="A1273" s="78">
        <v>41778</v>
      </c>
      <c r="B1273" s="79">
        <v>2894</v>
      </c>
      <c r="C1273" s="80" t="s">
        <v>56</v>
      </c>
      <c r="D1273" s="80" t="s">
        <v>64</v>
      </c>
      <c r="E1273" s="80" t="s">
        <v>55</v>
      </c>
      <c r="F1273" s="79">
        <v>8</v>
      </c>
      <c r="G1273" s="81">
        <v>4968</v>
      </c>
      <c r="H1273" s="81">
        <v>874.11959999999999</v>
      </c>
    </row>
    <row r="1274" spans="1:8" x14ac:dyDescent="0.25">
      <c r="A1274" s="78">
        <v>41779</v>
      </c>
      <c r="B1274" s="79">
        <v>2530</v>
      </c>
      <c r="C1274" s="80" t="s">
        <v>53</v>
      </c>
      <c r="D1274" s="80" t="s">
        <v>64</v>
      </c>
      <c r="E1274" s="80" t="s">
        <v>59</v>
      </c>
      <c r="F1274" s="79">
        <v>6</v>
      </c>
      <c r="G1274" s="81">
        <v>4104</v>
      </c>
      <c r="H1274" s="81">
        <v>757.39319999999998</v>
      </c>
    </row>
    <row r="1275" spans="1:8" x14ac:dyDescent="0.25">
      <c r="A1275" s="78">
        <v>41780</v>
      </c>
      <c r="B1275" s="79">
        <v>2895</v>
      </c>
      <c r="C1275" s="80" t="s">
        <v>57</v>
      </c>
      <c r="D1275" s="80" t="s">
        <v>64</v>
      </c>
      <c r="E1275" s="80" t="s">
        <v>58</v>
      </c>
      <c r="F1275" s="79">
        <v>8</v>
      </c>
      <c r="G1275" s="81">
        <v>12420</v>
      </c>
      <c r="H1275" s="81">
        <v>4550.6880000000001</v>
      </c>
    </row>
    <row r="1276" spans="1:8" x14ac:dyDescent="0.25">
      <c r="A1276" s="78">
        <v>41781</v>
      </c>
      <c r="B1276" s="79">
        <v>2531</v>
      </c>
      <c r="C1276" s="80" t="s">
        <v>56</v>
      </c>
      <c r="D1276" s="80" t="s">
        <v>64</v>
      </c>
      <c r="E1276" s="80" t="s">
        <v>59</v>
      </c>
      <c r="F1276" s="79">
        <v>6</v>
      </c>
      <c r="G1276" s="81">
        <v>3240</v>
      </c>
      <c r="H1276" s="81">
        <v>1838.0519999999999</v>
      </c>
    </row>
    <row r="1277" spans="1:8" x14ac:dyDescent="0.25">
      <c r="A1277" s="78">
        <v>41782</v>
      </c>
      <c r="B1277" s="79">
        <v>2896</v>
      </c>
      <c r="C1277" s="80" t="s">
        <v>53</v>
      </c>
      <c r="D1277" s="80" t="s">
        <v>64</v>
      </c>
      <c r="E1277" s="80" t="s">
        <v>58</v>
      </c>
      <c r="F1277" s="79">
        <v>8</v>
      </c>
      <c r="G1277" s="81">
        <v>6264</v>
      </c>
      <c r="H1277" s="81">
        <v>938.13840000000005</v>
      </c>
    </row>
    <row r="1278" spans="1:8" x14ac:dyDescent="0.25">
      <c r="A1278" s="78">
        <v>41783</v>
      </c>
      <c r="B1278" s="79">
        <v>2532</v>
      </c>
      <c r="C1278" s="80" t="s">
        <v>57</v>
      </c>
      <c r="D1278" s="80" t="s">
        <v>64</v>
      </c>
      <c r="E1278" s="80" t="s">
        <v>55</v>
      </c>
      <c r="F1278" s="79">
        <v>6</v>
      </c>
      <c r="G1278" s="81">
        <v>7398</v>
      </c>
      <c r="H1278" s="81">
        <v>2380.3065000000001</v>
      </c>
    </row>
    <row r="1279" spans="1:8" x14ac:dyDescent="0.25">
      <c r="A1279" s="78">
        <v>41784</v>
      </c>
      <c r="B1279" s="79">
        <v>2897</v>
      </c>
      <c r="C1279" s="80" t="s">
        <v>56</v>
      </c>
      <c r="D1279" s="80" t="s">
        <v>64</v>
      </c>
      <c r="E1279" s="80" t="s">
        <v>58</v>
      </c>
      <c r="F1279" s="79">
        <v>6</v>
      </c>
      <c r="G1279" s="81">
        <v>7641</v>
      </c>
      <c r="H1279" s="81">
        <v>4349.0025000000005</v>
      </c>
    </row>
    <row r="1280" spans="1:8" x14ac:dyDescent="0.25">
      <c r="A1280" s="78">
        <v>41785</v>
      </c>
      <c r="B1280" s="79">
        <v>2533</v>
      </c>
      <c r="C1280" s="80" t="s">
        <v>53</v>
      </c>
      <c r="D1280" s="80" t="s">
        <v>64</v>
      </c>
      <c r="E1280" s="80" t="s">
        <v>55</v>
      </c>
      <c r="F1280" s="79">
        <v>8</v>
      </c>
      <c r="G1280" s="81">
        <v>7272</v>
      </c>
      <c r="H1280" s="81">
        <v>2285.5896000000002</v>
      </c>
    </row>
    <row r="1281" spans="1:8" x14ac:dyDescent="0.25">
      <c r="A1281" s="78">
        <v>41786</v>
      </c>
      <c r="B1281" s="79">
        <v>2898</v>
      </c>
      <c r="C1281" s="80" t="s">
        <v>57</v>
      </c>
      <c r="D1281" s="80" t="s">
        <v>64</v>
      </c>
      <c r="E1281" s="80" t="s">
        <v>59</v>
      </c>
      <c r="F1281" s="79">
        <v>7</v>
      </c>
      <c r="G1281" s="81">
        <v>2362.5</v>
      </c>
      <c r="H1281" s="81">
        <v>2218.3875000000003</v>
      </c>
    </row>
    <row r="1282" spans="1:8" x14ac:dyDescent="0.25">
      <c r="A1282" s="78">
        <v>41787</v>
      </c>
      <c r="B1282" s="79">
        <v>2534</v>
      </c>
      <c r="C1282" s="80" t="s">
        <v>56</v>
      </c>
      <c r="D1282" s="80" t="s">
        <v>64</v>
      </c>
      <c r="E1282" s="80" t="s">
        <v>55</v>
      </c>
      <c r="F1282" s="79">
        <v>6</v>
      </c>
      <c r="G1282" s="81">
        <v>1539</v>
      </c>
      <c r="H1282" s="81">
        <v>2418.0767999999998</v>
      </c>
    </row>
    <row r="1283" spans="1:8" x14ac:dyDescent="0.25">
      <c r="A1283" s="78">
        <v>41788</v>
      </c>
      <c r="B1283" s="79">
        <v>2899</v>
      </c>
      <c r="C1283" s="80" t="s">
        <v>53</v>
      </c>
      <c r="D1283" s="80" t="s">
        <v>64</v>
      </c>
      <c r="E1283" s="80" t="s">
        <v>59</v>
      </c>
      <c r="F1283" s="79">
        <v>7</v>
      </c>
      <c r="G1283" s="81">
        <v>2499</v>
      </c>
      <c r="H1283" s="81">
        <v>3060.2753999999995</v>
      </c>
    </row>
    <row r="1284" spans="1:8" x14ac:dyDescent="0.25">
      <c r="A1284" s="78">
        <v>41789</v>
      </c>
      <c r="B1284" s="79">
        <v>2535</v>
      </c>
      <c r="C1284" s="80" t="s">
        <v>57</v>
      </c>
      <c r="D1284" s="80" t="s">
        <v>64</v>
      </c>
      <c r="E1284" s="80" t="s">
        <v>58</v>
      </c>
      <c r="F1284" s="79">
        <v>7</v>
      </c>
      <c r="G1284" s="81">
        <v>2205</v>
      </c>
      <c r="H1284" s="81">
        <v>1384.7400000000002</v>
      </c>
    </row>
    <row r="1285" spans="1:8" x14ac:dyDescent="0.25">
      <c r="A1285" s="78">
        <v>41790</v>
      </c>
      <c r="B1285" s="79">
        <v>2900</v>
      </c>
      <c r="C1285" s="80" t="s">
        <v>56</v>
      </c>
      <c r="D1285" s="80" t="s">
        <v>64</v>
      </c>
      <c r="E1285" s="80" t="s">
        <v>59</v>
      </c>
      <c r="F1285" s="79">
        <v>9</v>
      </c>
      <c r="G1285" s="81">
        <v>7249.5</v>
      </c>
      <c r="H1285" s="81">
        <v>3633.2077500000005</v>
      </c>
    </row>
    <row r="1286" spans="1:8" x14ac:dyDescent="0.25">
      <c r="A1286" s="78">
        <v>41791</v>
      </c>
      <c r="B1286" s="79">
        <v>2536</v>
      </c>
      <c r="C1286" s="80" t="s">
        <v>53</v>
      </c>
      <c r="D1286" s="80" t="s">
        <v>64</v>
      </c>
      <c r="E1286" s="80" t="s">
        <v>58</v>
      </c>
      <c r="F1286" s="79">
        <v>10</v>
      </c>
      <c r="G1286" s="81">
        <v>4905</v>
      </c>
      <c r="H1286" s="81">
        <v>1843.299</v>
      </c>
    </row>
    <row r="1287" spans="1:8" x14ac:dyDescent="0.25">
      <c r="A1287" s="78">
        <v>41792</v>
      </c>
      <c r="B1287" s="79">
        <v>2901</v>
      </c>
      <c r="C1287" s="80" t="s">
        <v>57</v>
      </c>
      <c r="D1287" s="80" t="s">
        <v>64</v>
      </c>
      <c r="E1287" s="80" t="s">
        <v>55</v>
      </c>
      <c r="F1287" s="79">
        <v>8</v>
      </c>
      <c r="G1287" s="81">
        <v>7128</v>
      </c>
      <c r="H1287" s="81">
        <v>3282.6815999999999</v>
      </c>
    </row>
    <row r="1288" spans="1:8" x14ac:dyDescent="0.25">
      <c r="A1288" s="78">
        <v>41793</v>
      </c>
      <c r="B1288" s="79">
        <v>2537</v>
      </c>
      <c r="C1288" s="80" t="s">
        <v>56</v>
      </c>
      <c r="D1288" s="80" t="s">
        <v>64</v>
      </c>
      <c r="E1288" s="80" t="s">
        <v>58</v>
      </c>
      <c r="F1288" s="79">
        <v>10</v>
      </c>
      <c r="G1288" s="81">
        <v>3270</v>
      </c>
      <c r="H1288" s="81">
        <v>632.09100000000001</v>
      </c>
    </row>
    <row r="1289" spans="1:8" x14ac:dyDescent="0.25">
      <c r="A1289" s="78">
        <v>41794</v>
      </c>
      <c r="B1289" s="79">
        <v>2902</v>
      </c>
      <c r="C1289" s="80" t="s">
        <v>53</v>
      </c>
      <c r="D1289" s="80" t="s">
        <v>64</v>
      </c>
      <c r="E1289" s="80" t="s">
        <v>55</v>
      </c>
      <c r="F1289" s="79">
        <v>9</v>
      </c>
      <c r="G1289" s="81">
        <v>7884</v>
      </c>
      <c r="H1289" s="81">
        <v>1054.0907999999999</v>
      </c>
    </row>
    <row r="1290" spans="1:8" x14ac:dyDescent="0.25">
      <c r="A1290" s="78">
        <v>41795</v>
      </c>
      <c r="B1290" s="79">
        <v>2538</v>
      </c>
      <c r="C1290" s="80" t="s">
        <v>57</v>
      </c>
      <c r="D1290" s="80" t="s">
        <v>64</v>
      </c>
      <c r="E1290" s="80" t="s">
        <v>59</v>
      </c>
      <c r="F1290" s="79">
        <v>7</v>
      </c>
      <c r="G1290" s="81">
        <v>3874.5</v>
      </c>
      <c r="H1290" s="81">
        <v>4334.5968749999993</v>
      </c>
    </row>
    <row r="1291" spans="1:8" x14ac:dyDescent="0.25">
      <c r="A1291" s="78">
        <v>41796</v>
      </c>
      <c r="B1291" s="79">
        <v>2903</v>
      </c>
      <c r="C1291" s="80" t="s">
        <v>56</v>
      </c>
      <c r="D1291" s="80" t="s">
        <v>64</v>
      </c>
      <c r="E1291" s="80" t="s">
        <v>55</v>
      </c>
      <c r="F1291" s="79">
        <v>8</v>
      </c>
      <c r="G1291" s="81">
        <v>2400</v>
      </c>
      <c r="H1291" s="81">
        <v>2930.3999999999996</v>
      </c>
    </row>
    <row r="1292" spans="1:8" x14ac:dyDescent="0.25">
      <c r="A1292" s="78">
        <v>41797</v>
      </c>
      <c r="B1292" s="79">
        <v>2539</v>
      </c>
      <c r="C1292" s="80" t="s">
        <v>53</v>
      </c>
      <c r="D1292" s="80" t="s">
        <v>64</v>
      </c>
      <c r="E1292" s="80" t="s">
        <v>59</v>
      </c>
      <c r="F1292" s="79">
        <v>9</v>
      </c>
      <c r="G1292" s="81">
        <v>8316</v>
      </c>
      <c r="H1292" s="81">
        <v>1838.2518</v>
      </c>
    </row>
    <row r="1293" spans="1:8" x14ac:dyDescent="0.25">
      <c r="A1293" s="78">
        <v>41798</v>
      </c>
      <c r="B1293" s="79">
        <v>2904</v>
      </c>
      <c r="C1293" s="80" t="s">
        <v>57</v>
      </c>
      <c r="D1293" s="80" t="s">
        <v>64</v>
      </c>
      <c r="E1293" s="80" t="s">
        <v>58</v>
      </c>
      <c r="F1293" s="79">
        <v>7</v>
      </c>
      <c r="G1293" s="81">
        <v>6804</v>
      </c>
      <c r="H1293" s="81">
        <v>2483.46</v>
      </c>
    </row>
    <row r="1294" spans="1:8" x14ac:dyDescent="0.25">
      <c r="A1294" s="78">
        <v>41799</v>
      </c>
      <c r="B1294" s="79">
        <v>2540</v>
      </c>
      <c r="C1294" s="80" t="s">
        <v>56</v>
      </c>
      <c r="D1294" s="80" t="s">
        <v>64</v>
      </c>
      <c r="E1294" s="80" t="s">
        <v>59</v>
      </c>
      <c r="F1294" s="79">
        <v>10</v>
      </c>
      <c r="G1294" s="81">
        <v>4440</v>
      </c>
      <c r="H1294" s="81">
        <v>1779.9959999999999</v>
      </c>
    </row>
    <row r="1295" spans="1:8" x14ac:dyDescent="0.25">
      <c r="A1295" s="78">
        <v>41800</v>
      </c>
      <c r="B1295" s="79">
        <v>2905</v>
      </c>
      <c r="C1295" s="80" t="s">
        <v>53</v>
      </c>
      <c r="D1295" s="80" t="s">
        <v>64</v>
      </c>
      <c r="E1295" s="80" t="s">
        <v>58</v>
      </c>
      <c r="F1295" s="79">
        <v>6</v>
      </c>
      <c r="G1295" s="81">
        <v>7155</v>
      </c>
      <c r="H1295" s="81">
        <v>1952.8380000000002</v>
      </c>
    </row>
    <row r="1296" spans="1:8" x14ac:dyDescent="0.25">
      <c r="A1296" s="78">
        <v>41801</v>
      </c>
      <c r="B1296" s="79">
        <v>2910</v>
      </c>
      <c r="C1296" s="80" t="s">
        <v>53</v>
      </c>
      <c r="D1296" s="80" t="s">
        <v>64</v>
      </c>
      <c r="E1296" s="80" t="s">
        <v>58</v>
      </c>
      <c r="F1296" s="79">
        <v>6</v>
      </c>
      <c r="G1296" s="81">
        <v>11925</v>
      </c>
      <c r="H1296" s="81">
        <v>976.4190000000001</v>
      </c>
    </row>
    <row r="1297" spans="1:8" x14ac:dyDescent="0.25">
      <c r="A1297" s="78">
        <v>41802</v>
      </c>
      <c r="B1297" s="79">
        <v>2541</v>
      </c>
      <c r="C1297" s="80" t="s">
        <v>57</v>
      </c>
      <c r="D1297" s="80" t="s">
        <v>64</v>
      </c>
      <c r="E1297" s="80" t="s">
        <v>55</v>
      </c>
      <c r="F1297" s="79">
        <v>8</v>
      </c>
      <c r="G1297" s="81">
        <v>6144</v>
      </c>
      <c r="H1297" s="81">
        <v>687.66719999999998</v>
      </c>
    </row>
    <row r="1298" spans="1:8" x14ac:dyDescent="0.25">
      <c r="A1298" s="78">
        <v>41803</v>
      </c>
      <c r="B1298" s="79">
        <v>2906</v>
      </c>
      <c r="C1298" s="80" t="s">
        <v>56</v>
      </c>
      <c r="D1298" s="80" t="s">
        <v>64</v>
      </c>
      <c r="E1298" s="80" t="s">
        <v>58</v>
      </c>
      <c r="F1298" s="79">
        <v>10</v>
      </c>
      <c r="G1298" s="81">
        <v>10640</v>
      </c>
      <c r="H1298" s="81">
        <v>2016.28</v>
      </c>
    </row>
    <row r="1299" spans="1:8" x14ac:dyDescent="0.25">
      <c r="A1299" s="78">
        <v>41804</v>
      </c>
      <c r="B1299" s="79">
        <v>2911</v>
      </c>
      <c r="C1299" s="80" t="s">
        <v>56</v>
      </c>
      <c r="D1299" s="80" t="s">
        <v>64</v>
      </c>
      <c r="E1299" s="80" t="s">
        <v>58</v>
      </c>
      <c r="F1299" s="79">
        <v>10</v>
      </c>
      <c r="G1299" s="81">
        <v>7980</v>
      </c>
      <c r="H1299" s="81">
        <v>4032.56</v>
      </c>
    </row>
    <row r="1300" spans="1:8" x14ac:dyDescent="0.25">
      <c r="A1300" s="78">
        <v>41805</v>
      </c>
      <c r="B1300" s="79">
        <v>2542</v>
      </c>
      <c r="C1300" s="80" t="s">
        <v>53</v>
      </c>
      <c r="D1300" s="80" t="s">
        <v>64</v>
      </c>
      <c r="E1300" s="80" t="s">
        <v>55</v>
      </c>
      <c r="F1300" s="79">
        <v>10</v>
      </c>
      <c r="G1300" s="81">
        <v>9900</v>
      </c>
      <c r="H1300" s="81">
        <v>4235.22</v>
      </c>
    </row>
    <row r="1301" spans="1:8" x14ac:dyDescent="0.25">
      <c r="A1301" s="78">
        <v>41806</v>
      </c>
      <c r="B1301" s="79">
        <v>2907</v>
      </c>
      <c r="C1301" s="80" t="s">
        <v>57</v>
      </c>
      <c r="D1301" s="80" t="s">
        <v>64</v>
      </c>
      <c r="E1301" s="80" t="s">
        <v>59</v>
      </c>
      <c r="F1301" s="79">
        <v>9</v>
      </c>
      <c r="G1301" s="81">
        <v>10485</v>
      </c>
      <c r="H1301" s="81">
        <v>2603.8449000000001</v>
      </c>
    </row>
    <row r="1302" spans="1:8" x14ac:dyDescent="0.25">
      <c r="A1302" s="78">
        <v>41807</v>
      </c>
      <c r="B1302" s="79">
        <v>2912</v>
      </c>
      <c r="C1302" s="80" t="s">
        <v>57</v>
      </c>
      <c r="D1302" s="80" t="s">
        <v>64</v>
      </c>
      <c r="E1302" s="80" t="s">
        <v>59</v>
      </c>
      <c r="F1302" s="79">
        <v>9</v>
      </c>
      <c r="G1302" s="81">
        <v>4194</v>
      </c>
      <c r="H1302" s="81">
        <v>4339.7415000000001</v>
      </c>
    </row>
    <row r="1303" spans="1:8" x14ac:dyDescent="0.25">
      <c r="A1303" s="78">
        <v>41808</v>
      </c>
      <c r="B1303" s="79">
        <v>2543</v>
      </c>
      <c r="C1303" s="80" t="s">
        <v>56</v>
      </c>
      <c r="D1303" s="80" t="s">
        <v>64</v>
      </c>
      <c r="E1303" s="80" t="s">
        <v>55</v>
      </c>
      <c r="F1303" s="79">
        <v>6</v>
      </c>
      <c r="G1303" s="81">
        <v>4576.5</v>
      </c>
      <c r="H1303" s="81">
        <v>2406.4762500000002</v>
      </c>
    </row>
    <row r="1304" spans="1:8" x14ac:dyDescent="0.25">
      <c r="A1304" s="78">
        <v>41809</v>
      </c>
      <c r="B1304" s="79">
        <v>2908</v>
      </c>
      <c r="C1304" s="80" t="s">
        <v>53</v>
      </c>
      <c r="D1304" s="80" t="s">
        <v>64</v>
      </c>
      <c r="E1304" s="80" t="s">
        <v>59</v>
      </c>
      <c r="F1304" s="79">
        <v>7</v>
      </c>
      <c r="G1304" s="81">
        <v>6090</v>
      </c>
      <c r="H1304" s="81">
        <v>2547.1425000000004</v>
      </c>
    </row>
    <row r="1305" spans="1:8" x14ac:dyDescent="0.25">
      <c r="A1305" s="78">
        <v>41810</v>
      </c>
      <c r="B1305" s="79">
        <v>2913</v>
      </c>
      <c r="C1305" s="80" t="s">
        <v>53</v>
      </c>
      <c r="D1305" s="80" t="s">
        <v>64</v>
      </c>
      <c r="E1305" s="80" t="s">
        <v>59</v>
      </c>
      <c r="F1305" s="79">
        <v>7</v>
      </c>
      <c r="G1305" s="81">
        <v>6090</v>
      </c>
      <c r="H1305" s="81">
        <v>2547.1425000000004</v>
      </c>
    </row>
    <row r="1306" spans="1:8" x14ac:dyDescent="0.25">
      <c r="A1306" s="78">
        <v>41811</v>
      </c>
      <c r="B1306" s="79">
        <v>2544</v>
      </c>
      <c r="C1306" s="80" t="s">
        <v>57</v>
      </c>
      <c r="D1306" s="80" t="s">
        <v>64</v>
      </c>
      <c r="E1306" s="80" t="s">
        <v>58</v>
      </c>
      <c r="F1306" s="79">
        <v>6</v>
      </c>
      <c r="G1306" s="81">
        <v>5292</v>
      </c>
      <c r="H1306" s="81">
        <v>3454.6175999999996</v>
      </c>
    </row>
    <row r="1307" spans="1:8" x14ac:dyDescent="0.25">
      <c r="A1307" s="78">
        <v>41812</v>
      </c>
      <c r="B1307" s="79">
        <v>2909</v>
      </c>
      <c r="C1307" s="80" t="s">
        <v>56</v>
      </c>
      <c r="D1307" s="80" t="s">
        <v>64</v>
      </c>
      <c r="E1307" s="80" t="s">
        <v>59</v>
      </c>
      <c r="F1307" s="79">
        <v>9</v>
      </c>
      <c r="G1307" s="81">
        <v>4252.5</v>
      </c>
      <c r="H1307" s="81">
        <v>680.40000000000009</v>
      </c>
    </row>
    <row r="1308" spans="1:8" x14ac:dyDescent="0.25">
      <c r="A1308" s="78">
        <v>41813</v>
      </c>
      <c r="B1308" s="79">
        <v>2914</v>
      </c>
      <c r="C1308" s="80" t="s">
        <v>56</v>
      </c>
      <c r="D1308" s="80" t="s">
        <v>64</v>
      </c>
      <c r="E1308" s="80" t="s">
        <v>59</v>
      </c>
      <c r="F1308" s="79">
        <v>9</v>
      </c>
      <c r="G1308" s="81">
        <v>4252.5</v>
      </c>
      <c r="H1308" s="81">
        <v>2041.2000000000003</v>
      </c>
    </row>
    <row r="1309" spans="1:8" x14ac:dyDescent="0.25">
      <c r="A1309" s="78">
        <v>41814</v>
      </c>
      <c r="B1309" s="79">
        <v>2915</v>
      </c>
      <c r="C1309" s="80" t="s">
        <v>53</v>
      </c>
      <c r="D1309" s="80" t="s">
        <v>64</v>
      </c>
      <c r="E1309" s="80" t="s">
        <v>55</v>
      </c>
      <c r="F1309" s="79">
        <v>8</v>
      </c>
      <c r="G1309" s="81">
        <v>4776</v>
      </c>
      <c r="H1309" s="81">
        <v>2532.4739999999997</v>
      </c>
    </row>
    <row r="1310" spans="1:8" x14ac:dyDescent="0.25">
      <c r="A1310" s="78">
        <v>41815</v>
      </c>
      <c r="B1310" s="79">
        <v>2545</v>
      </c>
      <c r="C1310" s="80" t="s">
        <v>53</v>
      </c>
      <c r="D1310" s="80" t="s">
        <v>64</v>
      </c>
      <c r="E1310" s="80" t="s">
        <v>58</v>
      </c>
      <c r="F1310" s="79">
        <v>9</v>
      </c>
      <c r="G1310" s="81">
        <v>6777</v>
      </c>
      <c r="H1310" s="81">
        <v>2062.9187999999999</v>
      </c>
    </row>
    <row r="1311" spans="1:8" x14ac:dyDescent="0.25">
      <c r="A1311" s="78">
        <v>41816</v>
      </c>
      <c r="B1311" s="79">
        <v>2546</v>
      </c>
      <c r="C1311" s="80" t="s">
        <v>56</v>
      </c>
      <c r="D1311" s="80" t="s">
        <v>64</v>
      </c>
      <c r="E1311" s="80" t="s">
        <v>58</v>
      </c>
      <c r="F1311" s="79">
        <v>9</v>
      </c>
      <c r="G1311" s="81">
        <v>5697</v>
      </c>
      <c r="H1311" s="81">
        <v>1026.5994000000001</v>
      </c>
    </row>
    <row r="1312" spans="1:8" x14ac:dyDescent="0.25">
      <c r="A1312" s="78">
        <v>41817</v>
      </c>
      <c r="B1312" s="79">
        <v>2547</v>
      </c>
      <c r="C1312" s="80" t="s">
        <v>57</v>
      </c>
      <c r="D1312" s="80" t="s">
        <v>64</v>
      </c>
      <c r="E1312" s="80" t="s">
        <v>59</v>
      </c>
      <c r="F1312" s="79">
        <v>7</v>
      </c>
      <c r="G1312" s="81">
        <v>4000.5</v>
      </c>
      <c r="H1312" s="81">
        <v>2616.3270000000002</v>
      </c>
    </row>
    <row r="1313" spans="1:8" x14ac:dyDescent="0.25">
      <c r="A1313" s="78">
        <v>41818</v>
      </c>
      <c r="B1313" s="79">
        <v>2548</v>
      </c>
      <c r="C1313" s="80" t="s">
        <v>53</v>
      </c>
      <c r="D1313" s="80" t="s">
        <v>64</v>
      </c>
      <c r="E1313" s="80" t="s">
        <v>59</v>
      </c>
      <c r="F1313" s="79">
        <v>6</v>
      </c>
      <c r="G1313" s="81">
        <v>5427</v>
      </c>
      <c r="H1313" s="81">
        <v>2658.5064000000002</v>
      </c>
    </row>
    <row r="1314" spans="1:8" x14ac:dyDescent="0.25">
      <c r="A1314" s="78">
        <v>41819</v>
      </c>
      <c r="B1314" s="79">
        <v>2549</v>
      </c>
      <c r="C1314" s="80" t="s">
        <v>56</v>
      </c>
      <c r="D1314" s="80" t="s">
        <v>64</v>
      </c>
      <c r="E1314" s="80" t="s">
        <v>59</v>
      </c>
      <c r="F1314" s="79">
        <v>7</v>
      </c>
      <c r="G1314" s="81">
        <v>3192</v>
      </c>
      <c r="H1314" s="81">
        <v>1860.6168</v>
      </c>
    </row>
    <row r="1315" spans="1:8" x14ac:dyDescent="0.25">
      <c r="A1315" s="78">
        <v>41820</v>
      </c>
      <c r="B1315" s="79">
        <v>2550</v>
      </c>
      <c r="C1315" s="80" t="s">
        <v>57</v>
      </c>
      <c r="D1315" s="80" t="s">
        <v>64</v>
      </c>
      <c r="E1315" s="80" t="s">
        <v>55</v>
      </c>
      <c r="F1315" s="79">
        <v>10</v>
      </c>
      <c r="G1315" s="81">
        <v>5175</v>
      </c>
      <c r="H1315" s="81">
        <v>541.30500000000006</v>
      </c>
    </row>
    <row r="1316" spans="1:8" x14ac:dyDescent="0.25">
      <c r="A1316" s="78">
        <v>41821</v>
      </c>
      <c r="B1316" s="79">
        <v>2551</v>
      </c>
      <c r="C1316" s="80" t="s">
        <v>53</v>
      </c>
      <c r="D1316" s="80" t="s">
        <v>64</v>
      </c>
      <c r="E1316" s="80" t="s">
        <v>55</v>
      </c>
      <c r="F1316" s="79">
        <v>10</v>
      </c>
      <c r="G1316" s="81">
        <v>10200</v>
      </c>
      <c r="H1316" s="81">
        <v>3057.5519999999997</v>
      </c>
    </row>
    <row r="1317" spans="1:8" x14ac:dyDescent="0.25">
      <c r="A1317" s="78">
        <v>41822</v>
      </c>
      <c r="B1317" s="79">
        <v>2552</v>
      </c>
      <c r="C1317" s="80" t="s">
        <v>56</v>
      </c>
      <c r="D1317" s="80" t="s">
        <v>64</v>
      </c>
      <c r="E1317" s="80" t="s">
        <v>55</v>
      </c>
      <c r="F1317" s="79">
        <v>8</v>
      </c>
      <c r="G1317" s="81">
        <v>5952</v>
      </c>
      <c r="H1317" s="81">
        <v>4679.4624000000003</v>
      </c>
    </row>
    <row r="1318" spans="1:8" x14ac:dyDescent="0.25">
      <c r="A1318" s="78">
        <v>41823</v>
      </c>
      <c r="B1318" s="79">
        <v>2553</v>
      </c>
      <c r="C1318" s="80" t="s">
        <v>57</v>
      </c>
      <c r="D1318" s="80" t="s">
        <v>64</v>
      </c>
      <c r="E1318" s="80" t="s">
        <v>58</v>
      </c>
      <c r="F1318" s="79">
        <v>9</v>
      </c>
      <c r="G1318" s="81">
        <v>2308.5</v>
      </c>
      <c r="H1318" s="81">
        <v>4884.7860000000001</v>
      </c>
    </row>
    <row r="1319" spans="1:8" x14ac:dyDescent="0.25">
      <c r="A1319" s="78">
        <v>41824</v>
      </c>
      <c r="B1319" s="79">
        <v>2554</v>
      </c>
      <c r="C1319" s="80" t="s">
        <v>53</v>
      </c>
      <c r="D1319" s="80" t="s">
        <v>64</v>
      </c>
      <c r="E1319" s="80" t="s">
        <v>58</v>
      </c>
      <c r="F1319" s="79">
        <v>9</v>
      </c>
      <c r="G1319" s="81">
        <v>6831</v>
      </c>
      <c r="H1319" s="81">
        <v>5122.1115</v>
      </c>
    </row>
    <row r="1320" spans="1:8" x14ac:dyDescent="0.25">
      <c r="A1320" s="78">
        <v>41825</v>
      </c>
      <c r="B1320" s="79">
        <v>2555</v>
      </c>
      <c r="C1320" s="80" t="s">
        <v>56</v>
      </c>
      <c r="D1320" s="80" t="s">
        <v>64</v>
      </c>
      <c r="E1320" s="80" t="s">
        <v>58</v>
      </c>
      <c r="F1320" s="79">
        <v>9</v>
      </c>
      <c r="G1320" s="81">
        <v>5872.5</v>
      </c>
      <c r="H1320" s="81">
        <v>774.97424999999998</v>
      </c>
    </row>
    <row r="1321" spans="1:8" x14ac:dyDescent="0.25">
      <c r="A1321" s="78">
        <v>41826</v>
      </c>
      <c r="B1321" s="79">
        <v>2556</v>
      </c>
      <c r="C1321" s="80" t="s">
        <v>57</v>
      </c>
      <c r="D1321" s="80" t="s">
        <v>64</v>
      </c>
      <c r="E1321" s="80" t="s">
        <v>59</v>
      </c>
      <c r="F1321" s="79">
        <v>9</v>
      </c>
      <c r="G1321" s="81">
        <v>10260</v>
      </c>
      <c r="H1321" s="81">
        <v>2513.9565000000002</v>
      </c>
    </row>
    <row r="1322" spans="1:8" x14ac:dyDescent="0.25">
      <c r="A1322" s="78">
        <v>41827</v>
      </c>
      <c r="B1322" s="79">
        <v>2557</v>
      </c>
      <c r="C1322" s="80" t="s">
        <v>53</v>
      </c>
      <c r="D1322" s="80" t="s">
        <v>64</v>
      </c>
      <c r="E1322" s="80" t="s">
        <v>59</v>
      </c>
      <c r="F1322" s="79">
        <v>6</v>
      </c>
      <c r="G1322" s="81">
        <v>5751</v>
      </c>
      <c r="H1322" s="81">
        <v>2803.4207999999999</v>
      </c>
    </row>
    <row r="1323" spans="1:8" x14ac:dyDescent="0.25">
      <c r="A1323" s="78">
        <v>41828</v>
      </c>
      <c r="B1323" s="79">
        <v>2558</v>
      </c>
      <c r="C1323" s="80" t="s">
        <v>56</v>
      </c>
      <c r="D1323" s="80" t="s">
        <v>64</v>
      </c>
      <c r="E1323" s="80" t="s">
        <v>59</v>
      </c>
      <c r="F1323" s="79">
        <v>6</v>
      </c>
      <c r="G1323" s="81">
        <v>8964</v>
      </c>
      <c r="H1323" s="81">
        <v>2641.4666999999999</v>
      </c>
    </row>
    <row r="1324" spans="1:8" x14ac:dyDescent="0.25">
      <c r="A1324" s="78">
        <v>41829</v>
      </c>
      <c r="B1324" s="79">
        <v>2559</v>
      </c>
      <c r="C1324" s="80" t="s">
        <v>57</v>
      </c>
      <c r="D1324" s="80" t="s">
        <v>64</v>
      </c>
      <c r="E1324" s="80" t="s">
        <v>55</v>
      </c>
      <c r="F1324" s="79">
        <v>7</v>
      </c>
      <c r="G1324" s="81">
        <v>4536</v>
      </c>
      <c r="H1324" s="81">
        <v>503.79839999999996</v>
      </c>
    </row>
    <row r="1325" spans="1:8" x14ac:dyDescent="0.25">
      <c r="A1325" s="78">
        <v>41828</v>
      </c>
      <c r="B1325" s="79">
        <v>2560</v>
      </c>
      <c r="C1325" s="80" t="s">
        <v>53</v>
      </c>
      <c r="D1325" s="80" t="s">
        <v>64</v>
      </c>
      <c r="E1325" s="80" t="s">
        <v>55</v>
      </c>
      <c r="F1325" s="79">
        <v>6</v>
      </c>
      <c r="G1325" s="81">
        <v>1791</v>
      </c>
      <c r="H1325" s="81">
        <v>805.23360000000002</v>
      </c>
    </row>
    <row r="1326" spans="1:8" x14ac:dyDescent="0.25">
      <c r="A1326" s="78">
        <v>41829</v>
      </c>
      <c r="B1326" s="79">
        <v>2561</v>
      </c>
      <c r="C1326" s="80" t="s">
        <v>56</v>
      </c>
      <c r="D1326" s="80" t="s">
        <v>64</v>
      </c>
      <c r="E1326" s="80" t="s">
        <v>55</v>
      </c>
      <c r="F1326" s="79">
        <v>8</v>
      </c>
      <c r="G1326" s="81">
        <v>13020</v>
      </c>
      <c r="H1326" s="81">
        <v>4309.0992000000006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N16" sqref="N16"/>
    </sheetView>
  </sheetViews>
  <sheetFormatPr defaultRowHeight="15" x14ac:dyDescent="0.25"/>
  <cols>
    <col min="3" max="3" width="10" bestFit="1" customWidth="1"/>
    <col min="4" max="4" width="10.85546875" bestFit="1" customWidth="1"/>
    <col min="8" max="8" width="9.42578125" customWidth="1"/>
  </cols>
  <sheetData>
    <row r="2" spans="2:8" x14ac:dyDescent="0.35">
      <c r="B2" s="89" t="s">
        <v>48</v>
      </c>
      <c r="C2" s="90" t="s">
        <v>51</v>
      </c>
      <c r="D2" s="90" t="s">
        <v>52</v>
      </c>
      <c r="H2" s="5" t="s">
        <v>16</v>
      </c>
    </row>
    <row r="3" spans="2:8" x14ac:dyDescent="0.35">
      <c r="B3" s="91" t="s">
        <v>54</v>
      </c>
      <c r="C3" s="92">
        <v>1254184.5</v>
      </c>
      <c r="D3" s="92">
        <v>426294.67915000004</v>
      </c>
      <c r="H3" s="94" t="s">
        <v>169</v>
      </c>
    </row>
    <row r="4" spans="2:8" x14ac:dyDescent="0.35">
      <c r="B4" s="91" t="s">
        <v>60</v>
      </c>
      <c r="C4" s="92">
        <v>1271887.25</v>
      </c>
      <c r="D4" s="92">
        <v>485028.60967500001</v>
      </c>
      <c r="H4" t="s">
        <v>170</v>
      </c>
    </row>
    <row r="5" spans="2:8" x14ac:dyDescent="0.35">
      <c r="B5" s="93" t="s">
        <v>61</v>
      </c>
      <c r="C5" s="92">
        <v>1178009.25</v>
      </c>
      <c r="D5" s="92">
        <v>437306.96527500002</v>
      </c>
      <c r="H5" t="s">
        <v>171</v>
      </c>
    </row>
    <row r="6" spans="2:8" x14ac:dyDescent="0.35">
      <c r="B6" s="93" t="s">
        <v>62</v>
      </c>
      <c r="C6" s="92">
        <v>1342694</v>
      </c>
      <c r="D6" s="92">
        <v>459900.91060000006</v>
      </c>
    </row>
    <row r="7" spans="2:8" x14ac:dyDescent="0.35">
      <c r="B7" s="93" t="s">
        <v>63</v>
      </c>
      <c r="C7" s="92">
        <v>1171745</v>
      </c>
      <c r="D7" s="92">
        <v>458207.86007500015</v>
      </c>
    </row>
    <row r="8" spans="2:8" x14ac:dyDescent="0.35">
      <c r="B8" s="93" t="s">
        <v>64</v>
      </c>
      <c r="C8" s="92">
        <v>1189646.5</v>
      </c>
      <c r="D8" s="92">
        <v>471603.82100000046</v>
      </c>
    </row>
    <row r="9" spans="2:8" x14ac:dyDescent="0.35">
      <c r="B9" s="93" t="s">
        <v>65</v>
      </c>
      <c r="C9" s="92">
        <v>1291203</v>
      </c>
      <c r="D9" s="92">
        <v>464468.41500000004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2"/>
  <sheetViews>
    <sheetView topLeftCell="A5" workbookViewId="0">
      <selection activeCell="L11" sqref="L11"/>
    </sheetView>
  </sheetViews>
  <sheetFormatPr defaultRowHeight="15" x14ac:dyDescent="0.25"/>
  <cols>
    <col min="1" max="1" width="2.85546875" customWidth="1"/>
    <col min="2" max="2" width="11.42578125" customWidth="1"/>
    <col min="3" max="3" width="14" customWidth="1"/>
  </cols>
  <sheetData>
    <row r="2" spans="2:11" x14ac:dyDescent="0.35">
      <c r="K2" s="5" t="s">
        <v>16</v>
      </c>
    </row>
    <row r="3" spans="2:11" x14ac:dyDescent="0.35">
      <c r="K3" t="s">
        <v>189</v>
      </c>
    </row>
    <row r="5" spans="2:11" x14ac:dyDescent="0.35">
      <c r="B5" s="95" t="s">
        <v>172</v>
      </c>
      <c r="C5" s="96" t="s">
        <v>173</v>
      </c>
    </row>
    <row r="6" spans="2:11" x14ac:dyDescent="0.35">
      <c r="B6" s="97" t="s">
        <v>174</v>
      </c>
      <c r="C6" s="98">
        <v>819831</v>
      </c>
    </row>
    <row r="7" spans="2:11" x14ac:dyDescent="0.35">
      <c r="B7" s="97" t="s">
        <v>175</v>
      </c>
      <c r="C7" s="98">
        <v>797472</v>
      </c>
    </row>
    <row r="8" spans="2:11" x14ac:dyDescent="0.35">
      <c r="B8" s="97" t="s">
        <v>176</v>
      </c>
      <c r="C8" s="98">
        <v>770359.5</v>
      </c>
    </row>
    <row r="9" spans="2:11" x14ac:dyDescent="0.35">
      <c r="B9" s="97" t="s">
        <v>177</v>
      </c>
      <c r="C9" s="98">
        <v>758220.75</v>
      </c>
    </row>
    <row r="10" spans="2:11" x14ac:dyDescent="0.35">
      <c r="B10" s="97" t="s">
        <v>178</v>
      </c>
      <c r="C10" s="98">
        <v>769886.5</v>
      </c>
    </row>
    <row r="11" spans="2:11" x14ac:dyDescent="0.35">
      <c r="B11" s="97" t="s">
        <v>179</v>
      </c>
      <c r="C11" s="98">
        <v>696266.5</v>
      </c>
    </row>
    <row r="12" spans="2:11" x14ac:dyDescent="0.35">
      <c r="B12" s="97" t="s">
        <v>180</v>
      </c>
      <c r="C12" s="98">
        <v>818501.25</v>
      </c>
    </row>
    <row r="13" spans="2:11" x14ac:dyDescent="0.35">
      <c r="B13" s="97" t="s">
        <v>181</v>
      </c>
      <c r="C13" s="98">
        <v>1000000</v>
      </c>
    </row>
    <row r="14" spans="2:11" x14ac:dyDescent="0.35">
      <c r="B14" s="97" t="s">
        <v>182</v>
      </c>
      <c r="C14" s="98">
        <v>800000</v>
      </c>
    </row>
    <row r="15" spans="2:11" x14ac:dyDescent="0.35">
      <c r="B15" s="97" t="s">
        <v>183</v>
      </c>
      <c r="C15" s="98">
        <v>632338.25</v>
      </c>
    </row>
    <row r="16" spans="2:11" x14ac:dyDescent="0.35">
      <c r="B16" s="97" t="s">
        <v>184</v>
      </c>
      <c r="C16" s="98">
        <v>663842.5</v>
      </c>
    </row>
    <row r="17" spans="2:3" x14ac:dyDescent="0.35">
      <c r="B17" s="97" t="s">
        <v>185</v>
      </c>
      <c r="C17" s="98">
        <v>621509.75</v>
      </c>
    </row>
    <row r="18" spans="2:3" x14ac:dyDescent="0.35">
      <c r="B18" s="97"/>
      <c r="C18" s="99"/>
    </row>
    <row r="19" spans="2:3" x14ac:dyDescent="0.35">
      <c r="B19" s="97" t="s">
        <v>186</v>
      </c>
      <c r="C19" s="100">
        <v>10000000</v>
      </c>
    </row>
    <row r="20" spans="2:3" x14ac:dyDescent="0.35">
      <c r="B20" s="97" t="s">
        <v>187</v>
      </c>
      <c r="C20" s="101">
        <f>SUM(C6:C17)</f>
        <v>9148228</v>
      </c>
    </row>
    <row r="21" spans="2:3" x14ac:dyDescent="0.35">
      <c r="B21" s="97"/>
      <c r="C21" s="99"/>
    </row>
    <row r="22" spans="2:3" x14ac:dyDescent="0.35">
      <c r="B22" s="102" t="s">
        <v>188</v>
      </c>
      <c r="C22" s="103">
        <f>C20/C19</f>
        <v>0.91482280000000005</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5"/>
  <sheetViews>
    <sheetView topLeftCell="A19" workbookViewId="0">
      <selection activeCell="E9" sqref="E9"/>
    </sheetView>
  </sheetViews>
  <sheetFormatPr defaultRowHeight="15" x14ac:dyDescent="0.25"/>
  <cols>
    <col min="2" max="2" width="7.7109375" customWidth="1"/>
    <col min="3" max="3" width="25.5703125" bestFit="1" customWidth="1"/>
    <col min="4" max="4" width="19.140625" customWidth="1"/>
    <col min="5" max="5" width="10.28515625" bestFit="1" customWidth="1"/>
    <col min="6" max="6" width="11.85546875" bestFit="1" customWidth="1"/>
  </cols>
  <sheetData>
    <row r="5" spans="2:6" ht="12.6" customHeight="1" x14ac:dyDescent="0.35">
      <c r="B5" s="108" t="s">
        <v>190</v>
      </c>
      <c r="C5" s="109" t="s">
        <v>191</v>
      </c>
      <c r="D5" s="109" t="s">
        <v>192</v>
      </c>
      <c r="E5" s="109" t="s">
        <v>193</v>
      </c>
      <c r="F5" s="110" t="s">
        <v>204</v>
      </c>
    </row>
    <row r="6" spans="2:6" ht="14.45" x14ac:dyDescent="0.35">
      <c r="B6" s="104">
        <v>1</v>
      </c>
      <c r="C6" s="105" t="s">
        <v>194</v>
      </c>
      <c r="D6" s="105">
        <v>55</v>
      </c>
      <c r="E6" s="105">
        <f>D6</f>
        <v>55</v>
      </c>
      <c r="F6" s="111">
        <f>E6/SUM($D$6:$D$15)</f>
        <v>0.45454545454545453</v>
      </c>
    </row>
    <row r="7" spans="2:6" ht="14.45" x14ac:dyDescent="0.35">
      <c r="B7" s="104">
        <v>2</v>
      </c>
      <c r="C7" s="105" t="s">
        <v>195</v>
      </c>
      <c r="D7" s="105">
        <v>37</v>
      </c>
      <c r="E7" s="105">
        <f t="shared" ref="E7:E15" si="0">D7+E6</f>
        <v>92</v>
      </c>
      <c r="F7" s="111">
        <f t="shared" ref="F7:F15" si="1">E7/SUM($D$6:$D$15)</f>
        <v>0.76033057851239672</v>
      </c>
    </row>
    <row r="8" spans="2:6" ht="14.45" x14ac:dyDescent="0.35">
      <c r="B8" s="104">
        <v>3</v>
      </c>
      <c r="C8" s="105" t="s">
        <v>196</v>
      </c>
      <c r="D8" s="105">
        <v>15</v>
      </c>
      <c r="E8" s="105">
        <f t="shared" si="0"/>
        <v>107</v>
      </c>
      <c r="F8" s="111">
        <f t="shared" si="1"/>
        <v>0.88429752066115708</v>
      </c>
    </row>
    <row r="9" spans="2:6" ht="14.45" x14ac:dyDescent="0.35">
      <c r="B9" s="104">
        <v>4</v>
      </c>
      <c r="C9" s="105" t="s">
        <v>197</v>
      </c>
      <c r="D9" s="105">
        <v>5</v>
      </c>
      <c r="E9" s="105">
        <f t="shared" si="0"/>
        <v>112</v>
      </c>
      <c r="F9" s="111">
        <f t="shared" si="1"/>
        <v>0.92561983471074383</v>
      </c>
    </row>
    <row r="10" spans="2:6" ht="14.45" x14ac:dyDescent="0.35">
      <c r="B10" s="104">
        <v>5</v>
      </c>
      <c r="C10" s="105" t="s">
        <v>198</v>
      </c>
      <c r="D10" s="105">
        <v>3</v>
      </c>
      <c r="E10" s="105">
        <f t="shared" si="0"/>
        <v>115</v>
      </c>
      <c r="F10" s="111">
        <f t="shared" si="1"/>
        <v>0.95041322314049592</v>
      </c>
    </row>
    <row r="11" spans="2:6" ht="14.45" x14ac:dyDescent="0.35">
      <c r="B11" s="104">
        <v>6</v>
      </c>
      <c r="C11" s="105" t="s">
        <v>199</v>
      </c>
      <c r="D11" s="105">
        <v>2</v>
      </c>
      <c r="E11" s="105">
        <f t="shared" si="0"/>
        <v>117</v>
      </c>
      <c r="F11" s="111">
        <f t="shared" si="1"/>
        <v>0.96694214876033058</v>
      </c>
    </row>
    <row r="12" spans="2:6" ht="14.45" x14ac:dyDescent="0.35">
      <c r="B12" s="104">
        <v>7</v>
      </c>
      <c r="C12" s="105" t="s">
        <v>200</v>
      </c>
      <c r="D12" s="105">
        <v>1</v>
      </c>
      <c r="E12" s="105">
        <f t="shared" si="0"/>
        <v>118</v>
      </c>
      <c r="F12" s="111">
        <f t="shared" si="1"/>
        <v>0.97520661157024791</v>
      </c>
    </row>
    <row r="13" spans="2:6" ht="14.45" x14ac:dyDescent="0.35">
      <c r="B13" s="104">
        <v>8</v>
      </c>
      <c r="C13" s="105" t="s">
        <v>201</v>
      </c>
      <c r="D13" s="105">
        <v>1</v>
      </c>
      <c r="E13" s="105">
        <f t="shared" si="0"/>
        <v>119</v>
      </c>
      <c r="F13" s="111">
        <f t="shared" si="1"/>
        <v>0.98347107438016534</v>
      </c>
    </row>
    <row r="14" spans="2:6" ht="14.45" x14ac:dyDescent="0.35">
      <c r="B14" s="104">
        <v>9</v>
      </c>
      <c r="C14" s="105" t="s">
        <v>202</v>
      </c>
      <c r="D14" s="105">
        <v>1</v>
      </c>
      <c r="E14" s="105">
        <f t="shared" si="0"/>
        <v>120</v>
      </c>
      <c r="F14" s="111">
        <f t="shared" si="1"/>
        <v>0.99173553719008267</v>
      </c>
    </row>
    <row r="15" spans="2:6" ht="14.45" x14ac:dyDescent="0.35">
      <c r="B15" s="106">
        <v>10</v>
      </c>
      <c r="C15" s="107" t="s">
        <v>203</v>
      </c>
      <c r="D15" s="107">
        <v>1</v>
      </c>
      <c r="E15" s="107">
        <f t="shared" si="0"/>
        <v>121</v>
      </c>
      <c r="F15" s="112">
        <f t="shared" si="1"/>
        <v>1</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3"/>
  <sheetViews>
    <sheetView workbookViewId="0">
      <selection activeCell="B18" sqref="B18"/>
    </sheetView>
  </sheetViews>
  <sheetFormatPr defaultRowHeight="15" x14ac:dyDescent="0.25"/>
  <cols>
    <col min="1" max="1" width="14.85546875" bestFit="1" customWidth="1"/>
    <col min="2" max="2" width="15.28515625" bestFit="1" customWidth="1"/>
    <col min="3" max="4" width="9.85546875" bestFit="1" customWidth="1"/>
    <col min="5" max="5" width="6.7109375" hidden="1" customWidth="1"/>
    <col min="6" max="6" width="10.85546875" bestFit="1" customWidth="1"/>
  </cols>
  <sheetData>
    <row r="3" spans="1:6" x14ac:dyDescent="0.35">
      <c r="A3" s="83" t="s">
        <v>141</v>
      </c>
      <c r="B3" s="83" t="s">
        <v>233</v>
      </c>
    </row>
    <row r="4" spans="1:6" x14ac:dyDescent="0.35">
      <c r="A4" s="83" t="s">
        <v>234</v>
      </c>
      <c r="B4" t="s">
        <v>59</v>
      </c>
      <c r="C4" t="s">
        <v>55</v>
      </c>
      <c r="D4" t="s">
        <v>58</v>
      </c>
      <c r="E4" t="s">
        <v>232</v>
      </c>
      <c r="F4" t="s">
        <v>30</v>
      </c>
    </row>
    <row r="5" spans="1:6" x14ac:dyDescent="0.35">
      <c r="A5" s="84" t="s">
        <v>54</v>
      </c>
      <c r="B5" s="124">
        <v>362422.75</v>
      </c>
      <c r="C5" s="124">
        <v>439782.25</v>
      </c>
      <c r="D5" s="124">
        <v>451979.5</v>
      </c>
      <c r="E5" s="124"/>
      <c r="F5" s="124">
        <v>1254184.5</v>
      </c>
    </row>
    <row r="6" spans="1:6" x14ac:dyDescent="0.35">
      <c r="A6" s="84" t="s">
        <v>60</v>
      </c>
      <c r="B6" s="124">
        <v>407584.5</v>
      </c>
      <c r="C6" s="124">
        <v>439990</v>
      </c>
      <c r="D6" s="124">
        <v>424312.75</v>
      </c>
      <c r="E6" s="124"/>
      <c r="F6" s="124">
        <v>1271887.25</v>
      </c>
    </row>
    <row r="7" spans="1:6" x14ac:dyDescent="0.35">
      <c r="A7" s="84" t="s">
        <v>61</v>
      </c>
      <c r="B7" s="124">
        <v>402618.75</v>
      </c>
      <c r="C7" s="124">
        <v>418069.25</v>
      </c>
      <c r="D7" s="124">
        <v>357321.25</v>
      </c>
      <c r="E7" s="124"/>
      <c r="F7" s="124">
        <v>1178009.25</v>
      </c>
    </row>
    <row r="8" spans="1:6" x14ac:dyDescent="0.35">
      <c r="A8" s="84" t="s">
        <v>62</v>
      </c>
      <c r="B8" s="124">
        <v>469768</v>
      </c>
      <c r="C8" s="124">
        <v>445709.25</v>
      </c>
      <c r="D8" s="124">
        <v>427216.75</v>
      </c>
      <c r="E8" s="124"/>
      <c r="F8" s="124">
        <v>1342694</v>
      </c>
    </row>
    <row r="9" spans="1:6" x14ac:dyDescent="0.35">
      <c r="A9" s="84" t="s">
        <v>63</v>
      </c>
      <c r="B9" s="124">
        <v>436253.5</v>
      </c>
      <c r="C9" s="124">
        <v>376208.5</v>
      </c>
      <c r="D9" s="124">
        <v>359283</v>
      </c>
      <c r="E9" s="124"/>
      <c r="F9" s="124">
        <v>1171745</v>
      </c>
    </row>
    <row r="10" spans="1:6" x14ac:dyDescent="0.35">
      <c r="A10" s="84" t="s">
        <v>64</v>
      </c>
      <c r="B10" s="124">
        <v>381035.5</v>
      </c>
      <c r="C10" s="124">
        <v>402402.75</v>
      </c>
      <c r="D10" s="124">
        <v>406208.25</v>
      </c>
      <c r="E10" s="124"/>
      <c r="F10" s="124">
        <v>1189646.5</v>
      </c>
    </row>
    <row r="11" spans="1:6" x14ac:dyDescent="0.35">
      <c r="A11" s="84" t="s">
        <v>65</v>
      </c>
      <c r="B11" s="124">
        <v>414850</v>
      </c>
      <c r="C11" s="124">
        <v>450827</v>
      </c>
      <c r="D11" s="124">
        <v>425526</v>
      </c>
      <c r="E11" s="124"/>
      <c r="F11" s="124">
        <v>1291203</v>
      </c>
    </row>
    <row r="12" spans="1:6" x14ac:dyDescent="0.35">
      <c r="A12" s="84" t="s">
        <v>232</v>
      </c>
      <c r="B12" s="124"/>
      <c r="C12" s="124"/>
      <c r="D12" s="124"/>
      <c r="E12" s="124"/>
      <c r="F12" s="124"/>
    </row>
    <row r="13" spans="1:6" x14ac:dyDescent="0.35">
      <c r="A13" s="84" t="s">
        <v>30</v>
      </c>
      <c r="B13" s="124">
        <v>2874533</v>
      </c>
      <c r="C13" s="124">
        <v>2972989</v>
      </c>
      <c r="D13" s="124">
        <v>2851847.5</v>
      </c>
      <c r="E13" s="124"/>
      <c r="F13" s="124">
        <v>8699369.5</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6"/>
  <sheetViews>
    <sheetView workbookViewId="0">
      <selection activeCell="J13" sqref="J13"/>
    </sheetView>
  </sheetViews>
  <sheetFormatPr defaultRowHeight="15" x14ac:dyDescent="0.25"/>
  <cols>
    <col min="1" max="1" width="10.140625" bestFit="1" customWidth="1"/>
    <col min="2" max="2" width="11.85546875" customWidth="1"/>
    <col min="3" max="3" width="13.28515625" customWidth="1"/>
    <col min="4" max="4" width="12.7109375" customWidth="1"/>
    <col min="5" max="5" width="11.7109375" customWidth="1"/>
    <col min="6" max="6" width="14.140625" bestFit="1" customWidth="1"/>
    <col min="7" max="7" width="12.42578125" style="82" customWidth="1"/>
    <col min="8" max="8" width="13.28515625" style="82" customWidth="1"/>
  </cols>
  <sheetData>
    <row r="1" spans="1:12" ht="14.45" x14ac:dyDescent="0.35">
      <c r="A1" s="73" t="s">
        <v>45</v>
      </c>
      <c r="B1" s="74" t="s">
        <v>46</v>
      </c>
      <c r="C1" s="75" t="s">
        <v>47</v>
      </c>
      <c r="D1" s="75" t="s">
        <v>48</v>
      </c>
      <c r="E1" s="75" t="s">
        <v>49</v>
      </c>
      <c r="F1" s="76" t="s">
        <v>50</v>
      </c>
      <c r="G1" s="77" t="s">
        <v>51</v>
      </c>
      <c r="H1" s="77" t="s">
        <v>52</v>
      </c>
    </row>
    <row r="2" spans="1:12" ht="14.45" x14ac:dyDescent="0.35">
      <c r="A2" s="78">
        <v>40909</v>
      </c>
      <c r="B2" s="79">
        <v>1111</v>
      </c>
      <c r="C2" s="80" t="s">
        <v>53</v>
      </c>
      <c r="D2" s="80" t="s">
        <v>54</v>
      </c>
      <c r="E2" s="80" t="s">
        <v>55</v>
      </c>
      <c r="F2" s="79">
        <v>8</v>
      </c>
      <c r="G2" s="81">
        <v>7164</v>
      </c>
      <c r="H2" s="81">
        <v>844.1579999999999</v>
      </c>
      <c r="L2" s="5" t="s">
        <v>16</v>
      </c>
    </row>
    <row r="3" spans="1:12" ht="14.45" x14ac:dyDescent="0.35">
      <c r="A3" s="78">
        <v>40910</v>
      </c>
      <c r="B3" s="79">
        <v>1112</v>
      </c>
      <c r="C3" s="80" t="s">
        <v>56</v>
      </c>
      <c r="D3" s="80" t="s">
        <v>54</v>
      </c>
      <c r="E3" s="80" t="s">
        <v>55</v>
      </c>
      <c r="F3" s="79">
        <v>8</v>
      </c>
      <c r="G3" s="81">
        <v>6528</v>
      </c>
      <c r="H3" s="81">
        <v>3376.6319999999996</v>
      </c>
      <c r="L3" t="s">
        <v>205</v>
      </c>
    </row>
    <row r="4" spans="1:12" ht="14.45" x14ac:dyDescent="0.35">
      <c r="A4" s="78">
        <v>40911</v>
      </c>
      <c r="B4" s="79">
        <v>1113</v>
      </c>
      <c r="C4" s="80" t="s">
        <v>57</v>
      </c>
      <c r="D4" s="80" t="s">
        <v>54</v>
      </c>
      <c r="E4" s="80" t="s">
        <v>58</v>
      </c>
      <c r="F4" s="79">
        <v>8</v>
      </c>
      <c r="G4" s="81">
        <v>2520</v>
      </c>
      <c r="H4" s="81">
        <v>2280</v>
      </c>
    </row>
    <row r="5" spans="1:12" ht="14.45" x14ac:dyDescent="0.35">
      <c r="A5" s="78">
        <v>40913</v>
      </c>
      <c r="B5" s="79">
        <v>1115</v>
      </c>
      <c r="C5" s="80" t="s">
        <v>56</v>
      </c>
      <c r="D5" s="80" t="s">
        <v>54</v>
      </c>
      <c r="E5" s="80" t="s">
        <v>58</v>
      </c>
      <c r="F5" s="79">
        <v>10</v>
      </c>
      <c r="G5" s="81">
        <v>9660</v>
      </c>
      <c r="H5" s="81">
        <v>1737.3510000000001</v>
      </c>
    </row>
    <row r="6" spans="1:12" ht="14.45" x14ac:dyDescent="0.35">
      <c r="A6" s="78">
        <v>40914</v>
      </c>
      <c r="B6" s="79">
        <v>1116</v>
      </c>
      <c r="C6" s="80" t="s">
        <v>57</v>
      </c>
      <c r="D6" s="80" t="s">
        <v>54</v>
      </c>
      <c r="E6" s="80" t="s">
        <v>59</v>
      </c>
      <c r="F6" s="79">
        <v>10</v>
      </c>
      <c r="G6" s="81">
        <v>11550</v>
      </c>
      <c r="H6" s="81">
        <v>854.69999999999993</v>
      </c>
    </row>
    <row r="7" spans="1:12" ht="14.45" x14ac:dyDescent="0.35">
      <c r="A7" s="78">
        <v>40915</v>
      </c>
      <c r="B7" s="79">
        <v>1117</v>
      </c>
      <c r="C7" s="80" t="s">
        <v>53</v>
      </c>
      <c r="D7" s="80" t="s">
        <v>54</v>
      </c>
      <c r="E7" s="80" t="s">
        <v>59</v>
      </c>
      <c r="F7" s="79">
        <v>7</v>
      </c>
      <c r="G7" s="81">
        <v>7896</v>
      </c>
      <c r="H7" s="81">
        <v>2565.4104000000002</v>
      </c>
    </row>
    <row r="8" spans="1:12" ht="14.45" x14ac:dyDescent="0.35">
      <c r="A8" s="78">
        <v>40916</v>
      </c>
      <c r="B8" s="79">
        <v>1118</v>
      </c>
      <c r="C8" s="80" t="s">
        <v>56</v>
      </c>
      <c r="D8" s="80" t="s">
        <v>54</v>
      </c>
      <c r="E8" s="80" t="s">
        <v>59</v>
      </c>
      <c r="F8" s="79">
        <v>7</v>
      </c>
      <c r="G8" s="81">
        <v>8095.5</v>
      </c>
      <c r="H8" s="81">
        <v>1063.2090000000001</v>
      </c>
    </row>
    <row r="9" spans="1:12" ht="14.45" x14ac:dyDescent="0.35">
      <c r="A9" s="78">
        <v>40917</v>
      </c>
      <c r="B9" s="79">
        <v>1119</v>
      </c>
      <c r="C9" s="80" t="s">
        <v>57</v>
      </c>
      <c r="D9" s="80" t="s">
        <v>54</v>
      </c>
      <c r="E9" s="80" t="s">
        <v>55</v>
      </c>
      <c r="F9" s="79">
        <v>8</v>
      </c>
      <c r="G9" s="81">
        <v>12180</v>
      </c>
      <c r="H9" s="81">
        <v>1864.0272</v>
      </c>
    </row>
    <row r="10" spans="1:12" ht="14.45" x14ac:dyDescent="0.35">
      <c r="A10" s="78">
        <v>40918</v>
      </c>
      <c r="B10" s="79">
        <v>1120</v>
      </c>
      <c r="C10" s="80" t="s">
        <v>53</v>
      </c>
      <c r="D10" s="80" t="s">
        <v>54</v>
      </c>
      <c r="E10" s="80" t="s">
        <v>55</v>
      </c>
      <c r="F10" s="79">
        <v>6</v>
      </c>
      <c r="G10" s="81">
        <v>4900.5</v>
      </c>
      <c r="H10" s="81">
        <v>2653.62075</v>
      </c>
    </row>
    <row r="11" spans="1:12" ht="14.45" x14ac:dyDescent="0.35">
      <c r="A11" s="78">
        <v>40919</v>
      </c>
      <c r="B11" s="79">
        <v>1121</v>
      </c>
      <c r="C11" s="80" t="s">
        <v>56</v>
      </c>
      <c r="D11" s="80" t="s">
        <v>54</v>
      </c>
      <c r="E11" s="80" t="s">
        <v>55</v>
      </c>
      <c r="F11" s="79">
        <v>9</v>
      </c>
      <c r="G11" s="81">
        <v>2277</v>
      </c>
      <c r="H11" s="81">
        <v>1931.3513999999998</v>
      </c>
    </row>
    <row r="12" spans="1:12" ht="14.45" x14ac:dyDescent="0.35">
      <c r="A12" s="78">
        <v>40920</v>
      </c>
      <c r="B12" s="79">
        <v>1122</v>
      </c>
      <c r="C12" s="80" t="s">
        <v>57</v>
      </c>
      <c r="D12" s="80" t="s">
        <v>54</v>
      </c>
      <c r="E12" s="80" t="s">
        <v>58</v>
      </c>
      <c r="F12" s="79">
        <v>6</v>
      </c>
      <c r="G12" s="81">
        <v>8032.5</v>
      </c>
      <c r="H12" s="81">
        <v>994.4235000000001</v>
      </c>
    </row>
    <row r="13" spans="1:12" ht="14.45" x14ac:dyDescent="0.35">
      <c r="A13" s="78">
        <v>40921</v>
      </c>
      <c r="B13" s="79">
        <v>1123</v>
      </c>
      <c r="C13" s="80" t="s">
        <v>53</v>
      </c>
      <c r="D13" s="80" t="s">
        <v>54</v>
      </c>
      <c r="E13" s="80" t="s">
        <v>58</v>
      </c>
      <c r="F13" s="79">
        <v>9</v>
      </c>
      <c r="G13" s="81">
        <v>8046</v>
      </c>
      <c r="H13" s="81">
        <v>4092.732</v>
      </c>
    </row>
    <row r="14" spans="1:12" ht="14.45" x14ac:dyDescent="0.35">
      <c r="A14" s="78">
        <v>40922</v>
      </c>
      <c r="B14" s="79">
        <v>1124</v>
      </c>
      <c r="C14" s="80" t="s">
        <v>56</v>
      </c>
      <c r="D14" s="80" t="s">
        <v>54</v>
      </c>
      <c r="E14" s="80" t="s">
        <v>58</v>
      </c>
      <c r="F14" s="79">
        <v>6</v>
      </c>
      <c r="G14" s="81">
        <v>11250</v>
      </c>
      <c r="H14" s="81">
        <v>1900.8000000000002</v>
      </c>
    </row>
    <row r="15" spans="1:12" ht="14.45" x14ac:dyDescent="0.35">
      <c r="A15" s="78">
        <v>40923</v>
      </c>
      <c r="B15" s="79">
        <v>1125</v>
      </c>
      <c r="C15" s="80" t="s">
        <v>57</v>
      </c>
      <c r="D15" s="80" t="s">
        <v>54</v>
      </c>
      <c r="E15" s="80" t="s">
        <v>59</v>
      </c>
      <c r="F15" s="79">
        <v>7</v>
      </c>
      <c r="G15" s="81">
        <v>6189.75</v>
      </c>
      <c r="H15" s="81">
        <v>2722.8710250000004</v>
      </c>
    </row>
    <row r="16" spans="1:12" ht="14.45" x14ac:dyDescent="0.35">
      <c r="A16" s="78">
        <v>40924</v>
      </c>
      <c r="B16" s="79">
        <v>1126</v>
      </c>
      <c r="C16" s="80" t="s">
        <v>53</v>
      </c>
      <c r="D16" s="80" t="s">
        <v>54</v>
      </c>
      <c r="E16" s="80" t="s">
        <v>59</v>
      </c>
      <c r="F16" s="79">
        <v>7</v>
      </c>
      <c r="G16" s="81">
        <v>2908.5</v>
      </c>
      <c r="H16" s="81">
        <v>1140.7136999999998</v>
      </c>
    </row>
    <row r="17" spans="1:8" ht="14.45" x14ac:dyDescent="0.35">
      <c r="A17" s="78">
        <v>40925</v>
      </c>
      <c r="B17" s="79">
        <v>1127</v>
      </c>
      <c r="C17" s="80" t="s">
        <v>56</v>
      </c>
      <c r="D17" s="80" t="s">
        <v>54</v>
      </c>
      <c r="E17" s="80" t="s">
        <v>59</v>
      </c>
      <c r="F17" s="79">
        <v>6</v>
      </c>
      <c r="G17" s="81">
        <v>2214</v>
      </c>
      <c r="H17" s="81">
        <v>2828.6063999999997</v>
      </c>
    </row>
    <row r="18" spans="1:8" ht="14.45" x14ac:dyDescent="0.35">
      <c r="A18" s="78">
        <v>40926</v>
      </c>
      <c r="B18" s="79">
        <v>1128</v>
      </c>
      <c r="C18" s="80" t="s">
        <v>57</v>
      </c>
      <c r="D18" s="80" t="s">
        <v>54</v>
      </c>
      <c r="E18" s="80" t="s">
        <v>55</v>
      </c>
      <c r="F18" s="79">
        <v>9</v>
      </c>
      <c r="G18" s="81">
        <v>8829</v>
      </c>
      <c r="H18" s="81">
        <v>4189.3605000000007</v>
      </c>
    </row>
    <row r="19" spans="1:8" ht="14.45" x14ac:dyDescent="0.35">
      <c r="A19" s="78">
        <v>40927</v>
      </c>
      <c r="B19" s="79">
        <v>1129</v>
      </c>
      <c r="C19" s="80" t="s">
        <v>53</v>
      </c>
      <c r="D19" s="80" t="s">
        <v>54</v>
      </c>
      <c r="E19" s="80" t="s">
        <v>55</v>
      </c>
      <c r="F19" s="79">
        <v>10</v>
      </c>
      <c r="G19" s="81">
        <v>9120</v>
      </c>
      <c r="H19" s="81">
        <v>3569.3399999999997</v>
      </c>
    </row>
    <row r="20" spans="1:8" ht="14.45" x14ac:dyDescent="0.35">
      <c r="A20" s="78">
        <v>40928</v>
      </c>
      <c r="B20" s="79">
        <v>1130</v>
      </c>
      <c r="C20" s="80" t="s">
        <v>56</v>
      </c>
      <c r="D20" s="80" t="s">
        <v>54</v>
      </c>
      <c r="E20" s="80" t="s">
        <v>55</v>
      </c>
      <c r="F20" s="79">
        <v>6</v>
      </c>
      <c r="G20" s="81">
        <v>2173.5</v>
      </c>
      <c r="H20" s="81">
        <v>3709.0777500000004</v>
      </c>
    </row>
    <row r="21" spans="1:8" ht="14.45" x14ac:dyDescent="0.35">
      <c r="A21" s="78">
        <v>40929</v>
      </c>
      <c r="B21" s="79">
        <v>1131</v>
      </c>
      <c r="C21" s="80" t="s">
        <v>57</v>
      </c>
      <c r="D21" s="80" t="s">
        <v>54</v>
      </c>
      <c r="E21" s="80" t="s">
        <v>58</v>
      </c>
      <c r="F21" s="79">
        <v>10</v>
      </c>
      <c r="G21" s="81">
        <v>5600</v>
      </c>
      <c r="H21" s="81">
        <v>4516.3999999999996</v>
      </c>
    </row>
    <row r="22" spans="1:8" ht="14.45" x14ac:dyDescent="0.35">
      <c r="A22" s="78">
        <v>40930</v>
      </c>
      <c r="B22" s="79">
        <v>1132</v>
      </c>
      <c r="C22" s="80" t="s">
        <v>53</v>
      </c>
      <c r="D22" s="80" t="s">
        <v>54</v>
      </c>
      <c r="E22" s="80" t="s">
        <v>58</v>
      </c>
      <c r="F22" s="79">
        <v>6</v>
      </c>
      <c r="G22" s="81">
        <v>4608</v>
      </c>
      <c r="H22" s="81">
        <v>2575.4111999999996</v>
      </c>
    </row>
    <row r="23" spans="1:8" ht="14.45" x14ac:dyDescent="0.35">
      <c r="A23" s="78">
        <v>40931</v>
      </c>
      <c r="B23" s="79">
        <v>1133</v>
      </c>
      <c r="C23" s="80" t="s">
        <v>56</v>
      </c>
      <c r="D23" s="80" t="s">
        <v>54</v>
      </c>
      <c r="E23" s="80" t="s">
        <v>58</v>
      </c>
      <c r="F23" s="79">
        <v>8</v>
      </c>
      <c r="G23" s="81">
        <v>5508</v>
      </c>
      <c r="H23" s="81">
        <v>1965.2544000000003</v>
      </c>
    </row>
    <row r="24" spans="1:8" ht="14.45" x14ac:dyDescent="0.35">
      <c r="A24" s="78">
        <v>40932</v>
      </c>
      <c r="B24" s="79">
        <v>1134</v>
      </c>
      <c r="C24" s="80" t="s">
        <v>57</v>
      </c>
      <c r="D24" s="80" t="s">
        <v>54</v>
      </c>
      <c r="E24" s="80" t="s">
        <v>59</v>
      </c>
      <c r="F24" s="79">
        <v>9</v>
      </c>
      <c r="G24" s="81">
        <v>12735</v>
      </c>
      <c r="H24" s="81">
        <v>3907.0980000000004</v>
      </c>
    </row>
    <row r="25" spans="1:8" ht="14.45" x14ac:dyDescent="0.35">
      <c r="A25" s="78">
        <v>40933</v>
      </c>
      <c r="B25" s="79">
        <v>1135</v>
      </c>
      <c r="C25" s="80" t="s">
        <v>53</v>
      </c>
      <c r="D25" s="80" t="s">
        <v>54</v>
      </c>
      <c r="E25" s="80" t="s">
        <v>59</v>
      </c>
      <c r="F25" s="79">
        <v>10</v>
      </c>
      <c r="G25" s="81">
        <v>13575</v>
      </c>
      <c r="H25" s="81">
        <v>1992.81</v>
      </c>
    </row>
    <row r="26" spans="1:8" ht="14.45" x14ac:dyDescent="0.35">
      <c r="A26" s="78">
        <v>40934</v>
      </c>
      <c r="B26" s="79">
        <v>1136</v>
      </c>
      <c r="C26" s="80" t="s">
        <v>56</v>
      </c>
      <c r="D26" s="80" t="s">
        <v>54</v>
      </c>
      <c r="E26" s="80" t="s">
        <v>59</v>
      </c>
      <c r="F26" s="79">
        <v>9</v>
      </c>
      <c r="G26" s="81">
        <v>8892</v>
      </c>
      <c r="H26" s="81">
        <v>3084.6347999999998</v>
      </c>
    </row>
    <row r="27" spans="1:8" ht="14.45" x14ac:dyDescent="0.35">
      <c r="A27" s="78">
        <v>40935</v>
      </c>
      <c r="B27" s="79">
        <v>1137</v>
      </c>
      <c r="C27" s="80" t="s">
        <v>57</v>
      </c>
      <c r="D27" s="80" t="s">
        <v>54</v>
      </c>
      <c r="E27" s="80" t="s">
        <v>55</v>
      </c>
      <c r="F27" s="79">
        <v>9</v>
      </c>
      <c r="G27" s="81">
        <v>6196.5</v>
      </c>
      <c r="H27" s="81">
        <v>3112.7084999999997</v>
      </c>
    </row>
    <row r="28" spans="1:8" ht="14.45" x14ac:dyDescent="0.35">
      <c r="A28" s="78">
        <v>40936</v>
      </c>
      <c r="B28" s="79">
        <v>1138</v>
      </c>
      <c r="C28" s="80" t="s">
        <v>53</v>
      </c>
      <c r="D28" s="80" t="s">
        <v>54</v>
      </c>
      <c r="E28" s="80" t="s">
        <v>55</v>
      </c>
      <c r="F28" s="79">
        <v>7</v>
      </c>
      <c r="G28" s="81">
        <v>4063.5</v>
      </c>
      <c r="H28" s="81">
        <v>709.69027499999993</v>
      </c>
    </row>
    <row r="29" spans="1:8" ht="14.45" x14ac:dyDescent="0.35">
      <c r="A29" s="78">
        <v>40937</v>
      </c>
      <c r="B29" s="79">
        <v>1139</v>
      </c>
      <c r="C29" s="80" t="s">
        <v>56</v>
      </c>
      <c r="D29" s="80" t="s">
        <v>54</v>
      </c>
      <c r="E29" s="80" t="s">
        <v>55</v>
      </c>
      <c r="F29" s="79">
        <v>9</v>
      </c>
      <c r="G29" s="81">
        <v>4464</v>
      </c>
      <c r="H29" s="81">
        <v>2483.5464000000002</v>
      </c>
    </row>
    <row r="30" spans="1:8" ht="14.45" x14ac:dyDescent="0.35">
      <c r="A30" s="78">
        <v>40938</v>
      </c>
      <c r="B30" s="79">
        <v>1140</v>
      </c>
      <c r="C30" s="80" t="s">
        <v>57</v>
      </c>
      <c r="D30" s="80" t="s">
        <v>54</v>
      </c>
      <c r="E30" s="80" t="s">
        <v>58</v>
      </c>
      <c r="F30" s="79">
        <v>10</v>
      </c>
      <c r="G30" s="81">
        <v>10350</v>
      </c>
      <c r="H30" s="81">
        <v>4514.67</v>
      </c>
    </row>
    <row r="31" spans="1:8" ht="14.45" x14ac:dyDescent="0.35">
      <c r="A31" s="78">
        <v>40939</v>
      </c>
      <c r="B31" s="79">
        <v>1141</v>
      </c>
      <c r="C31" s="80" t="s">
        <v>53</v>
      </c>
      <c r="D31" s="80" t="s">
        <v>54</v>
      </c>
      <c r="E31" s="80" t="s">
        <v>58</v>
      </c>
      <c r="F31" s="79">
        <v>10</v>
      </c>
      <c r="G31" s="81">
        <v>8680</v>
      </c>
      <c r="H31" s="81">
        <v>2494.6320000000001</v>
      </c>
    </row>
    <row r="32" spans="1:8" x14ac:dyDescent="0.25">
      <c r="A32" s="78">
        <v>40940</v>
      </c>
      <c r="B32" s="79">
        <v>1142</v>
      </c>
      <c r="C32" s="80" t="s">
        <v>56</v>
      </c>
      <c r="D32" s="80" t="s">
        <v>54</v>
      </c>
      <c r="E32" s="80" t="s">
        <v>58</v>
      </c>
      <c r="F32" s="79">
        <v>9</v>
      </c>
      <c r="G32" s="81">
        <v>13050</v>
      </c>
      <c r="H32" s="81">
        <v>2179.35</v>
      </c>
    </row>
    <row r="33" spans="1:8" x14ac:dyDescent="0.25">
      <c r="A33" s="78">
        <v>40941</v>
      </c>
      <c r="B33" s="79">
        <v>1143</v>
      </c>
      <c r="C33" s="80" t="s">
        <v>57</v>
      </c>
      <c r="D33" s="80" t="s">
        <v>54</v>
      </c>
      <c r="E33" s="80" t="s">
        <v>59</v>
      </c>
      <c r="F33" s="79">
        <v>8</v>
      </c>
      <c r="G33" s="81">
        <v>2312</v>
      </c>
      <c r="H33" s="81">
        <v>999.93999999999994</v>
      </c>
    </row>
    <row r="34" spans="1:8" x14ac:dyDescent="0.25">
      <c r="A34" s="78">
        <v>40942</v>
      </c>
      <c r="B34" s="79">
        <v>1144</v>
      </c>
      <c r="C34" s="80" t="s">
        <v>53</v>
      </c>
      <c r="D34" s="80" t="s">
        <v>54</v>
      </c>
      <c r="E34" s="80" t="s">
        <v>59</v>
      </c>
      <c r="F34" s="79">
        <v>6</v>
      </c>
      <c r="G34" s="81">
        <v>3060</v>
      </c>
      <c r="H34" s="81">
        <v>461.60100000000006</v>
      </c>
    </row>
    <row r="35" spans="1:8" x14ac:dyDescent="0.25">
      <c r="A35" s="78">
        <v>40943</v>
      </c>
      <c r="B35" s="79">
        <v>1145</v>
      </c>
      <c r="C35" s="80" t="s">
        <v>56</v>
      </c>
      <c r="D35" s="80" t="s">
        <v>54</v>
      </c>
      <c r="E35" s="80" t="s">
        <v>59</v>
      </c>
      <c r="F35" s="79">
        <v>8</v>
      </c>
      <c r="G35" s="81">
        <v>9810</v>
      </c>
      <c r="H35" s="81">
        <v>744.77520000000004</v>
      </c>
    </row>
    <row r="36" spans="1:8" x14ac:dyDescent="0.25">
      <c r="A36" s="78">
        <v>40944</v>
      </c>
      <c r="B36" s="79">
        <v>1146</v>
      </c>
      <c r="C36" s="80" t="s">
        <v>57</v>
      </c>
      <c r="D36" s="80" t="s">
        <v>54</v>
      </c>
      <c r="E36" s="80" t="s">
        <v>55</v>
      </c>
      <c r="F36" s="79">
        <v>10</v>
      </c>
      <c r="G36" s="81">
        <v>8120</v>
      </c>
      <c r="H36" s="81">
        <v>2571.8069999999998</v>
      </c>
    </row>
    <row r="37" spans="1:8" x14ac:dyDescent="0.25">
      <c r="A37" s="78">
        <v>40945</v>
      </c>
      <c r="B37" s="79">
        <v>1147</v>
      </c>
      <c r="C37" s="80" t="s">
        <v>53</v>
      </c>
      <c r="D37" s="80" t="s">
        <v>54</v>
      </c>
      <c r="E37" s="80" t="s">
        <v>55</v>
      </c>
      <c r="F37" s="79">
        <v>7</v>
      </c>
      <c r="G37" s="81">
        <v>6520.5</v>
      </c>
      <c r="H37" s="81">
        <v>1443.6387</v>
      </c>
    </row>
    <row r="38" spans="1:8" x14ac:dyDescent="0.25">
      <c r="A38" s="78">
        <v>40946</v>
      </c>
      <c r="B38" s="79">
        <v>1148</v>
      </c>
      <c r="C38" s="80" t="s">
        <v>56</v>
      </c>
      <c r="D38" s="80" t="s">
        <v>54</v>
      </c>
      <c r="E38" s="80" t="s">
        <v>55</v>
      </c>
      <c r="F38" s="79">
        <v>6</v>
      </c>
      <c r="G38" s="81">
        <v>12060</v>
      </c>
      <c r="H38" s="81">
        <v>4258.6271999999999</v>
      </c>
    </row>
    <row r="39" spans="1:8" x14ac:dyDescent="0.25">
      <c r="A39" s="78">
        <v>40947</v>
      </c>
      <c r="B39" s="79">
        <v>1149</v>
      </c>
      <c r="C39" s="80" t="s">
        <v>57</v>
      </c>
      <c r="D39" s="80" t="s">
        <v>54</v>
      </c>
      <c r="E39" s="80" t="s">
        <v>58</v>
      </c>
      <c r="F39" s="79">
        <v>8</v>
      </c>
      <c r="G39" s="81">
        <v>8544</v>
      </c>
      <c r="H39" s="81">
        <v>3347.1120000000001</v>
      </c>
    </row>
    <row r="40" spans="1:8" x14ac:dyDescent="0.25">
      <c r="A40" s="78">
        <v>40948</v>
      </c>
      <c r="B40" s="79">
        <v>1150</v>
      </c>
      <c r="C40" s="80" t="s">
        <v>53</v>
      </c>
      <c r="D40" s="80" t="s">
        <v>54</v>
      </c>
      <c r="E40" s="80" t="s">
        <v>58</v>
      </c>
      <c r="F40" s="79">
        <v>7</v>
      </c>
      <c r="G40" s="81">
        <v>7024.5</v>
      </c>
      <c r="H40" s="81">
        <v>2027.739</v>
      </c>
    </row>
    <row r="41" spans="1:8" x14ac:dyDescent="0.25">
      <c r="A41" s="78">
        <v>40949</v>
      </c>
      <c r="B41" s="79">
        <v>1151</v>
      </c>
      <c r="C41" s="80" t="s">
        <v>56</v>
      </c>
      <c r="D41" s="80" t="s">
        <v>54</v>
      </c>
      <c r="E41" s="80" t="s">
        <v>58</v>
      </c>
      <c r="F41" s="79">
        <v>7</v>
      </c>
      <c r="G41" s="81">
        <v>14017.5</v>
      </c>
      <c r="H41" s="81">
        <v>3352.4253000000003</v>
      </c>
    </row>
    <row r="42" spans="1:8" x14ac:dyDescent="0.25">
      <c r="A42" s="78">
        <v>40950</v>
      </c>
      <c r="B42" s="79">
        <v>1152</v>
      </c>
      <c r="C42" s="80" t="s">
        <v>57</v>
      </c>
      <c r="D42" s="80" t="s">
        <v>54</v>
      </c>
      <c r="E42" s="80" t="s">
        <v>59</v>
      </c>
      <c r="F42" s="79">
        <v>8</v>
      </c>
      <c r="G42" s="81">
        <v>4056</v>
      </c>
      <c r="H42" s="81">
        <v>1843.4520000000002</v>
      </c>
    </row>
    <row r="43" spans="1:8" x14ac:dyDescent="0.25">
      <c r="A43" s="78">
        <v>40951</v>
      </c>
      <c r="B43" s="79">
        <v>1153</v>
      </c>
      <c r="C43" s="80" t="s">
        <v>53</v>
      </c>
      <c r="D43" s="80" t="s">
        <v>54</v>
      </c>
      <c r="E43" s="80" t="s">
        <v>59</v>
      </c>
      <c r="F43" s="79">
        <v>7</v>
      </c>
      <c r="G43" s="81">
        <v>2730</v>
      </c>
      <c r="H43" s="81">
        <v>4393.116</v>
      </c>
    </row>
    <row r="44" spans="1:8" x14ac:dyDescent="0.25">
      <c r="A44" s="78">
        <v>40952</v>
      </c>
      <c r="B44" s="79">
        <v>1154</v>
      </c>
      <c r="C44" s="80" t="s">
        <v>56</v>
      </c>
      <c r="D44" s="80" t="s">
        <v>54</v>
      </c>
      <c r="E44" s="80" t="s">
        <v>59</v>
      </c>
      <c r="F44" s="79">
        <v>6</v>
      </c>
      <c r="G44" s="81">
        <v>6804</v>
      </c>
      <c r="H44" s="81">
        <v>3755.808</v>
      </c>
    </row>
    <row r="45" spans="1:8" x14ac:dyDescent="0.25">
      <c r="A45" s="78">
        <v>40953</v>
      </c>
      <c r="B45" s="79">
        <v>1155</v>
      </c>
      <c r="C45" s="80" t="s">
        <v>57</v>
      </c>
      <c r="D45" s="80" t="s">
        <v>54</v>
      </c>
      <c r="E45" s="80" t="s">
        <v>55</v>
      </c>
      <c r="F45" s="79">
        <v>7</v>
      </c>
      <c r="G45" s="81">
        <v>8778</v>
      </c>
      <c r="H45" s="81">
        <v>1690.6428000000001</v>
      </c>
    </row>
    <row r="46" spans="1:8" x14ac:dyDescent="0.25">
      <c r="A46" s="78">
        <v>40954</v>
      </c>
      <c r="B46" s="79">
        <v>1156</v>
      </c>
      <c r="C46" s="80" t="s">
        <v>53</v>
      </c>
      <c r="D46" s="80" t="s">
        <v>54</v>
      </c>
      <c r="E46" s="80" t="s">
        <v>55</v>
      </c>
      <c r="F46" s="79">
        <v>8</v>
      </c>
      <c r="G46" s="81">
        <v>2304</v>
      </c>
      <c r="H46" s="81">
        <v>1475.9423999999999</v>
      </c>
    </row>
    <row r="47" spans="1:8" x14ac:dyDescent="0.25">
      <c r="A47" s="78">
        <v>40955</v>
      </c>
      <c r="B47" s="79">
        <v>1157</v>
      </c>
      <c r="C47" s="80" t="s">
        <v>56</v>
      </c>
      <c r="D47" s="80" t="s">
        <v>54</v>
      </c>
      <c r="E47" s="80" t="s">
        <v>55</v>
      </c>
      <c r="F47" s="79">
        <v>10</v>
      </c>
      <c r="G47" s="81">
        <v>9150</v>
      </c>
      <c r="H47" s="81">
        <v>1103.124</v>
      </c>
    </row>
    <row r="48" spans="1:8" x14ac:dyDescent="0.25">
      <c r="A48" s="78">
        <v>40956</v>
      </c>
      <c r="B48" s="79">
        <v>1158</v>
      </c>
      <c r="C48" s="80" t="s">
        <v>57</v>
      </c>
      <c r="D48" s="80" t="s">
        <v>54</v>
      </c>
      <c r="E48" s="80" t="s">
        <v>58</v>
      </c>
      <c r="F48" s="79">
        <v>8</v>
      </c>
      <c r="G48" s="81">
        <v>7584</v>
      </c>
      <c r="H48" s="81">
        <v>1378.7711999999999</v>
      </c>
    </row>
    <row r="49" spans="1:8" x14ac:dyDescent="0.25">
      <c r="A49" s="78">
        <v>40957</v>
      </c>
      <c r="B49" s="79">
        <v>1159</v>
      </c>
      <c r="C49" s="80" t="s">
        <v>53</v>
      </c>
      <c r="D49" s="80" t="s">
        <v>54</v>
      </c>
      <c r="E49" s="80" t="s">
        <v>58</v>
      </c>
      <c r="F49" s="79">
        <v>10</v>
      </c>
      <c r="G49" s="81">
        <v>14900</v>
      </c>
      <c r="H49" s="81">
        <v>985.48599999999999</v>
      </c>
    </row>
    <row r="50" spans="1:8" x14ac:dyDescent="0.25">
      <c r="A50" s="78">
        <v>40958</v>
      </c>
      <c r="B50" s="79">
        <v>1160</v>
      </c>
      <c r="C50" s="80" t="s">
        <v>56</v>
      </c>
      <c r="D50" s="80" t="s">
        <v>54</v>
      </c>
      <c r="E50" s="80" t="s">
        <v>58</v>
      </c>
      <c r="F50" s="79">
        <v>6</v>
      </c>
      <c r="G50" s="81">
        <v>8964</v>
      </c>
      <c r="H50" s="81">
        <v>877.3515000000001</v>
      </c>
    </row>
    <row r="51" spans="1:8" x14ac:dyDescent="0.25">
      <c r="A51" s="78">
        <v>40959</v>
      </c>
      <c r="B51" s="79">
        <v>1161</v>
      </c>
      <c r="C51" s="80" t="s">
        <v>57</v>
      </c>
      <c r="D51" s="80" t="s">
        <v>54</v>
      </c>
      <c r="E51" s="80" t="s">
        <v>59</v>
      </c>
      <c r="F51" s="79">
        <v>9</v>
      </c>
      <c r="G51" s="81">
        <v>2079</v>
      </c>
      <c r="H51" s="81">
        <v>2799.1656000000003</v>
      </c>
    </row>
    <row r="52" spans="1:8" x14ac:dyDescent="0.25">
      <c r="A52" s="78">
        <v>40960</v>
      </c>
      <c r="B52" s="79">
        <v>1162</v>
      </c>
      <c r="C52" s="80" t="s">
        <v>53</v>
      </c>
      <c r="D52" s="80" t="s">
        <v>54</v>
      </c>
      <c r="E52" s="80" t="s">
        <v>59</v>
      </c>
      <c r="F52" s="79">
        <v>6</v>
      </c>
      <c r="G52" s="81">
        <v>2412</v>
      </c>
      <c r="H52" s="81">
        <v>2078.1792</v>
      </c>
    </row>
    <row r="53" spans="1:8" x14ac:dyDescent="0.25">
      <c r="A53" s="78">
        <v>40961</v>
      </c>
      <c r="B53" s="79">
        <v>1163</v>
      </c>
      <c r="C53" s="80" t="s">
        <v>56</v>
      </c>
      <c r="D53" s="80" t="s">
        <v>54</v>
      </c>
      <c r="E53" s="80" t="s">
        <v>59</v>
      </c>
      <c r="F53" s="79">
        <v>7</v>
      </c>
      <c r="G53" s="81">
        <v>4189.5</v>
      </c>
      <c r="H53" s="81">
        <v>2660.3325000000004</v>
      </c>
    </row>
    <row r="54" spans="1:8" x14ac:dyDescent="0.25">
      <c r="A54" s="78">
        <v>40962</v>
      </c>
      <c r="B54" s="79">
        <v>1164</v>
      </c>
      <c r="C54" s="80" t="s">
        <v>57</v>
      </c>
      <c r="D54" s="80" t="s">
        <v>54</v>
      </c>
      <c r="E54" s="80" t="s">
        <v>55</v>
      </c>
      <c r="F54" s="79">
        <v>8</v>
      </c>
      <c r="G54" s="81">
        <v>10080</v>
      </c>
      <c r="H54" s="81">
        <v>1541.4335999999998</v>
      </c>
    </row>
    <row r="55" spans="1:8" x14ac:dyDescent="0.25">
      <c r="A55" s="78">
        <v>40963</v>
      </c>
      <c r="B55" s="79">
        <v>1165</v>
      </c>
      <c r="C55" s="80" t="s">
        <v>53</v>
      </c>
      <c r="D55" s="80" t="s">
        <v>54</v>
      </c>
      <c r="E55" s="80" t="s">
        <v>55</v>
      </c>
      <c r="F55" s="79">
        <v>9</v>
      </c>
      <c r="G55" s="81">
        <v>5076</v>
      </c>
      <c r="H55" s="81">
        <v>1053.27</v>
      </c>
    </row>
    <row r="56" spans="1:8" x14ac:dyDescent="0.25">
      <c r="A56" s="78">
        <v>40964</v>
      </c>
      <c r="B56" s="79">
        <v>1166</v>
      </c>
      <c r="C56" s="80" t="s">
        <v>56</v>
      </c>
      <c r="D56" s="80" t="s">
        <v>54</v>
      </c>
      <c r="E56" s="80" t="s">
        <v>55</v>
      </c>
      <c r="F56" s="79">
        <v>6</v>
      </c>
      <c r="G56" s="81">
        <v>9315</v>
      </c>
      <c r="H56" s="81">
        <v>4057.6140000000005</v>
      </c>
    </row>
    <row r="57" spans="1:8" x14ac:dyDescent="0.25">
      <c r="A57" s="78">
        <v>40965</v>
      </c>
      <c r="B57" s="79">
        <v>1167</v>
      </c>
      <c r="C57" s="80" t="s">
        <v>57</v>
      </c>
      <c r="D57" s="80" t="s">
        <v>54</v>
      </c>
      <c r="E57" s="80" t="s">
        <v>58</v>
      </c>
      <c r="F57" s="79">
        <v>10</v>
      </c>
      <c r="G57" s="81">
        <v>11280</v>
      </c>
      <c r="H57" s="81">
        <v>4693.8899999999994</v>
      </c>
    </row>
    <row r="58" spans="1:8" x14ac:dyDescent="0.25">
      <c r="A58" s="78">
        <v>40966</v>
      </c>
      <c r="B58" s="79">
        <v>1168</v>
      </c>
      <c r="C58" s="80" t="s">
        <v>53</v>
      </c>
      <c r="D58" s="80" t="s">
        <v>54</v>
      </c>
      <c r="E58" s="80" t="s">
        <v>58</v>
      </c>
      <c r="F58" s="79">
        <v>7</v>
      </c>
      <c r="G58" s="81">
        <v>8946</v>
      </c>
      <c r="H58" s="81">
        <v>909.80820000000006</v>
      </c>
    </row>
    <row r="59" spans="1:8" x14ac:dyDescent="0.25">
      <c r="A59" s="78">
        <v>40967</v>
      </c>
      <c r="B59" s="79">
        <v>1169</v>
      </c>
      <c r="C59" s="80" t="s">
        <v>56</v>
      </c>
      <c r="D59" s="80" t="s">
        <v>54</v>
      </c>
      <c r="E59" s="80" t="s">
        <v>58</v>
      </c>
      <c r="F59" s="79">
        <v>8</v>
      </c>
      <c r="G59" s="81">
        <v>8568</v>
      </c>
      <c r="H59" s="81">
        <v>3129.0336000000007</v>
      </c>
    </row>
    <row r="60" spans="1:8" x14ac:dyDescent="0.25">
      <c r="A60" s="78">
        <v>40969</v>
      </c>
      <c r="B60" s="79">
        <v>1170</v>
      </c>
      <c r="C60" s="80" t="s">
        <v>57</v>
      </c>
      <c r="D60" s="80" t="s">
        <v>54</v>
      </c>
      <c r="E60" s="80" t="s">
        <v>59</v>
      </c>
      <c r="F60" s="79">
        <v>8</v>
      </c>
      <c r="G60" s="81">
        <v>2178</v>
      </c>
      <c r="H60" s="81">
        <v>2062.7837999999997</v>
      </c>
    </row>
    <row r="61" spans="1:8" x14ac:dyDescent="0.25">
      <c r="A61" s="78">
        <v>40970</v>
      </c>
      <c r="B61" s="79">
        <v>1171</v>
      </c>
      <c r="C61" s="80" t="s">
        <v>53</v>
      </c>
      <c r="D61" s="80" t="s">
        <v>54</v>
      </c>
      <c r="E61" s="80" t="s">
        <v>59</v>
      </c>
      <c r="F61" s="79">
        <v>9</v>
      </c>
      <c r="G61" s="81">
        <v>8100</v>
      </c>
      <c r="H61" s="81">
        <v>2295.864</v>
      </c>
    </row>
    <row r="62" spans="1:8" x14ac:dyDescent="0.25">
      <c r="A62" s="78">
        <v>40971</v>
      </c>
      <c r="B62" s="79">
        <v>1172</v>
      </c>
      <c r="C62" s="80" t="s">
        <v>56</v>
      </c>
      <c r="D62" s="80" t="s">
        <v>54</v>
      </c>
      <c r="E62" s="80" t="s">
        <v>59</v>
      </c>
      <c r="F62" s="79">
        <v>9</v>
      </c>
      <c r="G62" s="81">
        <v>2106</v>
      </c>
      <c r="H62" s="81">
        <v>4223.5829999999996</v>
      </c>
    </row>
    <row r="63" spans="1:8" x14ac:dyDescent="0.25">
      <c r="A63" s="78">
        <v>40972</v>
      </c>
      <c r="B63" s="79">
        <v>1173</v>
      </c>
      <c r="C63" s="80" t="s">
        <v>57</v>
      </c>
      <c r="D63" s="80" t="s">
        <v>54</v>
      </c>
      <c r="E63" s="80" t="s">
        <v>55</v>
      </c>
      <c r="F63" s="79">
        <v>10</v>
      </c>
      <c r="G63" s="81">
        <v>8480</v>
      </c>
      <c r="H63" s="81">
        <v>1349.1679999999999</v>
      </c>
    </row>
    <row r="64" spans="1:8" x14ac:dyDescent="0.25">
      <c r="A64" s="78">
        <v>40973</v>
      </c>
      <c r="B64" s="79">
        <v>1174</v>
      </c>
      <c r="C64" s="80" t="s">
        <v>53</v>
      </c>
      <c r="D64" s="80" t="s">
        <v>54</v>
      </c>
      <c r="E64" s="80" t="s">
        <v>55</v>
      </c>
      <c r="F64" s="79">
        <v>6</v>
      </c>
      <c r="G64" s="81">
        <v>5220</v>
      </c>
      <c r="H64" s="81">
        <v>1052.8739999999998</v>
      </c>
    </row>
    <row r="65" spans="1:8" x14ac:dyDescent="0.25">
      <c r="A65" s="78">
        <v>41339</v>
      </c>
      <c r="B65" s="79">
        <v>1175</v>
      </c>
      <c r="C65" s="80" t="s">
        <v>56</v>
      </c>
      <c r="D65" s="80" t="s">
        <v>54</v>
      </c>
      <c r="E65" s="80" t="s">
        <v>55</v>
      </c>
      <c r="F65" s="79">
        <v>6</v>
      </c>
      <c r="G65" s="81">
        <v>4410</v>
      </c>
      <c r="H65" s="81">
        <v>1489.2570000000001</v>
      </c>
    </row>
    <row r="66" spans="1:8" x14ac:dyDescent="0.25">
      <c r="A66" s="78">
        <v>41340</v>
      </c>
      <c r="B66" s="79">
        <v>1176</v>
      </c>
      <c r="C66" s="80" t="s">
        <v>57</v>
      </c>
      <c r="D66" s="80" t="s">
        <v>54</v>
      </c>
      <c r="E66" s="80" t="s">
        <v>58</v>
      </c>
      <c r="F66" s="79">
        <v>9</v>
      </c>
      <c r="G66" s="81">
        <v>2524.5</v>
      </c>
      <c r="H66" s="81">
        <v>2069.5850999999998</v>
      </c>
    </row>
    <row r="67" spans="1:8" x14ac:dyDescent="0.25">
      <c r="A67" s="78">
        <v>41341</v>
      </c>
      <c r="B67" s="79">
        <v>1177</v>
      </c>
      <c r="C67" s="80" t="s">
        <v>53</v>
      </c>
      <c r="D67" s="80" t="s">
        <v>54</v>
      </c>
      <c r="E67" s="80" t="s">
        <v>58</v>
      </c>
      <c r="F67" s="79">
        <v>9</v>
      </c>
      <c r="G67" s="81">
        <v>8505</v>
      </c>
      <c r="H67" s="81">
        <v>4672.08</v>
      </c>
    </row>
    <row r="68" spans="1:8" x14ac:dyDescent="0.25">
      <c r="A68" s="78">
        <v>41342</v>
      </c>
      <c r="B68" s="79">
        <v>1178</v>
      </c>
      <c r="C68" s="80" t="s">
        <v>56</v>
      </c>
      <c r="D68" s="80" t="s">
        <v>54</v>
      </c>
      <c r="E68" s="80" t="s">
        <v>58</v>
      </c>
      <c r="F68" s="79">
        <v>8</v>
      </c>
      <c r="G68" s="81">
        <v>10224</v>
      </c>
      <c r="H68" s="81">
        <v>941.88599999999997</v>
      </c>
    </row>
    <row r="69" spans="1:8" x14ac:dyDescent="0.25">
      <c r="A69" s="78">
        <v>41343</v>
      </c>
      <c r="B69" s="79">
        <v>1179</v>
      </c>
      <c r="C69" s="80" t="s">
        <v>57</v>
      </c>
      <c r="D69" s="80" t="s">
        <v>54</v>
      </c>
      <c r="E69" s="80" t="s">
        <v>59</v>
      </c>
      <c r="F69" s="79">
        <v>6</v>
      </c>
      <c r="G69" s="81">
        <v>12330</v>
      </c>
      <c r="H69" s="81">
        <v>1667.5092</v>
      </c>
    </row>
    <row r="70" spans="1:8" x14ac:dyDescent="0.25">
      <c r="A70" s="78">
        <v>41344</v>
      </c>
      <c r="B70" s="79">
        <v>1180</v>
      </c>
      <c r="C70" s="80" t="s">
        <v>53</v>
      </c>
      <c r="D70" s="80" t="s">
        <v>54</v>
      </c>
      <c r="E70" s="80" t="s">
        <v>59</v>
      </c>
      <c r="F70" s="79">
        <v>9</v>
      </c>
      <c r="G70" s="81">
        <v>4914</v>
      </c>
      <c r="H70" s="81">
        <v>4085.4996000000001</v>
      </c>
    </row>
    <row r="71" spans="1:8" x14ac:dyDescent="0.25">
      <c r="A71" s="78">
        <v>41345</v>
      </c>
      <c r="B71" s="79">
        <v>1181</v>
      </c>
      <c r="C71" s="80" t="s">
        <v>56</v>
      </c>
      <c r="D71" s="80" t="s">
        <v>54</v>
      </c>
      <c r="E71" s="80" t="s">
        <v>59</v>
      </c>
      <c r="F71" s="79">
        <v>7</v>
      </c>
      <c r="G71" s="81">
        <v>8032.5</v>
      </c>
      <c r="H71" s="81">
        <v>3396.1410000000001</v>
      </c>
    </row>
    <row r="72" spans="1:8" x14ac:dyDescent="0.25">
      <c r="A72" s="78">
        <v>41346</v>
      </c>
      <c r="B72" s="79">
        <v>1182</v>
      </c>
      <c r="C72" s="80" t="s">
        <v>57</v>
      </c>
      <c r="D72" s="80" t="s">
        <v>54</v>
      </c>
      <c r="E72" s="80" t="s">
        <v>55</v>
      </c>
      <c r="F72" s="79">
        <v>7</v>
      </c>
      <c r="G72" s="81">
        <v>8757</v>
      </c>
      <c r="H72" s="81">
        <v>1824.0831000000003</v>
      </c>
    </row>
    <row r="73" spans="1:8" x14ac:dyDescent="0.25">
      <c r="A73" s="78">
        <v>41347</v>
      </c>
      <c r="B73" s="79">
        <v>1183</v>
      </c>
      <c r="C73" s="80" t="s">
        <v>53</v>
      </c>
      <c r="D73" s="80" t="s">
        <v>54</v>
      </c>
      <c r="E73" s="80" t="s">
        <v>55</v>
      </c>
      <c r="F73" s="79">
        <v>6</v>
      </c>
      <c r="G73" s="81">
        <v>12330</v>
      </c>
      <c r="H73" s="81">
        <v>909.70740000000001</v>
      </c>
    </row>
    <row r="74" spans="1:8" x14ac:dyDescent="0.25">
      <c r="A74" s="78">
        <v>41348</v>
      </c>
      <c r="B74" s="79">
        <v>1184</v>
      </c>
      <c r="C74" s="80" t="s">
        <v>56</v>
      </c>
      <c r="D74" s="80" t="s">
        <v>54</v>
      </c>
      <c r="E74" s="80" t="s">
        <v>55</v>
      </c>
      <c r="F74" s="79">
        <v>10</v>
      </c>
      <c r="G74" s="81">
        <v>8440</v>
      </c>
      <c r="H74" s="81">
        <v>4225.2750000000005</v>
      </c>
    </row>
    <row r="75" spans="1:8" x14ac:dyDescent="0.25">
      <c r="A75" s="78">
        <v>41349</v>
      </c>
      <c r="B75" s="79">
        <v>1185</v>
      </c>
      <c r="C75" s="80" t="s">
        <v>57</v>
      </c>
      <c r="D75" s="80" t="s">
        <v>54</v>
      </c>
      <c r="E75" s="80" t="s">
        <v>58</v>
      </c>
      <c r="F75" s="79">
        <v>9</v>
      </c>
      <c r="G75" s="81">
        <v>7074</v>
      </c>
      <c r="H75" s="81">
        <v>2610.306</v>
      </c>
    </row>
    <row r="76" spans="1:8" x14ac:dyDescent="0.25">
      <c r="A76" s="78">
        <v>41350</v>
      </c>
      <c r="B76" s="79">
        <v>1186</v>
      </c>
      <c r="C76" s="80" t="s">
        <v>53</v>
      </c>
      <c r="D76" s="80" t="s">
        <v>54</v>
      </c>
      <c r="E76" s="80" t="s">
        <v>58</v>
      </c>
      <c r="F76" s="79">
        <v>10</v>
      </c>
      <c r="G76" s="81">
        <v>8040</v>
      </c>
      <c r="H76" s="81">
        <v>1930.806</v>
      </c>
    </row>
    <row r="77" spans="1:8" x14ac:dyDescent="0.25">
      <c r="A77" s="78">
        <v>41351</v>
      </c>
      <c r="B77" s="79">
        <v>1187</v>
      </c>
      <c r="C77" s="80" t="s">
        <v>56</v>
      </c>
      <c r="D77" s="80" t="s">
        <v>54</v>
      </c>
      <c r="E77" s="80" t="s">
        <v>58</v>
      </c>
      <c r="F77" s="79">
        <v>8</v>
      </c>
      <c r="G77" s="81">
        <v>11070</v>
      </c>
      <c r="H77" s="81">
        <v>3935.3850000000002</v>
      </c>
    </row>
    <row r="78" spans="1:8" x14ac:dyDescent="0.25">
      <c r="A78" s="78">
        <v>41352</v>
      </c>
      <c r="B78" s="79">
        <v>1188</v>
      </c>
      <c r="C78" s="80" t="s">
        <v>57</v>
      </c>
      <c r="D78" s="80" t="s">
        <v>54</v>
      </c>
      <c r="E78" s="80" t="s">
        <v>59</v>
      </c>
      <c r="F78" s="79">
        <v>9</v>
      </c>
      <c r="G78" s="81">
        <v>5913</v>
      </c>
      <c r="H78" s="81">
        <v>3893.1192000000001</v>
      </c>
    </row>
    <row r="79" spans="1:8" x14ac:dyDescent="0.25">
      <c r="A79" s="78">
        <v>41353</v>
      </c>
      <c r="B79" s="79">
        <v>1189</v>
      </c>
      <c r="C79" s="80" t="s">
        <v>53</v>
      </c>
      <c r="D79" s="80" t="s">
        <v>54</v>
      </c>
      <c r="E79" s="80" t="s">
        <v>59</v>
      </c>
      <c r="F79" s="79">
        <v>6</v>
      </c>
      <c r="G79" s="81">
        <v>10440</v>
      </c>
      <c r="H79" s="81">
        <v>2468.6424000000006</v>
      </c>
    </row>
    <row r="80" spans="1:8" x14ac:dyDescent="0.25">
      <c r="A80" s="78">
        <v>41354</v>
      </c>
      <c r="B80" s="79">
        <v>1190</v>
      </c>
      <c r="C80" s="80" t="s">
        <v>56</v>
      </c>
      <c r="D80" s="80" t="s">
        <v>54</v>
      </c>
      <c r="E80" s="80" t="s">
        <v>59</v>
      </c>
      <c r="F80" s="79">
        <v>7</v>
      </c>
      <c r="G80" s="81">
        <v>1648.5</v>
      </c>
      <c r="H80" s="81">
        <v>2758.2701999999999</v>
      </c>
    </row>
    <row r="81" spans="1:8" x14ac:dyDescent="0.25">
      <c r="A81" s="78">
        <v>41355</v>
      </c>
      <c r="B81" s="79">
        <v>1191</v>
      </c>
      <c r="C81" s="80" t="s">
        <v>57</v>
      </c>
      <c r="D81" s="80" t="s">
        <v>54</v>
      </c>
      <c r="E81" s="80" t="s">
        <v>55</v>
      </c>
      <c r="F81" s="79">
        <v>9</v>
      </c>
      <c r="G81" s="81">
        <v>13770</v>
      </c>
      <c r="H81" s="81">
        <v>1198.8162000000002</v>
      </c>
    </row>
    <row r="82" spans="1:8" x14ac:dyDescent="0.25">
      <c r="A82" s="78">
        <v>41356</v>
      </c>
      <c r="B82" s="79">
        <v>1192</v>
      </c>
      <c r="C82" s="80" t="s">
        <v>53</v>
      </c>
      <c r="D82" s="80" t="s">
        <v>54</v>
      </c>
      <c r="E82" s="80" t="s">
        <v>55</v>
      </c>
      <c r="F82" s="79">
        <v>6</v>
      </c>
      <c r="G82" s="81">
        <v>1647</v>
      </c>
      <c r="H82" s="81">
        <v>702.44549999999992</v>
      </c>
    </row>
    <row r="83" spans="1:8" x14ac:dyDescent="0.25">
      <c r="A83" s="78">
        <v>41357</v>
      </c>
      <c r="B83" s="79">
        <v>1193</v>
      </c>
      <c r="C83" s="80" t="s">
        <v>56</v>
      </c>
      <c r="D83" s="80" t="s">
        <v>54</v>
      </c>
      <c r="E83" s="80" t="s">
        <v>55</v>
      </c>
      <c r="F83" s="79">
        <v>9</v>
      </c>
      <c r="G83" s="81">
        <v>7911</v>
      </c>
      <c r="H83" s="81">
        <v>4921.9605000000001</v>
      </c>
    </row>
    <row r="84" spans="1:8" x14ac:dyDescent="0.25">
      <c r="A84" s="78">
        <v>41358</v>
      </c>
      <c r="B84" s="79">
        <v>1194</v>
      </c>
      <c r="C84" s="80" t="s">
        <v>57</v>
      </c>
      <c r="D84" s="80" t="s">
        <v>54</v>
      </c>
      <c r="E84" s="80" t="s">
        <v>58</v>
      </c>
      <c r="F84" s="79">
        <v>6</v>
      </c>
      <c r="G84" s="81">
        <v>6804</v>
      </c>
      <c r="H84" s="81">
        <v>2912.7923999999998</v>
      </c>
    </row>
    <row r="85" spans="1:8" x14ac:dyDescent="0.25">
      <c r="A85" s="78">
        <v>41359</v>
      </c>
      <c r="B85" s="79">
        <v>1195</v>
      </c>
      <c r="C85" s="80" t="s">
        <v>53</v>
      </c>
      <c r="D85" s="80" t="s">
        <v>54</v>
      </c>
      <c r="E85" s="80" t="s">
        <v>58</v>
      </c>
      <c r="F85" s="79">
        <v>9</v>
      </c>
      <c r="G85" s="81">
        <v>7965</v>
      </c>
      <c r="H85" s="81">
        <v>703.78740000000005</v>
      </c>
    </row>
    <row r="86" spans="1:8" x14ac:dyDescent="0.25">
      <c r="A86" s="78">
        <v>41360</v>
      </c>
      <c r="B86" s="79">
        <v>1196</v>
      </c>
      <c r="C86" s="80" t="s">
        <v>56</v>
      </c>
      <c r="D86" s="80" t="s">
        <v>54</v>
      </c>
      <c r="E86" s="80" t="s">
        <v>58</v>
      </c>
      <c r="F86" s="79">
        <v>10</v>
      </c>
      <c r="G86" s="81">
        <v>3960</v>
      </c>
      <c r="H86" s="81">
        <v>1772.8919999999998</v>
      </c>
    </row>
    <row r="87" spans="1:8" x14ac:dyDescent="0.25">
      <c r="A87" s="78">
        <v>41361</v>
      </c>
      <c r="B87" s="79">
        <v>1197</v>
      </c>
      <c r="C87" s="80" t="s">
        <v>57</v>
      </c>
      <c r="D87" s="80" t="s">
        <v>54</v>
      </c>
      <c r="E87" s="80" t="s">
        <v>59</v>
      </c>
      <c r="F87" s="79">
        <v>10</v>
      </c>
      <c r="G87" s="81">
        <v>5130</v>
      </c>
      <c r="H87" s="81">
        <v>2639.3849999999998</v>
      </c>
    </row>
    <row r="88" spans="1:8" x14ac:dyDescent="0.25">
      <c r="A88" s="78">
        <v>41362</v>
      </c>
      <c r="B88" s="79">
        <v>1198</v>
      </c>
      <c r="C88" s="80" t="s">
        <v>53</v>
      </c>
      <c r="D88" s="80" t="s">
        <v>54</v>
      </c>
      <c r="E88" s="80" t="s">
        <v>59</v>
      </c>
      <c r="F88" s="79">
        <v>9</v>
      </c>
      <c r="G88" s="81">
        <v>2205</v>
      </c>
      <c r="H88" s="81">
        <v>3743.2080000000001</v>
      </c>
    </row>
    <row r="89" spans="1:8" x14ac:dyDescent="0.25">
      <c r="A89" s="78">
        <v>41363</v>
      </c>
      <c r="B89" s="79">
        <v>1199</v>
      </c>
      <c r="C89" s="80" t="s">
        <v>56</v>
      </c>
      <c r="D89" s="80" t="s">
        <v>54</v>
      </c>
      <c r="E89" s="80" t="s">
        <v>59</v>
      </c>
      <c r="F89" s="79">
        <v>9</v>
      </c>
      <c r="G89" s="81">
        <v>7749</v>
      </c>
      <c r="H89" s="81">
        <v>4713.9749999999995</v>
      </c>
    </row>
    <row r="90" spans="1:8" x14ac:dyDescent="0.25">
      <c r="A90" s="78">
        <v>41364</v>
      </c>
      <c r="B90" s="79">
        <v>1200</v>
      </c>
      <c r="C90" s="80" t="s">
        <v>57</v>
      </c>
      <c r="D90" s="80" t="s">
        <v>54</v>
      </c>
      <c r="E90" s="80" t="s">
        <v>55</v>
      </c>
      <c r="F90" s="79">
        <v>7</v>
      </c>
      <c r="G90" s="81">
        <v>13702.5</v>
      </c>
      <c r="H90" s="81">
        <v>4461.5339999999997</v>
      </c>
    </row>
    <row r="91" spans="1:8" x14ac:dyDescent="0.25">
      <c r="A91" s="78">
        <v>41365</v>
      </c>
      <c r="B91" s="79">
        <v>1201</v>
      </c>
      <c r="C91" s="80" t="s">
        <v>53</v>
      </c>
      <c r="D91" s="80" t="s">
        <v>54</v>
      </c>
      <c r="E91" s="80" t="s">
        <v>55</v>
      </c>
      <c r="F91" s="79">
        <v>6</v>
      </c>
      <c r="G91" s="81">
        <v>2232</v>
      </c>
      <c r="H91" s="81">
        <v>2587.3343999999997</v>
      </c>
    </row>
    <row r="92" spans="1:8" x14ac:dyDescent="0.25">
      <c r="A92" s="78">
        <v>41366</v>
      </c>
      <c r="B92" s="79">
        <v>1202</v>
      </c>
      <c r="C92" s="80" t="s">
        <v>56</v>
      </c>
      <c r="D92" s="80" t="s">
        <v>54</v>
      </c>
      <c r="E92" s="80" t="s">
        <v>55</v>
      </c>
      <c r="F92" s="79">
        <v>6</v>
      </c>
      <c r="G92" s="81">
        <v>7560</v>
      </c>
      <c r="H92" s="81">
        <v>724.81500000000005</v>
      </c>
    </row>
    <row r="93" spans="1:8" x14ac:dyDescent="0.25">
      <c r="A93" s="78">
        <v>41367</v>
      </c>
      <c r="B93" s="79">
        <v>1203</v>
      </c>
      <c r="C93" s="80" t="s">
        <v>57</v>
      </c>
      <c r="D93" s="80" t="s">
        <v>54</v>
      </c>
      <c r="E93" s="80" t="s">
        <v>58</v>
      </c>
      <c r="F93" s="79">
        <v>7</v>
      </c>
      <c r="G93" s="81">
        <v>2094.75</v>
      </c>
      <c r="H93" s="81">
        <v>792.23444999999992</v>
      </c>
    </row>
    <row r="94" spans="1:8" x14ac:dyDescent="0.25">
      <c r="A94" s="78">
        <v>41368</v>
      </c>
      <c r="B94" s="79">
        <v>1204</v>
      </c>
      <c r="C94" s="80" t="s">
        <v>53</v>
      </c>
      <c r="D94" s="80" t="s">
        <v>54</v>
      </c>
      <c r="E94" s="80" t="s">
        <v>58</v>
      </c>
      <c r="F94" s="79">
        <v>7</v>
      </c>
      <c r="G94" s="81">
        <v>1669.5</v>
      </c>
      <c r="H94" s="81">
        <v>1459.143</v>
      </c>
    </row>
    <row r="95" spans="1:8" x14ac:dyDescent="0.25">
      <c r="A95" s="78">
        <v>41369</v>
      </c>
      <c r="B95" s="79">
        <v>1205</v>
      </c>
      <c r="C95" s="80" t="s">
        <v>56</v>
      </c>
      <c r="D95" s="80" t="s">
        <v>54</v>
      </c>
      <c r="E95" s="80" t="s">
        <v>58</v>
      </c>
      <c r="F95" s="79">
        <v>10</v>
      </c>
      <c r="G95" s="81">
        <v>3330</v>
      </c>
      <c r="H95" s="81">
        <v>1439.8920000000001</v>
      </c>
    </row>
    <row r="96" spans="1:8" x14ac:dyDescent="0.25">
      <c r="A96" s="78">
        <v>41370</v>
      </c>
      <c r="B96" s="79">
        <v>1206</v>
      </c>
      <c r="C96" s="80" t="s">
        <v>57</v>
      </c>
      <c r="D96" s="80" t="s">
        <v>54</v>
      </c>
      <c r="E96" s="80" t="s">
        <v>59</v>
      </c>
      <c r="F96" s="79">
        <v>9</v>
      </c>
      <c r="G96" s="81">
        <v>2970</v>
      </c>
      <c r="H96" s="81">
        <v>1062.3689999999999</v>
      </c>
    </row>
    <row r="97" spans="1:8" x14ac:dyDescent="0.25">
      <c r="A97" s="78">
        <v>41371</v>
      </c>
      <c r="B97" s="79">
        <v>1207</v>
      </c>
      <c r="C97" s="80" t="s">
        <v>53</v>
      </c>
      <c r="D97" s="80" t="s">
        <v>54</v>
      </c>
      <c r="E97" s="80" t="s">
        <v>59</v>
      </c>
      <c r="F97" s="79">
        <v>10</v>
      </c>
      <c r="G97" s="81">
        <v>2180</v>
      </c>
      <c r="H97" s="81">
        <v>978.82</v>
      </c>
    </row>
    <row r="98" spans="1:8" x14ac:dyDescent="0.25">
      <c r="A98" s="78">
        <v>41372</v>
      </c>
      <c r="B98" s="79">
        <v>1208</v>
      </c>
      <c r="C98" s="80" t="s">
        <v>56</v>
      </c>
      <c r="D98" s="80" t="s">
        <v>54</v>
      </c>
      <c r="E98" s="80" t="s">
        <v>59</v>
      </c>
      <c r="F98" s="79">
        <v>9</v>
      </c>
      <c r="G98" s="81">
        <v>7290</v>
      </c>
      <c r="H98" s="81">
        <v>2436.3180000000002</v>
      </c>
    </row>
    <row r="99" spans="1:8" x14ac:dyDescent="0.25">
      <c r="A99" s="78">
        <v>41373</v>
      </c>
      <c r="B99" s="79">
        <v>1209</v>
      </c>
      <c r="C99" s="80" t="s">
        <v>57</v>
      </c>
      <c r="D99" s="80" t="s">
        <v>54</v>
      </c>
      <c r="E99" s="80" t="s">
        <v>55</v>
      </c>
      <c r="F99" s="79">
        <v>8</v>
      </c>
      <c r="G99" s="81">
        <v>13740</v>
      </c>
      <c r="H99" s="81">
        <v>2186.8583999999996</v>
      </c>
    </row>
    <row r="100" spans="1:8" x14ac:dyDescent="0.25">
      <c r="A100" s="78">
        <v>41374</v>
      </c>
      <c r="B100" s="79">
        <v>1210</v>
      </c>
      <c r="C100" s="80" t="s">
        <v>53</v>
      </c>
      <c r="D100" s="80" t="s">
        <v>54</v>
      </c>
      <c r="E100" s="80" t="s">
        <v>55</v>
      </c>
      <c r="F100" s="79">
        <v>6</v>
      </c>
      <c r="G100" s="81">
        <v>8820</v>
      </c>
      <c r="H100" s="81">
        <v>2685.5136000000002</v>
      </c>
    </row>
    <row r="101" spans="1:8" x14ac:dyDescent="0.25">
      <c r="A101" s="78">
        <v>41375</v>
      </c>
      <c r="B101" s="79">
        <v>1211</v>
      </c>
      <c r="C101" s="80" t="s">
        <v>56</v>
      </c>
      <c r="D101" s="80" t="s">
        <v>54</v>
      </c>
      <c r="E101" s="80" t="s">
        <v>55</v>
      </c>
      <c r="F101" s="79">
        <v>6</v>
      </c>
      <c r="G101" s="81">
        <v>3132</v>
      </c>
      <c r="H101" s="81">
        <v>472.46220000000005</v>
      </c>
    </row>
    <row r="102" spans="1:8" x14ac:dyDescent="0.25">
      <c r="A102" s="78">
        <v>41376</v>
      </c>
      <c r="B102" s="79">
        <v>1212</v>
      </c>
      <c r="C102" s="80" t="s">
        <v>57</v>
      </c>
      <c r="D102" s="80" t="s">
        <v>54</v>
      </c>
      <c r="E102" s="80" t="s">
        <v>58</v>
      </c>
      <c r="F102" s="79">
        <v>9</v>
      </c>
      <c r="G102" s="81">
        <v>2207.25</v>
      </c>
      <c r="H102" s="81">
        <v>3782.122875</v>
      </c>
    </row>
    <row r="103" spans="1:8" x14ac:dyDescent="0.25">
      <c r="A103" s="78">
        <v>41377</v>
      </c>
      <c r="B103" s="79">
        <v>1213</v>
      </c>
      <c r="C103" s="80" t="s">
        <v>53</v>
      </c>
      <c r="D103" s="80" t="s">
        <v>54</v>
      </c>
      <c r="E103" s="80" t="s">
        <v>58</v>
      </c>
      <c r="F103" s="79">
        <v>10</v>
      </c>
      <c r="G103" s="81">
        <v>6075</v>
      </c>
      <c r="H103" s="81">
        <v>623.70000000000005</v>
      </c>
    </row>
    <row r="104" spans="1:8" x14ac:dyDescent="0.25">
      <c r="A104" s="78">
        <v>41378</v>
      </c>
      <c r="B104" s="79">
        <v>1214</v>
      </c>
      <c r="C104" s="80" t="s">
        <v>56</v>
      </c>
      <c r="D104" s="80" t="s">
        <v>54</v>
      </c>
      <c r="E104" s="80" t="s">
        <v>58</v>
      </c>
      <c r="F104" s="79">
        <v>9</v>
      </c>
      <c r="G104" s="81">
        <v>14445</v>
      </c>
      <c r="H104" s="81">
        <v>1257.5817000000002</v>
      </c>
    </row>
    <row r="105" spans="1:8" x14ac:dyDescent="0.25">
      <c r="A105" s="78">
        <v>41379</v>
      </c>
      <c r="B105" s="79">
        <v>1215</v>
      </c>
      <c r="C105" s="80" t="s">
        <v>57</v>
      </c>
      <c r="D105" s="80" t="s">
        <v>54</v>
      </c>
      <c r="E105" s="80" t="s">
        <v>59</v>
      </c>
      <c r="F105" s="79">
        <v>10</v>
      </c>
      <c r="G105" s="81">
        <v>5670</v>
      </c>
      <c r="H105" s="81">
        <v>1449.63</v>
      </c>
    </row>
    <row r="106" spans="1:8" x14ac:dyDescent="0.25">
      <c r="A106" s="78">
        <v>41380</v>
      </c>
      <c r="B106" s="79">
        <v>1216</v>
      </c>
      <c r="C106" s="80" t="s">
        <v>53</v>
      </c>
      <c r="D106" s="80" t="s">
        <v>54</v>
      </c>
      <c r="E106" s="80" t="s">
        <v>59</v>
      </c>
      <c r="F106" s="79">
        <v>8</v>
      </c>
      <c r="G106" s="81">
        <v>1998</v>
      </c>
      <c r="H106" s="81">
        <v>666.73260000000005</v>
      </c>
    </row>
    <row r="107" spans="1:8" x14ac:dyDescent="0.25">
      <c r="A107" s="78">
        <v>41381</v>
      </c>
      <c r="B107" s="79">
        <v>1217</v>
      </c>
      <c r="C107" s="80" t="s">
        <v>56</v>
      </c>
      <c r="D107" s="80" t="s">
        <v>54</v>
      </c>
      <c r="E107" s="80" t="s">
        <v>59</v>
      </c>
      <c r="F107" s="79">
        <v>10</v>
      </c>
      <c r="G107" s="81">
        <v>6540</v>
      </c>
      <c r="H107" s="81">
        <v>1144.5</v>
      </c>
    </row>
    <row r="108" spans="1:8" x14ac:dyDescent="0.25">
      <c r="A108" s="78">
        <v>41382</v>
      </c>
      <c r="B108" s="79">
        <v>1218</v>
      </c>
      <c r="C108" s="80" t="s">
        <v>57</v>
      </c>
      <c r="D108" s="80" t="s">
        <v>54</v>
      </c>
      <c r="E108" s="80" t="s">
        <v>55</v>
      </c>
      <c r="F108" s="79">
        <v>10</v>
      </c>
      <c r="G108" s="81">
        <v>2940</v>
      </c>
      <c r="H108" s="81">
        <v>1210.104</v>
      </c>
    </row>
    <row r="109" spans="1:8" x14ac:dyDescent="0.25">
      <c r="A109" s="78">
        <v>41383</v>
      </c>
      <c r="B109" s="79">
        <v>1219</v>
      </c>
      <c r="C109" s="80" t="s">
        <v>53</v>
      </c>
      <c r="D109" s="80" t="s">
        <v>54</v>
      </c>
      <c r="E109" s="80" t="s">
        <v>55</v>
      </c>
      <c r="F109" s="79">
        <v>8</v>
      </c>
      <c r="G109" s="81">
        <v>10020</v>
      </c>
      <c r="H109" s="81">
        <v>1214.0232000000001</v>
      </c>
    </row>
    <row r="110" spans="1:8" x14ac:dyDescent="0.25">
      <c r="A110" s="78">
        <v>41384</v>
      </c>
      <c r="B110" s="79">
        <v>1220</v>
      </c>
      <c r="C110" s="80" t="s">
        <v>56</v>
      </c>
      <c r="D110" s="80" t="s">
        <v>54</v>
      </c>
      <c r="E110" s="80" t="s">
        <v>55</v>
      </c>
      <c r="F110" s="79">
        <v>6</v>
      </c>
      <c r="G110" s="81">
        <v>2088</v>
      </c>
      <c r="H110" s="81">
        <v>1942.4663999999998</v>
      </c>
    </row>
    <row r="111" spans="1:8" x14ac:dyDescent="0.25">
      <c r="A111" s="78">
        <v>41385</v>
      </c>
      <c r="B111" s="79">
        <v>1221</v>
      </c>
      <c r="C111" s="80" t="s">
        <v>57</v>
      </c>
      <c r="D111" s="80" t="s">
        <v>54</v>
      </c>
      <c r="E111" s="80" t="s">
        <v>58</v>
      </c>
      <c r="F111" s="79">
        <v>10</v>
      </c>
      <c r="G111" s="81">
        <v>3270</v>
      </c>
      <c r="H111" s="81">
        <v>992.44499999999994</v>
      </c>
    </row>
    <row r="112" spans="1:8" x14ac:dyDescent="0.25">
      <c r="A112" s="78">
        <v>41386</v>
      </c>
      <c r="B112" s="79">
        <v>1222</v>
      </c>
      <c r="C112" s="80" t="s">
        <v>53</v>
      </c>
      <c r="D112" s="80" t="s">
        <v>54</v>
      </c>
      <c r="E112" s="80" t="s">
        <v>58</v>
      </c>
      <c r="F112" s="79">
        <v>6</v>
      </c>
      <c r="G112" s="81">
        <v>6075</v>
      </c>
      <c r="H112" s="81">
        <v>3073.9500000000003</v>
      </c>
    </row>
    <row r="113" spans="1:8" x14ac:dyDescent="0.25">
      <c r="A113" s="78">
        <v>41387</v>
      </c>
      <c r="B113" s="79">
        <v>1223</v>
      </c>
      <c r="C113" s="80" t="s">
        <v>56</v>
      </c>
      <c r="D113" s="80" t="s">
        <v>54</v>
      </c>
      <c r="E113" s="80" t="s">
        <v>58</v>
      </c>
      <c r="F113" s="79">
        <v>8</v>
      </c>
      <c r="G113" s="81">
        <v>2352</v>
      </c>
      <c r="H113" s="81">
        <v>1022.8848</v>
      </c>
    </row>
    <row r="114" spans="1:8" x14ac:dyDescent="0.25">
      <c r="A114" s="78">
        <v>41388</v>
      </c>
      <c r="B114" s="79">
        <v>1224</v>
      </c>
      <c r="C114" s="80" t="s">
        <v>57</v>
      </c>
      <c r="D114" s="80" t="s">
        <v>54</v>
      </c>
      <c r="E114" s="80" t="s">
        <v>59</v>
      </c>
      <c r="F114" s="79">
        <v>7</v>
      </c>
      <c r="G114" s="81">
        <v>5775</v>
      </c>
      <c r="H114" s="81">
        <v>6108.5062500000004</v>
      </c>
    </row>
    <row r="115" spans="1:8" x14ac:dyDescent="0.25">
      <c r="A115" s="78">
        <v>41389</v>
      </c>
      <c r="B115" s="79">
        <v>1225</v>
      </c>
      <c r="C115" s="80" t="s">
        <v>53</v>
      </c>
      <c r="D115" s="80" t="s">
        <v>54</v>
      </c>
      <c r="E115" s="80" t="s">
        <v>59</v>
      </c>
      <c r="F115" s="79">
        <v>7</v>
      </c>
      <c r="G115" s="81">
        <v>2037</v>
      </c>
      <c r="H115" s="81">
        <v>815.81850000000009</v>
      </c>
    </row>
    <row r="116" spans="1:8" x14ac:dyDescent="0.25">
      <c r="A116" s="78">
        <v>41390</v>
      </c>
      <c r="B116" s="79">
        <v>1226</v>
      </c>
      <c r="C116" s="80" t="s">
        <v>56</v>
      </c>
      <c r="D116" s="80" t="s">
        <v>54</v>
      </c>
      <c r="E116" s="80" t="s">
        <v>59</v>
      </c>
      <c r="F116" s="79">
        <v>6</v>
      </c>
      <c r="G116" s="81">
        <v>3996</v>
      </c>
      <c r="H116" s="81">
        <v>1616.7816000000003</v>
      </c>
    </row>
    <row r="117" spans="1:8" x14ac:dyDescent="0.25">
      <c r="A117" s="78">
        <v>41391</v>
      </c>
      <c r="B117" s="79">
        <v>1227</v>
      </c>
      <c r="C117" s="80" t="s">
        <v>57</v>
      </c>
      <c r="D117" s="80" t="s">
        <v>54</v>
      </c>
      <c r="E117" s="80" t="s">
        <v>55</v>
      </c>
      <c r="F117" s="79">
        <v>9</v>
      </c>
      <c r="G117" s="81">
        <v>13837.5</v>
      </c>
      <c r="H117" s="81">
        <v>4455.6750000000002</v>
      </c>
    </row>
    <row r="118" spans="1:8" x14ac:dyDescent="0.25">
      <c r="A118" s="78">
        <v>41392</v>
      </c>
      <c r="B118" s="79">
        <v>1228</v>
      </c>
      <c r="C118" s="80" t="s">
        <v>53</v>
      </c>
      <c r="D118" s="80" t="s">
        <v>54</v>
      </c>
      <c r="E118" s="80" t="s">
        <v>55</v>
      </c>
      <c r="F118" s="79">
        <v>7</v>
      </c>
      <c r="G118" s="81">
        <v>1848</v>
      </c>
      <c r="H118" s="81">
        <v>1815.66</v>
      </c>
    </row>
    <row r="119" spans="1:8" x14ac:dyDescent="0.25">
      <c r="A119" s="78">
        <v>41393</v>
      </c>
      <c r="B119" s="79">
        <v>1229</v>
      </c>
      <c r="C119" s="80" t="s">
        <v>56</v>
      </c>
      <c r="D119" s="80" t="s">
        <v>54</v>
      </c>
      <c r="E119" s="80" t="s">
        <v>55</v>
      </c>
      <c r="F119" s="79">
        <v>9</v>
      </c>
      <c r="G119" s="81">
        <v>4464</v>
      </c>
      <c r="H119" s="81">
        <v>2679.2927999999997</v>
      </c>
    </row>
    <row r="120" spans="1:8" x14ac:dyDescent="0.25">
      <c r="A120" s="78">
        <v>41394</v>
      </c>
      <c r="B120" s="79">
        <v>1230</v>
      </c>
      <c r="C120" s="80" t="s">
        <v>57</v>
      </c>
      <c r="D120" s="80" t="s">
        <v>54</v>
      </c>
      <c r="E120" s="80" t="s">
        <v>58</v>
      </c>
      <c r="F120" s="79">
        <v>7</v>
      </c>
      <c r="G120" s="81">
        <v>8316</v>
      </c>
      <c r="H120" s="81">
        <v>3597.7095000000004</v>
      </c>
    </row>
    <row r="121" spans="1:8" x14ac:dyDescent="0.25">
      <c r="A121" s="78">
        <v>41395</v>
      </c>
      <c r="B121" s="79">
        <v>1231</v>
      </c>
      <c r="C121" s="80" t="s">
        <v>53</v>
      </c>
      <c r="D121" s="80" t="s">
        <v>54</v>
      </c>
      <c r="E121" s="80" t="s">
        <v>58</v>
      </c>
      <c r="F121" s="79">
        <v>8</v>
      </c>
      <c r="G121" s="81">
        <v>4920</v>
      </c>
      <c r="H121" s="81">
        <v>4207.5839999999998</v>
      </c>
    </row>
    <row r="122" spans="1:8" x14ac:dyDescent="0.25">
      <c r="A122" s="78">
        <v>41396</v>
      </c>
      <c r="B122" s="79">
        <v>1232</v>
      </c>
      <c r="C122" s="80" t="s">
        <v>56</v>
      </c>
      <c r="D122" s="80" t="s">
        <v>54</v>
      </c>
      <c r="E122" s="80" t="s">
        <v>58</v>
      </c>
      <c r="F122" s="79">
        <v>10</v>
      </c>
      <c r="G122" s="81">
        <v>5780</v>
      </c>
      <c r="H122" s="81">
        <v>951.96600000000012</v>
      </c>
    </row>
    <row r="123" spans="1:8" x14ac:dyDescent="0.25">
      <c r="A123" s="78">
        <v>41397</v>
      </c>
      <c r="B123" s="79">
        <v>1233</v>
      </c>
      <c r="C123" s="80" t="s">
        <v>57</v>
      </c>
      <c r="D123" s="80" t="s">
        <v>54</v>
      </c>
      <c r="E123" s="80" t="s">
        <v>59</v>
      </c>
      <c r="F123" s="79">
        <v>8</v>
      </c>
      <c r="G123" s="81">
        <v>3600</v>
      </c>
      <c r="H123" s="81">
        <v>1298.8799999999999</v>
      </c>
    </row>
    <row r="124" spans="1:8" x14ac:dyDescent="0.25">
      <c r="A124" s="78">
        <v>41398</v>
      </c>
      <c r="B124" s="79">
        <v>1234</v>
      </c>
      <c r="C124" s="80" t="s">
        <v>53</v>
      </c>
      <c r="D124" s="80" t="s">
        <v>54</v>
      </c>
      <c r="E124" s="80" t="s">
        <v>59</v>
      </c>
      <c r="F124" s="79">
        <v>10</v>
      </c>
      <c r="G124" s="81">
        <v>4920</v>
      </c>
      <c r="H124" s="81">
        <v>2483.3700000000003</v>
      </c>
    </row>
    <row r="125" spans="1:8" x14ac:dyDescent="0.25">
      <c r="A125" s="78">
        <v>41399</v>
      </c>
      <c r="B125" s="79">
        <v>1235</v>
      </c>
      <c r="C125" s="80" t="s">
        <v>56</v>
      </c>
      <c r="D125" s="80" t="s">
        <v>54</v>
      </c>
      <c r="E125" s="80" t="s">
        <v>59</v>
      </c>
      <c r="F125" s="79">
        <v>8</v>
      </c>
      <c r="G125" s="81">
        <v>5616</v>
      </c>
      <c r="H125" s="81">
        <v>1053.5616</v>
      </c>
    </row>
    <row r="126" spans="1:8" x14ac:dyDescent="0.25">
      <c r="A126" s="78">
        <v>41400</v>
      </c>
      <c r="B126" s="79">
        <v>1236</v>
      </c>
      <c r="C126" s="80" t="s">
        <v>57</v>
      </c>
      <c r="D126" s="80" t="s">
        <v>54</v>
      </c>
      <c r="E126" s="80" t="s">
        <v>55</v>
      </c>
      <c r="F126" s="79">
        <v>7</v>
      </c>
      <c r="G126" s="81">
        <v>7497</v>
      </c>
      <c r="H126" s="81">
        <v>1202.5187999999998</v>
      </c>
    </row>
    <row r="127" spans="1:8" x14ac:dyDescent="0.25">
      <c r="A127" s="78">
        <v>41401</v>
      </c>
      <c r="B127" s="79">
        <v>1237</v>
      </c>
      <c r="C127" s="80" t="s">
        <v>53</v>
      </c>
      <c r="D127" s="80" t="s">
        <v>54</v>
      </c>
      <c r="E127" s="80" t="s">
        <v>55</v>
      </c>
      <c r="F127" s="79">
        <v>7</v>
      </c>
      <c r="G127" s="81">
        <v>8190</v>
      </c>
      <c r="H127" s="81">
        <v>1560.1950000000002</v>
      </c>
    </row>
    <row r="128" spans="1:8" x14ac:dyDescent="0.25">
      <c r="A128" s="78">
        <v>41767</v>
      </c>
      <c r="B128" s="79">
        <v>1238</v>
      </c>
      <c r="C128" s="80" t="s">
        <v>56</v>
      </c>
      <c r="D128" s="80" t="s">
        <v>54</v>
      </c>
      <c r="E128" s="80" t="s">
        <v>55</v>
      </c>
      <c r="F128" s="79">
        <v>7</v>
      </c>
      <c r="G128" s="81">
        <v>6300</v>
      </c>
      <c r="H128" s="81">
        <v>830.55000000000007</v>
      </c>
    </row>
    <row r="129" spans="1:8" x14ac:dyDescent="0.25">
      <c r="A129" s="78">
        <v>41768</v>
      </c>
      <c r="B129" s="79">
        <v>1239</v>
      </c>
      <c r="C129" s="80" t="s">
        <v>57</v>
      </c>
      <c r="D129" s="80" t="s">
        <v>54</v>
      </c>
      <c r="E129" s="80" t="s">
        <v>58</v>
      </c>
      <c r="F129" s="79">
        <v>9</v>
      </c>
      <c r="G129" s="81">
        <v>2367</v>
      </c>
      <c r="H129" s="81">
        <v>1017.81</v>
      </c>
    </row>
    <row r="130" spans="1:8" x14ac:dyDescent="0.25">
      <c r="A130" s="78">
        <v>41769</v>
      </c>
      <c r="B130" s="79">
        <v>1240</v>
      </c>
      <c r="C130" s="80" t="s">
        <v>53</v>
      </c>
      <c r="D130" s="80" t="s">
        <v>54</v>
      </c>
      <c r="E130" s="80" t="s">
        <v>58</v>
      </c>
      <c r="F130" s="79">
        <v>10</v>
      </c>
      <c r="G130" s="81">
        <v>4220</v>
      </c>
      <c r="H130" s="81">
        <v>3501.5450000000001</v>
      </c>
    </row>
    <row r="131" spans="1:8" x14ac:dyDescent="0.25">
      <c r="A131" s="78">
        <v>41770</v>
      </c>
      <c r="B131" s="79">
        <v>1241</v>
      </c>
      <c r="C131" s="80" t="s">
        <v>56</v>
      </c>
      <c r="D131" s="80" t="s">
        <v>54</v>
      </c>
      <c r="E131" s="80" t="s">
        <v>58</v>
      </c>
      <c r="F131" s="79">
        <v>8</v>
      </c>
      <c r="G131" s="81">
        <v>10360</v>
      </c>
      <c r="H131" s="81">
        <v>878.52800000000002</v>
      </c>
    </row>
    <row r="132" spans="1:8" x14ac:dyDescent="0.25">
      <c r="A132" s="78">
        <v>41771</v>
      </c>
      <c r="B132" s="79">
        <v>1242</v>
      </c>
      <c r="C132" s="80" t="s">
        <v>57</v>
      </c>
      <c r="D132" s="80" t="s">
        <v>54</v>
      </c>
      <c r="E132" s="80" t="s">
        <v>59</v>
      </c>
      <c r="F132" s="79">
        <v>8</v>
      </c>
      <c r="G132" s="81">
        <v>8172</v>
      </c>
      <c r="H132" s="81">
        <v>1119.2916</v>
      </c>
    </row>
    <row r="133" spans="1:8" x14ac:dyDescent="0.25">
      <c r="A133" s="78">
        <v>41772</v>
      </c>
      <c r="B133" s="79">
        <v>1243</v>
      </c>
      <c r="C133" s="80" t="s">
        <v>53</v>
      </c>
      <c r="D133" s="80" t="s">
        <v>54</v>
      </c>
      <c r="E133" s="80" t="s">
        <v>59</v>
      </c>
      <c r="F133" s="79">
        <v>8</v>
      </c>
      <c r="G133" s="81">
        <v>6456</v>
      </c>
      <c r="H133" s="81">
        <v>1560.2</v>
      </c>
    </row>
    <row r="134" spans="1:8" x14ac:dyDescent="0.25">
      <c r="A134" s="78">
        <v>41773</v>
      </c>
      <c r="B134" s="79">
        <v>1244</v>
      </c>
      <c r="C134" s="80" t="s">
        <v>56</v>
      </c>
      <c r="D134" s="80" t="s">
        <v>54</v>
      </c>
      <c r="E134" s="80" t="s">
        <v>59</v>
      </c>
      <c r="F134" s="79">
        <v>6</v>
      </c>
      <c r="G134" s="81">
        <v>4995</v>
      </c>
      <c r="H134" s="81">
        <v>3698.7974999999997</v>
      </c>
    </row>
    <row r="135" spans="1:8" x14ac:dyDescent="0.25">
      <c r="A135" s="78">
        <v>41774</v>
      </c>
      <c r="B135" s="79">
        <v>1245</v>
      </c>
      <c r="C135" s="80" t="s">
        <v>57</v>
      </c>
      <c r="D135" s="80" t="s">
        <v>54</v>
      </c>
      <c r="E135" s="80" t="s">
        <v>55</v>
      </c>
      <c r="F135" s="79">
        <v>7</v>
      </c>
      <c r="G135" s="81">
        <v>3192</v>
      </c>
      <c r="H135" s="81">
        <v>653.40239999999994</v>
      </c>
    </row>
    <row r="136" spans="1:8" x14ac:dyDescent="0.25">
      <c r="A136" s="78">
        <v>41775</v>
      </c>
      <c r="B136" s="79">
        <v>1246</v>
      </c>
      <c r="C136" s="80" t="s">
        <v>53</v>
      </c>
      <c r="D136" s="80" t="s">
        <v>54</v>
      </c>
      <c r="E136" s="80" t="s">
        <v>55</v>
      </c>
      <c r="F136" s="79">
        <v>7</v>
      </c>
      <c r="G136" s="81">
        <v>1811.25</v>
      </c>
      <c r="H136" s="81">
        <v>1176.2257500000001</v>
      </c>
    </row>
    <row r="137" spans="1:8" x14ac:dyDescent="0.25">
      <c r="A137" s="78">
        <v>41776</v>
      </c>
      <c r="B137" s="79">
        <v>1247</v>
      </c>
      <c r="C137" s="80" t="s">
        <v>56</v>
      </c>
      <c r="D137" s="80" t="s">
        <v>54</v>
      </c>
      <c r="E137" s="80" t="s">
        <v>55</v>
      </c>
      <c r="F137" s="79">
        <v>8</v>
      </c>
      <c r="G137" s="81">
        <v>8940</v>
      </c>
      <c r="H137" s="81">
        <v>1266.2616000000003</v>
      </c>
    </row>
    <row r="138" spans="1:8" x14ac:dyDescent="0.25">
      <c r="A138" s="78">
        <v>41777</v>
      </c>
      <c r="B138" s="79">
        <v>1248</v>
      </c>
      <c r="C138" s="80" t="s">
        <v>57</v>
      </c>
      <c r="D138" s="80" t="s">
        <v>54</v>
      </c>
      <c r="E138" s="80" t="s">
        <v>58</v>
      </c>
      <c r="F138" s="79">
        <v>7</v>
      </c>
      <c r="G138" s="81">
        <v>4882.5</v>
      </c>
      <c r="H138" s="81">
        <v>593.71199999999999</v>
      </c>
    </row>
    <row r="139" spans="1:8" x14ac:dyDescent="0.25">
      <c r="A139" s="78">
        <v>41778</v>
      </c>
      <c r="B139" s="79">
        <v>1249</v>
      </c>
      <c r="C139" s="80" t="s">
        <v>53</v>
      </c>
      <c r="D139" s="80" t="s">
        <v>54</v>
      </c>
      <c r="E139" s="80" t="s">
        <v>58</v>
      </c>
      <c r="F139" s="79">
        <v>10</v>
      </c>
      <c r="G139" s="81">
        <v>8370</v>
      </c>
      <c r="H139" s="81">
        <v>1056.2939999999999</v>
      </c>
    </row>
    <row r="140" spans="1:8" x14ac:dyDescent="0.25">
      <c r="A140" s="78">
        <v>41779</v>
      </c>
      <c r="B140" s="79">
        <v>1250</v>
      </c>
      <c r="C140" s="80" t="s">
        <v>56</v>
      </c>
      <c r="D140" s="80" t="s">
        <v>54</v>
      </c>
      <c r="E140" s="80" t="s">
        <v>58</v>
      </c>
      <c r="F140" s="79">
        <v>6</v>
      </c>
      <c r="G140" s="81">
        <v>3078</v>
      </c>
      <c r="H140" s="81">
        <v>1099.4616000000001</v>
      </c>
    </row>
    <row r="141" spans="1:8" x14ac:dyDescent="0.25">
      <c r="A141" s="78">
        <v>41780</v>
      </c>
      <c r="B141" s="79">
        <v>1251</v>
      </c>
      <c r="C141" s="80" t="s">
        <v>57</v>
      </c>
      <c r="D141" s="80" t="s">
        <v>54</v>
      </c>
      <c r="E141" s="80" t="s">
        <v>59</v>
      </c>
      <c r="F141" s="79">
        <v>8</v>
      </c>
      <c r="G141" s="81">
        <v>2256</v>
      </c>
      <c r="H141" s="81">
        <v>2038.5216</v>
      </c>
    </row>
    <row r="142" spans="1:8" x14ac:dyDescent="0.25">
      <c r="A142" s="78">
        <v>41781</v>
      </c>
      <c r="B142" s="79">
        <v>1252</v>
      </c>
      <c r="C142" s="80" t="s">
        <v>53</v>
      </c>
      <c r="D142" s="80" t="s">
        <v>54</v>
      </c>
      <c r="E142" s="80" t="s">
        <v>59</v>
      </c>
      <c r="F142" s="79">
        <v>10</v>
      </c>
      <c r="G142" s="81">
        <v>2385</v>
      </c>
      <c r="H142" s="81">
        <v>3506.9039999999995</v>
      </c>
    </row>
    <row r="143" spans="1:8" x14ac:dyDescent="0.25">
      <c r="A143" s="78">
        <v>41782</v>
      </c>
      <c r="B143" s="79">
        <v>1253</v>
      </c>
      <c r="C143" s="80" t="s">
        <v>56</v>
      </c>
      <c r="D143" s="80" t="s">
        <v>54</v>
      </c>
      <c r="E143" s="80" t="s">
        <v>59</v>
      </c>
      <c r="F143" s="79">
        <v>6</v>
      </c>
      <c r="G143" s="81">
        <v>13410</v>
      </c>
      <c r="H143" s="81">
        <v>1887.5915999999997</v>
      </c>
    </row>
    <row r="144" spans="1:8" x14ac:dyDescent="0.25">
      <c r="A144" s="78">
        <v>41783</v>
      </c>
      <c r="B144" s="79">
        <v>1254</v>
      </c>
      <c r="C144" s="80" t="s">
        <v>57</v>
      </c>
      <c r="D144" s="80" t="s">
        <v>54</v>
      </c>
      <c r="E144" s="80" t="s">
        <v>55</v>
      </c>
      <c r="F144" s="79">
        <v>10</v>
      </c>
      <c r="G144" s="81">
        <v>10000</v>
      </c>
      <c r="H144" s="81">
        <v>1642.0000000000002</v>
      </c>
    </row>
    <row r="145" spans="1:8" x14ac:dyDescent="0.25">
      <c r="A145" s="78">
        <v>41784</v>
      </c>
      <c r="B145" s="79">
        <v>1255</v>
      </c>
      <c r="C145" s="80" t="s">
        <v>53</v>
      </c>
      <c r="D145" s="80" t="s">
        <v>54</v>
      </c>
      <c r="E145" s="80" t="s">
        <v>55</v>
      </c>
      <c r="F145" s="79">
        <v>7</v>
      </c>
      <c r="G145" s="81">
        <v>6363</v>
      </c>
      <c r="H145" s="81">
        <v>663.02459999999996</v>
      </c>
    </row>
    <row r="146" spans="1:8" x14ac:dyDescent="0.25">
      <c r="A146" s="78">
        <v>41785</v>
      </c>
      <c r="B146" s="79">
        <v>1256</v>
      </c>
      <c r="C146" s="80" t="s">
        <v>56</v>
      </c>
      <c r="D146" s="80" t="s">
        <v>54</v>
      </c>
      <c r="E146" s="80" t="s">
        <v>55</v>
      </c>
      <c r="F146" s="79">
        <v>8</v>
      </c>
      <c r="G146" s="81">
        <v>2712</v>
      </c>
      <c r="H146" s="81">
        <v>1825.1760000000002</v>
      </c>
    </row>
    <row r="147" spans="1:8" x14ac:dyDescent="0.25">
      <c r="A147" s="78">
        <v>41786</v>
      </c>
      <c r="B147" s="79">
        <v>1257</v>
      </c>
      <c r="C147" s="80" t="s">
        <v>57</v>
      </c>
      <c r="D147" s="80" t="s">
        <v>54</v>
      </c>
      <c r="E147" s="80" t="s">
        <v>58</v>
      </c>
      <c r="F147" s="79">
        <v>9</v>
      </c>
      <c r="G147" s="81">
        <v>4644</v>
      </c>
      <c r="H147" s="81">
        <v>912.08159999999998</v>
      </c>
    </row>
    <row r="148" spans="1:8" x14ac:dyDescent="0.25">
      <c r="A148" s="78">
        <v>41787</v>
      </c>
      <c r="B148" s="79">
        <v>1258</v>
      </c>
      <c r="C148" s="80" t="s">
        <v>53</v>
      </c>
      <c r="D148" s="80" t="s">
        <v>54</v>
      </c>
      <c r="E148" s="80" t="s">
        <v>58</v>
      </c>
      <c r="F148" s="79">
        <v>9</v>
      </c>
      <c r="G148" s="81">
        <v>1795.5</v>
      </c>
      <c r="H148" s="81">
        <v>677.44215000000008</v>
      </c>
    </row>
    <row r="149" spans="1:8" x14ac:dyDescent="0.25">
      <c r="A149" s="78">
        <v>41788</v>
      </c>
      <c r="B149" s="79">
        <v>1259</v>
      </c>
      <c r="C149" s="80" t="s">
        <v>56</v>
      </c>
      <c r="D149" s="80" t="s">
        <v>54</v>
      </c>
      <c r="E149" s="80" t="s">
        <v>58</v>
      </c>
      <c r="F149" s="79">
        <v>9</v>
      </c>
      <c r="G149" s="81">
        <v>6318</v>
      </c>
      <c r="H149" s="81">
        <v>1817.4780000000001</v>
      </c>
    </row>
    <row r="150" spans="1:8" x14ac:dyDescent="0.25">
      <c r="A150" s="78">
        <v>41789</v>
      </c>
      <c r="B150" s="79">
        <v>1260</v>
      </c>
      <c r="C150" s="80" t="s">
        <v>57</v>
      </c>
      <c r="D150" s="80" t="s">
        <v>54</v>
      </c>
      <c r="E150" s="80" t="s">
        <v>59</v>
      </c>
      <c r="F150" s="79">
        <v>10</v>
      </c>
      <c r="G150" s="81">
        <v>13050</v>
      </c>
      <c r="H150" s="81">
        <v>2962.0889999999999</v>
      </c>
    </row>
    <row r="151" spans="1:8" x14ac:dyDescent="0.25">
      <c r="A151" s="78">
        <v>41790</v>
      </c>
      <c r="B151" s="79">
        <v>1261</v>
      </c>
      <c r="C151" s="80" t="s">
        <v>53</v>
      </c>
      <c r="D151" s="80" t="s">
        <v>54</v>
      </c>
      <c r="E151" s="80" t="s">
        <v>59</v>
      </c>
      <c r="F151" s="79">
        <v>7</v>
      </c>
      <c r="G151" s="81">
        <v>3717</v>
      </c>
      <c r="H151" s="81">
        <v>1329.1992</v>
      </c>
    </row>
    <row r="152" spans="1:8" x14ac:dyDescent="0.25">
      <c r="A152" s="78">
        <v>41791</v>
      </c>
      <c r="B152" s="79">
        <v>1262</v>
      </c>
      <c r="C152" s="80" t="s">
        <v>56</v>
      </c>
      <c r="D152" s="80" t="s">
        <v>54</v>
      </c>
      <c r="E152" s="80" t="s">
        <v>59</v>
      </c>
      <c r="F152" s="79">
        <v>9</v>
      </c>
      <c r="G152" s="81">
        <v>7722</v>
      </c>
      <c r="H152" s="81">
        <v>1851.2207999999998</v>
      </c>
    </row>
    <row r="153" spans="1:8" x14ac:dyDescent="0.25">
      <c r="A153" s="78">
        <v>41792</v>
      </c>
      <c r="B153" s="79">
        <v>1263</v>
      </c>
      <c r="C153" s="80" t="s">
        <v>57</v>
      </c>
      <c r="D153" s="80" t="s">
        <v>54</v>
      </c>
      <c r="E153" s="80" t="s">
        <v>55</v>
      </c>
      <c r="F153" s="79">
        <v>10</v>
      </c>
      <c r="G153" s="81">
        <v>9000</v>
      </c>
      <c r="H153" s="81">
        <v>3937.5</v>
      </c>
    </row>
    <row r="154" spans="1:8" x14ac:dyDescent="0.25">
      <c r="A154" s="78">
        <v>41793</v>
      </c>
      <c r="B154" s="79">
        <v>1264</v>
      </c>
      <c r="C154" s="80" t="s">
        <v>53</v>
      </c>
      <c r="D154" s="80" t="s">
        <v>54</v>
      </c>
      <c r="E154" s="80" t="s">
        <v>55</v>
      </c>
      <c r="F154" s="79">
        <v>8</v>
      </c>
      <c r="G154" s="81">
        <v>14580</v>
      </c>
      <c r="H154" s="81">
        <v>2174.7528000000002</v>
      </c>
    </row>
    <row r="155" spans="1:8" x14ac:dyDescent="0.25">
      <c r="A155" s="78">
        <v>41794</v>
      </c>
      <c r="B155" s="79">
        <v>1265</v>
      </c>
      <c r="C155" s="80" t="s">
        <v>56</v>
      </c>
      <c r="D155" s="80" t="s">
        <v>54</v>
      </c>
      <c r="E155" s="80" t="s">
        <v>55</v>
      </c>
      <c r="F155" s="79">
        <v>10</v>
      </c>
      <c r="G155" s="81">
        <v>5520</v>
      </c>
      <c r="H155" s="81">
        <v>864.4319999999999</v>
      </c>
    </row>
    <row r="156" spans="1:8" x14ac:dyDescent="0.25">
      <c r="A156" s="78">
        <v>41795</v>
      </c>
      <c r="B156" s="79">
        <v>1266</v>
      </c>
      <c r="C156" s="80" t="s">
        <v>57</v>
      </c>
      <c r="D156" s="80" t="s">
        <v>54</v>
      </c>
      <c r="E156" s="80" t="s">
        <v>58</v>
      </c>
      <c r="F156" s="79">
        <v>9</v>
      </c>
      <c r="G156" s="81">
        <v>13050</v>
      </c>
      <c r="H156" s="81">
        <v>2286.36</v>
      </c>
    </row>
    <row r="157" spans="1:8" x14ac:dyDescent="0.25">
      <c r="A157" s="78">
        <v>41796</v>
      </c>
      <c r="B157" s="79">
        <v>1267</v>
      </c>
      <c r="C157" s="80" t="s">
        <v>53</v>
      </c>
      <c r="D157" s="80" t="s">
        <v>54</v>
      </c>
      <c r="E157" s="80" t="s">
        <v>58</v>
      </c>
      <c r="F157" s="79">
        <v>10</v>
      </c>
      <c r="G157" s="81">
        <v>6750</v>
      </c>
      <c r="H157" s="81">
        <v>2286.8999999999996</v>
      </c>
    </row>
    <row r="158" spans="1:8" x14ac:dyDescent="0.25">
      <c r="A158" s="78">
        <v>41797</v>
      </c>
      <c r="B158" s="79">
        <v>1268</v>
      </c>
      <c r="C158" s="80" t="s">
        <v>56</v>
      </c>
      <c r="D158" s="80" t="s">
        <v>54</v>
      </c>
      <c r="E158" s="80" t="s">
        <v>58</v>
      </c>
      <c r="F158" s="79">
        <v>6</v>
      </c>
      <c r="G158" s="81">
        <v>5562</v>
      </c>
      <c r="H158" s="81">
        <v>2666.9790000000003</v>
      </c>
    </row>
    <row r="159" spans="1:8" x14ac:dyDescent="0.25">
      <c r="A159" s="78">
        <v>41798</v>
      </c>
      <c r="B159" s="79">
        <v>1269</v>
      </c>
      <c r="C159" s="80" t="s">
        <v>57</v>
      </c>
      <c r="D159" s="80" t="s">
        <v>54</v>
      </c>
      <c r="E159" s="80" t="s">
        <v>59</v>
      </c>
      <c r="F159" s="79">
        <v>7</v>
      </c>
      <c r="G159" s="81">
        <v>3129</v>
      </c>
      <c r="H159" s="81">
        <v>1555.4258999999997</v>
      </c>
    </row>
    <row r="160" spans="1:8" x14ac:dyDescent="0.25">
      <c r="A160" s="78">
        <v>41799</v>
      </c>
      <c r="B160" s="79">
        <v>1270</v>
      </c>
      <c r="C160" s="80" t="s">
        <v>53</v>
      </c>
      <c r="D160" s="80" t="s">
        <v>54</v>
      </c>
      <c r="E160" s="80" t="s">
        <v>59</v>
      </c>
      <c r="F160" s="79">
        <v>8</v>
      </c>
      <c r="G160" s="81">
        <v>5688</v>
      </c>
      <c r="H160" s="81">
        <v>5102.1360000000004</v>
      </c>
    </row>
    <row r="161" spans="1:8" x14ac:dyDescent="0.25">
      <c r="A161" s="78">
        <v>41800</v>
      </c>
      <c r="B161" s="79">
        <v>1271</v>
      </c>
      <c r="C161" s="80" t="s">
        <v>56</v>
      </c>
      <c r="D161" s="80" t="s">
        <v>54</v>
      </c>
      <c r="E161" s="80" t="s">
        <v>59</v>
      </c>
      <c r="F161" s="79">
        <v>10</v>
      </c>
      <c r="G161" s="81">
        <v>1545</v>
      </c>
      <c r="H161" s="81">
        <v>532.09799999999996</v>
      </c>
    </row>
    <row r="162" spans="1:8" x14ac:dyDescent="0.25">
      <c r="A162" s="78">
        <v>41801</v>
      </c>
      <c r="B162" s="79">
        <v>1272</v>
      </c>
      <c r="C162" s="80" t="s">
        <v>57</v>
      </c>
      <c r="D162" s="80" t="s">
        <v>54</v>
      </c>
      <c r="E162" s="80" t="s">
        <v>55</v>
      </c>
      <c r="F162" s="79">
        <v>7</v>
      </c>
      <c r="G162" s="81">
        <v>8599.5</v>
      </c>
      <c r="H162" s="81">
        <v>5433.45075</v>
      </c>
    </row>
    <row r="163" spans="1:8" x14ac:dyDescent="0.25">
      <c r="A163" s="78">
        <v>41802</v>
      </c>
      <c r="B163" s="79">
        <v>1273</v>
      </c>
      <c r="C163" s="80" t="s">
        <v>53</v>
      </c>
      <c r="D163" s="80" t="s">
        <v>54</v>
      </c>
      <c r="E163" s="80" t="s">
        <v>55</v>
      </c>
      <c r="F163" s="79">
        <v>9</v>
      </c>
      <c r="G163" s="81">
        <v>5094</v>
      </c>
      <c r="H163" s="81">
        <v>3623.8715999999999</v>
      </c>
    </row>
    <row r="164" spans="1:8" x14ac:dyDescent="0.25">
      <c r="A164" s="78">
        <v>41803</v>
      </c>
      <c r="B164" s="79">
        <v>1274</v>
      </c>
      <c r="C164" s="80" t="s">
        <v>56</v>
      </c>
      <c r="D164" s="80" t="s">
        <v>54</v>
      </c>
      <c r="E164" s="80" t="s">
        <v>55</v>
      </c>
      <c r="F164" s="79">
        <v>6</v>
      </c>
      <c r="G164" s="81">
        <v>8775</v>
      </c>
      <c r="H164" s="81">
        <v>1370.6550000000002</v>
      </c>
    </row>
    <row r="165" spans="1:8" x14ac:dyDescent="0.25">
      <c r="A165" s="78">
        <v>41804</v>
      </c>
      <c r="B165" s="79">
        <v>1275</v>
      </c>
      <c r="C165" s="80" t="s">
        <v>57</v>
      </c>
      <c r="D165" s="80" t="s">
        <v>54</v>
      </c>
      <c r="E165" s="80" t="s">
        <v>58</v>
      </c>
      <c r="F165" s="79">
        <v>9</v>
      </c>
      <c r="G165" s="81">
        <v>7830</v>
      </c>
      <c r="H165" s="81">
        <v>1201.1220000000001</v>
      </c>
    </row>
    <row r="166" spans="1:8" x14ac:dyDescent="0.25">
      <c r="A166" s="78">
        <v>41805</v>
      </c>
      <c r="B166" s="79">
        <v>1276</v>
      </c>
      <c r="C166" s="80" t="s">
        <v>53</v>
      </c>
      <c r="D166" s="80" t="s">
        <v>54</v>
      </c>
      <c r="E166" s="80" t="s">
        <v>58</v>
      </c>
      <c r="F166" s="79">
        <v>7</v>
      </c>
      <c r="G166" s="81">
        <v>10920</v>
      </c>
      <c r="H166" s="81">
        <v>4396.3919999999998</v>
      </c>
    </row>
    <row r="167" spans="1:8" x14ac:dyDescent="0.25">
      <c r="A167" s="78">
        <v>41806</v>
      </c>
      <c r="B167" s="79">
        <v>1277</v>
      </c>
      <c r="C167" s="80" t="s">
        <v>56</v>
      </c>
      <c r="D167" s="80" t="s">
        <v>54</v>
      </c>
      <c r="E167" s="80" t="s">
        <v>58</v>
      </c>
      <c r="F167" s="79">
        <v>8</v>
      </c>
      <c r="G167" s="81">
        <v>14280</v>
      </c>
      <c r="H167" s="81">
        <v>4829.4960000000001</v>
      </c>
    </row>
    <row r="168" spans="1:8" x14ac:dyDescent="0.25">
      <c r="A168" s="78">
        <v>41807</v>
      </c>
      <c r="B168" s="79">
        <v>1278</v>
      </c>
      <c r="C168" s="80" t="s">
        <v>57</v>
      </c>
      <c r="D168" s="80" t="s">
        <v>54</v>
      </c>
      <c r="E168" s="80" t="s">
        <v>59</v>
      </c>
      <c r="F168" s="79">
        <v>9</v>
      </c>
      <c r="G168" s="81">
        <v>6804</v>
      </c>
      <c r="H168" s="81">
        <v>1510.0344</v>
      </c>
    </row>
    <row r="169" spans="1:8" x14ac:dyDescent="0.25">
      <c r="A169" s="78">
        <v>41808</v>
      </c>
      <c r="B169" s="79">
        <v>1279</v>
      </c>
      <c r="C169" s="80" t="s">
        <v>53</v>
      </c>
      <c r="D169" s="80" t="s">
        <v>54</v>
      </c>
      <c r="E169" s="80" t="s">
        <v>59</v>
      </c>
      <c r="F169" s="79">
        <v>10</v>
      </c>
      <c r="G169" s="81">
        <v>4920</v>
      </c>
      <c r="H169" s="81">
        <v>1835.652</v>
      </c>
    </row>
    <row r="170" spans="1:8" x14ac:dyDescent="0.25">
      <c r="A170" s="78">
        <v>41809</v>
      </c>
      <c r="B170" s="79">
        <v>1280</v>
      </c>
      <c r="C170" s="80" t="s">
        <v>56</v>
      </c>
      <c r="D170" s="80" t="s">
        <v>54</v>
      </c>
      <c r="E170" s="80" t="s">
        <v>59</v>
      </c>
      <c r="F170" s="79">
        <v>7</v>
      </c>
      <c r="G170" s="81">
        <v>1716.75</v>
      </c>
      <c r="H170" s="81">
        <v>2249.6292000000003</v>
      </c>
    </row>
    <row r="171" spans="1:8" x14ac:dyDescent="0.25">
      <c r="A171" s="78">
        <v>41810</v>
      </c>
      <c r="B171" s="79">
        <v>1281</v>
      </c>
      <c r="C171" s="80" t="s">
        <v>57</v>
      </c>
      <c r="D171" s="80" t="s">
        <v>54</v>
      </c>
      <c r="E171" s="80" t="s">
        <v>55</v>
      </c>
      <c r="F171" s="79">
        <v>10</v>
      </c>
      <c r="G171" s="81">
        <v>1680</v>
      </c>
      <c r="H171" s="81">
        <v>1224.048</v>
      </c>
    </row>
    <row r="172" spans="1:8" x14ac:dyDescent="0.25">
      <c r="A172" s="78">
        <v>41811</v>
      </c>
      <c r="B172" s="79">
        <v>1282</v>
      </c>
      <c r="C172" s="80" t="s">
        <v>53</v>
      </c>
      <c r="D172" s="80" t="s">
        <v>54</v>
      </c>
      <c r="E172" s="80" t="s">
        <v>55</v>
      </c>
      <c r="F172" s="79">
        <v>6</v>
      </c>
      <c r="G172" s="81">
        <v>3168</v>
      </c>
      <c r="H172" s="81">
        <v>2715.768</v>
      </c>
    </row>
    <row r="173" spans="1:8" x14ac:dyDescent="0.25">
      <c r="A173" s="78">
        <v>41812</v>
      </c>
      <c r="B173" s="79">
        <v>1283</v>
      </c>
      <c r="C173" s="80" t="s">
        <v>56</v>
      </c>
      <c r="D173" s="80" t="s">
        <v>54</v>
      </c>
      <c r="E173" s="80" t="s">
        <v>55</v>
      </c>
      <c r="F173" s="79">
        <v>9</v>
      </c>
      <c r="G173" s="81">
        <v>5913</v>
      </c>
      <c r="H173" s="81">
        <v>2707.3656000000001</v>
      </c>
    </row>
    <row r="174" spans="1:8" x14ac:dyDescent="0.25">
      <c r="A174" s="78">
        <v>41813</v>
      </c>
      <c r="B174" s="79">
        <v>1284</v>
      </c>
      <c r="C174" s="80" t="s">
        <v>57</v>
      </c>
      <c r="D174" s="80" t="s">
        <v>54</v>
      </c>
      <c r="E174" s="80" t="s">
        <v>58</v>
      </c>
      <c r="F174" s="79">
        <v>10</v>
      </c>
      <c r="G174" s="81">
        <v>2410</v>
      </c>
      <c r="H174" s="81">
        <v>2333.8440000000001</v>
      </c>
    </row>
    <row r="175" spans="1:8" x14ac:dyDescent="0.25">
      <c r="A175" s="78">
        <v>41814</v>
      </c>
      <c r="B175" s="79">
        <v>1285</v>
      </c>
      <c r="C175" s="80" t="s">
        <v>53</v>
      </c>
      <c r="D175" s="80" t="s">
        <v>54</v>
      </c>
      <c r="E175" s="80" t="s">
        <v>58</v>
      </c>
      <c r="F175" s="79">
        <v>10</v>
      </c>
      <c r="G175" s="81">
        <v>11640</v>
      </c>
      <c r="H175" s="81">
        <v>3691.0439999999999</v>
      </c>
    </row>
    <row r="176" spans="1:8" x14ac:dyDescent="0.25">
      <c r="A176" s="78">
        <v>41815</v>
      </c>
      <c r="B176" s="79">
        <v>1286</v>
      </c>
      <c r="C176" s="80" t="s">
        <v>56</v>
      </c>
      <c r="D176" s="80" t="s">
        <v>54</v>
      </c>
      <c r="E176" s="80" t="s">
        <v>58</v>
      </c>
      <c r="F176" s="79">
        <v>9</v>
      </c>
      <c r="G176" s="81">
        <v>2268</v>
      </c>
      <c r="H176" s="81">
        <v>1944.5832</v>
      </c>
    </row>
    <row r="177" spans="1:8" x14ac:dyDescent="0.25">
      <c r="A177" s="78">
        <v>41816</v>
      </c>
      <c r="B177" s="79">
        <v>1287</v>
      </c>
      <c r="C177" s="80" t="s">
        <v>57</v>
      </c>
      <c r="D177" s="80" t="s">
        <v>54</v>
      </c>
      <c r="E177" s="80" t="s">
        <v>59</v>
      </c>
      <c r="F177" s="79">
        <v>7</v>
      </c>
      <c r="G177" s="81">
        <v>10158.75</v>
      </c>
      <c r="H177" s="81">
        <v>729.60142499999995</v>
      </c>
    </row>
    <row r="178" spans="1:8" x14ac:dyDescent="0.25">
      <c r="A178" s="78">
        <v>41817</v>
      </c>
      <c r="B178" s="79">
        <v>1288</v>
      </c>
      <c r="C178" s="80" t="s">
        <v>53</v>
      </c>
      <c r="D178" s="80" t="s">
        <v>54</v>
      </c>
      <c r="E178" s="80" t="s">
        <v>59</v>
      </c>
      <c r="F178" s="79">
        <v>6</v>
      </c>
      <c r="G178" s="81">
        <v>9576</v>
      </c>
      <c r="H178" s="81">
        <v>1473.7464</v>
      </c>
    </row>
    <row r="179" spans="1:8" x14ac:dyDescent="0.25">
      <c r="A179" s="78">
        <v>41818</v>
      </c>
      <c r="B179" s="79">
        <v>1289</v>
      </c>
      <c r="C179" s="80" t="s">
        <v>56</v>
      </c>
      <c r="D179" s="80" t="s">
        <v>54</v>
      </c>
      <c r="E179" s="80" t="s">
        <v>59</v>
      </c>
      <c r="F179" s="79">
        <v>10</v>
      </c>
      <c r="G179" s="81">
        <v>6720</v>
      </c>
      <c r="H179" s="81">
        <v>721.952</v>
      </c>
    </row>
    <row r="180" spans="1:8" x14ac:dyDescent="0.25">
      <c r="A180" s="78">
        <v>41819</v>
      </c>
      <c r="B180" s="79">
        <v>1290</v>
      </c>
      <c r="C180" s="80" t="s">
        <v>57</v>
      </c>
      <c r="D180" s="80" t="s">
        <v>54</v>
      </c>
      <c r="E180" s="80" t="s">
        <v>55</v>
      </c>
      <c r="F180" s="79">
        <v>7</v>
      </c>
      <c r="G180" s="81">
        <v>1701</v>
      </c>
      <c r="H180" s="81">
        <v>2878.7723999999998</v>
      </c>
    </row>
    <row r="181" spans="1:8" x14ac:dyDescent="0.25">
      <c r="A181" s="78">
        <v>41820</v>
      </c>
      <c r="B181" s="79">
        <v>1291</v>
      </c>
      <c r="C181" s="80" t="s">
        <v>53</v>
      </c>
      <c r="D181" s="80" t="s">
        <v>54</v>
      </c>
      <c r="E181" s="80" t="s">
        <v>55</v>
      </c>
      <c r="F181" s="79">
        <v>10</v>
      </c>
      <c r="G181" s="81">
        <v>4800</v>
      </c>
      <c r="H181" s="81">
        <v>3392.6399999999994</v>
      </c>
    </row>
    <row r="182" spans="1:8" x14ac:dyDescent="0.25">
      <c r="A182" s="78">
        <v>41821</v>
      </c>
      <c r="B182" s="79">
        <v>1292</v>
      </c>
      <c r="C182" s="80" t="s">
        <v>56</v>
      </c>
      <c r="D182" s="80" t="s">
        <v>54</v>
      </c>
      <c r="E182" s="80" t="s">
        <v>55</v>
      </c>
      <c r="F182" s="79">
        <v>9</v>
      </c>
      <c r="G182" s="81">
        <v>7938</v>
      </c>
      <c r="H182" s="81">
        <v>5806.6470000000008</v>
      </c>
    </row>
    <row r="183" spans="1:8" x14ac:dyDescent="0.25">
      <c r="A183" s="78">
        <v>41822</v>
      </c>
      <c r="B183" s="79">
        <v>1293</v>
      </c>
      <c r="C183" s="80" t="s">
        <v>57</v>
      </c>
      <c r="D183" s="80" t="s">
        <v>54</v>
      </c>
      <c r="E183" s="80" t="s">
        <v>58</v>
      </c>
      <c r="F183" s="79">
        <v>7</v>
      </c>
      <c r="G183" s="81">
        <v>11025</v>
      </c>
      <c r="H183" s="81">
        <v>3356.01</v>
      </c>
    </row>
    <row r="184" spans="1:8" x14ac:dyDescent="0.25">
      <c r="A184" s="78">
        <v>41823</v>
      </c>
      <c r="B184" s="79">
        <v>1294</v>
      </c>
      <c r="C184" s="80" t="s">
        <v>53</v>
      </c>
      <c r="D184" s="80" t="s">
        <v>54</v>
      </c>
      <c r="E184" s="80" t="s">
        <v>58</v>
      </c>
      <c r="F184" s="79">
        <v>10</v>
      </c>
      <c r="G184" s="81">
        <v>11840</v>
      </c>
      <c r="H184" s="81">
        <v>4792.8320000000003</v>
      </c>
    </row>
    <row r="185" spans="1:8" x14ac:dyDescent="0.25">
      <c r="A185" s="78">
        <v>41824</v>
      </c>
      <c r="B185" s="79">
        <v>1295</v>
      </c>
      <c r="C185" s="80" t="s">
        <v>56</v>
      </c>
      <c r="D185" s="80" t="s">
        <v>54</v>
      </c>
      <c r="E185" s="80" t="s">
        <v>58</v>
      </c>
      <c r="F185" s="79">
        <v>8</v>
      </c>
      <c r="G185" s="81">
        <v>4536</v>
      </c>
      <c r="H185" s="81">
        <v>3642.4079999999999</v>
      </c>
    </row>
    <row r="186" spans="1:8" x14ac:dyDescent="0.25">
      <c r="A186" s="78">
        <v>41825</v>
      </c>
      <c r="B186" s="79">
        <v>1296</v>
      </c>
      <c r="C186" s="80" t="s">
        <v>57</v>
      </c>
      <c r="D186" s="80" t="s">
        <v>54</v>
      </c>
      <c r="E186" s="80" t="s">
        <v>59</v>
      </c>
      <c r="F186" s="79">
        <v>10</v>
      </c>
      <c r="G186" s="81">
        <v>5040</v>
      </c>
      <c r="H186" s="81">
        <v>3469.5360000000001</v>
      </c>
    </row>
    <row r="187" spans="1:8" x14ac:dyDescent="0.25">
      <c r="A187" s="78">
        <v>41826</v>
      </c>
      <c r="B187" s="79">
        <v>1297</v>
      </c>
      <c r="C187" s="80" t="s">
        <v>53</v>
      </c>
      <c r="D187" s="80" t="s">
        <v>54</v>
      </c>
      <c r="E187" s="80" t="s">
        <v>59</v>
      </c>
      <c r="F187" s="79">
        <v>9</v>
      </c>
      <c r="G187" s="81">
        <v>6156</v>
      </c>
      <c r="H187" s="81">
        <v>1305.6876000000002</v>
      </c>
    </row>
    <row r="188" spans="1:8" x14ac:dyDescent="0.25">
      <c r="A188" s="78">
        <v>41827</v>
      </c>
      <c r="B188" s="79">
        <v>1298</v>
      </c>
      <c r="C188" s="80" t="s">
        <v>56</v>
      </c>
      <c r="D188" s="80" t="s">
        <v>54</v>
      </c>
      <c r="E188" s="80" t="s">
        <v>59</v>
      </c>
      <c r="F188" s="79">
        <v>8</v>
      </c>
      <c r="G188" s="81">
        <v>3960</v>
      </c>
      <c r="H188" s="81">
        <v>647.26200000000006</v>
      </c>
    </row>
    <row r="189" spans="1:8" x14ac:dyDescent="0.25">
      <c r="A189" s="78">
        <v>41828</v>
      </c>
      <c r="B189" s="79">
        <v>1299</v>
      </c>
      <c r="C189" s="80" t="s">
        <v>57</v>
      </c>
      <c r="D189" s="80" t="s">
        <v>54</v>
      </c>
      <c r="E189" s="80" t="s">
        <v>55</v>
      </c>
      <c r="F189" s="79">
        <v>10</v>
      </c>
      <c r="G189" s="81">
        <v>5680</v>
      </c>
      <c r="H189" s="81">
        <v>2225.9920000000002</v>
      </c>
    </row>
    <row r="190" spans="1:8" x14ac:dyDescent="0.25">
      <c r="A190" s="78">
        <v>41829</v>
      </c>
      <c r="B190" s="79">
        <v>1300</v>
      </c>
      <c r="C190" s="80" t="s">
        <v>53</v>
      </c>
      <c r="D190" s="80" t="s">
        <v>54</v>
      </c>
      <c r="E190" s="80" t="s">
        <v>55</v>
      </c>
      <c r="F190" s="79">
        <v>8</v>
      </c>
      <c r="G190" s="81">
        <v>7680</v>
      </c>
      <c r="H190" s="81">
        <v>1638.5280000000002</v>
      </c>
    </row>
    <row r="191" spans="1:8" x14ac:dyDescent="0.25">
      <c r="A191" s="78">
        <v>40909</v>
      </c>
      <c r="B191" s="79">
        <v>1301</v>
      </c>
      <c r="C191" s="80" t="s">
        <v>56</v>
      </c>
      <c r="D191" s="80" t="s">
        <v>60</v>
      </c>
      <c r="E191" s="80" t="s">
        <v>55</v>
      </c>
      <c r="F191" s="79">
        <v>7</v>
      </c>
      <c r="G191" s="81">
        <v>4998</v>
      </c>
      <c r="H191" s="81">
        <v>2362.3046999999997</v>
      </c>
    </row>
    <row r="192" spans="1:8" x14ac:dyDescent="0.25">
      <c r="A192" s="78">
        <v>40910</v>
      </c>
      <c r="B192" s="79">
        <v>1302</v>
      </c>
      <c r="C192" s="80" t="s">
        <v>57</v>
      </c>
      <c r="D192" s="80" t="s">
        <v>60</v>
      </c>
      <c r="E192" s="80" t="s">
        <v>58</v>
      </c>
      <c r="F192" s="79">
        <v>7</v>
      </c>
      <c r="G192" s="81">
        <v>2152.5</v>
      </c>
      <c r="H192" s="81">
        <v>1987.6185000000003</v>
      </c>
    </row>
    <row r="193" spans="1:8" x14ac:dyDescent="0.25">
      <c r="A193" s="78">
        <v>40911</v>
      </c>
      <c r="B193" s="79">
        <v>1303</v>
      </c>
      <c r="C193" s="80" t="s">
        <v>53</v>
      </c>
      <c r="D193" s="80" t="s">
        <v>60</v>
      </c>
      <c r="E193" s="80" t="s">
        <v>58</v>
      </c>
      <c r="F193" s="79">
        <v>6</v>
      </c>
      <c r="G193" s="81">
        <v>6358.5</v>
      </c>
      <c r="H193" s="81">
        <v>2738.6059500000001</v>
      </c>
    </row>
    <row r="194" spans="1:8" x14ac:dyDescent="0.25">
      <c r="A194" s="78">
        <v>40913</v>
      </c>
      <c r="B194" s="79">
        <v>1304</v>
      </c>
      <c r="C194" s="80" t="s">
        <v>56</v>
      </c>
      <c r="D194" s="80" t="s">
        <v>60</v>
      </c>
      <c r="E194" s="80" t="s">
        <v>58</v>
      </c>
      <c r="F194" s="79">
        <v>9</v>
      </c>
      <c r="G194" s="81">
        <v>5292</v>
      </c>
      <c r="H194" s="81">
        <v>2858.4737999999998</v>
      </c>
    </row>
    <row r="195" spans="1:8" x14ac:dyDescent="0.25">
      <c r="A195" s="78">
        <v>40914</v>
      </c>
      <c r="B195" s="79">
        <v>1305</v>
      </c>
      <c r="C195" s="80" t="s">
        <v>57</v>
      </c>
      <c r="D195" s="80" t="s">
        <v>60</v>
      </c>
      <c r="E195" s="80" t="s">
        <v>59</v>
      </c>
      <c r="F195" s="79">
        <v>10</v>
      </c>
      <c r="G195" s="81">
        <v>11000</v>
      </c>
      <c r="H195" s="81">
        <v>5031.125</v>
      </c>
    </row>
    <row r="196" spans="1:8" x14ac:dyDescent="0.25">
      <c r="A196" s="78">
        <v>40915</v>
      </c>
      <c r="B196" s="79">
        <v>1306</v>
      </c>
      <c r="C196" s="80" t="s">
        <v>53</v>
      </c>
      <c r="D196" s="80" t="s">
        <v>60</v>
      </c>
      <c r="E196" s="80" t="s">
        <v>59</v>
      </c>
      <c r="F196" s="79">
        <v>8</v>
      </c>
      <c r="G196" s="81">
        <v>11640</v>
      </c>
      <c r="H196" s="81">
        <v>2975.8824</v>
      </c>
    </row>
    <row r="197" spans="1:8" x14ac:dyDescent="0.25">
      <c r="A197" s="78">
        <v>40916</v>
      </c>
      <c r="B197" s="79">
        <v>1307</v>
      </c>
      <c r="C197" s="80" t="s">
        <v>56</v>
      </c>
      <c r="D197" s="80" t="s">
        <v>60</v>
      </c>
      <c r="E197" s="80" t="s">
        <v>59</v>
      </c>
      <c r="F197" s="79">
        <v>10</v>
      </c>
      <c r="G197" s="81">
        <v>13050</v>
      </c>
      <c r="H197" s="81">
        <v>1787.328</v>
      </c>
    </row>
    <row r="198" spans="1:8" x14ac:dyDescent="0.25">
      <c r="A198" s="78">
        <v>40917</v>
      </c>
      <c r="B198" s="79">
        <v>1308</v>
      </c>
      <c r="C198" s="80" t="s">
        <v>57</v>
      </c>
      <c r="D198" s="80" t="s">
        <v>60</v>
      </c>
      <c r="E198" s="80" t="s">
        <v>55</v>
      </c>
      <c r="F198" s="79">
        <v>7</v>
      </c>
      <c r="G198" s="81">
        <v>7812</v>
      </c>
      <c r="H198" s="81">
        <v>1340.5392000000002</v>
      </c>
    </row>
    <row r="199" spans="1:8" x14ac:dyDescent="0.25">
      <c r="A199" s="78">
        <v>40918</v>
      </c>
      <c r="B199" s="79">
        <v>1309</v>
      </c>
      <c r="C199" s="80" t="s">
        <v>53</v>
      </c>
      <c r="D199" s="80" t="s">
        <v>60</v>
      </c>
      <c r="E199" s="80" t="s">
        <v>55</v>
      </c>
      <c r="F199" s="79">
        <v>10</v>
      </c>
      <c r="G199" s="81">
        <v>14800</v>
      </c>
      <c r="H199" s="81">
        <v>5459.7199999999993</v>
      </c>
    </row>
    <row r="200" spans="1:8" x14ac:dyDescent="0.25">
      <c r="A200" s="78">
        <v>40919</v>
      </c>
      <c r="B200" s="79">
        <v>1310</v>
      </c>
      <c r="C200" s="80" t="s">
        <v>56</v>
      </c>
      <c r="D200" s="80" t="s">
        <v>60</v>
      </c>
      <c r="E200" s="80" t="s">
        <v>55</v>
      </c>
      <c r="F200" s="79">
        <v>8</v>
      </c>
      <c r="G200" s="81">
        <v>13020</v>
      </c>
      <c r="H200" s="81">
        <v>4004.9519999999998</v>
      </c>
    </row>
    <row r="201" spans="1:8" x14ac:dyDescent="0.25">
      <c r="A201" s="78">
        <v>40920</v>
      </c>
      <c r="B201" s="79">
        <v>1311</v>
      </c>
      <c r="C201" s="80" t="s">
        <v>57</v>
      </c>
      <c r="D201" s="80" t="s">
        <v>60</v>
      </c>
      <c r="E201" s="80" t="s">
        <v>58</v>
      </c>
      <c r="F201" s="79">
        <v>8</v>
      </c>
      <c r="G201" s="81">
        <v>9000</v>
      </c>
      <c r="H201" s="81">
        <v>688.86</v>
      </c>
    </row>
    <row r="202" spans="1:8" x14ac:dyDescent="0.25">
      <c r="A202" s="78">
        <v>40921</v>
      </c>
      <c r="B202" s="79">
        <v>1312</v>
      </c>
      <c r="C202" s="80" t="s">
        <v>53</v>
      </c>
      <c r="D202" s="80" t="s">
        <v>60</v>
      </c>
      <c r="E202" s="80" t="s">
        <v>58</v>
      </c>
      <c r="F202" s="79">
        <v>10</v>
      </c>
      <c r="G202" s="81">
        <v>7155</v>
      </c>
      <c r="H202" s="81">
        <v>4222.6424999999999</v>
      </c>
    </row>
    <row r="203" spans="1:8" x14ac:dyDescent="0.25">
      <c r="A203" s="78">
        <v>40922</v>
      </c>
      <c r="B203" s="79">
        <v>1313</v>
      </c>
      <c r="C203" s="80" t="s">
        <v>56</v>
      </c>
      <c r="D203" s="80" t="s">
        <v>60</v>
      </c>
      <c r="E203" s="80" t="s">
        <v>58</v>
      </c>
      <c r="F203" s="79">
        <v>9</v>
      </c>
      <c r="G203" s="81">
        <v>2227.5</v>
      </c>
      <c r="H203" s="81">
        <v>962.28</v>
      </c>
    </row>
    <row r="204" spans="1:8" x14ac:dyDescent="0.25">
      <c r="A204" s="78">
        <v>40923</v>
      </c>
      <c r="B204" s="79">
        <v>1314</v>
      </c>
      <c r="C204" s="80" t="s">
        <v>57</v>
      </c>
      <c r="D204" s="80" t="s">
        <v>60</v>
      </c>
      <c r="E204" s="80" t="s">
        <v>59</v>
      </c>
      <c r="F204" s="79">
        <v>8</v>
      </c>
      <c r="G204" s="81">
        <v>6240</v>
      </c>
      <c r="H204" s="81">
        <v>3458</v>
      </c>
    </row>
    <row r="205" spans="1:8" x14ac:dyDescent="0.25">
      <c r="A205" s="78">
        <v>40924</v>
      </c>
      <c r="B205" s="79">
        <v>1315</v>
      </c>
      <c r="C205" s="80" t="s">
        <v>53</v>
      </c>
      <c r="D205" s="80" t="s">
        <v>60</v>
      </c>
      <c r="E205" s="80" t="s">
        <v>59</v>
      </c>
      <c r="F205" s="79">
        <v>10</v>
      </c>
      <c r="G205" s="81">
        <v>10840</v>
      </c>
      <c r="H205" s="81">
        <v>3327.6089999999999</v>
      </c>
    </row>
    <row r="206" spans="1:8" x14ac:dyDescent="0.25">
      <c r="A206" s="78">
        <v>40925</v>
      </c>
      <c r="B206" s="79">
        <v>1316</v>
      </c>
      <c r="C206" s="80" t="s">
        <v>56</v>
      </c>
      <c r="D206" s="80" t="s">
        <v>60</v>
      </c>
      <c r="E206" s="80" t="s">
        <v>59</v>
      </c>
      <c r="F206" s="79">
        <v>8</v>
      </c>
      <c r="G206" s="81">
        <v>6288</v>
      </c>
      <c r="H206" s="81">
        <v>3818.9120000000003</v>
      </c>
    </row>
    <row r="207" spans="1:8" x14ac:dyDescent="0.25">
      <c r="A207" s="78">
        <v>40926</v>
      </c>
      <c r="B207" s="79">
        <v>1317</v>
      </c>
      <c r="C207" s="80" t="s">
        <v>57</v>
      </c>
      <c r="D207" s="80" t="s">
        <v>60</v>
      </c>
      <c r="E207" s="80" t="s">
        <v>55</v>
      </c>
      <c r="F207" s="79">
        <v>10</v>
      </c>
      <c r="G207" s="81">
        <v>4815</v>
      </c>
      <c r="H207" s="81">
        <v>2963.6324999999997</v>
      </c>
    </row>
    <row r="208" spans="1:8" x14ac:dyDescent="0.25">
      <c r="A208" s="78">
        <v>40927</v>
      </c>
      <c r="B208" s="79">
        <v>1318</v>
      </c>
      <c r="C208" s="80" t="s">
        <v>53</v>
      </c>
      <c r="D208" s="80" t="s">
        <v>60</v>
      </c>
      <c r="E208" s="80" t="s">
        <v>55</v>
      </c>
      <c r="F208" s="79">
        <v>9</v>
      </c>
      <c r="G208" s="81">
        <v>4014</v>
      </c>
      <c r="H208" s="81">
        <v>3576.4740000000002</v>
      </c>
    </row>
    <row r="209" spans="1:8" x14ac:dyDescent="0.25">
      <c r="A209" s="78">
        <v>40928</v>
      </c>
      <c r="B209" s="79">
        <v>1319</v>
      </c>
      <c r="C209" s="80" t="s">
        <v>56</v>
      </c>
      <c r="D209" s="80" t="s">
        <v>60</v>
      </c>
      <c r="E209" s="80" t="s">
        <v>55</v>
      </c>
      <c r="F209" s="79">
        <v>10</v>
      </c>
      <c r="G209" s="81">
        <v>8520</v>
      </c>
      <c r="H209" s="81">
        <v>1722.7439999999997</v>
      </c>
    </row>
    <row r="210" spans="1:8" x14ac:dyDescent="0.25">
      <c r="A210" s="78">
        <v>40929</v>
      </c>
      <c r="B210" s="79">
        <v>1320</v>
      </c>
      <c r="C210" s="80" t="s">
        <v>57</v>
      </c>
      <c r="D210" s="80" t="s">
        <v>60</v>
      </c>
      <c r="E210" s="80" t="s">
        <v>58</v>
      </c>
      <c r="F210" s="79">
        <v>6</v>
      </c>
      <c r="G210" s="81">
        <v>3321</v>
      </c>
      <c r="H210" s="81">
        <v>1405.7792999999999</v>
      </c>
    </row>
    <row r="211" spans="1:8" x14ac:dyDescent="0.25">
      <c r="A211" s="78">
        <v>40930</v>
      </c>
      <c r="B211" s="79">
        <v>1321</v>
      </c>
      <c r="C211" s="80" t="s">
        <v>53</v>
      </c>
      <c r="D211" s="80" t="s">
        <v>60</v>
      </c>
      <c r="E211" s="80" t="s">
        <v>58</v>
      </c>
      <c r="F211" s="79">
        <v>9</v>
      </c>
      <c r="G211" s="81">
        <v>6021</v>
      </c>
      <c r="H211" s="81">
        <v>669.33450000000005</v>
      </c>
    </row>
    <row r="212" spans="1:8" x14ac:dyDescent="0.25">
      <c r="A212" s="78">
        <v>40931</v>
      </c>
      <c r="B212" s="79">
        <v>1322</v>
      </c>
      <c r="C212" s="80" t="s">
        <v>56</v>
      </c>
      <c r="D212" s="80" t="s">
        <v>60</v>
      </c>
      <c r="E212" s="80" t="s">
        <v>58</v>
      </c>
      <c r="F212" s="79">
        <v>8</v>
      </c>
      <c r="G212" s="81">
        <v>3912</v>
      </c>
      <c r="H212" s="81">
        <v>3793.6620000000003</v>
      </c>
    </row>
    <row r="213" spans="1:8" x14ac:dyDescent="0.25">
      <c r="A213" s="78">
        <v>40932</v>
      </c>
      <c r="B213" s="79">
        <v>1323</v>
      </c>
      <c r="C213" s="80" t="s">
        <v>57</v>
      </c>
      <c r="D213" s="80" t="s">
        <v>60</v>
      </c>
      <c r="E213" s="80" t="s">
        <v>59</v>
      </c>
      <c r="F213" s="79">
        <v>8</v>
      </c>
      <c r="G213" s="81">
        <v>5640</v>
      </c>
      <c r="H213" s="81">
        <v>4190.5199999999995</v>
      </c>
    </row>
    <row r="214" spans="1:8" x14ac:dyDescent="0.25">
      <c r="A214" s="78">
        <v>40933</v>
      </c>
      <c r="B214" s="79">
        <v>1324</v>
      </c>
      <c r="C214" s="80" t="s">
        <v>53</v>
      </c>
      <c r="D214" s="80" t="s">
        <v>60</v>
      </c>
      <c r="E214" s="80" t="s">
        <v>59</v>
      </c>
      <c r="F214" s="79">
        <v>8</v>
      </c>
      <c r="G214" s="81">
        <v>2214</v>
      </c>
      <c r="H214" s="81">
        <v>3838.1904</v>
      </c>
    </row>
    <row r="215" spans="1:8" x14ac:dyDescent="0.25">
      <c r="A215" s="78">
        <v>40934</v>
      </c>
      <c r="B215" s="79">
        <v>1325</v>
      </c>
      <c r="C215" s="80" t="s">
        <v>56</v>
      </c>
      <c r="D215" s="80" t="s">
        <v>60</v>
      </c>
      <c r="E215" s="80" t="s">
        <v>59</v>
      </c>
      <c r="F215" s="79">
        <v>7</v>
      </c>
      <c r="G215" s="81">
        <v>4130</v>
      </c>
      <c r="H215" s="81">
        <v>3244.5279999999998</v>
      </c>
    </row>
    <row r="216" spans="1:8" x14ac:dyDescent="0.25">
      <c r="A216" s="78">
        <v>40935</v>
      </c>
      <c r="B216" s="79">
        <v>1326</v>
      </c>
      <c r="C216" s="80" t="s">
        <v>57</v>
      </c>
      <c r="D216" s="80" t="s">
        <v>60</v>
      </c>
      <c r="E216" s="80" t="s">
        <v>55</v>
      </c>
      <c r="F216" s="79">
        <v>10</v>
      </c>
      <c r="G216" s="81">
        <v>4995</v>
      </c>
      <c r="H216" s="81">
        <v>534.798</v>
      </c>
    </row>
    <row r="217" spans="1:8" x14ac:dyDescent="0.25">
      <c r="A217" s="78">
        <v>40936</v>
      </c>
      <c r="B217" s="79">
        <v>1327</v>
      </c>
      <c r="C217" s="80" t="s">
        <v>53</v>
      </c>
      <c r="D217" s="80" t="s">
        <v>60</v>
      </c>
      <c r="E217" s="80" t="s">
        <v>55</v>
      </c>
      <c r="F217" s="79">
        <v>9</v>
      </c>
      <c r="G217" s="81">
        <v>8343</v>
      </c>
      <c r="H217" s="81">
        <v>1025.9109000000001</v>
      </c>
    </row>
    <row r="218" spans="1:8" x14ac:dyDescent="0.25">
      <c r="A218" s="78">
        <v>40937</v>
      </c>
      <c r="B218" s="79">
        <v>1328</v>
      </c>
      <c r="C218" s="80" t="s">
        <v>56</v>
      </c>
      <c r="D218" s="80" t="s">
        <v>60</v>
      </c>
      <c r="E218" s="80" t="s">
        <v>55</v>
      </c>
      <c r="F218" s="79">
        <v>10</v>
      </c>
      <c r="G218" s="81">
        <v>5610</v>
      </c>
      <c r="H218" s="81">
        <v>6250.9425000000001</v>
      </c>
    </row>
    <row r="219" spans="1:8" x14ac:dyDescent="0.25">
      <c r="A219" s="78">
        <v>40938</v>
      </c>
      <c r="B219" s="79">
        <v>1329</v>
      </c>
      <c r="C219" s="80" t="s">
        <v>57</v>
      </c>
      <c r="D219" s="80" t="s">
        <v>60</v>
      </c>
      <c r="E219" s="80" t="s">
        <v>58</v>
      </c>
      <c r="F219" s="79">
        <v>9</v>
      </c>
      <c r="G219" s="81">
        <v>5022</v>
      </c>
      <c r="H219" s="81">
        <v>3887.0280000000002</v>
      </c>
    </row>
    <row r="220" spans="1:8" x14ac:dyDescent="0.25">
      <c r="A220" s="78">
        <v>40939</v>
      </c>
      <c r="B220" s="79">
        <v>1330</v>
      </c>
      <c r="C220" s="80" t="s">
        <v>53</v>
      </c>
      <c r="D220" s="80" t="s">
        <v>60</v>
      </c>
      <c r="E220" s="80" t="s">
        <v>58</v>
      </c>
      <c r="F220" s="79">
        <v>6</v>
      </c>
      <c r="G220" s="81">
        <v>6426</v>
      </c>
      <c r="H220" s="81">
        <v>1378.6982999999998</v>
      </c>
    </row>
    <row r="221" spans="1:8" x14ac:dyDescent="0.25">
      <c r="A221" s="78">
        <v>40940</v>
      </c>
      <c r="B221" s="79">
        <v>1331</v>
      </c>
      <c r="C221" s="80" t="s">
        <v>56</v>
      </c>
      <c r="D221" s="80" t="s">
        <v>60</v>
      </c>
      <c r="E221" s="80" t="s">
        <v>58</v>
      </c>
      <c r="F221" s="79">
        <v>9</v>
      </c>
      <c r="G221" s="81">
        <v>6682.5</v>
      </c>
      <c r="H221" s="81">
        <v>1449.6570000000002</v>
      </c>
    </row>
    <row r="222" spans="1:8" x14ac:dyDescent="0.25">
      <c r="A222" s="78">
        <v>40941</v>
      </c>
      <c r="B222" s="79">
        <v>1332</v>
      </c>
      <c r="C222" s="80" t="s">
        <v>57</v>
      </c>
      <c r="D222" s="80" t="s">
        <v>60</v>
      </c>
      <c r="E222" s="80" t="s">
        <v>59</v>
      </c>
      <c r="F222" s="79">
        <v>6</v>
      </c>
      <c r="G222" s="81">
        <v>3969</v>
      </c>
      <c r="H222" s="81">
        <v>2043.2412000000002</v>
      </c>
    </row>
    <row r="223" spans="1:8" x14ac:dyDescent="0.25">
      <c r="A223" s="78">
        <v>40942</v>
      </c>
      <c r="B223" s="79">
        <v>1333</v>
      </c>
      <c r="C223" s="80" t="s">
        <v>53</v>
      </c>
      <c r="D223" s="80" t="s">
        <v>60</v>
      </c>
      <c r="E223" s="80" t="s">
        <v>59</v>
      </c>
      <c r="F223" s="79">
        <v>7</v>
      </c>
      <c r="G223" s="81">
        <v>11760</v>
      </c>
      <c r="H223" s="81">
        <v>2367.288</v>
      </c>
    </row>
    <row r="224" spans="1:8" x14ac:dyDescent="0.25">
      <c r="A224" s="78">
        <v>40943</v>
      </c>
      <c r="B224" s="79">
        <v>1334</v>
      </c>
      <c r="C224" s="80" t="s">
        <v>56</v>
      </c>
      <c r="D224" s="80" t="s">
        <v>60</v>
      </c>
      <c r="E224" s="80" t="s">
        <v>59</v>
      </c>
      <c r="F224" s="79">
        <v>7</v>
      </c>
      <c r="G224" s="81">
        <v>2740.5</v>
      </c>
      <c r="H224" s="81">
        <v>4873.9792500000003</v>
      </c>
    </row>
    <row r="225" spans="1:8" x14ac:dyDescent="0.25">
      <c r="A225" s="78">
        <v>40944</v>
      </c>
      <c r="B225" s="79">
        <v>1335</v>
      </c>
      <c r="C225" s="80" t="s">
        <v>57</v>
      </c>
      <c r="D225" s="80" t="s">
        <v>60</v>
      </c>
      <c r="E225" s="80" t="s">
        <v>55</v>
      </c>
      <c r="F225" s="79">
        <v>9</v>
      </c>
      <c r="G225" s="81">
        <v>5292</v>
      </c>
      <c r="H225" s="81">
        <v>2046.4163999999998</v>
      </c>
    </row>
    <row r="226" spans="1:8" x14ac:dyDescent="0.25">
      <c r="A226" s="78">
        <v>40945</v>
      </c>
      <c r="B226" s="79">
        <v>1336</v>
      </c>
      <c r="C226" s="80" t="s">
        <v>53</v>
      </c>
      <c r="D226" s="80" t="s">
        <v>60</v>
      </c>
      <c r="E226" s="80" t="s">
        <v>55</v>
      </c>
      <c r="F226" s="79">
        <v>8</v>
      </c>
      <c r="G226" s="81">
        <v>6264</v>
      </c>
      <c r="H226" s="81">
        <v>628.07040000000006</v>
      </c>
    </row>
    <row r="227" spans="1:8" x14ac:dyDescent="0.25">
      <c r="A227" s="78">
        <v>40946</v>
      </c>
      <c r="B227" s="79">
        <v>1337</v>
      </c>
      <c r="C227" s="80" t="s">
        <v>56</v>
      </c>
      <c r="D227" s="80" t="s">
        <v>60</v>
      </c>
      <c r="E227" s="80" t="s">
        <v>55</v>
      </c>
      <c r="F227" s="79">
        <v>8</v>
      </c>
      <c r="G227" s="81">
        <v>9408</v>
      </c>
      <c r="H227" s="81">
        <v>4139.5200000000004</v>
      </c>
    </row>
    <row r="228" spans="1:8" x14ac:dyDescent="0.25">
      <c r="A228" s="78">
        <v>40947</v>
      </c>
      <c r="B228" s="79">
        <v>1338</v>
      </c>
      <c r="C228" s="80" t="s">
        <v>57</v>
      </c>
      <c r="D228" s="80" t="s">
        <v>60</v>
      </c>
      <c r="E228" s="80" t="s">
        <v>58</v>
      </c>
      <c r="F228" s="79">
        <v>6</v>
      </c>
      <c r="G228" s="81">
        <v>12465</v>
      </c>
      <c r="H228" s="81">
        <v>2678.9778000000001</v>
      </c>
    </row>
    <row r="229" spans="1:8" x14ac:dyDescent="0.25">
      <c r="A229" s="78">
        <v>40948</v>
      </c>
      <c r="B229" s="79">
        <v>1339</v>
      </c>
      <c r="C229" s="80" t="s">
        <v>53</v>
      </c>
      <c r="D229" s="80" t="s">
        <v>60</v>
      </c>
      <c r="E229" s="80" t="s">
        <v>58</v>
      </c>
      <c r="F229" s="79">
        <v>6</v>
      </c>
      <c r="G229" s="81">
        <v>6075</v>
      </c>
      <c r="H229" s="81">
        <v>1844.37</v>
      </c>
    </row>
    <row r="230" spans="1:8" x14ac:dyDescent="0.25">
      <c r="A230" s="78">
        <v>40949</v>
      </c>
      <c r="B230" s="79">
        <v>1340</v>
      </c>
      <c r="C230" s="80" t="s">
        <v>56</v>
      </c>
      <c r="D230" s="80" t="s">
        <v>60</v>
      </c>
      <c r="E230" s="80" t="s">
        <v>58</v>
      </c>
      <c r="F230" s="79">
        <v>7</v>
      </c>
      <c r="G230" s="81">
        <v>5922</v>
      </c>
      <c r="H230" s="81">
        <v>2894.6735999999996</v>
      </c>
    </row>
    <row r="231" spans="1:8" x14ac:dyDescent="0.25">
      <c r="A231" s="78">
        <v>40950</v>
      </c>
      <c r="B231" s="79">
        <v>1341</v>
      </c>
      <c r="C231" s="80" t="s">
        <v>57</v>
      </c>
      <c r="D231" s="80" t="s">
        <v>60</v>
      </c>
      <c r="E231" s="80" t="s">
        <v>59</v>
      </c>
      <c r="F231" s="79">
        <v>6</v>
      </c>
      <c r="G231" s="81">
        <v>8325</v>
      </c>
      <c r="H231" s="81">
        <v>614.8845</v>
      </c>
    </row>
    <row r="232" spans="1:8" x14ac:dyDescent="0.25">
      <c r="A232" s="78">
        <v>40951</v>
      </c>
      <c r="B232" s="79">
        <v>1342</v>
      </c>
      <c r="C232" s="80" t="s">
        <v>53</v>
      </c>
      <c r="D232" s="80" t="s">
        <v>60</v>
      </c>
      <c r="E232" s="80" t="s">
        <v>59</v>
      </c>
      <c r="F232" s="79">
        <v>10</v>
      </c>
      <c r="G232" s="81">
        <v>2020</v>
      </c>
      <c r="H232" s="81">
        <v>1382.8920000000001</v>
      </c>
    </row>
    <row r="233" spans="1:8" x14ac:dyDescent="0.25">
      <c r="A233" s="78">
        <v>40952</v>
      </c>
      <c r="B233" s="79">
        <v>1343</v>
      </c>
      <c r="C233" s="80" t="s">
        <v>56</v>
      </c>
      <c r="D233" s="80" t="s">
        <v>60</v>
      </c>
      <c r="E233" s="80" t="s">
        <v>59</v>
      </c>
      <c r="F233" s="79">
        <v>7</v>
      </c>
      <c r="G233" s="81">
        <v>3801</v>
      </c>
      <c r="H233" s="81">
        <v>2510.9405999999999</v>
      </c>
    </row>
    <row r="234" spans="1:8" x14ac:dyDescent="0.25">
      <c r="A234" s="78">
        <v>40953</v>
      </c>
      <c r="B234" s="79">
        <v>1344</v>
      </c>
      <c r="C234" s="80" t="s">
        <v>57</v>
      </c>
      <c r="D234" s="80" t="s">
        <v>60</v>
      </c>
      <c r="E234" s="80" t="s">
        <v>55</v>
      </c>
      <c r="F234" s="79">
        <v>8</v>
      </c>
      <c r="G234" s="81">
        <v>5568</v>
      </c>
      <c r="H234" s="81">
        <v>1955.4816000000001</v>
      </c>
    </row>
    <row r="235" spans="1:8" x14ac:dyDescent="0.25">
      <c r="A235" s="78">
        <v>40954</v>
      </c>
      <c r="B235" s="79">
        <v>1345</v>
      </c>
      <c r="C235" s="80" t="s">
        <v>53</v>
      </c>
      <c r="D235" s="80" t="s">
        <v>60</v>
      </c>
      <c r="E235" s="80" t="s">
        <v>55</v>
      </c>
      <c r="F235" s="79">
        <v>8</v>
      </c>
      <c r="G235" s="81">
        <v>5292</v>
      </c>
      <c r="H235" s="81">
        <v>3085.2359999999999</v>
      </c>
    </row>
    <row r="236" spans="1:8" x14ac:dyDescent="0.25">
      <c r="A236" s="78">
        <v>40955</v>
      </c>
      <c r="B236" s="79">
        <v>1346</v>
      </c>
      <c r="C236" s="80" t="s">
        <v>56</v>
      </c>
      <c r="D236" s="80" t="s">
        <v>60</v>
      </c>
      <c r="E236" s="80" t="s">
        <v>55</v>
      </c>
      <c r="F236" s="79">
        <v>10</v>
      </c>
      <c r="G236" s="81">
        <v>6540</v>
      </c>
      <c r="H236" s="81">
        <v>1282.1669999999999</v>
      </c>
    </row>
    <row r="237" spans="1:8" x14ac:dyDescent="0.25">
      <c r="A237" s="78">
        <v>40956</v>
      </c>
      <c r="B237" s="79">
        <v>1347</v>
      </c>
      <c r="C237" s="80" t="s">
        <v>57</v>
      </c>
      <c r="D237" s="80" t="s">
        <v>60</v>
      </c>
      <c r="E237" s="80" t="s">
        <v>58</v>
      </c>
      <c r="F237" s="79">
        <v>10</v>
      </c>
      <c r="G237" s="81">
        <v>7920</v>
      </c>
      <c r="H237" s="81">
        <v>3198.8879999999999</v>
      </c>
    </row>
    <row r="238" spans="1:8" x14ac:dyDescent="0.25">
      <c r="A238" s="78">
        <v>40957</v>
      </c>
      <c r="B238" s="79">
        <v>1348</v>
      </c>
      <c r="C238" s="80" t="s">
        <v>53</v>
      </c>
      <c r="D238" s="80" t="s">
        <v>60</v>
      </c>
      <c r="E238" s="80" t="s">
        <v>58</v>
      </c>
      <c r="F238" s="79">
        <v>10</v>
      </c>
      <c r="G238" s="81">
        <v>2280</v>
      </c>
      <c r="H238" s="81">
        <v>2978.136</v>
      </c>
    </row>
    <row r="239" spans="1:8" x14ac:dyDescent="0.25">
      <c r="A239" s="78">
        <v>40958</v>
      </c>
      <c r="B239" s="79">
        <v>1349</v>
      </c>
      <c r="C239" s="80" t="s">
        <v>56</v>
      </c>
      <c r="D239" s="80" t="s">
        <v>60</v>
      </c>
      <c r="E239" s="80" t="s">
        <v>58</v>
      </c>
      <c r="F239" s="79">
        <v>7</v>
      </c>
      <c r="G239" s="81">
        <v>8741.25</v>
      </c>
      <c r="H239" s="81">
        <v>1502.7957000000001</v>
      </c>
    </row>
    <row r="240" spans="1:8" x14ac:dyDescent="0.25">
      <c r="A240" s="78">
        <v>40959</v>
      </c>
      <c r="B240" s="79">
        <v>1350</v>
      </c>
      <c r="C240" s="80" t="s">
        <v>57</v>
      </c>
      <c r="D240" s="80" t="s">
        <v>60</v>
      </c>
      <c r="E240" s="80" t="s">
        <v>59</v>
      </c>
      <c r="F240" s="79">
        <v>6</v>
      </c>
      <c r="G240" s="81">
        <v>3168</v>
      </c>
      <c r="H240" s="81">
        <v>2526.7968000000001</v>
      </c>
    </row>
    <row r="241" spans="1:8" x14ac:dyDescent="0.25">
      <c r="A241" s="78">
        <v>40960</v>
      </c>
      <c r="B241" s="79">
        <v>1351</v>
      </c>
      <c r="C241" s="80" t="s">
        <v>53</v>
      </c>
      <c r="D241" s="80" t="s">
        <v>60</v>
      </c>
      <c r="E241" s="80" t="s">
        <v>59</v>
      </c>
      <c r="F241" s="79">
        <v>6</v>
      </c>
      <c r="G241" s="81">
        <v>11475</v>
      </c>
      <c r="H241" s="81">
        <v>4240.0125000000007</v>
      </c>
    </row>
    <row r="242" spans="1:8" x14ac:dyDescent="0.25">
      <c r="A242" s="78">
        <v>40961</v>
      </c>
      <c r="B242" s="79">
        <v>1352</v>
      </c>
      <c r="C242" s="80" t="s">
        <v>56</v>
      </c>
      <c r="D242" s="80" t="s">
        <v>60</v>
      </c>
      <c r="E242" s="80" t="s">
        <v>59</v>
      </c>
      <c r="F242" s="79">
        <v>9</v>
      </c>
      <c r="G242" s="81">
        <v>4333.5</v>
      </c>
      <c r="H242" s="81">
        <v>1783.23525</v>
      </c>
    </row>
    <row r="243" spans="1:8" x14ac:dyDescent="0.25">
      <c r="A243" s="78">
        <v>40962</v>
      </c>
      <c r="B243" s="79">
        <v>1353</v>
      </c>
      <c r="C243" s="80" t="s">
        <v>57</v>
      </c>
      <c r="D243" s="80" t="s">
        <v>60</v>
      </c>
      <c r="E243" s="80" t="s">
        <v>55</v>
      </c>
      <c r="F243" s="79">
        <v>9</v>
      </c>
      <c r="G243" s="81">
        <v>5778</v>
      </c>
      <c r="H243" s="81">
        <v>1758.8232</v>
      </c>
    </row>
    <row r="244" spans="1:8" x14ac:dyDescent="0.25">
      <c r="A244" s="78">
        <v>40963</v>
      </c>
      <c r="B244" s="79">
        <v>1354</v>
      </c>
      <c r="C244" s="80" t="s">
        <v>53</v>
      </c>
      <c r="D244" s="80" t="s">
        <v>60</v>
      </c>
      <c r="E244" s="80" t="s">
        <v>55</v>
      </c>
      <c r="F244" s="79">
        <v>9</v>
      </c>
      <c r="G244" s="81">
        <v>12285</v>
      </c>
      <c r="H244" s="81">
        <v>1560.6864</v>
      </c>
    </row>
    <row r="245" spans="1:8" x14ac:dyDescent="0.25">
      <c r="A245" s="78">
        <v>40964</v>
      </c>
      <c r="B245" s="79">
        <v>1355</v>
      </c>
      <c r="C245" s="80" t="s">
        <v>56</v>
      </c>
      <c r="D245" s="80" t="s">
        <v>60</v>
      </c>
      <c r="E245" s="80" t="s">
        <v>55</v>
      </c>
      <c r="F245" s="79">
        <v>6</v>
      </c>
      <c r="G245" s="81">
        <v>1782</v>
      </c>
      <c r="H245" s="81">
        <v>3026.7269999999999</v>
      </c>
    </row>
    <row r="246" spans="1:8" x14ac:dyDescent="0.25">
      <c r="A246" s="78">
        <v>40965</v>
      </c>
      <c r="B246" s="79">
        <v>1356</v>
      </c>
      <c r="C246" s="80" t="s">
        <v>57</v>
      </c>
      <c r="D246" s="80" t="s">
        <v>60</v>
      </c>
      <c r="E246" s="80" t="s">
        <v>58</v>
      </c>
      <c r="F246" s="79">
        <v>9</v>
      </c>
      <c r="G246" s="81">
        <v>14310</v>
      </c>
      <c r="H246" s="81">
        <v>4742.9063999999998</v>
      </c>
    </row>
    <row r="247" spans="1:8" x14ac:dyDescent="0.25">
      <c r="A247" s="78">
        <v>40966</v>
      </c>
      <c r="B247" s="79">
        <v>1357</v>
      </c>
      <c r="C247" s="80" t="s">
        <v>53</v>
      </c>
      <c r="D247" s="80" t="s">
        <v>60</v>
      </c>
      <c r="E247" s="80" t="s">
        <v>58</v>
      </c>
      <c r="F247" s="79">
        <v>6</v>
      </c>
      <c r="G247" s="81">
        <v>1962</v>
      </c>
      <c r="H247" s="81">
        <v>2316.7296000000001</v>
      </c>
    </row>
    <row r="248" spans="1:8" x14ac:dyDescent="0.25">
      <c r="A248" s="78">
        <v>40967</v>
      </c>
      <c r="B248" s="79">
        <v>1358</v>
      </c>
      <c r="C248" s="80" t="s">
        <v>56</v>
      </c>
      <c r="D248" s="80" t="s">
        <v>60</v>
      </c>
      <c r="E248" s="80" t="s">
        <v>58</v>
      </c>
      <c r="F248" s="79">
        <v>9</v>
      </c>
      <c r="G248" s="81">
        <v>12465</v>
      </c>
      <c r="H248" s="81">
        <v>4464.4643999999998</v>
      </c>
    </row>
    <row r="249" spans="1:8" x14ac:dyDescent="0.25">
      <c r="A249" s="78">
        <v>40969</v>
      </c>
      <c r="B249" s="79">
        <v>1359</v>
      </c>
      <c r="C249" s="80" t="s">
        <v>57</v>
      </c>
      <c r="D249" s="80" t="s">
        <v>60</v>
      </c>
      <c r="E249" s="80" t="s">
        <v>59</v>
      </c>
      <c r="F249" s="79">
        <v>7</v>
      </c>
      <c r="G249" s="81">
        <v>7182</v>
      </c>
      <c r="H249" s="81">
        <v>3926.1600000000003</v>
      </c>
    </row>
    <row r="250" spans="1:8" x14ac:dyDescent="0.25">
      <c r="A250" s="78">
        <v>40970</v>
      </c>
      <c r="B250" s="79">
        <v>1360</v>
      </c>
      <c r="C250" s="80" t="s">
        <v>53</v>
      </c>
      <c r="D250" s="80" t="s">
        <v>60</v>
      </c>
      <c r="E250" s="80" t="s">
        <v>59</v>
      </c>
      <c r="F250" s="79">
        <v>8</v>
      </c>
      <c r="G250" s="81">
        <v>1548</v>
      </c>
      <c r="H250" s="81">
        <v>683.75159999999994</v>
      </c>
    </row>
    <row r="251" spans="1:8" x14ac:dyDescent="0.25">
      <c r="A251" s="78">
        <v>40971</v>
      </c>
      <c r="B251" s="79">
        <v>1361</v>
      </c>
      <c r="C251" s="80" t="s">
        <v>56</v>
      </c>
      <c r="D251" s="80" t="s">
        <v>60</v>
      </c>
      <c r="E251" s="80" t="s">
        <v>59</v>
      </c>
      <c r="F251" s="79">
        <v>6</v>
      </c>
      <c r="G251" s="81">
        <v>3906</v>
      </c>
      <c r="H251" s="81">
        <v>1462.4063999999998</v>
      </c>
    </row>
    <row r="252" spans="1:8" x14ac:dyDescent="0.25">
      <c r="A252" s="78">
        <v>40972</v>
      </c>
      <c r="B252" s="79">
        <v>1362</v>
      </c>
      <c r="C252" s="80" t="s">
        <v>57</v>
      </c>
      <c r="D252" s="80" t="s">
        <v>60</v>
      </c>
      <c r="E252" s="80" t="s">
        <v>55</v>
      </c>
      <c r="F252" s="79">
        <v>7</v>
      </c>
      <c r="G252" s="81">
        <v>1753.5</v>
      </c>
      <c r="H252" s="81">
        <v>2914.317</v>
      </c>
    </row>
    <row r="253" spans="1:8" x14ac:dyDescent="0.25">
      <c r="A253" s="78">
        <v>40973</v>
      </c>
      <c r="B253" s="79">
        <v>1363</v>
      </c>
      <c r="C253" s="80" t="s">
        <v>53</v>
      </c>
      <c r="D253" s="80" t="s">
        <v>60</v>
      </c>
      <c r="E253" s="80" t="s">
        <v>55</v>
      </c>
      <c r="F253" s="79">
        <v>9</v>
      </c>
      <c r="G253" s="81">
        <v>5994</v>
      </c>
      <c r="H253" s="81">
        <v>2626.5707999999995</v>
      </c>
    </row>
    <row r="254" spans="1:8" x14ac:dyDescent="0.25">
      <c r="A254" s="78">
        <v>41339</v>
      </c>
      <c r="B254" s="79">
        <v>1364</v>
      </c>
      <c r="C254" s="80" t="s">
        <v>56</v>
      </c>
      <c r="D254" s="80" t="s">
        <v>60</v>
      </c>
      <c r="E254" s="80" t="s">
        <v>55</v>
      </c>
      <c r="F254" s="79">
        <v>9</v>
      </c>
      <c r="G254" s="81">
        <v>6480</v>
      </c>
      <c r="H254" s="81">
        <v>4390.2</v>
      </c>
    </row>
    <row r="255" spans="1:8" x14ac:dyDescent="0.25">
      <c r="A255" s="78">
        <v>41340</v>
      </c>
      <c r="B255" s="79">
        <v>1365</v>
      </c>
      <c r="C255" s="80" t="s">
        <v>57</v>
      </c>
      <c r="D255" s="80" t="s">
        <v>60</v>
      </c>
      <c r="E255" s="80" t="s">
        <v>58</v>
      </c>
      <c r="F255" s="79">
        <v>6</v>
      </c>
      <c r="G255" s="81">
        <v>3078</v>
      </c>
      <c r="H255" s="81">
        <v>2534.7330000000002</v>
      </c>
    </row>
    <row r="256" spans="1:8" x14ac:dyDescent="0.25">
      <c r="A256" s="78">
        <v>41341</v>
      </c>
      <c r="B256" s="79">
        <v>1366</v>
      </c>
      <c r="C256" s="80" t="s">
        <v>53</v>
      </c>
      <c r="D256" s="80" t="s">
        <v>60</v>
      </c>
      <c r="E256" s="80" t="s">
        <v>58</v>
      </c>
      <c r="F256" s="79">
        <v>9</v>
      </c>
      <c r="G256" s="81">
        <v>6858</v>
      </c>
      <c r="H256" s="81">
        <v>1755.1908000000001</v>
      </c>
    </row>
    <row r="257" spans="1:8" x14ac:dyDescent="0.25">
      <c r="A257" s="78">
        <v>41342</v>
      </c>
      <c r="B257" s="79">
        <v>1367</v>
      </c>
      <c r="C257" s="80" t="s">
        <v>56</v>
      </c>
      <c r="D257" s="80" t="s">
        <v>60</v>
      </c>
      <c r="E257" s="80" t="s">
        <v>58</v>
      </c>
      <c r="F257" s="79">
        <v>10</v>
      </c>
      <c r="G257" s="81">
        <v>10080</v>
      </c>
      <c r="H257" s="81">
        <v>3171.1680000000001</v>
      </c>
    </row>
    <row r="258" spans="1:8" x14ac:dyDescent="0.25">
      <c r="A258" s="78">
        <v>41343</v>
      </c>
      <c r="B258" s="79">
        <v>1368</v>
      </c>
      <c r="C258" s="80" t="s">
        <v>57</v>
      </c>
      <c r="D258" s="80" t="s">
        <v>60</v>
      </c>
      <c r="E258" s="80" t="s">
        <v>59</v>
      </c>
      <c r="F258" s="79">
        <v>10</v>
      </c>
      <c r="G258" s="81">
        <v>5520</v>
      </c>
      <c r="H258" s="81">
        <v>2378.0160000000001</v>
      </c>
    </row>
    <row r="259" spans="1:8" x14ac:dyDescent="0.25">
      <c r="A259" s="78">
        <v>41344</v>
      </c>
      <c r="B259" s="79">
        <v>1369</v>
      </c>
      <c r="C259" s="80" t="s">
        <v>53</v>
      </c>
      <c r="D259" s="80" t="s">
        <v>60</v>
      </c>
      <c r="E259" s="80" t="s">
        <v>59</v>
      </c>
      <c r="F259" s="79">
        <v>9</v>
      </c>
      <c r="G259" s="81">
        <v>11016</v>
      </c>
      <c r="H259" s="81">
        <v>892.84679999999992</v>
      </c>
    </row>
    <row r="260" spans="1:8" x14ac:dyDescent="0.25">
      <c r="A260" s="78">
        <v>41345</v>
      </c>
      <c r="B260" s="79">
        <v>1370</v>
      </c>
      <c r="C260" s="80" t="s">
        <v>56</v>
      </c>
      <c r="D260" s="80" t="s">
        <v>60</v>
      </c>
      <c r="E260" s="80" t="s">
        <v>59</v>
      </c>
      <c r="F260" s="79">
        <v>8</v>
      </c>
      <c r="G260" s="81">
        <v>2232</v>
      </c>
      <c r="H260" s="81">
        <v>969.13439999999991</v>
      </c>
    </row>
    <row r="261" spans="1:8" x14ac:dyDescent="0.25">
      <c r="A261" s="78">
        <v>41346</v>
      </c>
      <c r="B261" s="79">
        <v>1371</v>
      </c>
      <c r="C261" s="80" t="s">
        <v>57</v>
      </c>
      <c r="D261" s="80" t="s">
        <v>60</v>
      </c>
      <c r="E261" s="80" t="s">
        <v>55</v>
      </c>
      <c r="F261" s="79">
        <v>8</v>
      </c>
      <c r="G261" s="81">
        <v>6792</v>
      </c>
      <c r="H261" s="81">
        <v>907.1848</v>
      </c>
    </row>
    <row r="262" spans="1:8" x14ac:dyDescent="0.25">
      <c r="A262" s="78">
        <v>41347</v>
      </c>
      <c r="B262" s="79">
        <v>1372</v>
      </c>
      <c r="C262" s="80" t="s">
        <v>53</v>
      </c>
      <c r="D262" s="80" t="s">
        <v>60</v>
      </c>
      <c r="E262" s="80" t="s">
        <v>55</v>
      </c>
      <c r="F262" s="79">
        <v>6</v>
      </c>
      <c r="G262" s="81">
        <v>8707.5</v>
      </c>
      <c r="H262" s="81">
        <v>1918.95885</v>
      </c>
    </row>
    <row r="263" spans="1:8" x14ac:dyDescent="0.25">
      <c r="A263" s="78">
        <v>41348</v>
      </c>
      <c r="B263" s="79">
        <v>1373</v>
      </c>
      <c r="C263" s="80" t="s">
        <v>56</v>
      </c>
      <c r="D263" s="80" t="s">
        <v>60</v>
      </c>
      <c r="E263" s="80" t="s">
        <v>55</v>
      </c>
      <c r="F263" s="79">
        <v>7</v>
      </c>
      <c r="G263" s="81">
        <v>5796</v>
      </c>
      <c r="H263" s="81">
        <v>3440.5056</v>
      </c>
    </row>
    <row r="264" spans="1:8" x14ac:dyDescent="0.25">
      <c r="A264" s="78">
        <v>41349</v>
      </c>
      <c r="B264" s="79">
        <v>1374</v>
      </c>
      <c r="C264" s="80" t="s">
        <v>57</v>
      </c>
      <c r="D264" s="80" t="s">
        <v>60</v>
      </c>
      <c r="E264" s="80" t="s">
        <v>58</v>
      </c>
      <c r="F264" s="79">
        <v>10</v>
      </c>
      <c r="G264" s="81">
        <v>9000</v>
      </c>
      <c r="H264" s="81">
        <v>2616.2999999999997</v>
      </c>
    </row>
    <row r="265" spans="1:8" x14ac:dyDescent="0.25">
      <c r="A265" s="78">
        <v>41350</v>
      </c>
      <c r="B265" s="79">
        <v>1375</v>
      </c>
      <c r="C265" s="80" t="s">
        <v>53</v>
      </c>
      <c r="D265" s="80" t="s">
        <v>60</v>
      </c>
      <c r="E265" s="80" t="s">
        <v>58</v>
      </c>
      <c r="F265" s="79">
        <v>6</v>
      </c>
      <c r="G265" s="81">
        <v>10192.5</v>
      </c>
      <c r="H265" s="81">
        <v>1763.7101999999998</v>
      </c>
    </row>
    <row r="266" spans="1:8" x14ac:dyDescent="0.25">
      <c r="A266" s="78">
        <v>41351</v>
      </c>
      <c r="B266" s="79">
        <v>1376</v>
      </c>
      <c r="C266" s="80" t="s">
        <v>56</v>
      </c>
      <c r="D266" s="80" t="s">
        <v>60</v>
      </c>
      <c r="E266" s="80" t="s">
        <v>58</v>
      </c>
      <c r="F266" s="79">
        <v>6</v>
      </c>
      <c r="G266" s="81">
        <v>7074</v>
      </c>
      <c r="H266" s="81">
        <v>594.03915000000006</v>
      </c>
    </row>
    <row r="267" spans="1:8" x14ac:dyDescent="0.25">
      <c r="A267" s="78">
        <v>41352</v>
      </c>
      <c r="B267" s="79">
        <v>1377</v>
      </c>
      <c r="C267" s="80" t="s">
        <v>57</v>
      </c>
      <c r="D267" s="80" t="s">
        <v>60</v>
      </c>
      <c r="E267" s="80" t="s">
        <v>59</v>
      </c>
      <c r="F267" s="79">
        <v>10</v>
      </c>
      <c r="G267" s="81">
        <v>2260</v>
      </c>
      <c r="H267" s="81">
        <v>3598.8240000000001</v>
      </c>
    </row>
    <row r="268" spans="1:8" x14ac:dyDescent="0.25">
      <c r="A268" s="78">
        <v>41353</v>
      </c>
      <c r="B268" s="79">
        <v>1378</v>
      </c>
      <c r="C268" s="80" t="s">
        <v>53</v>
      </c>
      <c r="D268" s="80" t="s">
        <v>60</v>
      </c>
      <c r="E268" s="80" t="s">
        <v>59</v>
      </c>
      <c r="F268" s="79">
        <v>7</v>
      </c>
      <c r="G268" s="81">
        <v>8568</v>
      </c>
      <c r="H268" s="81">
        <v>980.17920000000004</v>
      </c>
    </row>
    <row r="269" spans="1:8" x14ac:dyDescent="0.25">
      <c r="A269" s="78">
        <v>41354</v>
      </c>
      <c r="B269" s="79">
        <v>1379</v>
      </c>
      <c r="C269" s="80" t="s">
        <v>56</v>
      </c>
      <c r="D269" s="80" t="s">
        <v>60</v>
      </c>
      <c r="E269" s="80" t="s">
        <v>59</v>
      </c>
      <c r="F269" s="79">
        <v>8</v>
      </c>
      <c r="G269" s="81">
        <v>8856</v>
      </c>
      <c r="H269" s="81">
        <v>5951.232</v>
      </c>
    </row>
    <row r="270" spans="1:8" x14ac:dyDescent="0.25">
      <c r="A270" s="78">
        <v>41355</v>
      </c>
      <c r="B270" s="79">
        <v>1380</v>
      </c>
      <c r="C270" s="80" t="s">
        <v>57</v>
      </c>
      <c r="D270" s="80" t="s">
        <v>60</v>
      </c>
      <c r="E270" s="80" t="s">
        <v>55</v>
      </c>
      <c r="F270" s="79">
        <v>6</v>
      </c>
      <c r="G270" s="81">
        <v>1692</v>
      </c>
      <c r="H270" s="81">
        <v>2789.7696000000001</v>
      </c>
    </row>
    <row r="271" spans="1:8" x14ac:dyDescent="0.25">
      <c r="A271" s="78">
        <v>41356</v>
      </c>
      <c r="B271" s="79">
        <v>1381</v>
      </c>
      <c r="C271" s="80" t="s">
        <v>53</v>
      </c>
      <c r="D271" s="80" t="s">
        <v>60</v>
      </c>
      <c r="E271" s="80" t="s">
        <v>55</v>
      </c>
      <c r="F271" s="79">
        <v>6</v>
      </c>
      <c r="G271" s="81">
        <v>5022</v>
      </c>
      <c r="H271" s="81">
        <v>3700.3769999999995</v>
      </c>
    </row>
    <row r="272" spans="1:8" x14ac:dyDescent="0.25">
      <c r="A272" s="78">
        <v>41357</v>
      </c>
      <c r="B272" s="79">
        <v>1382</v>
      </c>
      <c r="C272" s="80" t="s">
        <v>56</v>
      </c>
      <c r="D272" s="80" t="s">
        <v>60</v>
      </c>
      <c r="E272" s="80" t="s">
        <v>55</v>
      </c>
      <c r="F272" s="79">
        <v>10</v>
      </c>
      <c r="G272" s="81">
        <v>8160</v>
      </c>
      <c r="H272" s="81">
        <v>3942.9119999999998</v>
      </c>
    </row>
    <row r="273" spans="1:8" x14ac:dyDescent="0.25">
      <c r="A273" s="78">
        <v>41358</v>
      </c>
      <c r="B273" s="79">
        <v>1383</v>
      </c>
      <c r="C273" s="80" t="s">
        <v>57</v>
      </c>
      <c r="D273" s="80" t="s">
        <v>60</v>
      </c>
      <c r="E273" s="80" t="s">
        <v>58</v>
      </c>
      <c r="F273" s="79">
        <v>7</v>
      </c>
      <c r="G273" s="81">
        <v>2509.5</v>
      </c>
      <c r="H273" s="81">
        <v>858.7509</v>
      </c>
    </row>
    <row r="274" spans="1:8" x14ac:dyDescent="0.25">
      <c r="A274" s="78">
        <v>41359</v>
      </c>
      <c r="B274" s="79">
        <v>1384</v>
      </c>
      <c r="C274" s="80" t="s">
        <v>53</v>
      </c>
      <c r="D274" s="80" t="s">
        <v>60</v>
      </c>
      <c r="E274" s="80" t="s">
        <v>58</v>
      </c>
      <c r="F274" s="79">
        <v>7</v>
      </c>
      <c r="G274" s="81">
        <v>1732.5</v>
      </c>
      <c r="H274" s="81">
        <v>1503.81</v>
      </c>
    </row>
    <row r="275" spans="1:8" x14ac:dyDescent="0.25">
      <c r="A275" s="78">
        <v>41360</v>
      </c>
      <c r="B275" s="79">
        <v>1385</v>
      </c>
      <c r="C275" s="80" t="s">
        <v>56</v>
      </c>
      <c r="D275" s="80" t="s">
        <v>60</v>
      </c>
      <c r="E275" s="80" t="s">
        <v>58</v>
      </c>
      <c r="F275" s="79">
        <v>9</v>
      </c>
      <c r="G275" s="81">
        <v>2340</v>
      </c>
      <c r="H275" s="81">
        <v>2488.59</v>
      </c>
    </row>
    <row r="276" spans="1:8" x14ac:dyDescent="0.25">
      <c r="A276" s="78">
        <v>41361</v>
      </c>
      <c r="B276" s="79">
        <v>1386</v>
      </c>
      <c r="C276" s="80" t="s">
        <v>57</v>
      </c>
      <c r="D276" s="80" t="s">
        <v>60</v>
      </c>
      <c r="E276" s="80" t="s">
        <v>59</v>
      </c>
      <c r="F276" s="79">
        <v>10</v>
      </c>
      <c r="G276" s="81">
        <v>10960</v>
      </c>
      <c r="H276" s="81">
        <v>3741.7439999999997</v>
      </c>
    </row>
    <row r="277" spans="1:8" x14ac:dyDescent="0.25">
      <c r="A277" s="78">
        <v>41362</v>
      </c>
      <c r="B277" s="79">
        <v>1387</v>
      </c>
      <c r="C277" s="80" t="s">
        <v>53</v>
      </c>
      <c r="D277" s="80" t="s">
        <v>60</v>
      </c>
      <c r="E277" s="80" t="s">
        <v>59</v>
      </c>
      <c r="F277" s="79">
        <v>7</v>
      </c>
      <c r="G277" s="81">
        <v>8111.25</v>
      </c>
      <c r="H277" s="81">
        <v>597.799125</v>
      </c>
    </row>
    <row r="278" spans="1:8" x14ac:dyDescent="0.25">
      <c r="A278" s="78">
        <v>41363</v>
      </c>
      <c r="B278" s="79">
        <v>1388</v>
      </c>
      <c r="C278" s="80" t="s">
        <v>56</v>
      </c>
      <c r="D278" s="80" t="s">
        <v>60</v>
      </c>
      <c r="E278" s="80" t="s">
        <v>59</v>
      </c>
      <c r="F278" s="79">
        <v>6</v>
      </c>
      <c r="G278" s="81">
        <v>4878</v>
      </c>
      <c r="H278" s="81">
        <v>4765.8060000000005</v>
      </c>
    </row>
    <row r="279" spans="1:8" x14ac:dyDescent="0.25">
      <c r="A279" s="78">
        <v>41364</v>
      </c>
      <c r="B279" s="79">
        <v>1389</v>
      </c>
      <c r="C279" s="80" t="s">
        <v>57</v>
      </c>
      <c r="D279" s="80" t="s">
        <v>60</v>
      </c>
      <c r="E279" s="80" t="s">
        <v>55</v>
      </c>
      <c r="F279" s="79">
        <v>8</v>
      </c>
      <c r="G279" s="81">
        <v>14940</v>
      </c>
      <c r="H279" s="81">
        <v>5294.7359999999999</v>
      </c>
    </row>
    <row r="280" spans="1:8" x14ac:dyDescent="0.25">
      <c r="A280" s="78">
        <v>41365</v>
      </c>
      <c r="B280" s="79">
        <v>1390</v>
      </c>
      <c r="C280" s="80" t="s">
        <v>53</v>
      </c>
      <c r="D280" s="80" t="s">
        <v>60</v>
      </c>
      <c r="E280" s="80" t="s">
        <v>55</v>
      </c>
      <c r="F280" s="79">
        <v>8</v>
      </c>
      <c r="G280" s="81">
        <v>8280</v>
      </c>
      <c r="H280" s="81">
        <v>4222.7999999999993</v>
      </c>
    </row>
    <row r="281" spans="1:8" x14ac:dyDescent="0.25">
      <c r="A281" s="78">
        <v>41366</v>
      </c>
      <c r="B281" s="79">
        <v>1391</v>
      </c>
      <c r="C281" s="80" t="s">
        <v>56</v>
      </c>
      <c r="D281" s="80" t="s">
        <v>60</v>
      </c>
      <c r="E281" s="80" t="s">
        <v>55</v>
      </c>
      <c r="F281" s="79">
        <v>6</v>
      </c>
      <c r="G281" s="81">
        <v>2065.5</v>
      </c>
      <c r="H281" s="81">
        <v>2443.2799500000001</v>
      </c>
    </row>
    <row r="282" spans="1:8" x14ac:dyDescent="0.25">
      <c r="A282" s="78">
        <v>41367</v>
      </c>
      <c r="B282" s="79">
        <v>1392</v>
      </c>
      <c r="C282" s="80" t="s">
        <v>57</v>
      </c>
      <c r="D282" s="80" t="s">
        <v>60</v>
      </c>
      <c r="E282" s="80" t="s">
        <v>58</v>
      </c>
      <c r="F282" s="79">
        <v>8</v>
      </c>
      <c r="G282" s="81">
        <v>8028</v>
      </c>
      <c r="H282" s="81">
        <v>4016.6760000000004</v>
      </c>
    </row>
    <row r="283" spans="1:8" x14ac:dyDescent="0.25">
      <c r="A283" s="78">
        <v>41368</v>
      </c>
      <c r="B283" s="79">
        <v>1393</v>
      </c>
      <c r="C283" s="80" t="s">
        <v>53</v>
      </c>
      <c r="D283" s="80" t="s">
        <v>60</v>
      </c>
      <c r="E283" s="80" t="s">
        <v>58</v>
      </c>
      <c r="F283" s="79">
        <v>9</v>
      </c>
      <c r="G283" s="81">
        <v>8280</v>
      </c>
      <c r="H283" s="81">
        <v>3315.1049999999996</v>
      </c>
    </row>
    <row r="284" spans="1:8" x14ac:dyDescent="0.25">
      <c r="A284" s="78">
        <v>41369</v>
      </c>
      <c r="B284" s="79">
        <v>1394</v>
      </c>
      <c r="C284" s="80" t="s">
        <v>56</v>
      </c>
      <c r="D284" s="80" t="s">
        <v>60</v>
      </c>
      <c r="E284" s="80" t="s">
        <v>58</v>
      </c>
      <c r="F284" s="79">
        <v>7</v>
      </c>
      <c r="G284" s="81">
        <v>2215.5</v>
      </c>
      <c r="H284" s="81">
        <v>2865.9708000000005</v>
      </c>
    </row>
    <row r="285" spans="1:8" x14ac:dyDescent="0.25">
      <c r="A285" s="78">
        <v>41370</v>
      </c>
      <c r="B285" s="79">
        <v>1395</v>
      </c>
      <c r="C285" s="80" t="s">
        <v>57</v>
      </c>
      <c r="D285" s="80" t="s">
        <v>60</v>
      </c>
      <c r="E285" s="80" t="s">
        <v>59</v>
      </c>
      <c r="F285" s="79">
        <v>7</v>
      </c>
      <c r="G285" s="81">
        <v>12022.5</v>
      </c>
      <c r="H285" s="81">
        <v>2547.0868500000006</v>
      </c>
    </row>
    <row r="286" spans="1:8" x14ac:dyDescent="0.25">
      <c r="A286" s="78">
        <v>41371</v>
      </c>
      <c r="B286" s="79">
        <v>1396</v>
      </c>
      <c r="C286" s="80" t="s">
        <v>53</v>
      </c>
      <c r="D286" s="80" t="s">
        <v>60</v>
      </c>
      <c r="E286" s="80" t="s">
        <v>59</v>
      </c>
      <c r="F286" s="79">
        <v>10</v>
      </c>
      <c r="G286" s="81">
        <v>3600</v>
      </c>
      <c r="H286" s="81">
        <v>3808.8</v>
      </c>
    </row>
    <row r="287" spans="1:8" x14ac:dyDescent="0.25">
      <c r="A287" s="78">
        <v>41372</v>
      </c>
      <c r="B287" s="79">
        <v>1397</v>
      </c>
      <c r="C287" s="80" t="s">
        <v>56</v>
      </c>
      <c r="D287" s="80" t="s">
        <v>60</v>
      </c>
      <c r="E287" s="80" t="s">
        <v>59</v>
      </c>
      <c r="F287" s="79">
        <v>8</v>
      </c>
      <c r="G287" s="81">
        <v>5136</v>
      </c>
      <c r="H287" s="81">
        <v>2781.9143999999997</v>
      </c>
    </row>
    <row r="288" spans="1:8" x14ac:dyDescent="0.25">
      <c r="A288" s="78">
        <v>41373</v>
      </c>
      <c r="B288" s="79">
        <v>1398</v>
      </c>
      <c r="C288" s="80" t="s">
        <v>57</v>
      </c>
      <c r="D288" s="80" t="s">
        <v>60</v>
      </c>
      <c r="E288" s="80" t="s">
        <v>55</v>
      </c>
      <c r="F288" s="79">
        <v>9</v>
      </c>
      <c r="G288" s="81">
        <v>2430</v>
      </c>
      <c r="H288" s="81">
        <v>5209.920000000001</v>
      </c>
    </row>
    <row r="289" spans="1:8" x14ac:dyDescent="0.25">
      <c r="A289" s="78">
        <v>41374</v>
      </c>
      <c r="B289" s="79">
        <v>1399</v>
      </c>
      <c r="C289" s="80" t="s">
        <v>53</v>
      </c>
      <c r="D289" s="80" t="s">
        <v>60</v>
      </c>
      <c r="E289" s="80" t="s">
        <v>55</v>
      </c>
      <c r="F289" s="79">
        <v>10</v>
      </c>
      <c r="G289" s="81">
        <v>10160</v>
      </c>
      <c r="H289" s="81">
        <v>3020.5679999999998</v>
      </c>
    </row>
    <row r="290" spans="1:8" x14ac:dyDescent="0.25">
      <c r="A290" s="78">
        <v>41375</v>
      </c>
      <c r="B290" s="79">
        <v>1400</v>
      </c>
      <c r="C290" s="80" t="s">
        <v>56</v>
      </c>
      <c r="D290" s="80" t="s">
        <v>60</v>
      </c>
      <c r="E290" s="80" t="s">
        <v>55</v>
      </c>
      <c r="F290" s="79">
        <v>7</v>
      </c>
      <c r="G290" s="81">
        <v>8379</v>
      </c>
      <c r="H290" s="81">
        <v>4688.0505000000003</v>
      </c>
    </row>
    <row r="291" spans="1:8" x14ac:dyDescent="0.25">
      <c r="A291" s="78">
        <v>41376</v>
      </c>
      <c r="B291" s="79">
        <v>1401</v>
      </c>
      <c r="C291" s="80" t="s">
        <v>57</v>
      </c>
      <c r="D291" s="80" t="s">
        <v>60</v>
      </c>
      <c r="E291" s="80" t="s">
        <v>58</v>
      </c>
      <c r="F291" s="79">
        <v>10</v>
      </c>
      <c r="G291" s="81">
        <v>3420</v>
      </c>
      <c r="H291" s="81">
        <v>1141.596</v>
      </c>
    </row>
    <row r="292" spans="1:8" x14ac:dyDescent="0.25">
      <c r="A292" s="78">
        <v>41377</v>
      </c>
      <c r="B292" s="79">
        <v>1402</v>
      </c>
      <c r="C292" s="80" t="s">
        <v>53</v>
      </c>
      <c r="D292" s="80" t="s">
        <v>60</v>
      </c>
      <c r="E292" s="80" t="s">
        <v>58</v>
      </c>
      <c r="F292" s="79">
        <v>7</v>
      </c>
      <c r="G292" s="81">
        <v>2572.5</v>
      </c>
      <c r="H292" s="81">
        <v>1882.5554999999999</v>
      </c>
    </row>
    <row r="293" spans="1:8" x14ac:dyDescent="0.25">
      <c r="A293" s="78">
        <v>41378</v>
      </c>
      <c r="B293" s="79">
        <v>1403</v>
      </c>
      <c r="C293" s="80" t="s">
        <v>56</v>
      </c>
      <c r="D293" s="80" t="s">
        <v>60</v>
      </c>
      <c r="E293" s="80" t="s">
        <v>58</v>
      </c>
      <c r="F293" s="79">
        <v>7</v>
      </c>
      <c r="G293" s="81">
        <v>12652.5</v>
      </c>
      <c r="H293" s="81">
        <v>807.73559999999998</v>
      </c>
    </row>
    <row r="294" spans="1:8" x14ac:dyDescent="0.25">
      <c r="A294" s="78">
        <v>41379</v>
      </c>
      <c r="B294" s="79">
        <v>1404</v>
      </c>
      <c r="C294" s="80" t="s">
        <v>57</v>
      </c>
      <c r="D294" s="80" t="s">
        <v>60</v>
      </c>
      <c r="E294" s="80" t="s">
        <v>59</v>
      </c>
      <c r="F294" s="79">
        <v>6</v>
      </c>
      <c r="G294" s="81">
        <v>8856</v>
      </c>
      <c r="H294" s="81">
        <v>4363.7939999999999</v>
      </c>
    </row>
    <row r="295" spans="1:8" x14ac:dyDescent="0.25">
      <c r="A295" s="78">
        <v>41380</v>
      </c>
      <c r="B295" s="79">
        <v>1405</v>
      </c>
      <c r="C295" s="80" t="s">
        <v>53</v>
      </c>
      <c r="D295" s="80" t="s">
        <v>60</v>
      </c>
      <c r="E295" s="80" t="s">
        <v>59</v>
      </c>
      <c r="F295" s="79">
        <v>7</v>
      </c>
      <c r="G295" s="81">
        <v>8820</v>
      </c>
      <c r="H295" s="81">
        <v>2115.6239999999998</v>
      </c>
    </row>
    <row r="296" spans="1:8" x14ac:dyDescent="0.25">
      <c r="A296" s="78">
        <v>41381</v>
      </c>
      <c r="B296" s="79">
        <v>1406</v>
      </c>
      <c r="C296" s="80" t="s">
        <v>56</v>
      </c>
      <c r="D296" s="80" t="s">
        <v>60</v>
      </c>
      <c r="E296" s="80" t="s">
        <v>59</v>
      </c>
      <c r="F296" s="79">
        <v>9</v>
      </c>
      <c r="G296" s="81">
        <v>13230</v>
      </c>
      <c r="H296" s="81">
        <v>2436.9659999999999</v>
      </c>
    </row>
    <row r="297" spans="1:8" x14ac:dyDescent="0.25">
      <c r="A297" s="78">
        <v>41382</v>
      </c>
      <c r="B297" s="79">
        <v>1407</v>
      </c>
      <c r="C297" s="80" t="s">
        <v>57</v>
      </c>
      <c r="D297" s="80" t="s">
        <v>60</v>
      </c>
      <c r="E297" s="80" t="s">
        <v>55</v>
      </c>
      <c r="F297" s="79">
        <v>6</v>
      </c>
      <c r="G297" s="81">
        <v>6358.5</v>
      </c>
      <c r="H297" s="81">
        <v>2668.0265999999992</v>
      </c>
    </row>
    <row r="298" spans="1:8" x14ac:dyDescent="0.25">
      <c r="A298" s="78">
        <v>41383</v>
      </c>
      <c r="B298" s="79">
        <v>1408</v>
      </c>
      <c r="C298" s="80" t="s">
        <v>53</v>
      </c>
      <c r="D298" s="80" t="s">
        <v>60</v>
      </c>
      <c r="E298" s="80" t="s">
        <v>55</v>
      </c>
      <c r="F298" s="79">
        <v>9</v>
      </c>
      <c r="G298" s="81">
        <v>13095</v>
      </c>
      <c r="H298" s="81">
        <v>1701.3023999999998</v>
      </c>
    </row>
    <row r="299" spans="1:8" x14ac:dyDescent="0.25">
      <c r="A299" s="78">
        <v>41384</v>
      </c>
      <c r="B299" s="79">
        <v>1409</v>
      </c>
      <c r="C299" s="80" t="s">
        <v>56</v>
      </c>
      <c r="D299" s="80" t="s">
        <v>60</v>
      </c>
      <c r="E299" s="80" t="s">
        <v>55</v>
      </c>
      <c r="F299" s="79">
        <v>7</v>
      </c>
      <c r="G299" s="81">
        <v>3822</v>
      </c>
      <c r="H299" s="81">
        <v>3359.538</v>
      </c>
    </row>
    <row r="300" spans="1:8" x14ac:dyDescent="0.25">
      <c r="A300" s="78">
        <v>41385</v>
      </c>
      <c r="B300" s="79">
        <v>1410</v>
      </c>
      <c r="C300" s="80" t="s">
        <v>57</v>
      </c>
      <c r="D300" s="80" t="s">
        <v>60</v>
      </c>
      <c r="E300" s="80" t="s">
        <v>58</v>
      </c>
      <c r="F300" s="79">
        <v>10</v>
      </c>
      <c r="G300" s="81">
        <v>13600</v>
      </c>
      <c r="H300" s="81">
        <v>5811.2800000000007</v>
      </c>
    </row>
    <row r="301" spans="1:8" x14ac:dyDescent="0.25">
      <c r="A301" s="78">
        <v>41386</v>
      </c>
      <c r="B301" s="79">
        <v>1411</v>
      </c>
      <c r="C301" s="80" t="s">
        <v>53</v>
      </c>
      <c r="D301" s="80" t="s">
        <v>60</v>
      </c>
      <c r="E301" s="80" t="s">
        <v>58</v>
      </c>
      <c r="F301" s="79">
        <v>8</v>
      </c>
      <c r="G301" s="81">
        <v>8640</v>
      </c>
      <c r="H301" s="81">
        <v>4520.880000000001</v>
      </c>
    </row>
    <row r="302" spans="1:8" x14ac:dyDescent="0.25">
      <c r="A302" s="78">
        <v>41387</v>
      </c>
      <c r="B302" s="79">
        <v>1412</v>
      </c>
      <c r="C302" s="80" t="s">
        <v>56</v>
      </c>
      <c r="D302" s="80" t="s">
        <v>60</v>
      </c>
      <c r="E302" s="80" t="s">
        <v>58</v>
      </c>
      <c r="F302" s="79">
        <v>9</v>
      </c>
      <c r="G302" s="81">
        <v>2421</v>
      </c>
      <c r="H302" s="81">
        <v>3976.4924999999998</v>
      </c>
    </row>
    <row r="303" spans="1:8" x14ac:dyDescent="0.25">
      <c r="A303" s="78">
        <v>41388</v>
      </c>
      <c r="B303" s="79">
        <v>1413</v>
      </c>
      <c r="C303" s="80" t="s">
        <v>57</v>
      </c>
      <c r="D303" s="80" t="s">
        <v>60</v>
      </c>
      <c r="E303" s="80" t="s">
        <v>59</v>
      </c>
      <c r="F303" s="79">
        <v>6</v>
      </c>
      <c r="G303" s="81">
        <v>7290</v>
      </c>
      <c r="H303" s="81">
        <v>3423.5662499999999</v>
      </c>
    </row>
    <row r="304" spans="1:8" x14ac:dyDescent="0.25">
      <c r="A304" s="78">
        <v>41389</v>
      </c>
      <c r="B304" s="79">
        <v>1414</v>
      </c>
      <c r="C304" s="80" t="s">
        <v>53</v>
      </c>
      <c r="D304" s="80" t="s">
        <v>60</v>
      </c>
      <c r="E304" s="80" t="s">
        <v>59</v>
      </c>
      <c r="F304" s="79">
        <v>8</v>
      </c>
      <c r="G304" s="81">
        <v>6192</v>
      </c>
      <c r="H304" s="81">
        <v>2479.8959999999997</v>
      </c>
    </row>
    <row r="305" spans="1:8" x14ac:dyDescent="0.25">
      <c r="A305" s="78">
        <v>41390</v>
      </c>
      <c r="B305" s="79">
        <v>1415</v>
      </c>
      <c r="C305" s="80" t="s">
        <v>56</v>
      </c>
      <c r="D305" s="80" t="s">
        <v>60</v>
      </c>
      <c r="E305" s="80" t="s">
        <v>59</v>
      </c>
      <c r="F305" s="79">
        <v>6</v>
      </c>
      <c r="G305" s="81">
        <v>2146.5</v>
      </c>
      <c r="H305" s="81">
        <v>2718.7569000000003</v>
      </c>
    </row>
    <row r="306" spans="1:8" x14ac:dyDescent="0.25">
      <c r="A306" s="78">
        <v>41391</v>
      </c>
      <c r="B306" s="79">
        <v>1416</v>
      </c>
      <c r="C306" s="80" t="s">
        <v>57</v>
      </c>
      <c r="D306" s="80" t="s">
        <v>60</v>
      </c>
      <c r="E306" s="80" t="s">
        <v>55</v>
      </c>
      <c r="F306" s="79">
        <v>7</v>
      </c>
      <c r="G306" s="81">
        <v>7528.5</v>
      </c>
      <c r="H306" s="81">
        <v>769.66364999999985</v>
      </c>
    </row>
    <row r="307" spans="1:8" x14ac:dyDescent="0.25">
      <c r="A307" s="78">
        <v>41392</v>
      </c>
      <c r="B307" s="79">
        <v>1417</v>
      </c>
      <c r="C307" s="80" t="s">
        <v>53</v>
      </c>
      <c r="D307" s="80" t="s">
        <v>60</v>
      </c>
      <c r="E307" s="80" t="s">
        <v>55</v>
      </c>
      <c r="F307" s="79">
        <v>6</v>
      </c>
      <c r="G307" s="81">
        <v>2106</v>
      </c>
      <c r="H307" s="81">
        <v>1447.6644000000001</v>
      </c>
    </row>
    <row r="308" spans="1:8" x14ac:dyDescent="0.25">
      <c r="A308" s="78">
        <v>41393</v>
      </c>
      <c r="B308" s="79">
        <v>1418</v>
      </c>
      <c r="C308" s="80" t="s">
        <v>56</v>
      </c>
      <c r="D308" s="80" t="s">
        <v>60</v>
      </c>
      <c r="E308" s="80" t="s">
        <v>55</v>
      </c>
      <c r="F308" s="79">
        <v>10</v>
      </c>
      <c r="G308" s="81">
        <v>8480</v>
      </c>
      <c r="H308" s="81">
        <v>2146.5</v>
      </c>
    </row>
    <row r="309" spans="1:8" x14ac:dyDescent="0.25">
      <c r="A309" s="78">
        <v>41394</v>
      </c>
      <c r="B309" s="79">
        <v>1419</v>
      </c>
      <c r="C309" s="80" t="s">
        <v>57</v>
      </c>
      <c r="D309" s="80" t="s">
        <v>60</v>
      </c>
      <c r="E309" s="80" t="s">
        <v>58</v>
      </c>
      <c r="F309" s="79">
        <v>6</v>
      </c>
      <c r="G309" s="81">
        <v>4266</v>
      </c>
      <c r="H309" s="81">
        <v>665.92259999999999</v>
      </c>
    </row>
    <row r="310" spans="1:8" x14ac:dyDescent="0.25">
      <c r="A310" s="78">
        <v>41395</v>
      </c>
      <c r="B310" s="79">
        <v>1420</v>
      </c>
      <c r="C310" s="80" t="s">
        <v>53</v>
      </c>
      <c r="D310" s="80" t="s">
        <v>60</v>
      </c>
      <c r="E310" s="80" t="s">
        <v>58</v>
      </c>
      <c r="F310" s="79">
        <v>10</v>
      </c>
      <c r="G310" s="81">
        <v>7245</v>
      </c>
      <c r="H310" s="81">
        <v>3210.2594999999997</v>
      </c>
    </row>
    <row r="311" spans="1:8" x14ac:dyDescent="0.25">
      <c r="A311" s="78">
        <v>41396</v>
      </c>
      <c r="B311" s="79">
        <v>1421</v>
      </c>
      <c r="C311" s="80" t="s">
        <v>56</v>
      </c>
      <c r="D311" s="80" t="s">
        <v>60</v>
      </c>
      <c r="E311" s="80" t="s">
        <v>58</v>
      </c>
      <c r="F311" s="79">
        <v>9</v>
      </c>
      <c r="G311" s="81">
        <v>1552.5</v>
      </c>
      <c r="H311" s="81">
        <v>2023.8390000000002</v>
      </c>
    </row>
    <row r="312" spans="1:8" x14ac:dyDescent="0.25">
      <c r="A312" s="78">
        <v>41397</v>
      </c>
      <c r="B312" s="79">
        <v>1422</v>
      </c>
      <c r="C312" s="80" t="s">
        <v>57</v>
      </c>
      <c r="D312" s="80" t="s">
        <v>60</v>
      </c>
      <c r="E312" s="80" t="s">
        <v>59</v>
      </c>
      <c r="F312" s="79">
        <v>6</v>
      </c>
      <c r="G312" s="81">
        <v>2151</v>
      </c>
      <c r="H312" s="81">
        <v>3784.8995999999997</v>
      </c>
    </row>
    <row r="313" spans="1:8" x14ac:dyDescent="0.25">
      <c r="A313" s="78">
        <v>41398</v>
      </c>
      <c r="B313" s="79">
        <v>1423</v>
      </c>
      <c r="C313" s="80" t="s">
        <v>53</v>
      </c>
      <c r="D313" s="80" t="s">
        <v>60</v>
      </c>
      <c r="E313" s="80" t="s">
        <v>59</v>
      </c>
      <c r="F313" s="79">
        <v>6</v>
      </c>
      <c r="G313" s="81">
        <v>7222.5</v>
      </c>
      <c r="H313" s="81">
        <v>1295.7165</v>
      </c>
    </row>
    <row r="314" spans="1:8" x14ac:dyDescent="0.25">
      <c r="A314" s="78">
        <v>41399</v>
      </c>
      <c r="B314" s="79">
        <v>1424</v>
      </c>
      <c r="C314" s="80" t="s">
        <v>56</v>
      </c>
      <c r="D314" s="80" t="s">
        <v>60</v>
      </c>
      <c r="E314" s="80" t="s">
        <v>59</v>
      </c>
      <c r="F314" s="79">
        <v>6</v>
      </c>
      <c r="G314" s="81">
        <v>7632</v>
      </c>
      <c r="H314" s="81">
        <v>2415.5280000000002</v>
      </c>
    </row>
    <row r="315" spans="1:8" x14ac:dyDescent="0.25">
      <c r="A315" s="78">
        <v>41400</v>
      </c>
      <c r="B315" s="79">
        <v>1425</v>
      </c>
      <c r="C315" s="80" t="s">
        <v>57</v>
      </c>
      <c r="D315" s="80" t="s">
        <v>60</v>
      </c>
      <c r="E315" s="80" t="s">
        <v>55</v>
      </c>
      <c r="F315" s="79">
        <v>9</v>
      </c>
      <c r="G315" s="81">
        <v>10476</v>
      </c>
      <c r="H315" s="81">
        <v>4955.1480000000001</v>
      </c>
    </row>
    <row r="316" spans="1:8" x14ac:dyDescent="0.25">
      <c r="A316" s="78">
        <v>41401</v>
      </c>
      <c r="B316" s="79">
        <v>1426</v>
      </c>
      <c r="C316" s="80" t="s">
        <v>53</v>
      </c>
      <c r="D316" s="80" t="s">
        <v>60</v>
      </c>
      <c r="E316" s="80" t="s">
        <v>55</v>
      </c>
      <c r="F316" s="79">
        <v>7</v>
      </c>
      <c r="G316" s="81">
        <v>6930</v>
      </c>
      <c r="H316" s="81">
        <v>703.74149999999997</v>
      </c>
    </row>
    <row r="317" spans="1:8" x14ac:dyDescent="0.25">
      <c r="A317" s="78">
        <v>41767</v>
      </c>
      <c r="B317" s="79">
        <v>1427</v>
      </c>
      <c r="C317" s="80" t="s">
        <v>56</v>
      </c>
      <c r="D317" s="80" t="s">
        <v>60</v>
      </c>
      <c r="E317" s="80" t="s">
        <v>55</v>
      </c>
      <c r="F317" s="79">
        <v>8</v>
      </c>
      <c r="G317" s="81">
        <v>10380</v>
      </c>
      <c r="H317" s="81">
        <v>2044.6523999999999</v>
      </c>
    </row>
    <row r="318" spans="1:8" x14ac:dyDescent="0.25">
      <c r="A318" s="78">
        <v>41768</v>
      </c>
      <c r="B318" s="79">
        <v>1428</v>
      </c>
      <c r="C318" s="80" t="s">
        <v>57</v>
      </c>
      <c r="D318" s="80" t="s">
        <v>60</v>
      </c>
      <c r="E318" s="80" t="s">
        <v>58</v>
      </c>
      <c r="F318" s="79">
        <v>7</v>
      </c>
      <c r="G318" s="81">
        <v>11088</v>
      </c>
      <c r="H318" s="81">
        <v>3463.8912</v>
      </c>
    </row>
    <row r="319" spans="1:8" x14ac:dyDescent="0.25">
      <c r="A319" s="78">
        <v>41769</v>
      </c>
      <c r="B319" s="79">
        <v>1429</v>
      </c>
      <c r="C319" s="80" t="s">
        <v>53</v>
      </c>
      <c r="D319" s="80" t="s">
        <v>60</v>
      </c>
      <c r="E319" s="80" t="s">
        <v>58</v>
      </c>
      <c r="F319" s="79">
        <v>6</v>
      </c>
      <c r="G319" s="81">
        <v>5535</v>
      </c>
      <c r="H319" s="81">
        <v>3875.4224999999997</v>
      </c>
    </row>
    <row r="320" spans="1:8" x14ac:dyDescent="0.25">
      <c r="A320" s="78">
        <v>41770</v>
      </c>
      <c r="B320" s="79">
        <v>1430</v>
      </c>
      <c r="C320" s="80" t="s">
        <v>56</v>
      </c>
      <c r="D320" s="80" t="s">
        <v>60</v>
      </c>
      <c r="E320" s="80" t="s">
        <v>58</v>
      </c>
      <c r="F320" s="79">
        <v>9</v>
      </c>
      <c r="G320" s="81">
        <v>5058</v>
      </c>
      <c r="H320" s="81">
        <v>1083.9294</v>
      </c>
    </row>
    <row r="321" spans="1:8" x14ac:dyDescent="0.25">
      <c r="A321" s="78">
        <v>41771</v>
      </c>
      <c r="B321" s="79">
        <v>1431</v>
      </c>
      <c r="C321" s="80" t="s">
        <v>57</v>
      </c>
      <c r="D321" s="80" t="s">
        <v>60</v>
      </c>
      <c r="E321" s="80" t="s">
        <v>59</v>
      </c>
      <c r="F321" s="79">
        <v>8</v>
      </c>
      <c r="G321" s="81">
        <v>11680</v>
      </c>
      <c r="H321" s="81">
        <v>1725.8368</v>
      </c>
    </row>
    <row r="322" spans="1:8" x14ac:dyDescent="0.25">
      <c r="A322" s="78">
        <v>41772</v>
      </c>
      <c r="B322" s="79">
        <v>1432</v>
      </c>
      <c r="C322" s="80" t="s">
        <v>53</v>
      </c>
      <c r="D322" s="80" t="s">
        <v>60</v>
      </c>
      <c r="E322" s="80" t="s">
        <v>59</v>
      </c>
      <c r="F322" s="79">
        <v>6</v>
      </c>
      <c r="G322" s="81">
        <v>9684</v>
      </c>
      <c r="H322" s="81">
        <v>833.55029999999999</v>
      </c>
    </row>
    <row r="323" spans="1:8" x14ac:dyDescent="0.25">
      <c r="A323" s="78">
        <v>41773</v>
      </c>
      <c r="B323" s="79">
        <v>1433</v>
      </c>
      <c r="C323" s="80" t="s">
        <v>56</v>
      </c>
      <c r="D323" s="80" t="s">
        <v>60</v>
      </c>
      <c r="E323" s="80" t="s">
        <v>59</v>
      </c>
      <c r="F323" s="79">
        <v>8</v>
      </c>
      <c r="G323" s="81">
        <v>4176</v>
      </c>
      <c r="H323" s="81">
        <v>1383.9264000000001</v>
      </c>
    </row>
    <row r="324" spans="1:8" x14ac:dyDescent="0.25">
      <c r="A324" s="78">
        <v>41774</v>
      </c>
      <c r="B324" s="79">
        <v>1434</v>
      </c>
      <c r="C324" s="80" t="s">
        <v>57</v>
      </c>
      <c r="D324" s="80" t="s">
        <v>60</v>
      </c>
      <c r="E324" s="80" t="s">
        <v>55</v>
      </c>
      <c r="F324" s="79">
        <v>10</v>
      </c>
      <c r="G324" s="81">
        <v>6345</v>
      </c>
      <c r="H324" s="81">
        <v>724.81050000000005</v>
      </c>
    </row>
    <row r="325" spans="1:8" x14ac:dyDescent="0.25">
      <c r="A325" s="78">
        <v>41775</v>
      </c>
      <c r="B325" s="79">
        <v>1435</v>
      </c>
      <c r="C325" s="80" t="s">
        <v>53</v>
      </c>
      <c r="D325" s="80" t="s">
        <v>60</v>
      </c>
      <c r="E325" s="80" t="s">
        <v>55</v>
      </c>
      <c r="F325" s="79">
        <v>9</v>
      </c>
      <c r="G325" s="81">
        <v>9126</v>
      </c>
      <c r="H325" s="81">
        <v>1822.4621999999999</v>
      </c>
    </row>
    <row r="326" spans="1:8" x14ac:dyDescent="0.25">
      <c r="A326" s="78">
        <v>41776</v>
      </c>
      <c r="B326" s="79">
        <v>1436</v>
      </c>
      <c r="C326" s="80" t="s">
        <v>56</v>
      </c>
      <c r="D326" s="80" t="s">
        <v>60</v>
      </c>
      <c r="E326" s="80" t="s">
        <v>55</v>
      </c>
      <c r="F326" s="79">
        <v>9</v>
      </c>
      <c r="G326" s="81">
        <v>11205</v>
      </c>
      <c r="H326" s="81">
        <v>4979.5020000000004</v>
      </c>
    </row>
    <row r="327" spans="1:8" x14ac:dyDescent="0.25">
      <c r="A327" s="78">
        <v>41777</v>
      </c>
      <c r="B327" s="79">
        <v>1437</v>
      </c>
      <c r="C327" s="80" t="s">
        <v>57</v>
      </c>
      <c r="D327" s="80" t="s">
        <v>60</v>
      </c>
      <c r="E327" s="80" t="s">
        <v>58</v>
      </c>
      <c r="F327" s="79">
        <v>10</v>
      </c>
      <c r="G327" s="81">
        <v>6150</v>
      </c>
      <c r="H327" s="81">
        <v>1254.5999999999999</v>
      </c>
    </row>
    <row r="328" spans="1:8" x14ac:dyDescent="0.25">
      <c r="A328" s="78">
        <v>41778</v>
      </c>
      <c r="B328" s="79">
        <v>1438</v>
      </c>
      <c r="C328" s="80" t="s">
        <v>53</v>
      </c>
      <c r="D328" s="80" t="s">
        <v>60</v>
      </c>
      <c r="E328" s="80" t="s">
        <v>58</v>
      </c>
      <c r="F328" s="79">
        <v>8</v>
      </c>
      <c r="G328" s="81">
        <v>10860</v>
      </c>
      <c r="H328" s="81">
        <v>3724.9800000000005</v>
      </c>
    </row>
    <row r="329" spans="1:8" x14ac:dyDescent="0.25">
      <c r="A329" s="78">
        <v>41779</v>
      </c>
      <c r="B329" s="79">
        <v>1439</v>
      </c>
      <c r="C329" s="80" t="s">
        <v>56</v>
      </c>
      <c r="D329" s="80" t="s">
        <v>60</v>
      </c>
      <c r="E329" s="80" t="s">
        <v>58</v>
      </c>
      <c r="F329" s="79">
        <v>10</v>
      </c>
      <c r="G329" s="81">
        <v>8775</v>
      </c>
      <c r="H329" s="81">
        <v>3239.7299999999996</v>
      </c>
    </row>
    <row r="330" spans="1:8" x14ac:dyDescent="0.25">
      <c r="A330" s="78">
        <v>41780</v>
      </c>
      <c r="B330" s="79">
        <v>1440</v>
      </c>
      <c r="C330" s="80" t="s">
        <v>57</v>
      </c>
      <c r="D330" s="80" t="s">
        <v>60</v>
      </c>
      <c r="E330" s="80" t="s">
        <v>59</v>
      </c>
      <c r="F330" s="79">
        <v>6</v>
      </c>
      <c r="G330" s="81">
        <v>7317</v>
      </c>
      <c r="H330" s="81">
        <v>3698.4996000000001</v>
      </c>
    </row>
    <row r="331" spans="1:8" x14ac:dyDescent="0.25">
      <c r="A331" s="78">
        <v>41781</v>
      </c>
      <c r="B331" s="79">
        <v>1441</v>
      </c>
      <c r="C331" s="80" t="s">
        <v>53</v>
      </c>
      <c r="D331" s="80" t="s">
        <v>60</v>
      </c>
      <c r="E331" s="80" t="s">
        <v>59</v>
      </c>
      <c r="F331" s="79">
        <v>9</v>
      </c>
      <c r="G331" s="81">
        <v>6885</v>
      </c>
      <c r="H331" s="81">
        <v>2968.1235000000001</v>
      </c>
    </row>
    <row r="332" spans="1:8" x14ac:dyDescent="0.25">
      <c r="A332" s="78">
        <v>41782</v>
      </c>
      <c r="B332" s="79">
        <v>1442</v>
      </c>
      <c r="C332" s="80" t="s">
        <v>56</v>
      </c>
      <c r="D332" s="80" t="s">
        <v>60</v>
      </c>
      <c r="E332" s="80" t="s">
        <v>59</v>
      </c>
      <c r="F332" s="79">
        <v>8</v>
      </c>
      <c r="G332" s="81">
        <v>4608</v>
      </c>
      <c r="H332" s="81">
        <v>2087.424</v>
      </c>
    </row>
    <row r="333" spans="1:8" x14ac:dyDescent="0.25">
      <c r="A333" s="78">
        <v>41783</v>
      </c>
      <c r="B333" s="79">
        <v>1443</v>
      </c>
      <c r="C333" s="80" t="s">
        <v>57</v>
      </c>
      <c r="D333" s="80" t="s">
        <v>60</v>
      </c>
      <c r="E333" s="80" t="s">
        <v>55</v>
      </c>
      <c r="F333" s="79">
        <v>8</v>
      </c>
      <c r="G333" s="81">
        <v>6960</v>
      </c>
      <c r="H333" s="81">
        <v>1524.9359999999999</v>
      </c>
    </row>
    <row r="334" spans="1:8" x14ac:dyDescent="0.25">
      <c r="A334" s="78">
        <v>41784</v>
      </c>
      <c r="B334" s="79">
        <v>1444</v>
      </c>
      <c r="C334" s="80" t="s">
        <v>53</v>
      </c>
      <c r="D334" s="80" t="s">
        <v>60</v>
      </c>
      <c r="E334" s="80" t="s">
        <v>55</v>
      </c>
      <c r="F334" s="79">
        <v>10</v>
      </c>
      <c r="G334" s="81">
        <v>4940</v>
      </c>
      <c r="H334" s="81">
        <v>3269.2920000000004</v>
      </c>
    </row>
    <row r="335" spans="1:8" x14ac:dyDescent="0.25">
      <c r="A335" s="78">
        <v>41785</v>
      </c>
      <c r="B335" s="79">
        <v>1445</v>
      </c>
      <c r="C335" s="80" t="s">
        <v>56</v>
      </c>
      <c r="D335" s="80" t="s">
        <v>60</v>
      </c>
      <c r="E335" s="80" t="s">
        <v>55</v>
      </c>
      <c r="F335" s="79">
        <v>9</v>
      </c>
      <c r="G335" s="81">
        <v>4644</v>
      </c>
      <c r="H335" s="81">
        <v>840.7962</v>
      </c>
    </row>
    <row r="336" spans="1:8" x14ac:dyDescent="0.25">
      <c r="A336" s="78">
        <v>41786</v>
      </c>
      <c r="B336" s="79">
        <v>1446</v>
      </c>
      <c r="C336" s="80" t="s">
        <v>57</v>
      </c>
      <c r="D336" s="80" t="s">
        <v>60</v>
      </c>
      <c r="E336" s="80" t="s">
        <v>58</v>
      </c>
      <c r="F336" s="79">
        <v>9</v>
      </c>
      <c r="G336" s="81">
        <v>5040</v>
      </c>
      <c r="H336" s="81">
        <v>3241.7280000000001</v>
      </c>
    </row>
    <row r="337" spans="1:8" x14ac:dyDescent="0.25">
      <c r="A337" s="78">
        <v>41787</v>
      </c>
      <c r="B337" s="79">
        <v>1447</v>
      </c>
      <c r="C337" s="80" t="s">
        <v>53</v>
      </c>
      <c r="D337" s="80" t="s">
        <v>60</v>
      </c>
      <c r="E337" s="80" t="s">
        <v>58</v>
      </c>
      <c r="F337" s="79">
        <v>10</v>
      </c>
      <c r="G337" s="81">
        <v>3390</v>
      </c>
      <c r="H337" s="81">
        <v>601.72499999999991</v>
      </c>
    </row>
    <row r="338" spans="1:8" x14ac:dyDescent="0.25">
      <c r="A338" s="78">
        <v>41788</v>
      </c>
      <c r="B338" s="79">
        <v>1448</v>
      </c>
      <c r="C338" s="80" t="s">
        <v>56</v>
      </c>
      <c r="D338" s="80" t="s">
        <v>60</v>
      </c>
      <c r="E338" s="80" t="s">
        <v>58</v>
      </c>
      <c r="F338" s="79">
        <v>7</v>
      </c>
      <c r="G338" s="81">
        <v>2740.5</v>
      </c>
      <c r="H338" s="81">
        <v>1859.1551999999999</v>
      </c>
    </row>
    <row r="339" spans="1:8" x14ac:dyDescent="0.25">
      <c r="A339" s="78">
        <v>41789</v>
      </c>
      <c r="B339" s="79">
        <v>1449</v>
      </c>
      <c r="C339" s="80" t="s">
        <v>57</v>
      </c>
      <c r="D339" s="80" t="s">
        <v>60</v>
      </c>
      <c r="E339" s="80" t="s">
        <v>59</v>
      </c>
      <c r="F339" s="79">
        <v>9</v>
      </c>
      <c r="G339" s="81">
        <v>5454</v>
      </c>
      <c r="H339" s="81">
        <v>3256.8561</v>
      </c>
    </row>
    <row r="340" spans="1:8" x14ac:dyDescent="0.25">
      <c r="A340" s="78">
        <v>41790</v>
      </c>
      <c r="B340" s="79">
        <v>1450</v>
      </c>
      <c r="C340" s="80" t="s">
        <v>53</v>
      </c>
      <c r="D340" s="80" t="s">
        <v>60</v>
      </c>
      <c r="E340" s="80" t="s">
        <v>59</v>
      </c>
      <c r="F340" s="79">
        <v>7</v>
      </c>
      <c r="G340" s="81">
        <v>12337.5</v>
      </c>
      <c r="H340" s="81">
        <v>3086.8424999999993</v>
      </c>
    </row>
    <row r="341" spans="1:8" x14ac:dyDescent="0.25">
      <c r="A341" s="78">
        <v>41791</v>
      </c>
      <c r="B341" s="79">
        <v>1451</v>
      </c>
      <c r="C341" s="80" t="s">
        <v>56</v>
      </c>
      <c r="D341" s="80" t="s">
        <v>60</v>
      </c>
      <c r="E341" s="80" t="s">
        <v>59</v>
      </c>
      <c r="F341" s="79">
        <v>6</v>
      </c>
      <c r="G341" s="81">
        <v>9756</v>
      </c>
      <c r="H341" s="81">
        <v>1684.8612000000001</v>
      </c>
    </row>
    <row r="342" spans="1:8" x14ac:dyDescent="0.25">
      <c r="A342" s="78">
        <v>41792</v>
      </c>
      <c r="B342" s="79">
        <v>1452</v>
      </c>
      <c r="C342" s="80" t="s">
        <v>57</v>
      </c>
      <c r="D342" s="80" t="s">
        <v>60</v>
      </c>
      <c r="E342" s="80" t="s">
        <v>55</v>
      </c>
      <c r="F342" s="79">
        <v>7</v>
      </c>
      <c r="G342" s="81">
        <v>4851</v>
      </c>
      <c r="H342" s="81">
        <v>4334.8536000000004</v>
      </c>
    </row>
    <row r="343" spans="1:8" x14ac:dyDescent="0.25">
      <c r="A343" s="78">
        <v>41793</v>
      </c>
      <c r="B343" s="79">
        <v>1453</v>
      </c>
      <c r="C343" s="80" t="s">
        <v>53</v>
      </c>
      <c r="D343" s="80" t="s">
        <v>60</v>
      </c>
      <c r="E343" s="80" t="s">
        <v>55</v>
      </c>
      <c r="F343" s="79">
        <v>6</v>
      </c>
      <c r="G343" s="81">
        <v>2016</v>
      </c>
      <c r="H343" s="81">
        <v>3302.2080000000001</v>
      </c>
    </row>
    <row r="344" spans="1:8" x14ac:dyDescent="0.25">
      <c r="A344" s="78">
        <v>41794</v>
      </c>
      <c r="B344" s="79">
        <v>1454</v>
      </c>
      <c r="C344" s="80" t="s">
        <v>56</v>
      </c>
      <c r="D344" s="80" t="s">
        <v>60</v>
      </c>
      <c r="E344" s="80" t="s">
        <v>55</v>
      </c>
      <c r="F344" s="79">
        <v>9</v>
      </c>
      <c r="G344" s="81">
        <v>4806</v>
      </c>
      <c r="H344" s="81">
        <v>1068.6141</v>
      </c>
    </row>
    <row r="345" spans="1:8" x14ac:dyDescent="0.25">
      <c r="A345" s="78">
        <v>41795</v>
      </c>
      <c r="B345" s="79">
        <v>1455</v>
      </c>
      <c r="C345" s="80" t="s">
        <v>57</v>
      </c>
      <c r="D345" s="80" t="s">
        <v>60</v>
      </c>
      <c r="E345" s="80" t="s">
        <v>58</v>
      </c>
      <c r="F345" s="79">
        <v>9</v>
      </c>
      <c r="G345" s="81">
        <v>4716</v>
      </c>
      <c r="H345" s="81">
        <v>3319.1207999999997</v>
      </c>
    </row>
    <row r="346" spans="1:8" x14ac:dyDescent="0.25">
      <c r="A346" s="78">
        <v>41796</v>
      </c>
      <c r="B346" s="79">
        <v>1456</v>
      </c>
      <c r="C346" s="80" t="s">
        <v>53</v>
      </c>
      <c r="D346" s="80" t="s">
        <v>60</v>
      </c>
      <c r="E346" s="80" t="s">
        <v>58</v>
      </c>
      <c r="F346" s="79">
        <v>9</v>
      </c>
      <c r="G346" s="81">
        <v>11115</v>
      </c>
      <c r="H346" s="81">
        <v>2680.2710999999999</v>
      </c>
    </row>
    <row r="347" spans="1:8" x14ac:dyDescent="0.25">
      <c r="A347" s="78">
        <v>41797</v>
      </c>
      <c r="B347" s="79">
        <v>1457</v>
      </c>
      <c r="C347" s="80" t="s">
        <v>56</v>
      </c>
      <c r="D347" s="80" t="s">
        <v>60</v>
      </c>
      <c r="E347" s="80" t="s">
        <v>58</v>
      </c>
      <c r="F347" s="79">
        <v>6</v>
      </c>
      <c r="G347" s="81">
        <v>5224.5</v>
      </c>
      <c r="H347" s="81">
        <v>2312.712</v>
      </c>
    </row>
    <row r="348" spans="1:8" x14ac:dyDescent="0.25">
      <c r="A348" s="78">
        <v>41798</v>
      </c>
      <c r="B348" s="79">
        <v>1458</v>
      </c>
      <c r="C348" s="80" t="s">
        <v>57</v>
      </c>
      <c r="D348" s="80" t="s">
        <v>60</v>
      </c>
      <c r="E348" s="80" t="s">
        <v>59</v>
      </c>
      <c r="F348" s="79">
        <v>6</v>
      </c>
      <c r="G348" s="81">
        <v>4131</v>
      </c>
      <c r="H348" s="81">
        <v>2968.5365999999999</v>
      </c>
    </row>
    <row r="349" spans="1:8" x14ac:dyDescent="0.25">
      <c r="A349" s="78">
        <v>41799</v>
      </c>
      <c r="B349" s="79">
        <v>1459</v>
      </c>
      <c r="C349" s="80" t="s">
        <v>53</v>
      </c>
      <c r="D349" s="80" t="s">
        <v>60</v>
      </c>
      <c r="E349" s="80" t="s">
        <v>59</v>
      </c>
      <c r="F349" s="79">
        <v>6</v>
      </c>
      <c r="G349" s="81">
        <v>2808</v>
      </c>
      <c r="H349" s="81">
        <v>2322.2159999999994</v>
      </c>
    </row>
    <row r="350" spans="1:8" x14ac:dyDescent="0.25">
      <c r="A350" s="78">
        <v>41800</v>
      </c>
      <c r="B350" s="79">
        <v>1460</v>
      </c>
      <c r="C350" s="80" t="s">
        <v>56</v>
      </c>
      <c r="D350" s="80" t="s">
        <v>60</v>
      </c>
      <c r="E350" s="80" t="s">
        <v>59</v>
      </c>
      <c r="F350" s="79">
        <v>7</v>
      </c>
      <c r="G350" s="81">
        <v>1564.5</v>
      </c>
      <c r="H350" s="81">
        <v>2080.7849999999999</v>
      </c>
    </row>
    <row r="351" spans="1:8" x14ac:dyDescent="0.25">
      <c r="A351" s="78">
        <v>41801</v>
      </c>
      <c r="B351" s="79">
        <v>1461</v>
      </c>
      <c r="C351" s="80" t="s">
        <v>57</v>
      </c>
      <c r="D351" s="80" t="s">
        <v>60</v>
      </c>
      <c r="E351" s="80" t="s">
        <v>55</v>
      </c>
      <c r="F351" s="79">
        <v>8</v>
      </c>
      <c r="G351" s="81">
        <v>11088</v>
      </c>
      <c r="H351" s="81">
        <v>3958.4160000000002</v>
      </c>
    </row>
    <row r="352" spans="1:8" x14ac:dyDescent="0.25">
      <c r="A352" s="78">
        <v>41802</v>
      </c>
      <c r="B352" s="79">
        <v>1462</v>
      </c>
      <c r="C352" s="80" t="s">
        <v>53</v>
      </c>
      <c r="D352" s="80" t="s">
        <v>60</v>
      </c>
      <c r="E352" s="80" t="s">
        <v>55</v>
      </c>
      <c r="F352" s="79">
        <v>10</v>
      </c>
      <c r="G352" s="81">
        <v>11640</v>
      </c>
      <c r="H352" s="81">
        <v>2337.3119999999999</v>
      </c>
    </row>
    <row r="353" spans="1:8" x14ac:dyDescent="0.25">
      <c r="A353" s="78">
        <v>41803</v>
      </c>
      <c r="B353" s="79">
        <v>1463</v>
      </c>
      <c r="C353" s="80" t="s">
        <v>56</v>
      </c>
      <c r="D353" s="80" t="s">
        <v>60</v>
      </c>
      <c r="E353" s="80" t="s">
        <v>55</v>
      </c>
      <c r="F353" s="79">
        <v>6</v>
      </c>
      <c r="G353" s="81">
        <v>6804</v>
      </c>
      <c r="H353" s="81">
        <v>2270.3247000000001</v>
      </c>
    </row>
    <row r="354" spans="1:8" x14ac:dyDescent="0.25">
      <c r="A354" s="78">
        <v>41804</v>
      </c>
      <c r="B354" s="79">
        <v>1464</v>
      </c>
      <c r="C354" s="80" t="s">
        <v>57</v>
      </c>
      <c r="D354" s="80" t="s">
        <v>60</v>
      </c>
      <c r="E354" s="80" t="s">
        <v>58</v>
      </c>
      <c r="F354" s="79">
        <v>10</v>
      </c>
      <c r="G354" s="81">
        <v>7860</v>
      </c>
      <c r="H354" s="81">
        <v>1799.94</v>
      </c>
    </row>
    <row r="355" spans="1:8" x14ac:dyDescent="0.25">
      <c r="A355" s="78">
        <v>41805</v>
      </c>
      <c r="B355" s="79">
        <v>1465</v>
      </c>
      <c r="C355" s="80" t="s">
        <v>53</v>
      </c>
      <c r="D355" s="80" t="s">
        <v>60</v>
      </c>
      <c r="E355" s="80" t="s">
        <v>58</v>
      </c>
      <c r="F355" s="79">
        <v>8</v>
      </c>
      <c r="G355" s="81">
        <v>7296</v>
      </c>
      <c r="H355" s="81">
        <v>696.03840000000002</v>
      </c>
    </row>
    <row r="356" spans="1:8" x14ac:dyDescent="0.25">
      <c r="A356" s="78">
        <v>41806</v>
      </c>
      <c r="B356" s="79">
        <v>1466</v>
      </c>
      <c r="C356" s="80" t="s">
        <v>56</v>
      </c>
      <c r="D356" s="80" t="s">
        <v>60</v>
      </c>
      <c r="E356" s="80" t="s">
        <v>58</v>
      </c>
      <c r="F356" s="79">
        <v>9</v>
      </c>
      <c r="G356" s="81">
        <v>9585</v>
      </c>
      <c r="H356" s="81">
        <v>1396.3428000000001</v>
      </c>
    </row>
    <row r="357" spans="1:8" x14ac:dyDescent="0.25">
      <c r="A357" s="78">
        <v>41807</v>
      </c>
      <c r="B357" s="79">
        <v>1467</v>
      </c>
      <c r="C357" s="80" t="s">
        <v>57</v>
      </c>
      <c r="D357" s="80" t="s">
        <v>60</v>
      </c>
      <c r="E357" s="80" t="s">
        <v>59</v>
      </c>
      <c r="F357" s="79">
        <v>6</v>
      </c>
      <c r="G357" s="81">
        <v>4860</v>
      </c>
      <c r="H357" s="81">
        <v>584.17200000000003</v>
      </c>
    </row>
    <row r="358" spans="1:8" x14ac:dyDescent="0.25">
      <c r="A358" s="78">
        <v>41808</v>
      </c>
      <c r="B358" s="79">
        <v>1468</v>
      </c>
      <c r="C358" s="80" t="s">
        <v>53</v>
      </c>
      <c r="D358" s="80" t="s">
        <v>60</v>
      </c>
      <c r="E358" s="80" t="s">
        <v>59</v>
      </c>
      <c r="F358" s="79">
        <v>9</v>
      </c>
      <c r="G358" s="81">
        <v>3267</v>
      </c>
      <c r="H358" s="81">
        <v>1181.0205000000001</v>
      </c>
    </row>
    <row r="359" spans="1:8" x14ac:dyDescent="0.25">
      <c r="A359" s="78">
        <v>41809</v>
      </c>
      <c r="B359" s="79">
        <v>1469</v>
      </c>
      <c r="C359" s="80" t="s">
        <v>56</v>
      </c>
      <c r="D359" s="80" t="s">
        <v>60</v>
      </c>
      <c r="E359" s="80" t="s">
        <v>59</v>
      </c>
      <c r="F359" s="79">
        <v>8</v>
      </c>
      <c r="G359" s="81">
        <v>6984</v>
      </c>
      <c r="H359" s="81">
        <v>1797.2159999999999</v>
      </c>
    </row>
    <row r="360" spans="1:8" x14ac:dyDescent="0.25">
      <c r="A360" s="78">
        <v>41810</v>
      </c>
      <c r="B360" s="79">
        <v>1470</v>
      </c>
      <c r="C360" s="80" t="s">
        <v>57</v>
      </c>
      <c r="D360" s="80" t="s">
        <v>60</v>
      </c>
      <c r="E360" s="80" t="s">
        <v>55</v>
      </c>
      <c r="F360" s="79">
        <v>9</v>
      </c>
      <c r="G360" s="81">
        <v>1539</v>
      </c>
      <c r="H360" s="81">
        <v>3237.2865000000002</v>
      </c>
    </row>
    <row r="361" spans="1:8" x14ac:dyDescent="0.25">
      <c r="A361" s="78">
        <v>41811</v>
      </c>
      <c r="B361" s="79">
        <v>1471</v>
      </c>
      <c r="C361" s="80" t="s">
        <v>53</v>
      </c>
      <c r="D361" s="80" t="s">
        <v>60</v>
      </c>
      <c r="E361" s="80" t="s">
        <v>55</v>
      </c>
      <c r="F361" s="79">
        <v>7</v>
      </c>
      <c r="G361" s="81">
        <v>3465</v>
      </c>
      <c r="H361" s="81">
        <v>1443.1725000000001</v>
      </c>
    </row>
    <row r="362" spans="1:8" x14ac:dyDescent="0.25">
      <c r="A362" s="78">
        <v>41812</v>
      </c>
      <c r="B362" s="79">
        <v>1472</v>
      </c>
      <c r="C362" s="80" t="s">
        <v>56</v>
      </c>
      <c r="D362" s="80" t="s">
        <v>60</v>
      </c>
      <c r="E362" s="80" t="s">
        <v>55</v>
      </c>
      <c r="F362" s="79">
        <v>9</v>
      </c>
      <c r="G362" s="81">
        <v>14512.5</v>
      </c>
      <c r="H362" s="81">
        <v>2066.58</v>
      </c>
    </row>
    <row r="363" spans="1:8" x14ac:dyDescent="0.25">
      <c r="A363" s="78">
        <v>41813</v>
      </c>
      <c r="B363" s="79">
        <v>1473</v>
      </c>
      <c r="C363" s="80" t="s">
        <v>57</v>
      </c>
      <c r="D363" s="80" t="s">
        <v>60</v>
      </c>
      <c r="E363" s="80" t="s">
        <v>58</v>
      </c>
      <c r="F363" s="79">
        <v>7</v>
      </c>
      <c r="G363" s="81">
        <v>5733</v>
      </c>
      <c r="H363" s="81">
        <v>4751.2237500000001</v>
      </c>
    </row>
    <row r="364" spans="1:8" x14ac:dyDescent="0.25">
      <c r="A364" s="78">
        <v>41814</v>
      </c>
      <c r="B364" s="79">
        <v>1474</v>
      </c>
      <c r="C364" s="80" t="s">
        <v>53</v>
      </c>
      <c r="D364" s="80" t="s">
        <v>60</v>
      </c>
      <c r="E364" s="80" t="s">
        <v>58</v>
      </c>
      <c r="F364" s="79">
        <v>6</v>
      </c>
      <c r="G364" s="81">
        <v>8316</v>
      </c>
      <c r="H364" s="81">
        <v>1538.8757999999998</v>
      </c>
    </row>
    <row r="365" spans="1:8" x14ac:dyDescent="0.25">
      <c r="A365" s="78">
        <v>41815</v>
      </c>
      <c r="B365" s="79">
        <v>1475</v>
      </c>
      <c r="C365" s="80" t="s">
        <v>56</v>
      </c>
      <c r="D365" s="80" t="s">
        <v>60</v>
      </c>
      <c r="E365" s="80" t="s">
        <v>58</v>
      </c>
      <c r="F365" s="79">
        <v>9</v>
      </c>
      <c r="G365" s="81">
        <v>7938</v>
      </c>
      <c r="H365" s="81">
        <v>4969.1880000000001</v>
      </c>
    </row>
    <row r="366" spans="1:8" x14ac:dyDescent="0.25">
      <c r="A366" s="78">
        <v>41816</v>
      </c>
      <c r="B366" s="79">
        <v>1476</v>
      </c>
      <c r="C366" s="80" t="s">
        <v>57</v>
      </c>
      <c r="D366" s="80" t="s">
        <v>60</v>
      </c>
      <c r="E366" s="80" t="s">
        <v>59</v>
      </c>
      <c r="F366" s="79">
        <v>6</v>
      </c>
      <c r="G366" s="81">
        <v>6129</v>
      </c>
      <c r="H366" s="81">
        <v>2691.0396000000001</v>
      </c>
    </row>
    <row r="367" spans="1:8" x14ac:dyDescent="0.25">
      <c r="A367" s="78">
        <v>41817</v>
      </c>
      <c r="B367" s="79">
        <v>1842</v>
      </c>
      <c r="C367" s="80" t="s">
        <v>57</v>
      </c>
      <c r="D367" s="80" t="s">
        <v>60</v>
      </c>
      <c r="E367" s="80" t="s">
        <v>58</v>
      </c>
      <c r="F367" s="79">
        <v>6</v>
      </c>
      <c r="G367" s="81">
        <v>1755</v>
      </c>
      <c r="H367" s="81">
        <v>1776.9375</v>
      </c>
    </row>
    <row r="368" spans="1:8" x14ac:dyDescent="0.25">
      <c r="A368" s="78">
        <v>41818</v>
      </c>
      <c r="B368" s="79">
        <v>1477</v>
      </c>
      <c r="C368" s="80" t="s">
        <v>53</v>
      </c>
      <c r="D368" s="80" t="s">
        <v>60</v>
      </c>
      <c r="E368" s="80" t="s">
        <v>59</v>
      </c>
      <c r="F368" s="79">
        <v>6</v>
      </c>
      <c r="G368" s="81">
        <v>7956</v>
      </c>
      <c r="H368" s="81">
        <v>2942.1288</v>
      </c>
    </row>
    <row r="369" spans="1:8" x14ac:dyDescent="0.25">
      <c r="A369" s="78">
        <v>41819</v>
      </c>
      <c r="B369" s="79">
        <v>1843</v>
      </c>
      <c r="C369" s="80" t="s">
        <v>53</v>
      </c>
      <c r="D369" s="80" t="s">
        <v>60</v>
      </c>
      <c r="E369" s="80" t="s">
        <v>58</v>
      </c>
      <c r="F369" s="79">
        <v>8</v>
      </c>
      <c r="G369" s="81">
        <v>5940</v>
      </c>
      <c r="H369" s="81">
        <v>1407.78</v>
      </c>
    </row>
    <row r="370" spans="1:8" x14ac:dyDescent="0.25">
      <c r="A370" s="78">
        <v>41820</v>
      </c>
      <c r="B370" s="79">
        <v>1478</v>
      </c>
      <c r="C370" s="80" t="s">
        <v>56</v>
      </c>
      <c r="D370" s="80" t="s">
        <v>60</v>
      </c>
      <c r="E370" s="80" t="s">
        <v>59</v>
      </c>
      <c r="F370" s="79">
        <v>9</v>
      </c>
      <c r="G370" s="81">
        <v>13972.5</v>
      </c>
      <c r="H370" s="81">
        <v>4783.0661999999993</v>
      </c>
    </row>
    <row r="371" spans="1:8" x14ac:dyDescent="0.25">
      <c r="A371" s="78">
        <v>41821</v>
      </c>
      <c r="B371" s="79">
        <v>1844</v>
      </c>
      <c r="C371" s="80" t="s">
        <v>56</v>
      </c>
      <c r="D371" s="80" t="s">
        <v>60</v>
      </c>
      <c r="E371" s="80" t="s">
        <v>58</v>
      </c>
      <c r="F371" s="79">
        <v>6</v>
      </c>
      <c r="G371" s="81">
        <v>6300</v>
      </c>
      <c r="H371" s="81">
        <v>1132.425</v>
      </c>
    </row>
    <row r="372" spans="1:8" x14ac:dyDescent="0.25">
      <c r="A372" s="78">
        <v>41822</v>
      </c>
      <c r="B372" s="79">
        <v>1479</v>
      </c>
      <c r="C372" s="80" t="s">
        <v>57</v>
      </c>
      <c r="D372" s="80" t="s">
        <v>60</v>
      </c>
      <c r="E372" s="80" t="s">
        <v>55</v>
      </c>
      <c r="F372" s="79">
        <v>8</v>
      </c>
      <c r="G372" s="81">
        <v>6096</v>
      </c>
      <c r="H372" s="81">
        <v>722.98559999999998</v>
      </c>
    </row>
    <row r="373" spans="1:8" x14ac:dyDescent="0.25">
      <c r="A373" s="78">
        <v>41823</v>
      </c>
      <c r="B373" s="79">
        <v>1845</v>
      </c>
      <c r="C373" s="80" t="s">
        <v>57</v>
      </c>
      <c r="D373" s="80" t="s">
        <v>60</v>
      </c>
      <c r="E373" s="80" t="s">
        <v>59</v>
      </c>
      <c r="F373" s="79">
        <v>9</v>
      </c>
      <c r="G373" s="81">
        <v>2045.25</v>
      </c>
      <c r="H373" s="81">
        <v>1783.8670499999998</v>
      </c>
    </row>
    <row r="374" spans="1:8" x14ac:dyDescent="0.25">
      <c r="A374" s="78">
        <v>41824</v>
      </c>
      <c r="B374" s="79">
        <v>1480</v>
      </c>
      <c r="C374" s="80" t="s">
        <v>53</v>
      </c>
      <c r="D374" s="80" t="s">
        <v>60</v>
      </c>
      <c r="E374" s="80" t="s">
        <v>55</v>
      </c>
      <c r="F374" s="79">
        <v>8</v>
      </c>
      <c r="G374" s="81">
        <v>5436</v>
      </c>
      <c r="H374" s="81">
        <v>733.13519999999994</v>
      </c>
    </row>
    <row r="375" spans="1:8" x14ac:dyDescent="0.25">
      <c r="A375" s="78">
        <v>41825</v>
      </c>
      <c r="B375" s="79">
        <v>1848</v>
      </c>
      <c r="C375" s="80" t="s">
        <v>57</v>
      </c>
      <c r="D375" s="80" t="s">
        <v>60</v>
      </c>
      <c r="E375" s="80" t="s">
        <v>55</v>
      </c>
      <c r="F375" s="79">
        <v>10</v>
      </c>
      <c r="G375" s="81">
        <v>8880</v>
      </c>
      <c r="H375" s="81">
        <v>1985.124</v>
      </c>
    </row>
    <row r="376" spans="1:8" x14ac:dyDescent="0.25">
      <c r="A376" s="78">
        <v>41826</v>
      </c>
      <c r="B376" s="79">
        <v>1849</v>
      </c>
      <c r="C376" s="80" t="s">
        <v>53</v>
      </c>
      <c r="D376" s="80" t="s">
        <v>60</v>
      </c>
      <c r="E376" s="80" t="s">
        <v>55</v>
      </c>
      <c r="F376" s="79">
        <v>6</v>
      </c>
      <c r="G376" s="81">
        <v>5328</v>
      </c>
      <c r="H376" s="81">
        <v>2967.4295999999999</v>
      </c>
    </row>
    <row r="377" spans="1:8" x14ac:dyDescent="0.25">
      <c r="A377" s="78">
        <v>41827</v>
      </c>
      <c r="B377" s="79">
        <v>1850</v>
      </c>
      <c r="C377" s="80" t="s">
        <v>56</v>
      </c>
      <c r="D377" s="80" t="s">
        <v>60</v>
      </c>
      <c r="E377" s="80" t="s">
        <v>55</v>
      </c>
      <c r="F377" s="79">
        <v>7</v>
      </c>
      <c r="G377" s="81">
        <v>9345</v>
      </c>
      <c r="H377" s="81">
        <v>1182.7031999999999</v>
      </c>
    </row>
    <row r="378" spans="1:8" x14ac:dyDescent="0.25">
      <c r="A378" s="78">
        <v>41828</v>
      </c>
      <c r="B378" s="79">
        <v>1851</v>
      </c>
      <c r="C378" s="80" t="s">
        <v>57</v>
      </c>
      <c r="D378" s="80" t="s">
        <v>60</v>
      </c>
      <c r="E378" s="80" t="s">
        <v>58</v>
      </c>
      <c r="F378" s="79">
        <v>10</v>
      </c>
      <c r="G378" s="81">
        <v>11925</v>
      </c>
      <c r="H378" s="81">
        <v>2509.9740000000002</v>
      </c>
    </row>
    <row r="379" spans="1:8" x14ac:dyDescent="0.25">
      <c r="A379" s="78">
        <v>41829</v>
      </c>
      <c r="B379" s="79">
        <v>1852</v>
      </c>
      <c r="C379" s="80" t="s">
        <v>53</v>
      </c>
      <c r="D379" s="80" t="s">
        <v>60</v>
      </c>
      <c r="E379" s="80" t="s">
        <v>58</v>
      </c>
      <c r="F379" s="79">
        <v>9</v>
      </c>
      <c r="G379" s="81">
        <v>8505</v>
      </c>
      <c r="H379" s="81">
        <v>1404.1754999999998</v>
      </c>
    </row>
    <row r="380" spans="1:8" x14ac:dyDescent="0.25">
      <c r="A380" s="78">
        <v>40909</v>
      </c>
      <c r="B380" s="79">
        <v>1853</v>
      </c>
      <c r="C380" s="80" t="s">
        <v>56</v>
      </c>
      <c r="D380" s="80" t="s">
        <v>61</v>
      </c>
      <c r="E380" s="80" t="s">
        <v>58</v>
      </c>
      <c r="F380" s="79">
        <v>6</v>
      </c>
      <c r="G380" s="81">
        <v>2200.5</v>
      </c>
      <c r="H380" s="81">
        <v>1727.8326000000002</v>
      </c>
    </row>
    <row r="381" spans="1:8" x14ac:dyDescent="0.25">
      <c r="A381" s="78">
        <v>40910</v>
      </c>
      <c r="B381" s="79">
        <v>1488</v>
      </c>
      <c r="C381" s="80" t="s">
        <v>57</v>
      </c>
      <c r="D381" s="80" t="s">
        <v>61</v>
      </c>
      <c r="E381" s="80" t="s">
        <v>55</v>
      </c>
      <c r="F381" s="79">
        <v>6</v>
      </c>
      <c r="G381" s="81">
        <v>3888</v>
      </c>
      <c r="H381" s="81">
        <v>850.88879999999995</v>
      </c>
    </row>
    <row r="382" spans="1:8" x14ac:dyDescent="0.25">
      <c r="A382" s="78">
        <v>40911</v>
      </c>
      <c r="B382" s="79">
        <v>1854</v>
      </c>
      <c r="C382" s="80" t="s">
        <v>57</v>
      </c>
      <c r="D382" s="80" t="s">
        <v>61</v>
      </c>
      <c r="E382" s="80" t="s">
        <v>59</v>
      </c>
      <c r="F382" s="79">
        <v>7</v>
      </c>
      <c r="G382" s="81">
        <v>5985</v>
      </c>
      <c r="H382" s="81">
        <v>3432.3975</v>
      </c>
    </row>
    <row r="383" spans="1:8" x14ac:dyDescent="0.25">
      <c r="A383" s="78">
        <v>40913</v>
      </c>
      <c r="B383" s="79">
        <v>1489</v>
      </c>
      <c r="C383" s="80" t="s">
        <v>53</v>
      </c>
      <c r="D383" s="80" t="s">
        <v>61</v>
      </c>
      <c r="E383" s="80" t="s">
        <v>55</v>
      </c>
      <c r="F383" s="79">
        <v>9</v>
      </c>
      <c r="G383" s="81">
        <v>7047</v>
      </c>
      <c r="H383" s="81">
        <v>984.46589999999992</v>
      </c>
    </row>
    <row r="384" spans="1:8" x14ac:dyDescent="0.25">
      <c r="A384" s="78">
        <v>40914</v>
      </c>
      <c r="B384" s="79">
        <v>1855</v>
      </c>
      <c r="C384" s="80" t="s">
        <v>53</v>
      </c>
      <c r="D384" s="80" t="s">
        <v>61</v>
      </c>
      <c r="E384" s="80" t="s">
        <v>59</v>
      </c>
      <c r="F384" s="79">
        <v>7</v>
      </c>
      <c r="G384" s="81">
        <v>5575.5</v>
      </c>
      <c r="H384" s="81">
        <v>737.63864999999987</v>
      </c>
    </row>
    <row r="385" spans="1:8" x14ac:dyDescent="0.25">
      <c r="A385" s="78">
        <v>40915</v>
      </c>
      <c r="B385" s="79">
        <v>1490</v>
      </c>
      <c r="C385" s="80" t="s">
        <v>56</v>
      </c>
      <c r="D385" s="80" t="s">
        <v>61</v>
      </c>
      <c r="E385" s="80" t="s">
        <v>55</v>
      </c>
      <c r="F385" s="79">
        <v>9</v>
      </c>
      <c r="G385" s="81">
        <v>8221.5</v>
      </c>
      <c r="H385" s="81">
        <v>2759.9575500000001</v>
      </c>
    </row>
    <row r="386" spans="1:8" x14ac:dyDescent="0.25">
      <c r="A386" s="78">
        <v>40916</v>
      </c>
      <c r="B386" s="79">
        <v>1856</v>
      </c>
      <c r="C386" s="80" t="s">
        <v>56</v>
      </c>
      <c r="D386" s="80" t="s">
        <v>61</v>
      </c>
      <c r="E386" s="80" t="s">
        <v>59</v>
      </c>
      <c r="F386" s="79">
        <v>7</v>
      </c>
      <c r="G386" s="81">
        <v>5071.5</v>
      </c>
      <c r="H386" s="81">
        <v>3292.2487499999997</v>
      </c>
    </row>
    <row r="387" spans="1:8" x14ac:dyDescent="0.25">
      <c r="A387" s="78">
        <v>40917</v>
      </c>
      <c r="B387" s="79">
        <v>1491</v>
      </c>
      <c r="C387" s="80" t="s">
        <v>57</v>
      </c>
      <c r="D387" s="80" t="s">
        <v>61</v>
      </c>
      <c r="E387" s="80" t="s">
        <v>58</v>
      </c>
      <c r="F387" s="79">
        <v>10</v>
      </c>
      <c r="G387" s="81">
        <v>7200</v>
      </c>
      <c r="H387" s="81">
        <v>702.90000000000009</v>
      </c>
    </row>
    <row r="388" spans="1:8" x14ac:dyDescent="0.25">
      <c r="A388" s="78">
        <v>40918</v>
      </c>
      <c r="B388" s="79">
        <v>1857</v>
      </c>
      <c r="C388" s="80" t="s">
        <v>57</v>
      </c>
      <c r="D388" s="80" t="s">
        <v>61</v>
      </c>
      <c r="E388" s="80" t="s">
        <v>55</v>
      </c>
      <c r="F388" s="79">
        <v>6</v>
      </c>
      <c r="G388" s="81">
        <v>7074</v>
      </c>
      <c r="H388" s="81">
        <v>1647.7703999999999</v>
      </c>
    </row>
    <row r="389" spans="1:8" x14ac:dyDescent="0.25">
      <c r="A389" s="78">
        <v>40919</v>
      </c>
      <c r="B389" s="79">
        <v>1492</v>
      </c>
      <c r="C389" s="80" t="s">
        <v>53</v>
      </c>
      <c r="D389" s="80" t="s">
        <v>61</v>
      </c>
      <c r="E389" s="80" t="s">
        <v>58</v>
      </c>
      <c r="F389" s="79">
        <v>9</v>
      </c>
      <c r="G389" s="81">
        <v>5220</v>
      </c>
      <c r="H389" s="81">
        <v>1927.2239999999999</v>
      </c>
    </row>
    <row r="390" spans="1:8" x14ac:dyDescent="0.25">
      <c r="A390" s="78">
        <v>40920</v>
      </c>
      <c r="B390" s="79">
        <v>1858</v>
      </c>
      <c r="C390" s="80" t="s">
        <v>53</v>
      </c>
      <c r="D390" s="80" t="s">
        <v>61</v>
      </c>
      <c r="E390" s="80" t="s">
        <v>55</v>
      </c>
      <c r="F390" s="79">
        <v>9</v>
      </c>
      <c r="G390" s="81">
        <v>13050</v>
      </c>
      <c r="H390" s="81">
        <v>5495.3549999999996</v>
      </c>
    </row>
    <row r="391" spans="1:8" x14ac:dyDescent="0.25">
      <c r="A391" s="78">
        <v>40921</v>
      </c>
      <c r="B391" s="79">
        <v>1493</v>
      </c>
      <c r="C391" s="80" t="s">
        <v>56</v>
      </c>
      <c r="D391" s="80" t="s">
        <v>61</v>
      </c>
      <c r="E391" s="80" t="s">
        <v>58</v>
      </c>
      <c r="F391" s="79">
        <v>8</v>
      </c>
      <c r="G391" s="81">
        <v>8388</v>
      </c>
      <c r="H391" s="81">
        <v>1038.4344000000001</v>
      </c>
    </row>
    <row r="392" spans="1:8" x14ac:dyDescent="0.25">
      <c r="A392" s="78">
        <v>40922</v>
      </c>
      <c r="B392" s="79">
        <v>1859</v>
      </c>
      <c r="C392" s="80" t="s">
        <v>56</v>
      </c>
      <c r="D392" s="80" t="s">
        <v>61</v>
      </c>
      <c r="E392" s="80" t="s">
        <v>55</v>
      </c>
      <c r="F392" s="79">
        <v>7</v>
      </c>
      <c r="G392" s="81">
        <v>9240</v>
      </c>
      <c r="H392" s="81">
        <v>987.2940000000001</v>
      </c>
    </row>
    <row r="393" spans="1:8" x14ac:dyDescent="0.25">
      <c r="A393" s="78">
        <v>40923</v>
      </c>
      <c r="B393" s="79">
        <v>1494</v>
      </c>
      <c r="C393" s="80" t="s">
        <v>57</v>
      </c>
      <c r="D393" s="80" t="s">
        <v>61</v>
      </c>
      <c r="E393" s="80" t="s">
        <v>59</v>
      </c>
      <c r="F393" s="79">
        <v>6</v>
      </c>
      <c r="G393" s="81">
        <v>1989</v>
      </c>
      <c r="H393" s="81">
        <v>1436.8536000000001</v>
      </c>
    </row>
    <row r="394" spans="1:8" x14ac:dyDescent="0.25">
      <c r="A394" s="78">
        <v>40924</v>
      </c>
      <c r="B394" s="79">
        <v>1860</v>
      </c>
      <c r="C394" s="80" t="s">
        <v>57</v>
      </c>
      <c r="D394" s="80" t="s">
        <v>61</v>
      </c>
      <c r="E394" s="80" t="s">
        <v>58</v>
      </c>
      <c r="F394" s="79">
        <v>8</v>
      </c>
      <c r="G394" s="81">
        <v>2436</v>
      </c>
      <c r="H394" s="81">
        <v>3756.3119999999999</v>
      </c>
    </row>
    <row r="395" spans="1:8" x14ac:dyDescent="0.25">
      <c r="A395" s="78">
        <v>40925</v>
      </c>
      <c r="B395" s="79">
        <v>1495</v>
      </c>
      <c r="C395" s="80" t="s">
        <v>53</v>
      </c>
      <c r="D395" s="80" t="s">
        <v>61</v>
      </c>
      <c r="E395" s="80" t="s">
        <v>59</v>
      </c>
      <c r="F395" s="79">
        <v>9</v>
      </c>
      <c r="G395" s="81">
        <v>8221.5</v>
      </c>
      <c r="H395" s="81">
        <v>2519.8897500000003</v>
      </c>
    </row>
    <row r="396" spans="1:8" x14ac:dyDescent="0.25">
      <c r="A396" s="78">
        <v>40926</v>
      </c>
      <c r="B396" s="79">
        <v>1861</v>
      </c>
      <c r="C396" s="80" t="s">
        <v>53</v>
      </c>
      <c r="D396" s="80" t="s">
        <v>61</v>
      </c>
      <c r="E396" s="80" t="s">
        <v>58</v>
      </c>
      <c r="F396" s="79">
        <v>8</v>
      </c>
      <c r="G396" s="81">
        <v>6048</v>
      </c>
      <c r="H396" s="81">
        <v>2732.1839999999997</v>
      </c>
    </row>
    <row r="397" spans="1:8" x14ac:dyDescent="0.25">
      <c r="A397" s="78">
        <v>40927</v>
      </c>
      <c r="B397" s="79">
        <v>1496</v>
      </c>
      <c r="C397" s="80" t="s">
        <v>56</v>
      </c>
      <c r="D397" s="80" t="s">
        <v>61</v>
      </c>
      <c r="E397" s="80" t="s">
        <v>59</v>
      </c>
      <c r="F397" s="79">
        <v>7</v>
      </c>
      <c r="G397" s="81">
        <v>2037</v>
      </c>
      <c r="H397" s="81">
        <v>1801.1154000000001</v>
      </c>
    </row>
    <row r="398" spans="1:8" x14ac:dyDescent="0.25">
      <c r="A398" s="78">
        <v>40928</v>
      </c>
      <c r="B398" s="79">
        <v>1862</v>
      </c>
      <c r="C398" s="80" t="s">
        <v>56</v>
      </c>
      <c r="D398" s="80" t="s">
        <v>61</v>
      </c>
      <c r="E398" s="80" t="s">
        <v>58</v>
      </c>
      <c r="F398" s="79">
        <v>7</v>
      </c>
      <c r="G398" s="81">
        <v>2394</v>
      </c>
      <c r="H398" s="81">
        <v>3850.7489999999998</v>
      </c>
    </row>
    <row r="399" spans="1:8" x14ac:dyDescent="0.25">
      <c r="A399" s="78">
        <v>40929</v>
      </c>
      <c r="B399" s="79">
        <v>1497</v>
      </c>
      <c r="C399" s="80" t="s">
        <v>57</v>
      </c>
      <c r="D399" s="80" t="s">
        <v>61</v>
      </c>
      <c r="E399" s="80" t="s">
        <v>55</v>
      </c>
      <c r="F399" s="79">
        <v>9</v>
      </c>
      <c r="G399" s="81">
        <v>10044</v>
      </c>
      <c r="H399" s="81">
        <v>2253.3714</v>
      </c>
    </row>
    <row r="400" spans="1:8" x14ac:dyDescent="0.25">
      <c r="A400" s="78">
        <v>40930</v>
      </c>
      <c r="B400" s="79">
        <v>1863</v>
      </c>
      <c r="C400" s="80" t="s">
        <v>57</v>
      </c>
      <c r="D400" s="80" t="s">
        <v>61</v>
      </c>
      <c r="E400" s="80" t="s">
        <v>59</v>
      </c>
      <c r="F400" s="79">
        <v>7</v>
      </c>
      <c r="G400" s="81">
        <v>2614.5</v>
      </c>
      <c r="H400" s="81">
        <v>1091.8152</v>
      </c>
    </row>
    <row r="401" spans="1:8" x14ac:dyDescent="0.25">
      <c r="A401" s="78">
        <v>40931</v>
      </c>
      <c r="B401" s="79">
        <v>1498</v>
      </c>
      <c r="C401" s="80" t="s">
        <v>53</v>
      </c>
      <c r="D401" s="80" t="s">
        <v>61</v>
      </c>
      <c r="E401" s="80" t="s">
        <v>55</v>
      </c>
      <c r="F401" s="79">
        <v>6</v>
      </c>
      <c r="G401" s="81">
        <v>5062.5</v>
      </c>
      <c r="H401" s="81">
        <v>1708.5937500000005</v>
      </c>
    </row>
    <row r="402" spans="1:8" x14ac:dyDescent="0.25">
      <c r="A402" s="78">
        <v>40932</v>
      </c>
      <c r="B402" s="79">
        <v>1864</v>
      </c>
      <c r="C402" s="80" t="s">
        <v>53</v>
      </c>
      <c r="D402" s="80" t="s">
        <v>61</v>
      </c>
      <c r="E402" s="80" t="s">
        <v>59</v>
      </c>
      <c r="F402" s="79">
        <v>8</v>
      </c>
      <c r="G402" s="81">
        <v>2052</v>
      </c>
      <c r="H402" s="81">
        <v>2596.1904000000004</v>
      </c>
    </row>
    <row r="403" spans="1:8" x14ac:dyDescent="0.25">
      <c r="A403" s="78">
        <v>40933</v>
      </c>
      <c r="B403" s="79">
        <v>1499</v>
      </c>
      <c r="C403" s="80" t="s">
        <v>56</v>
      </c>
      <c r="D403" s="80" t="s">
        <v>61</v>
      </c>
      <c r="E403" s="80" t="s">
        <v>55</v>
      </c>
      <c r="F403" s="79">
        <v>10</v>
      </c>
      <c r="G403" s="81">
        <v>1755</v>
      </c>
      <c r="H403" s="81">
        <v>2730.7799999999997</v>
      </c>
    </row>
    <row r="404" spans="1:8" x14ac:dyDescent="0.25">
      <c r="A404" s="78">
        <v>40934</v>
      </c>
      <c r="B404" s="79">
        <v>1865</v>
      </c>
      <c r="C404" s="80" t="s">
        <v>56</v>
      </c>
      <c r="D404" s="80" t="s">
        <v>61</v>
      </c>
      <c r="E404" s="80" t="s">
        <v>59</v>
      </c>
      <c r="F404" s="79">
        <v>8</v>
      </c>
      <c r="G404" s="81">
        <v>4496</v>
      </c>
      <c r="H404" s="81">
        <v>4094.732</v>
      </c>
    </row>
    <row r="405" spans="1:8" x14ac:dyDescent="0.25">
      <c r="A405" s="78">
        <v>40935</v>
      </c>
      <c r="B405" s="79">
        <v>1500</v>
      </c>
      <c r="C405" s="80" t="s">
        <v>57</v>
      </c>
      <c r="D405" s="80" t="s">
        <v>61</v>
      </c>
      <c r="E405" s="80" t="s">
        <v>58</v>
      </c>
      <c r="F405" s="79">
        <v>9</v>
      </c>
      <c r="G405" s="81">
        <v>2929.5</v>
      </c>
      <c r="H405" s="81">
        <v>1156.2736500000001</v>
      </c>
    </row>
    <row r="406" spans="1:8" x14ac:dyDescent="0.25">
      <c r="A406" s="78">
        <v>40936</v>
      </c>
      <c r="B406" s="79">
        <v>1866</v>
      </c>
      <c r="C406" s="80" t="s">
        <v>57</v>
      </c>
      <c r="D406" s="80" t="s">
        <v>61</v>
      </c>
      <c r="E406" s="80" t="s">
        <v>55</v>
      </c>
      <c r="F406" s="79">
        <v>10</v>
      </c>
      <c r="G406" s="81">
        <v>14550</v>
      </c>
      <c r="H406" s="81">
        <v>3127.9589999999998</v>
      </c>
    </row>
    <row r="407" spans="1:8" x14ac:dyDescent="0.25">
      <c r="A407" s="78">
        <v>40937</v>
      </c>
      <c r="B407" s="79">
        <v>1501</v>
      </c>
      <c r="C407" s="80" t="s">
        <v>53</v>
      </c>
      <c r="D407" s="80" t="s">
        <v>61</v>
      </c>
      <c r="E407" s="80" t="s">
        <v>58</v>
      </c>
      <c r="F407" s="79">
        <v>7</v>
      </c>
      <c r="G407" s="81">
        <v>4158</v>
      </c>
      <c r="H407" s="81">
        <v>2585.8602000000001</v>
      </c>
    </row>
    <row r="408" spans="1:8" x14ac:dyDescent="0.25">
      <c r="A408" s="78">
        <v>40938</v>
      </c>
      <c r="B408" s="79">
        <v>1867</v>
      </c>
      <c r="C408" s="80" t="s">
        <v>53</v>
      </c>
      <c r="D408" s="80" t="s">
        <v>61</v>
      </c>
      <c r="E408" s="80" t="s">
        <v>55</v>
      </c>
      <c r="F408" s="79">
        <v>8</v>
      </c>
      <c r="G408" s="81">
        <v>10440</v>
      </c>
      <c r="H408" s="81">
        <v>3660.2640000000001</v>
      </c>
    </row>
    <row r="409" spans="1:8" x14ac:dyDescent="0.25">
      <c r="A409" s="78">
        <v>40939</v>
      </c>
      <c r="B409" s="79">
        <v>1502</v>
      </c>
      <c r="C409" s="80" t="s">
        <v>56</v>
      </c>
      <c r="D409" s="80" t="s">
        <v>61</v>
      </c>
      <c r="E409" s="80" t="s">
        <v>58</v>
      </c>
      <c r="F409" s="79">
        <v>6</v>
      </c>
      <c r="G409" s="81">
        <v>6561</v>
      </c>
      <c r="H409" s="81">
        <v>3494.8260000000005</v>
      </c>
    </row>
    <row r="410" spans="1:8" x14ac:dyDescent="0.25">
      <c r="A410" s="78">
        <v>40940</v>
      </c>
      <c r="B410" s="79">
        <v>1868</v>
      </c>
      <c r="C410" s="80" t="s">
        <v>56</v>
      </c>
      <c r="D410" s="80" t="s">
        <v>61</v>
      </c>
      <c r="E410" s="80" t="s">
        <v>55</v>
      </c>
      <c r="F410" s="79">
        <v>8</v>
      </c>
      <c r="G410" s="81">
        <v>8496</v>
      </c>
      <c r="H410" s="81">
        <v>4378.6259999999993</v>
      </c>
    </row>
    <row r="411" spans="1:8" x14ac:dyDescent="0.25">
      <c r="A411" s="78">
        <v>40941</v>
      </c>
      <c r="B411" s="79">
        <v>1503</v>
      </c>
      <c r="C411" s="80" t="s">
        <v>57</v>
      </c>
      <c r="D411" s="80" t="s">
        <v>61</v>
      </c>
      <c r="E411" s="80" t="s">
        <v>59</v>
      </c>
      <c r="F411" s="79">
        <v>7</v>
      </c>
      <c r="G411" s="81">
        <v>4515</v>
      </c>
      <c r="H411" s="81">
        <v>786.06150000000002</v>
      </c>
    </row>
    <row r="412" spans="1:8" x14ac:dyDescent="0.25">
      <c r="A412" s="78">
        <v>40942</v>
      </c>
      <c r="B412" s="79">
        <v>1869</v>
      </c>
      <c r="C412" s="80" t="s">
        <v>57</v>
      </c>
      <c r="D412" s="80" t="s">
        <v>61</v>
      </c>
      <c r="E412" s="80" t="s">
        <v>58</v>
      </c>
      <c r="F412" s="79">
        <v>9</v>
      </c>
      <c r="G412" s="81">
        <v>5143.5</v>
      </c>
      <c r="H412" s="81">
        <v>733.80600000000004</v>
      </c>
    </row>
    <row r="413" spans="1:8" x14ac:dyDescent="0.25">
      <c r="A413" s="78">
        <v>40943</v>
      </c>
      <c r="B413" s="79">
        <v>1504</v>
      </c>
      <c r="C413" s="80" t="s">
        <v>53</v>
      </c>
      <c r="D413" s="80" t="s">
        <v>61</v>
      </c>
      <c r="E413" s="80" t="s">
        <v>59</v>
      </c>
      <c r="F413" s="79">
        <v>9</v>
      </c>
      <c r="G413" s="81">
        <v>12195</v>
      </c>
      <c r="H413" s="81">
        <v>3248.0163000000002</v>
      </c>
    </row>
    <row r="414" spans="1:8" x14ac:dyDescent="0.25">
      <c r="A414" s="78">
        <v>40944</v>
      </c>
      <c r="B414" s="79">
        <v>1870</v>
      </c>
      <c r="C414" s="80" t="s">
        <v>53</v>
      </c>
      <c r="D414" s="80" t="s">
        <v>61</v>
      </c>
      <c r="E414" s="80" t="s">
        <v>58</v>
      </c>
      <c r="F414" s="79">
        <v>10</v>
      </c>
      <c r="G414" s="81">
        <v>10560</v>
      </c>
      <c r="H414" s="81">
        <v>5089.92</v>
      </c>
    </row>
    <row r="415" spans="1:8" x14ac:dyDescent="0.25">
      <c r="A415" s="78">
        <v>40945</v>
      </c>
      <c r="B415" s="79">
        <v>1505</v>
      </c>
      <c r="C415" s="80" t="s">
        <v>56</v>
      </c>
      <c r="D415" s="80" t="s">
        <v>61</v>
      </c>
      <c r="E415" s="80" t="s">
        <v>59</v>
      </c>
      <c r="F415" s="79">
        <v>9</v>
      </c>
      <c r="G415" s="81">
        <v>11475</v>
      </c>
      <c r="H415" s="81">
        <v>1964.0609999999999</v>
      </c>
    </row>
    <row r="416" spans="1:8" x14ac:dyDescent="0.25">
      <c r="A416" s="78">
        <v>40946</v>
      </c>
      <c r="B416" s="79">
        <v>1871</v>
      </c>
      <c r="C416" s="80" t="s">
        <v>56</v>
      </c>
      <c r="D416" s="80" t="s">
        <v>61</v>
      </c>
      <c r="E416" s="80" t="s">
        <v>58</v>
      </c>
      <c r="F416" s="79">
        <v>9</v>
      </c>
      <c r="G416" s="81">
        <v>2146.5</v>
      </c>
      <c r="H416" s="81">
        <v>4819.9657500000003</v>
      </c>
    </row>
    <row r="417" spans="1:8" x14ac:dyDescent="0.25">
      <c r="A417" s="78">
        <v>40947</v>
      </c>
      <c r="B417" s="79">
        <v>1506</v>
      </c>
      <c r="C417" s="80" t="s">
        <v>57</v>
      </c>
      <c r="D417" s="80" t="s">
        <v>61</v>
      </c>
      <c r="E417" s="80" t="s">
        <v>55</v>
      </c>
      <c r="F417" s="79">
        <v>7</v>
      </c>
      <c r="G417" s="81">
        <v>7014</v>
      </c>
      <c r="H417" s="81">
        <v>2304.8004000000001</v>
      </c>
    </row>
    <row r="418" spans="1:8" x14ac:dyDescent="0.25">
      <c r="A418" s="78">
        <v>40948</v>
      </c>
      <c r="B418" s="79">
        <v>1872</v>
      </c>
      <c r="C418" s="80" t="s">
        <v>57</v>
      </c>
      <c r="D418" s="80" t="s">
        <v>61</v>
      </c>
      <c r="E418" s="80" t="s">
        <v>59</v>
      </c>
      <c r="F418" s="79">
        <v>7</v>
      </c>
      <c r="G418" s="81">
        <v>5386.5</v>
      </c>
      <c r="H418" s="81">
        <v>3228.3090000000002</v>
      </c>
    </row>
    <row r="419" spans="1:8" x14ac:dyDescent="0.25">
      <c r="A419" s="78">
        <v>40949</v>
      </c>
      <c r="B419" s="79">
        <v>1507</v>
      </c>
      <c r="C419" s="80" t="s">
        <v>53</v>
      </c>
      <c r="D419" s="80" t="s">
        <v>61</v>
      </c>
      <c r="E419" s="80" t="s">
        <v>55</v>
      </c>
      <c r="F419" s="79">
        <v>9</v>
      </c>
      <c r="G419" s="81">
        <v>1809</v>
      </c>
      <c r="H419" s="81">
        <v>672.22439999999995</v>
      </c>
    </row>
    <row r="420" spans="1:8" x14ac:dyDescent="0.25">
      <c r="A420" s="78">
        <v>40950</v>
      </c>
      <c r="B420" s="79">
        <v>1873</v>
      </c>
      <c r="C420" s="80" t="s">
        <v>53</v>
      </c>
      <c r="D420" s="80" t="s">
        <v>61</v>
      </c>
      <c r="E420" s="80" t="s">
        <v>59</v>
      </c>
      <c r="F420" s="79">
        <v>6</v>
      </c>
      <c r="G420" s="81">
        <v>7344</v>
      </c>
      <c r="H420" s="81">
        <v>1633.7952</v>
      </c>
    </row>
    <row r="421" spans="1:8" x14ac:dyDescent="0.25">
      <c r="A421" s="78">
        <v>40951</v>
      </c>
      <c r="B421" s="79">
        <v>1508</v>
      </c>
      <c r="C421" s="80" t="s">
        <v>56</v>
      </c>
      <c r="D421" s="80" t="s">
        <v>61</v>
      </c>
      <c r="E421" s="80" t="s">
        <v>55</v>
      </c>
      <c r="F421" s="79">
        <v>7</v>
      </c>
      <c r="G421" s="81">
        <v>8426.25</v>
      </c>
      <c r="H421" s="81">
        <v>1156.0815000000002</v>
      </c>
    </row>
    <row r="422" spans="1:8" x14ac:dyDescent="0.25">
      <c r="A422" s="78">
        <v>40952</v>
      </c>
      <c r="B422" s="79">
        <v>1874</v>
      </c>
      <c r="C422" s="80" t="s">
        <v>56</v>
      </c>
      <c r="D422" s="80" t="s">
        <v>61</v>
      </c>
      <c r="E422" s="80" t="s">
        <v>59</v>
      </c>
      <c r="F422" s="79">
        <v>6</v>
      </c>
      <c r="G422" s="81">
        <v>7533</v>
      </c>
      <c r="H422" s="81">
        <v>4375.4174999999996</v>
      </c>
    </row>
    <row r="423" spans="1:8" x14ac:dyDescent="0.25">
      <c r="A423" s="78">
        <v>40953</v>
      </c>
      <c r="B423" s="79">
        <v>1509</v>
      </c>
      <c r="C423" s="80" t="s">
        <v>57</v>
      </c>
      <c r="D423" s="80" t="s">
        <v>61</v>
      </c>
      <c r="E423" s="80" t="s">
        <v>58</v>
      </c>
      <c r="F423" s="79">
        <v>9</v>
      </c>
      <c r="G423" s="81">
        <v>7695</v>
      </c>
      <c r="H423" s="81">
        <v>1579.0140000000001</v>
      </c>
    </row>
    <row r="424" spans="1:8" x14ac:dyDescent="0.25">
      <c r="A424" s="78">
        <v>40954</v>
      </c>
      <c r="B424" s="79">
        <v>1510</v>
      </c>
      <c r="C424" s="80" t="s">
        <v>53</v>
      </c>
      <c r="D424" s="80" t="s">
        <v>61</v>
      </c>
      <c r="E424" s="80" t="s">
        <v>58</v>
      </c>
      <c r="F424" s="79">
        <v>9</v>
      </c>
      <c r="G424" s="81">
        <v>5886</v>
      </c>
      <c r="H424" s="81">
        <v>2674.3041000000003</v>
      </c>
    </row>
    <row r="425" spans="1:8" x14ac:dyDescent="0.25">
      <c r="A425" s="78">
        <v>40955</v>
      </c>
      <c r="B425" s="79">
        <v>1511</v>
      </c>
      <c r="C425" s="80" t="s">
        <v>56</v>
      </c>
      <c r="D425" s="80" t="s">
        <v>61</v>
      </c>
      <c r="E425" s="80" t="s">
        <v>58</v>
      </c>
      <c r="F425" s="79">
        <v>7</v>
      </c>
      <c r="G425" s="81">
        <v>9345</v>
      </c>
      <c r="H425" s="81">
        <v>3895.9304999999999</v>
      </c>
    </row>
    <row r="426" spans="1:8" x14ac:dyDescent="0.25">
      <c r="A426" s="78">
        <v>40956</v>
      </c>
      <c r="B426" s="79">
        <v>1512</v>
      </c>
      <c r="C426" s="80" t="s">
        <v>57</v>
      </c>
      <c r="D426" s="80" t="s">
        <v>61</v>
      </c>
      <c r="E426" s="80" t="s">
        <v>59</v>
      </c>
      <c r="F426" s="79">
        <v>8</v>
      </c>
      <c r="G426" s="81">
        <v>8256</v>
      </c>
      <c r="H426" s="81">
        <v>3389.0880000000006</v>
      </c>
    </row>
    <row r="427" spans="1:8" x14ac:dyDescent="0.25">
      <c r="A427" s="78">
        <v>40957</v>
      </c>
      <c r="B427" s="79">
        <v>1513</v>
      </c>
      <c r="C427" s="80" t="s">
        <v>53</v>
      </c>
      <c r="D427" s="80" t="s">
        <v>61</v>
      </c>
      <c r="E427" s="80" t="s">
        <v>59</v>
      </c>
      <c r="F427" s="79">
        <v>8</v>
      </c>
      <c r="G427" s="81">
        <v>4356</v>
      </c>
      <c r="H427" s="81">
        <v>3644.8829999999998</v>
      </c>
    </row>
    <row r="428" spans="1:8" x14ac:dyDescent="0.25">
      <c r="A428" s="78">
        <v>40958</v>
      </c>
      <c r="B428" s="79">
        <v>1514</v>
      </c>
      <c r="C428" s="80" t="s">
        <v>56</v>
      </c>
      <c r="D428" s="80" t="s">
        <v>61</v>
      </c>
      <c r="E428" s="80" t="s">
        <v>59</v>
      </c>
      <c r="F428" s="79">
        <v>8</v>
      </c>
      <c r="G428" s="81">
        <v>14880</v>
      </c>
      <c r="H428" s="81">
        <v>5200.5599999999995</v>
      </c>
    </row>
    <row r="429" spans="1:8" x14ac:dyDescent="0.25">
      <c r="A429" s="78">
        <v>40959</v>
      </c>
      <c r="B429" s="79">
        <v>1884</v>
      </c>
      <c r="C429" s="80" t="s">
        <v>57</v>
      </c>
      <c r="D429" s="80" t="s">
        <v>61</v>
      </c>
      <c r="E429" s="80" t="s">
        <v>55</v>
      </c>
      <c r="F429" s="79">
        <v>6</v>
      </c>
      <c r="G429" s="81">
        <v>1674</v>
      </c>
      <c r="H429" s="81">
        <v>576.86040000000003</v>
      </c>
    </row>
    <row r="430" spans="1:8" x14ac:dyDescent="0.25">
      <c r="A430" s="78">
        <v>40960</v>
      </c>
      <c r="B430" s="79">
        <v>1885</v>
      </c>
      <c r="C430" s="80" t="s">
        <v>53</v>
      </c>
      <c r="D430" s="80" t="s">
        <v>61</v>
      </c>
      <c r="E430" s="80" t="s">
        <v>55</v>
      </c>
      <c r="F430" s="79">
        <v>10</v>
      </c>
      <c r="G430" s="81">
        <v>13050</v>
      </c>
      <c r="H430" s="81">
        <v>877.221</v>
      </c>
    </row>
    <row r="431" spans="1:8" x14ac:dyDescent="0.25">
      <c r="A431" s="78">
        <v>40961</v>
      </c>
      <c r="B431" s="79">
        <v>1886</v>
      </c>
      <c r="C431" s="80" t="s">
        <v>56</v>
      </c>
      <c r="D431" s="80" t="s">
        <v>61</v>
      </c>
      <c r="E431" s="80" t="s">
        <v>55</v>
      </c>
      <c r="F431" s="79">
        <v>7</v>
      </c>
      <c r="G431" s="81">
        <v>11214</v>
      </c>
      <c r="H431" s="81">
        <v>3310.3728000000006</v>
      </c>
    </row>
    <row r="432" spans="1:8" x14ac:dyDescent="0.25">
      <c r="A432" s="78">
        <v>40962</v>
      </c>
      <c r="B432" s="79">
        <v>1887</v>
      </c>
      <c r="C432" s="80" t="s">
        <v>57</v>
      </c>
      <c r="D432" s="80" t="s">
        <v>61</v>
      </c>
      <c r="E432" s="80" t="s">
        <v>58</v>
      </c>
      <c r="F432" s="79">
        <v>8</v>
      </c>
      <c r="G432" s="81">
        <v>3168</v>
      </c>
      <c r="H432" s="81">
        <v>2676.3263999999999</v>
      </c>
    </row>
    <row r="433" spans="1:8" x14ac:dyDescent="0.25">
      <c r="A433" s="78">
        <v>40963</v>
      </c>
      <c r="B433" s="79">
        <v>1888</v>
      </c>
      <c r="C433" s="80" t="s">
        <v>53</v>
      </c>
      <c r="D433" s="80" t="s">
        <v>61</v>
      </c>
      <c r="E433" s="80" t="s">
        <v>58</v>
      </c>
      <c r="F433" s="79">
        <v>7</v>
      </c>
      <c r="G433" s="81">
        <v>13860</v>
      </c>
      <c r="H433" s="81">
        <v>1744.6968000000002</v>
      </c>
    </row>
    <row r="434" spans="1:8" x14ac:dyDescent="0.25">
      <c r="A434" s="78">
        <v>40964</v>
      </c>
      <c r="B434" s="79">
        <v>1889</v>
      </c>
      <c r="C434" s="80" t="s">
        <v>56</v>
      </c>
      <c r="D434" s="80" t="s">
        <v>61</v>
      </c>
      <c r="E434" s="80" t="s">
        <v>58</v>
      </c>
      <c r="F434" s="79">
        <v>6</v>
      </c>
      <c r="G434" s="81">
        <v>1728</v>
      </c>
      <c r="H434" s="81">
        <v>2136.8447999999999</v>
      </c>
    </row>
    <row r="435" spans="1:8" x14ac:dyDescent="0.25">
      <c r="A435" s="78">
        <v>40965</v>
      </c>
      <c r="B435" s="79">
        <v>1524</v>
      </c>
      <c r="C435" s="80" t="s">
        <v>57</v>
      </c>
      <c r="D435" s="80" t="s">
        <v>61</v>
      </c>
      <c r="E435" s="80" t="s">
        <v>55</v>
      </c>
      <c r="F435" s="79">
        <v>6</v>
      </c>
      <c r="G435" s="81">
        <v>6507</v>
      </c>
      <c r="H435" s="81">
        <v>2487.6260999999995</v>
      </c>
    </row>
    <row r="436" spans="1:8" x14ac:dyDescent="0.25">
      <c r="A436" s="78">
        <v>40966</v>
      </c>
      <c r="B436" s="79">
        <v>1890</v>
      </c>
      <c r="C436" s="80" t="s">
        <v>57</v>
      </c>
      <c r="D436" s="80" t="s">
        <v>61</v>
      </c>
      <c r="E436" s="80" t="s">
        <v>59</v>
      </c>
      <c r="F436" s="79">
        <v>10</v>
      </c>
      <c r="G436" s="81">
        <v>2505</v>
      </c>
      <c r="H436" s="81">
        <v>919.58550000000002</v>
      </c>
    </row>
    <row r="437" spans="1:8" x14ac:dyDescent="0.25">
      <c r="A437" s="78">
        <v>40967</v>
      </c>
      <c r="B437" s="79">
        <v>1525</v>
      </c>
      <c r="C437" s="80" t="s">
        <v>53</v>
      </c>
      <c r="D437" s="80" t="s">
        <v>61</v>
      </c>
      <c r="E437" s="80" t="s">
        <v>55</v>
      </c>
      <c r="F437" s="79">
        <v>10</v>
      </c>
      <c r="G437" s="81">
        <v>11700</v>
      </c>
      <c r="H437" s="81">
        <v>898.09199999999998</v>
      </c>
    </row>
    <row r="438" spans="1:8" x14ac:dyDescent="0.25">
      <c r="A438" s="78">
        <v>40969</v>
      </c>
      <c r="B438" s="79">
        <v>1891</v>
      </c>
      <c r="C438" s="80" t="s">
        <v>53</v>
      </c>
      <c r="D438" s="80" t="s">
        <v>61</v>
      </c>
      <c r="E438" s="80" t="s">
        <v>59</v>
      </c>
      <c r="F438" s="79">
        <v>6</v>
      </c>
      <c r="G438" s="81">
        <v>10710</v>
      </c>
      <c r="H438" s="81">
        <v>3991.6170000000002</v>
      </c>
    </row>
    <row r="439" spans="1:8" x14ac:dyDescent="0.25">
      <c r="A439" s="78">
        <v>40970</v>
      </c>
      <c r="B439" s="79">
        <v>1526</v>
      </c>
      <c r="C439" s="80" t="s">
        <v>56</v>
      </c>
      <c r="D439" s="80" t="s">
        <v>61</v>
      </c>
      <c r="E439" s="80" t="s">
        <v>55</v>
      </c>
      <c r="F439" s="79">
        <v>6</v>
      </c>
      <c r="G439" s="81">
        <v>7290</v>
      </c>
      <c r="H439" s="81">
        <v>3225.0960000000005</v>
      </c>
    </row>
    <row r="440" spans="1:8" x14ac:dyDescent="0.25">
      <c r="A440" s="78">
        <v>40971</v>
      </c>
      <c r="B440" s="79">
        <v>1892</v>
      </c>
      <c r="C440" s="80" t="s">
        <v>56</v>
      </c>
      <c r="D440" s="80" t="s">
        <v>61</v>
      </c>
      <c r="E440" s="80" t="s">
        <v>59</v>
      </c>
      <c r="F440" s="79">
        <v>9</v>
      </c>
      <c r="G440" s="81">
        <v>2085.75</v>
      </c>
      <c r="H440" s="81">
        <v>839.30579999999998</v>
      </c>
    </row>
    <row r="441" spans="1:8" x14ac:dyDescent="0.25">
      <c r="A441" s="78">
        <v>40972</v>
      </c>
      <c r="B441" s="79">
        <v>1527</v>
      </c>
      <c r="C441" s="80" t="s">
        <v>57</v>
      </c>
      <c r="D441" s="80" t="s">
        <v>61</v>
      </c>
      <c r="E441" s="80" t="s">
        <v>58</v>
      </c>
      <c r="F441" s="79">
        <v>9</v>
      </c>
      <c r="G441" s="81">
        <v>2358</v>
      </c>
      <c r="H441" s="81">
        <v>970.08119999999997</v>
      </c>
    </row>
    <row r="442" spans="1:8" x14ac:dyDescent="0.25">
      <c r="A442" s="78">
        <v>40973</v>
      </c>
      <c r="B442" s="79">
        <v>1893</v>
      </c>
      <c r="C442" s="80" t="s">
        <v>57</v>
      </c>
      <c r="D442" s="80" t="s">
        <v>61</v>
      </c>
      <c r="E442" s="80" t="s">
        <v>55</v>
      </c>
      <c r="F442" s="79">
        <v>9</v>
      </c>
      <c r="G442" s="81">
        <v>8829</v>
      </c>
      <c r="H442" s="81">
        <v>833.8990500000001</v>
      </c>
    </row>
    <row r="443" spans="1:8" x14ac:dyDescent="0.25">
      <c r="A443" s="78">
        <v>41339</v>
      </c>
      <c r="B443" s="79">
        <v>1528</v>
      </c>
      <c r="C443" s="80" t="s">
        <v>53</v>
      </c>
      <c r="D443" s="80" t="s">
        <v>61</v>
      </c>
      <c r="E443" s="80" t="s">
        <v>58</v>
      </c>
      <c r="F443" s="79">
        <v>8</v>
      </c>
      <c r="G443" s="81">
        <v>4288</v>
      </c>
      <c r="H443" s="81">
        <v>4340.5280000000002</v>
      </c>
    </row>
    <row r="444" spans="1:8" x14ac:dyDescent="0.25">
      <c r="A444" s="78">
        <v>41340</v>
      </c>
      <c r="B444" s="79">
        <v>1902</v>
      </c>
      <c r="C444" s="80" t="s">
        <v>57</v>
      </c>
      <c r="D444" s="80" t="s">
        <v>61</v>
      </c>
      <c r="E444" s="80" t="s">
        <v>55</v>
      </c>
      <c r="F444" s="79">
        <v>9</v>
      </c>
      <c r="G444" s="81">
        <v>8977.5</v>
      </c>
      <c r="H444" s="81">
        <v>1609.1271000000002</v>
      </c>
    </row>
    <row r="445" spans="1:8" x14ac:dyDescent="0.25">
      <c r="A445" s="78">
        <v>41341</v>
      </c>
      <c r="B445" s="79">
        <v>1903</v>
      </c>
      <c r="C445" s="80" t="s">
        <v>53</v>
      </c>
      <c r="D445" s="80" t="s">
        <v>61</v>
      </c>
      <c r="E445" s="80" t="s">
        <v>55</v>
      </c>
      <c r="F445" s="79">
        <v>6</v>
      </c>
      <c r="G445" s="81">
        <v>2232</v>
      </c>
      <c r="H445" s="81">
        <v>2974.8096</v>
      </c>
    </row>
    <row r="446" spans="1:8" x14ac:dyDescent="0.25">
      <c r="A446" s="78">
        <v>41342</v>
      </c>
      <c r="B446" s="79">
        <v>1904</v>
      </c>
      <c r="C446" s="80" t="s">
        <v>56</v>
      </c>
      <c r="D446" s="80" t="s">
        <v>61</v>
      </c>
      <c r="E446" s="80" t="s">
        <v>55</v>
      </c>
      <c r="F446" s="79">
        <v>9</v>
      </c>
      <c r="G446" s="81">
        <v>13365</v>
      </c>
      <c r="H446" s="81">
        <v>5565.1859999999997</v>
      </c>
    </row>
    <row r="447" spans="1:8" x14ac:dyDescent="0.25">
      <c r="A447" s="78">
        <v>41343</v>
      </c>
      <c r="B447" s="79">
        <v>1905</v>
      </c>
      <c r="C447" s="80" t="s">
        <v>57</v>
      </c>
      <c r="D447" s="80" t="s">
        <v>61</v>
      </c>
      <c r="E447" s="80" t="s">
        <v>58</v>
      </c>
      <c r="F447" s="79">
        <v>7</v>
      </c>
      <c r="G447" s="81">
        <v>2220.75</v>
      </c>
      <c r="H447" s="81">
        <v>982.68187499999999</v>
      </c>
    </row>
    <row r="448" spans="1:8" x14ac:dyDescent="0.25">
      <c r="A448" s="78">
        <v>41344</v>
      </c>
      <c r="B448" s="79">
        <v>1906</v>
      </c>
      <c r="C448" s="80" t="s">
        <v>53</v>
      </c>
      <c r="D448" s="80" t="s">
        <v>61</v>
      </c>
      <c r="E448" s="80" t="s">
        <v>58</v>
      </c>
      <c r="F448" s="79">
        <v>6</v>
      </c>
      <c r="G448" s="81">
        <v>5616</v>
      </c>
      <c r="H448" s="81">
        <v>4112.7840000000006</v>
      </c>
    </row>
    <row r="449" spans="1:8" x14ac:dyDescent="0.25">
      <c r="A449" s="78">
        <v>41345</v>
      </c>
      <c r="B449" s="79">
        <v>1542</v>
      </c>
      <c r="C449" s="80" t="s">
        <v>57</v>
      </c>
      <c r="D449" s="80" t="s">
        <v>61</v>
      </c>
      <c r="E449" s="80" t="s">
        <v>55</v>
      </c>
      <c r="F449" s="79">
        <v>9</v>
      </c>
      <c r="G449" s="81">
        <v>1984.5</v>
      </c>
      <c r="H449" s="81">
        <v>4042.4264999999996</v>
      </c>
    </row>
    <row r="450" spans="1:8" x14ac:dyDescent="0.25">
      <c r="A450" s="78">
        <v>41346</v>
      </c>
      <c r="B450" s="79">
        <v>1907</v>
      </c>
      <c r="C450" s="80" t="s">
        <v>56</v>
      </c>
      <c r="D450" s="80" t="s">
        <v>61</v>
      </c>
      <c r="E450" s="80" t="s">
        <v>58</v>
      </c>
      <c r="F450" s="79">
        <v>6</v>
      </c>
      <c r="G450" s="81">
        <v>7344</v>
      </c>
      <c r="H450" s="81">
        <v>3077.8703999999998</v>
      </c>
    </row>
    <row r="451" spans="1:8" x14ac:dyDescent="0.25">
      <c r="A451" s="78">
        <v>41347</v>
      </c>
      <c r="B451" s="79">
        <v>1543</v>
      </c>
      <c r="C451" s="80" t="s">
        <v>53</v>
      </c>
      <c r="D451" s="80" t="s">
        <v>61</v>
      </c>
      <c r="E451" s="80" t="s">
        <v>55</v>
      </c>
      <c r="F451" s="79">
        <v>9</v>
      </c>
      <c r="G451" s="81">
        <v>7587</v>
      </c>
      <c r="H451" s="81">
        <v>4445.982</v>
      </c>
    </row>
    <row r="452" spans="1:8" x14ac:dyDescent="0.25">
      <c r="A452" s="78">
        <v>41348</v>
      </c>
      <c r="B452" s="79">
        <v>1908</v>
      </c>
      <c r="C452" s="80" t="s">
        <v>57</v>
      </c>
      <c r="D452" s="80" t="s">
        <v>61</v>
      </c>
      <c r="E452" s="80" t="s">
        <v>59</v>
      </c>
      <c r="F452" s="79">
        <v>6</v>
      </c>
      <c r="G452" s="81">
        <v>3834</v>
      </c>
      <c r="H452" s="81">
        <v>3564.6615000000002</v>
      </c>
    </row>
    <row r="453" spans="1:8" x14ac:dyDescent="0.25">
      <c r="A453" s="78">
        <v>41349</v>
      </c>
      <c r="B453" s="79">
        <v>1544</v>
      </c>
      <c r="C453" s="80" t="s">
        <v>56</v>
      </c>
      <c r="D453" s="80" t="s">
        <v>61</v>
      </c>
      <c r="E453" s="80" t="s">
        <v>55</v>
      </c>
      <c r="F453" s="79">
        <v>8</v>
      </c>
      <c r="G453" s="81">
        <v>14940</v>
      </c>
      <c r="H453" s="81">
        <v>1164.7223999999999</v>
      </c>
    </row>
    <row r="454" spans="1:8" x14ac:dyDescent="0.25">
      <c r="A454" s="78">
        <v>41350</v>
      </c>
      <c r="B454" s="79">
        <v>1909</v>
      </c>
      <c r="C454" s="80" t="s">
        <v>53</v>
      </c>
      <c r="D454" s="80" t="s">
        <v>61</v>
      </c>
      <c r="E454" s="80" t="s">
        <v>59</v>
      </c>
      <c r="F454" s="79">
        <v>8</v>
      </c>
      <c r="G454" s="81">
        <v>2280</v>
      </c>
      <c r="H454" s="81">
        <v>737.58</v>
      </c>
    </row>
    <row r="455" spans="1:8" x14ac:dyDescent="0.25">
      <c r="A455" s="78">
        <v>41351</v>
      </c>
      <c r="B455" s="79">
        <v>1545</v>
      </c>
      <c r="C455" s="80" t="s">
        <v>57</v>
      </c>
      <c r="D455" s="80" t="s">
        <v>61</v>
      </c>
      <c r="E455" s="80" t="s">
        <v>58</v>
      </c>
      <c r="F455" s="79">
        <v>10</v>
      </c>
      <c r="G455" s="81">
        <v>13800</v>
      </c>
      <c r="H455" s="81">
        <v>1811.6640000000002</v>
      </c>
    </row>
    <row r="456" spans="1:8" x14ac:dyDescent="0.25">
      <c r="A456" s="78">
        <v>41352</v>
      </c>
      <c r="B456" s="79">
        <v>1910</v>
      </c>
      <c r="C456" s="80" t="s">
        <v>56</v>
      </c>
      <c r="D456" s="80" t="s">
        <v>61</v>
      </c>
      <c r="E456" s="80" t="s">
        <v>59</v>
      </c>
      <c r="F456" s="79">
        <v>8</v>
      </c>
      <c r="G456" s="81">
        <v>4048</v>
      </c>
      <c r="H456" s="81">
        <v>3422.1792</v>
      </c>
    </row>
    <row r="457" spans="1:8" x14ac:dyDescent="0.25">
      <c r="A457" s="78">
        <v>41353</v>
      </c>
      <c r="B457" s="79">
        <v>1546</v>
      </c>
      <c r="C457" s="80" t="s">
        <v>53</v>
      </c>
      <c r="D457" s="80" t="s">
        <v>61</v>
      </c>
      <c r="E457" s="80" t="s">
        <v>58</v>
      </c>
      <c r="F457" s="79">
        <v>8</v>
      </c>
      <c r="G457" s="81">
        <v>2106</v>
      </c>
      <c r="H457" s="81">
        <v>2156.9651999999996</v>
      </c>
    </row>
    <row r="458" spans="1:8" x14ac:dyDescent="0.25">
      <c r="A458" s="78">
        <v>41354</v>
      </c>
      <c r="B458" s="79">
        <v>1547</v>
      </c>
      <c r="C458" s="80" t="s">
        <v>56</v>
      </c>
      <c r="D458" s="80" t="s">
        <v>61</v>
      </c>
      <c r="E458" s="80" t="s">
        <v>58</v>
      </c>
      <c r="F458" s="79">
        <v>8</v>
      </c>
      <c r="G458" s="81">
        <v>7920</v>
      </c>
      <c r="H458" s="81">
        <v>2503.5120000000002</v>
      </c>
    </row>
    <row r="459" spans="1:8" x14ac:dyDescent="0.25">
      <c r="A459" s="78">
        <v>41355</v>
      </c>
      <c r="B459" s="79">
        <v>1548</v>
      </c>
      <c r="C459" s="80" t="s">
        <v>57</v>
      </c>
      <c r="D459" s="80" t="s">
        <v>61</v>
      </c>
      <c r="E459" s="80" t="s">
        <v>59</v>
      </c>
      <c r="F459" s="79">
        <v>9</v>
      </c>
      <c r="G459" s="81">
        <v>10044</v>
      </c>
      <c r="H459" s="81">
        <v>984.81420000000003</v>
      </c>
    </row>
    <row r="460" spans="1:8" x14ac:dyDescent="0.25">
      <c r="A460" s="78">
        <v>41356</v>
      </c>
      <c r="B460" s="79">
        <v>1549</v>
      </c>
      <c r="C460" s="80" t="s">
        <v>53</v>
      </c>
      <c r="D460" s="80" t="s">
        <v>61</v>
      </c>
      <c r="E460" s="80" t="s">
        <v>59</v>
      </c>
      <c r="F460" s="79">
        <v>8</v>
      </c>
      <c r="G460" s="81">
        <v>3144</v>
      </c>
      <c r="H460" s="81">
        <v>3420.6719999999996</v>
      </c>
    </row>
    <row r="461" spans="1:8" x14ac:dyDescent="0.25">
      <c r="A461" s="78">
        <v>41357</v>
      </c>
      <c r="B461" s="79">
        <v>1550</v>
      </c>
      <c r="C461" s="80" t="s">
        <v>56</v>
      </c>
      <c r="D461" s="80" t="s">
        <v>61</v>
      </c>
      <c r="E461" s="80" t="s">
        <v>59</v>
      </c>
      <c r="F461" s="79">
        <v>10</v>
      </c>
      <c r="G461" s="81">
        <v>10020</v>
      </c>
      <c r="H461" s="81">
        <v>3834.6539999999995</v>
      </c>
    </row>
    <row r="462" spans="1:8" x14ac:dyDescent="0.25">
      <c r="A462" s="78">
        <v>41358</v>
      </c>
      <c r="B462" s="79">
        <v>1938</v>
      </c>
      <c r="C462" s="80" t="s">
        <v>57</v>
      </c>
      <c r="D462" s="80" t="s">
        <v>61</v>
      </c>
      <c r="E462" s="80" t="s">
        <v>55</v>
      </c>
      <c r="F462" s="79">
        <v>7</v>
      </c>
      <c r="G462" s="81">
        <v>2016</v>
      </c>
      <c r="H462" s="81">
        <v>1776.096</v>
      </c>
    </row>
    <row r="463" spans="1:8" x14ac:dyDescent="0.25">
      <c r="A463" s="78">
        <v>41359</v>
      </c>
      <c r="B463" s="79">
        <v>1939</v>
      </c>
      <c r="C463" s="80" t="s">
        <v>53</v>
      </c>
      <c r="D463" s="80" t="s">
        <v>61</v>
      </c>
      <c r="E463" s="80" t="s">
        <v>55</v>
      </c>
      <c r="F463" s="79">
        <v>10</v>
      </c>
      <c r="G463" s="81">
        <v>7335</v>
      </c>
      <c r="H463" s="81">
        <v>3707.598</v>
      </c>
    </row>
    <row r="464" spans="1:8" x14ac:dyDescent="0.25">
      <c r="A464" s="78">
        <v>41360</v>
      </c>
      <c r="B464" s="79">
        <v>1940</v>
      </c>
      <c r="C464" s="80" t="s">
        <v>56</v>
      </c>
      <c r="D464" s="80" t="s">
        <v>61</v>
      </c>
      <c r="E464" s="80" t="s">
        <v>55</v>
      </c>
      <c r="F464" s="79">
        <v>10</v>
      </c>
      <c r="G464" s="81">
        <v>5310</v>
      </c>
      <c r="H464" s="81">
        <v>2214.6240000000003</v>
      </c>
    </row>
    <row r="465" spans="1:8" x14ac:dyDescent="0.25">
      <c r="A465" s="78">
        <v>41361</v>
      </c>
      <c r="B465" s="79">
        <v>1941</v>
      </c>
      <c r="C465" s="80" t="s">
        <v>57</v>
      </c>
      <c r="D465" s="80" t="s">
        <v>61</v>
      </c>
      <c r="E465" s="80" t="s">
        <v>58</v>
      </c>
      <c r="F465" s="79">
        <v>6</v>
      </c>
      <c r="G465" s="81">
        <v>7812</v>
      </c>
      <c r="H465" s="81">
        <v>666.16830000000004</v>
      </c>
    </row>
    <row r="466" spans="1:8" x14ac:dyDescent="0.25">
      <c r="A466" s="78">
        <v>41362</v>
      </c>
      <c r="B466" s="79">
        <v>1942</v>
      </c>
      <c r="C466" s="80" t="s">
        <v>53</v>
      </c>
      <c r="D466" s="80" t="s">
        <v>61</v>
      </c>
      <c r="E466" s="80" t="s">
        <v>58</v>
      </c>
      <c r="F466" s="79">
        <v>10</v>
      </c>
      <c r="G466" s="81">
        <v>7785</v>
      </c>
      <c r="H466" s="81">
        <v>4436.4120000000003</v>
      </c>
    </row>
    <row r="467" spans="1:8" x14ac:dyDescent="0.25">
      <c r="A467" s="78">
        <v>41363</v>
      </c>
      <c r="B467" s="79">
        <v>1578</v>
      </c>
      <c r="C467" s="80" t="s">
        <v>57</v>
      </c>
      <c r="D467" s="80" t="s">
        <v>61</v>
      </c>
      <c r="E467" s="80" t="s">
        <v>55</v>
      </c>
      <c r="F467" s="79">
        <v>8</v>
      </c>
      <c r="G467" s="81">
        <v>6876</v>
      </c>
      <c r="H467" s="81">
        <v>1720.8336000000002</v>
      </c>
    </row>
    <row r="468" spans="1:8" x14ac:dyDescent="0.25">
      <c r="A468" s="78">
        <v>41364</v>
      </c>
      <c r="B468" s="79">
        <v>1943</v>
      </c>
      <c r="C468" s="80" t="s">
        <v>56</v>
      </c>
      <c r="D468" s="80" t="s">
        <v>61</v>
      </c>
      <c r="E468" s="80" t="s">
        <v>58</v>
      </c>
      <c r="F468" s="79">
        <v>9</v>
      </c>
      <c r="G468" s="81">
        <v>2646</v>
      </c>
      <c r="H468" s="81">
        <v>1056.8124</v>
      </c>
    </row>
    <row r="469" spans="1:8" x14ac:dyDescent="0.25">
      <c r="A469" s="78">
        <v>41365</v>
      </c>
      <c r="B469" s="79">
        <v>1579</v>
      </c>
      <c r="C469" s="80" t="s">
        <v>53</v>
      </c>
      <c r="D469" s="80" t="s">
        <v>61</v>
      </c>
      <c r="E469" s="80" t="s">
        <v>55</v>
      </c>
      <c r="F469" s="79">
        <v>7</v>
      </c>
      <c r="G469" s="81">
        <v>1533</v>
      </c>
      <c r="H469" s="81">
        <v>2004.2442000000001</v>
      </c>
    </row>
    <row r="470" spans="1:8" x14ac:dyDescent="0.25">
      <c r="A470" s="78">
        <v>41366</v>
      </c>
      <c r="B470" s="79">
        <v>1944</v>
      </c>
      <c r="C470" s="80" t="s">
        <v>57</v>
      </c>
      <c r="D470" s="80" t="s">
        <v>61</v>
      </c>
      <c r="E470" s="80" t="s">
        <v>59</v>
      </c>
      <c r="F470" s="79">
        <v>7</v>
      </c>
      <c r="G470" s="81">
        <v>7140</v>
      </c>
      <c r="H470" s="81">
        <v>1653.0884999999996</v>
      </c>
    </row>
    <row r="471" spans="1:8" x14ac:dyDescent="0.25">
      <c r="A471" s="78">
        <v>41367</v>
      </c>
      <c r="B471" s="79">
        <v>1580</v>
      </c>
      <c r="C471" s="80" t="s">
        <v>56</v>
      </c>
      <c r="D471" s="80" t="s">
        <v>61</v>
      </c>
      <c r="E471" s="80" t="s">
        <v>55</v>
      </c>
      <c r="F471" s="79">
        <v>7</v>
      </c>
      <c r="G471" s="81">
        <v>2030</v>
      </c>
      <c r="H471" s="81">
        <v>771.4</v>
      </c>
    </row>
    <row r="472" spans="1:8" x14ac:dyDescent="0.25">
      <c r="A472" s="78">
        <v>41368</v>
      </c>
      <c r="B472" s="79">
        <v>1945</v>
      </c>
      <c r="C472" s="80" t="s">
        <v>53</v>
      </c>
      <c r="D472" s="80" t="s">
        <v>61</v>
      </c>
      <c r="E472" s="80" t="s">
        <v>59</v>
      </c>
      <c r="F472" s="79">
        <v>10</v>
      </c>
      <c r="G472" s="81">
        <v>2310</v>
      </c>
      <c r="H472" s="81">
        <v>944.09699999999998</v>
      </c>
    </row>
    <row r="473" spans="1:8" x14ac:dyDescent="0.25">
      <c r="A473" s="78">
        <v>41369</v>
      </c>
      <c r="B473" s="79">
        <v>1581</v>
      </c>
      <c r="C473" s="80" t="s">
        <v>57</v>
      </c>
      <c r="D473" s="80" t="s">
        <v>61</v>
      </c>
      <c r="E473" s="80" t="s">
        <v>58</v>
      </c>
      <c r="F473" s="79">
        <v>7</v>
      </c>
      <c r="G473" s="81">
        <v>5386.5</v>
      </c>
      <c r="H473" s="81">
        <v>1577.8854000000001</v>
      </c>
    </row>
    <row r="474" spans="1:8" x14ac:dyDescent="0.25">
      <c r="A474" s="78">
        <v>41370</v>
      </c>
      <c r="B474" s="79">
        <v>1946</v>
      </c>
      <c r="C474" s="80" t="s">
        <v>56</v>
      </c>
      <c r="D474" s="80" t="s">
        <v>61</v>
      </c>
      <c r="E474" s="80" t="s">
        <v>59</v>
      </c>
      <c r="F474" s="79">
        <v>6</v>
      </c>
      <c r="G474" s="81">
        <v>7938</v>
      </c>
      <c r="H474" s="81">
        <v>1496.3130000000001</v>
      </c>
    </row>
    <row r="475" spans="1:8" x14ac:dyDescent="0.25">
      <c r="A475" s="78">
        <v>41371</v>
      </c>
      <c r="B475" s="79">
        <v>1582</v>
      </c>
      <c r="C475" s="80" t="s">
        <v>53</v>
      </c>
      <c r="D475" s="80" t="s">
        <v>61</v>
      </c>
      <c r="E475" s="80" t="s">
        <v>58</v>
      </c>
      <c r="F475" s="79">
        <v>10</v>
      </c>
      <c r="G475" s="81">
        <v>10400</v>
      </c>
      <c r="H475" s="81">
        <v>2102.88</v>
      </c>
    </row>
    <row r="476" spans="1:8" x14ac:dyDescent="0.25">
      <c r="A476" s="78">
        <v>41372</v>
      </c>
      <c r="B476" s="79">
        <v>1583</v>
      </c>
      <c r="C476" s="80" t="s">
        <v>56</v>
      </c>
      <c r="D476" s="80" t="s">
        <v>61</v>
      </c>
      <c r="E476" s="80" t="s">
        <v>58</v>
      </c>
      <c r="F476" s="79">
        <v>10</v>
      </c>
      <c r="G476" s="81">
        <v>2295</v>
      </c>
      <c r="H476" s="81">
        <v>937.9665</v>
      </c>
    </row>
    <row r="477" spans="1:8" x14ac:dyDescent="0.25">
      <c r="A477" s="78">
        <v>41373</v>
      </c>
      <c r="B477" s="79">
        <v>1584</v>
      </c>
      <c r="C477" s="80" t="s">
        <v>57</v>
      </c>
      <c r="D477" s="80" t="s">
        <v>61</v>
      </c>
      <c r="E477" s="80" t="s">
        <v>59</v>
      </c>
      <c r="F477" s="79">
        <v>10</v>
      </c>
      <c r="G477" s="81">
        <v>6120</v>
      </c>
      <c r="H477" s="81">
        <v>1800.9119999999998</v>
      </c>
    </row>
    <row r="478" spans="1:8" x14ac:dyDescent="0.25">
      <c r="A478" s="78">
        <v>41374</v>
      </c>
      <c r="B478" s="79">
        <v>1585</v>
      </c>
      <c r="C478" s="80" t="s">
        <v>53</v>
      </c>
      <c r="D478" s="80" t="s">
        <v>61</v>
      </c>
      <c r="E478" s="80" t="s">
        <v>59</v>
      </c>
      <c r="F478" s="79">
        <v>6</v>
      </c>
      <c r="G478" s="81">
        <v>10395</v>
      </c>
      <c r="H478" s="81">
        <v>1761.7446</v>
      </c>
    </row>
    <row r="479" spans="1:8" x14ac:dyDescent="0.25">
      <c r="A479" s="78">
        <v>41375</v>
      </c>
      <c r="B479" s="79">
        <v>1586</v>
      </c>
      <c r="C479" s="80" t="s">
        <v>56</v>
      </c>
      <c r="D479" s="80" t="s">
        <v>61</v>
      </c>
      <c r="E479" s="80" t="s">
        <v>59</v>
      </c>
      <c r="F479" s="79">
        <v>6</v>
      </c>
      <c r="G479" s="81">
        <v>13365</v>
      </c>
      <c r="H479" s="81">
        <v>3555.09</v>
      </c>
    </row>
    <row r="480" spans="1:8" x14ac:dyDescent="0.25">
      <c r="A480" s="78">
        <v>41376</v>
      </c>
      <c r="B480" s="79">
        <v>1973</v>
      </c>
      <c r="C480" s="80" t="s">
        <v>56</v>
      </c>
      <c r="D480" s="80" t="s">
        <v>61</v>
      </c>
      <c r="E480" s="80" t="s">
        <v>59</v>
      </c>
      <c r="F480" s="79">
        <v>9</v>
      </c>
      <c r="G480" s="81">
        <v>14647.5</v>
      </c>
      <c r="H480" s="81">
        <v>1078.3489499999998</v>
      </c>
    </row>
    <row r="481" spans="1:8" x14ac:dyDescent="0.25">
      <c r="A481" s="78">
        <v>41377</v>
      </c>
      <c r="B481" s="79">
        <v>1609</v>
      </c>
      <c r="C481" s="80" t="s">
        <v>53</v>
      </c>
      <c r="D481" s="80" t="s">
        <v>61</v>
      </c>
      <c r="E481" s="80" t="s">
        <v>58</v>
      </c>
      <c r="F481" s="79">
        <v>6</v>
      </c>
      <c r="G481" s="81">
        <v>8820</v>
      </c>
      <c r="H481" s="81">
        <v>2244.5136000000002</v>
      </c>
    </row>
    <row r="482" spans="1:8" x14ac:dyDescent="0.25">
      <c r="A482" s="78">
        <v>41378</v>
      </c>
      <c r="B482" s="79">
        <v>1974</v>
      </c>
      <c r="C482" s="80" t="s">
        <v>57</v>
      </c>
      <c r="D482" s="80" t="s">
        <v>61</v>
      </c>
      <c r="E482" s="80" t="s">
        <v>55</v>
      </c>
      <c r="F482" s="79">
        <v>10</v>
      </c>
      <c r="G482" s="81">
        <v>7020</v>
      </c>
      <c r="H482" s="81">
        <v>1829.4120000000003</v>
      </c>
    </row>
    <row r="483" spans="1:8" x14ac:dyDescent="0.25">
      <c r="A483" s="78">
        <v>41379</v>
      </c>
      <c r="B483" s="79">
        <v>1610</v>
      </c>
      <c r="C483" s="80" t="s">
        <v>56</v>
      </c>
      <c r="D483" s="80" t="s">
        <v>61</v>
      </c>
      <c r="E483" s="80" t="s">
        <v>58</v>
      </c>
      <c r="F483" s="79">
        <v>6</v>
      </c>
      <c r="G483" s="81">
        <v>3645</v>
      </c>
      <c r="H483" s="81">
        <v>747.58950000000004</v>
      </c>
    </row>
    <row r="484" spans="1:8" x14ac:dyDescent="0.25">
      <c r="A484" s="78">
        <v>41380</v>
      </c>
      <c r="B484" s="79">
        <v>1975</v>
      </c>
      <c r="C484" s="80" t="s">
        <v>53</v>
      </c>
      <c r="D484" s="80" t="s">
        <v>61</v>
      </c>
      <c r="E484" s="80" t="s">
        <v>55</v>
      </c>
      <c r="F484" s="79">
        <v>9</v>
      </c>
      <c r="G484" s="81">
        <v>2439</v>
      </c>
      <c r="H484" s="81">
        <v>2932.6535999999996</v>
      </c>
    </row>
    <row r="485" spans="1:8" x14ac:dyDescent="0.25">
      <c r="A485" s="78">
        <v>41381</v>
      </c>
      <c r="B485" s="79">
        <v>1611</v>
      </c>
      <c r="C485" s="80" t="s">
        <v>57</v>
      </c>
      <c r="D485" s="80" t="s">
        <v>61</v>
      </c>
      <c r="E485" s="80" t="s">
        <v>59</v>
      </c>
      <c r="F485" s="79">
        <v>6</v>
      </c>
      <c r="G485" s="81">
        <v>7560</v>
      </c>
      <c r="H485" s="81">
        <v>2169.7200000000003</v>
      </c>
    </row>
    <row r="486" spans="1:8" x14ac:dyDescent="0.25">
      <c r="A486" s="78">
        <v>41382</v>
      </c>
      <c r="B486" s="79">
        <v>1976</v>
      </c>
      <c r="C486" s="80" t="s">
        <v>56</v>
      </c>
      <c r="D486" s="80" t="s">
        <v>61</v>
      </c>
      <c r="E486" s="80" t="s">
        <v>55</v>
      </c>
      <c r="F486" s="79">
        <v>7</v>
      </c>
      <c r="G486" s="81">
        <v>7308</v>
      </c>
      <c r="H486" s="81">
        <v>1176.2226000000001</v>
      </c>
    </row>
    <row r="487" spans="1:8" x14ac:dyDescent="0.25">
      <c r="A487" s="78">
        <v>41383</v>
      </c>
      <c r="B487" s="79">
        <v>1612</v>
      </c>
      <c r="C487" s="80" t="s">
        <v>53</v>
      </c>
      <c r="D487" s="80" t="s">
        <v>61</v>
      </c>
      <c r="E487" s="80" t="s">
        <v>59</v>
      </c>
      <c r="F487" s="79">
        <v>6</v>
      </c>
      <c r="G487" s="81">
        <v>1741.5</v>
      </c>
      <c r="H487" s="81">
        <v>1614.3705</v>
      </c>
    </row>
    <row r="488" spans="1:8" x14ac:dyDescent="0.25">
      <c r="A488" s="78">
        <v>41384</v>
      </c>
      <c r="B488" s="79">
        <v>1977</v>
      </c>
      <c r="C488" s="80" t="s">
        <v>57</v>
      </c>
      <c r="D488" s="80" t="s">
        <v>61</v>
      </c>
      <c r="E488" s="80" t="s">
        <v>58</v>
      </c>
      <c r="F488" s="79">
        <v>6</v>
      </c>
      <c r="G488" s="81">
        <v>3492</v>
      </c>
      <c r="H488" s="81">
        <v>2941.1369999999997</v>
      </c>
    </row>
    <row r="489" spans="1:8" x14ac:dyDescent="0.25">
      <c r="A489" s="78">
        <v>41385</v>
      </c>
      <c r="B489" s="79">
        <v>1613</v>
      </c>
      <c r="C489" s="80" t="s">
        <v>56</v>
      </c>
      <c r="D489" s="80" t="s">
        <v>61</v>
      </c>
      <c r="E489" s="80" t="s">
        <v>59</v>
      </c>
      <c r="F489" s="79">
        <v>10</v>
      </c>
      <c r="G489" s="81">
        <v>2850</v>
      </c>
      <c r="H489" s="81">
        <v>3530.2949999999996</v>
      </c>
    </row>
    <row r="490" spans="1:8" x14ac:dyDescent="0.25">
      <c r="A490" s="78">
        <v>41386</v>
      </c>
      <c r="B490" s="79">
        <v>1978</v>
      </c>
      <c r="C490" s="80" t="s">
        <v>53</v>
      </c>
      <c r="D490" s="80" t="s">
        <v>61</v>
      </c>
      <c r="E490" s="80" t="s">
        <v>58</v>
      </c>
      <c r="F490" s="79">
        <v>8</v>
      </c>
      <c r="G490" s="81">
        <v>2520</v>
      </c>
      <c r="H490" s="81">
        <v>3844.2599999999998</v>
      </c>
    </row>
    <row r="491" spans="1:8" x14ac:dyDescent="0.25">
      <c r="A491" s="78">
        <v>41387</v>
      </c>
      <c r="B491" s="79">
        <v>1614</v>
      </c>
      <c r="C491" s="80" t="s">
        <v>57</v>
      </c>
      <c r="D491" s="80" t="s">
        <v>61</v>
      </c>
      <c r="E491" s="80" t="s">
        <v>55</v>
      </c>
      <c r="F491" s="79">
        <v>8</v>
      </c>
      <c r="G491" s="81">
        <v>3408</v>
      </c>
      <c r="H491" s="81">
        <v>1704.3407999999997</v>
      </c>
    </row>
    <row r="492" spans="1:8" x14ac:dyDescent="0.25">
      <c r="A492" s="78">
        <v>41388</v>
      </c>
      <c r="B492" s="79">
        <v>1979</v>
      </c>
      <c r="C492" s="80" t="s">
        <v>56</v>
      </c>
      <c r="D492" s="80" t="s">
        <v>61</v>
      </c>
      <c r="E492" s="80" t="s">
        <v>58</v>
      </c>
      <c r="F492" s="79">
        <v>7</v>
      </c>
      <c r="G492" s="81">
        <v>7812</v>
      </c>
      <c r="H492" s="81">
        <v>2902.9391999999998</v>
      </c>
    </row>
    <row r="493" spans="1:8" x14ac:dyDescent="0.25">
      <c r="A493" s="78">
        <v>41389</v>
      </c>
      <c r="B493" s="79">
        <v>1615</v>
      </c>
      <c r="C493" s="80" t="s">
        <v>53</v>
      </c>
      <c r="D493" s="80" t="s">
        <v>61</v>
      </c>
      <c r="E493" s="80" t="s">
        <v>55</v>
      </c>
      <c r="F493" s="79">
        <v>10</v>
      </c>
      <c r="G493" s="81">
        <v>9600</v>
      </c>
      <c r="H493" s="81">
        <v>1070.1600000000001</v>
      </c>
    </row>
    <row r="494" spans="1:8" x14ac:dyDescent="0.25">
      <c r="A494" s="78">
        <v>41390</v>
      </c>
      <c r="B494" s="79">
        <v>1980</v>
      </c>
      <c r="C494" s="80" t="s">
        <v>57</v>
      </c>
      <c r="D494" s="80" t="s">
        <v>61</v>
      </c>
      <c r="E494" s="80" t="s">
        <v>59</v>
      </c>
      <c r="F494" s="79">
        <v>6</v>
      </c>
      <c r="G494" s="81">
        <v>4950</v>
      </c>
      <c r="H494" s="81">
        <v>4145.13</v>
      </c>
    </row>
    <row r="495" spans="1:8" x14ac:dyDescent="0.25">
      <c r="A495" s="78">
        <v>41391</v>
      </c>
      <c r="B495" s="79">
        <v>1616</v>
      </c>
      <c r="C495" s="80" t="s">
        <v>56</v>
      </c>
      <c r="D495" s="80" t="s">
        <v>61</v>
      </c>
      <c r="E495" s="80" t="s">
        <v>55</v>
      </c>
      <c r="F495" s="79">
        <v>9</v>
      </c>
      <c r="G495" s="81">
        <v>6075</v>
      </c>
      <c r="H495" s="81">
        <v>850.09500000000003</v>
      </c>
    </row>
    <row r="496" spans="1:8" x14ac:dyDescent="0.25">
      <c r="A496" s="78">
        <v>41392</v>
      </c>
      <c r="B496" s="79">
        <v>1981</v>
      </c>
      <c r="C496" s="80" t="s">
        <v>53</v>
      </c>
      <c r="D496" s="80" t="s">
        <v>61</v>
      </c>
      <c r="E496" s="80" t="s">
        <v>59</v>
      </c>
      <c r="F496" s="79">
        <v>10</v>
      </c>
      <c r="G496" s="81">
        <v>11880</v>
      </c>
      <c r="H496" s="81">
        <v>3659.04</v>
      </c>
    </row>
    <row r="497" spans="1:8" x14ac:dyDescent="0.25">
      <c r="A497" s="78">
        <v>41393</v>
      </c>
      <c r="B497" s="79">
        <v>1617</v>
      </c>
      <c r="C497" s="80" t="s">
        <v>57</v>
      </c>
      <c r="D497" s="80" t="s">
        <v>61</v>
      </c>
      <c r="E497" s="80" t="s">
        <v>58</v>
      </c>
      <c r="F497" s="79">
        <v>8</v>
      </c>
      <c r="G497" s="81">
        <v>2964</v>
      </c>
      <c r="H497" s="81">
        <v>889.49639999999988</v>
      </c>
    </row>
    <row r="498" spans="1:8" x14ac:dyDescent="0.25">
      <c r="A498" s="78">
        <v>41394</v>
      </c>
      <c r="B498" s="79">
        <v>1982</v>
      </c>
      <c r="C498" s="80" t="s">
        <v>56</v>
      </c>
      <c r="D498" s="80" t="s">
        <v>61</v>
      </c>
      <c r="E498" s="80" t="s">
        <v>59</v>
      </c>
      <c r="F498" s="79">
        <v>10</v>
      </c>
      <c r="G498" s="81">
        <v>13275</v>
      </c>
      <c r="H498" s="81">
        <v>1865.9339999999997</v>
      </c>
    </row>
    <row r="499" spans="1:8" x14ac:dyDescent="0.25">
      <c r="A499" s="78">
        <v>41395</v>
      </c>
      <c r="B499" s="79">
        <v>1618</v>
      </c>
      <c r="C499" s="80" t="s">
        <v>53</v>
      </c>
      <c r="D499" s="80" t="s">
        <v>61</v>
      </c>
      <c r="E499" s="80" t="s">
        <v>58</v>
      </c>
      <c r="F499" s="79">
        <v>10</v>
      </c>
      <c r="G499" s="81">
        <v>11760</v>
      </c>
      <c r="H499" s="81">
        <v>3227.2380000000003</v>
      </c>
    </row>
    <row r="500" spans="1:8" x14ac:dyDescent="0.25">
      <c r="A500" s="78">
        <v>41396</v>
      </c>
      <c r="B500" s="79">
        <v>1619</v>
      </c>
      <c r="C500" s="80" t="s">
        <v>56</v>
      </c>
      <c r="D500" s="80" t="s">
        <v>61</v>
      </c>
      <c r="E500" s="80" t="s">
        <v>58</v>
      </c>
      <c r="F500" s="79">
        <v>8</v>
      </c>
      <c r="G500" s="81">
        <v>9216</v>
      </c>
      <c r="H500" s="81">
        <v>806.39999999999986</v>
      </c>
    </row>
    <row r="501" spans="1:8" x14ac:dyDescent="0.25">
      <c r="A501" s="78">
        <v>41397</v>
      </c>
      <c r="B501" s="79">
        <v>1620</v>
      </c>
      <c r="C501" s="80" t="s">
        <v>57</v>
      </c>
      <c r="D501" s="80" t="s">
        <v>61</v>
      </c>
      <c r="E501" s="80" t="s">
        <v>59</v>
      </c>
      <c r="F501" s="79">
        <v>6</v>
      </c>
      <c r="G501" s="81">
        <v>3888</v>
      </c>
      <c r="H501" s="81">
        <v>1395.0144</v>
      </c>
    </row>
    <row r="502" spans="1:8" x14ac:dyDescent="0.25">
      <c r="A502" s="78">
        <v>41398</v>
      </c>
      <c r="B502" s="79">
        <v>1621</v>
      </c>
      <c r="C502" s="80" t="s">
        <v>53</v>
      </c>
      <c r="D502" s="80" t="s">
        <v>61</v>
      </c>
      <c r="E502" s="80" t="s">
        <v>59</v>
      </c>
      <c r="F502" s="79">
        <v>10</v>
      </c>
      <c r="G502" s="81">
        <v>5000</v>
      </c>
      <c r="H502" s="81">
        <v>4843.75</v>
      </c>
    </row>
    <row r="503" spans="1:8" x14ac:dyDescent="0.25">
      <c r="A503" s="78">
        <v>41399</v>
      </c>
      <c r="B503" s="79">
        <v>1622</v>
      </c>
      <c r="C503" s="80" t="s">
        <v>56</v>
      </c>
      <c r="D503" s="80" t="s">
        <v>61</v>
      </c>
      <c r="E503" s="80" t="s">
        <v>59</v>
      </c>
      <c r="F503" s="79">
        <v>6</v>
      </c>
      <c r="G503" s="81">
        <v>7128</v>
      </c>
      <c r="H503" s="81">
        <v>783.54539999999986</v>
      </c>
    </row>
    <row r="504" spans="1:8" x14ac:dyDescent="0.25">
      <c r="A504" s="78">
        <v>41400</v>
      </c>
      <c r="B504" s="79">
        <v>1992</v>
      </c>
      <c r="C504" s="80" t="s">
        <v>57</v>
      </c>
      <c r="D504" s="80" t="s">
        <v>61</v>
      </c>
      <c r="E504" s="80" t="s">
        <v>55</v>
      </c>
      <c r="F504" s="79">
        <v>6</v>
      </c>
      <c r="G504" s="81">
        <v>3726</v>
      </c>
      <c r="H504" s="81">
        <v>745.01369999999997</v>
      </c>
    </row>
    <row r="505" spans="1:8" x14ac:dyDescent="0.25">
      <c r="A505" s="78">
        <v>41401</v>
      </c>
      <c r="B505" s="79">
        <v>1993</v>
      </c>
      <c r="C505" s="80" t="s">
        <v>53</v>
      </c>
      <c r="D505" s="80" t="s">
        <v>61</v>
      </c>
      <c r="E505" s="80" t="s">
        <v>55</v>
      </c>
      <c r="F505" s="79">
        <v>8</v>
      </c>
      <c r="G505" s="81">
        <v>6144</v>
      </c>
      <c r="H505" s="81">
        <v>1320.6528000000001</v>
      </c>
    </row>
    <row r="506" spans="1:8" x14ac:dyDescent="0.25">
      <c r="A506" s="78">
        <v>41767</v>
      </c>
      <c r="B506" s="79">
        <v>1994</v>
      </c>
      <c r="C506" s="80" t="s">
        <v>56</v>
      </c>
      <c r="D506" s="80" t="s">
        <v>61</v>
      </c>
      <c r="E506" s="80" t="s">
        <v>55</v>
      </c>
      <c r="F506" s="79">
        <v>8</v>
      </c>
      <c r="G506" s="81">
        <v>2232</v>
      </c>
      <c r="H506" s="81">
        <v>869.14080000000001</v>
      </c>
    </row>
    <row r="507" spans="1:8" x14ac:dyDescent="0.25">
      <c r="A507" s="78">
        <v>41768</v>
      </c>
      <c r="B507" s="79">
        <v>1995</v>
      </c>
      <c r="C507" s="80" t="s">
        <v>57</v>
      </c>
      <c r="D507" s="80" t="s">
        <v>61</v>
      </c>
      <c r="E507" s="80" t="s">
        <v>58</v>
      </c>
      <c r="F507" s="79">
        <v>8</v>
      </c>
      <c r="G507" s="81">
        <v>7860</v>
      </c>
      <c r="H507" s="81">
        <v>1054.1831999999999</v>
      </c>
    </row>
    <row r="508" spans="1:8" x14ac:dyDescent="0.25">
      <c r="A508" s="78">
        <v>41769</v>
      </c>
      <c r="B508" s="79">
        <v>1996</v>
      </c>
      <c r="C508" s="80" t="s">
        <v>53</v>
      </c>
      <c r="D508" s="80" t="s">
        <v>61</v>
      </c>
      <c r="E508" s="80" t="s">
        <v>58</v>
      </c>
      <c r="F508" s="79">
        <v>10</v>
      </c>
      <c r="G508" s="81">
        <v>3330</v>
      </c>
      <c r="H508" s="81">
        <v>1313.3519999999999</v>
      </c>
    </row>
    <row r="509" spans="1:8" x14ac:dyDescent="0.25">
      <c r="A509" s="78">
        <v>41770</v>
      </c>
      <c r="B509" s="79">
        <v>1632</v>
      </c>
      <c r="C509" s="80" t="s">
        <v>57</v>
      </c>
      <c r="D509" s="80" t="s">
        <v>61</v>
      </c>
      <c r="E509" s="80" t="s">
        <v>55</v>
      </c>
      <c r="F509" s="79">
        <v>6</v>
      </c>
      <c r="G509" s="81">
        <v>4725</v>
      </c>
      <c r="H509" s="81">
        <v>651.73500000000001</v>
      </c>
    </row>
    <row r="510" spans="1:8" x14ac:dyDescent="0.25">
      <c r="A510" s="78">
        <v>41771</v>
      </c>
      <c r="B510" s="79">
        <v>1997</v>
      </c>
      <c r="C510" s="80" t="s">
        <v>56</v>
      </c>
      <c r="D510" s="80" t="s">
        <v>61</v>
      </c>
      <c r="E510" s="80" t="s">
        <v>58</v>
      </c>
      <c r="F510" s="79">
        <v>8</v>
      </c>
      <c r="G510" s="81">
        <v>3408</v>
      </c>
      <c r="H510" s="81">
        <v>2123.8656000000001</v>
      </c>
    </row>
    <row r="511" spans="1:8" x14ac:dyDescent="0.25">
      <c r="A511" s="78">
        <v>41772</v>
      </c>
      <c r="B511" s="79">
        <v>1633</v>
      </c>
      <c r="C511" s="80" t="s">
        <v>53</v>
      </c>
      <c r="D511" s="80" t="s">
        <v>61</v>
      </c>
      <c r="E511" s="80" t="s">
        <v>55</v>
      </c>
      <c r="F511" s="79">
        <v>10</v>
      </c>
      <c r="G511" s="81">
        <v>11560</v>
      </c>
      <c r="H511" s="81">
        <v>4369.68</v>
      </c>
    </row>
    <row r="512" spans="1:8" x14ac:dyDescent="0.25">
      <c r="A512" s="78">
        <v>41773</v>
      </c>
      <c r="B512" s="79">
        <v>1998</v>
      </c>
      <c r="C512" s="80" t="s">
        <v>57</v>
      </c>
      <c r="D512" s="80" t="s">
        <v>61</v>
      </c>
      <c r="E512" s="80" t="s">
        <v>59</v>
      </c>
      <c r="F512" s="79">
        <v>10</v>
      </c>
      <c r="G512" s="81">
        <v>7320</v>
      </c>
      <c r="H512" s="81">
        <v>798.61199999999997</v>
      </c>
    </row>
    <row r="513" spans="1:8" x14ac:dyDescent="0.25">
      <c r="A513" s="78">
        <v>41774</v>
      </c>
      <c r="B513" s="79">
        <v>1634</v>
      </c>
      <c r="C513" s="80" t="s">
        <v>56</v>
      </c>
      <c r="D513" s="80" t="s">
        <v>61</v>
      </c>
      <c r="E513" s="80" t="s">
        <v>55</v>
      </c>
      <c r="F513" s="79">
        <v>10</v>
      </c>
      <c r="G513" s="81">
        <v>5130</v>
      </c>
      <c r="H513" s="81">
        <v>1311.57</v>
      </c>
    </row>
    <row r="514" spans="1:8" x14ac:dyDescent="0.25">
      <c r="A514" s="78">
        <v>41775</v>
      </c>
      <c r="B514" s="79">
        <v>1999</v>
      </c>
      <c r="C514" s="80" t="s">
        <v>53</v>
      </c>
      <c r="D514" s="80" t="s">
        <v>61</v>
      </c>
      <c r="E514" s="80" t="s">
        <v>59</v>
      </c>
      <c r="F514" s="79">
        <v>8</v>
      </c>
      <c r="G514" s="81">
        <v>8864</v>
      </c>
      <c r="H514" s="81">
        <v>723.30240000000003</v>
      </c>
    </row>
    <row r="515" spans="1:8" x14ac:dyDescent="0.25">
      <c r="A515" s="78">
        <v>41776</v>
      </c>
      <c r="B515" s="79">
        <v>1635</v>
      </c>
      <c r="C515" s="80" t="s">
        <v>57</v>
      </c>
      <c r="D515" s="80" t="s">
        <v>61</v>
      </c>
      <c r="E515" s="80" t="s">
        <v>58</v>
      </c>
      <c r="F515" s="79">
        <v>8</v>
      </c>
      <c r="G515" s="81">
        <v>2064</v>
      </c>
      <c r="H515" s="81">
        <v>817.55039999999997</v>
      </c>
    </row>
    <row r="516" spans="1:8" x14ac:dyDescent="0.25">
      <c r="A516" s="78">
        <v>41777</v>
      </c>
      <c r="B516" s="79">
        <v>2000</v>
      </c>
      <c r="C516" s="80" t="s">
        <v>56</v>
      </c>
      <c r="D516" s="80" t="s">
        <v>61</v>
      </c>
      <c r="E516" s="80" t="s">
        <v>59</v>
      </c>
      <c r="F516" s="79">
        <v>7</v>
      </c>
      <c r="G516" s="81">
        <v>2226</v>
      </c>
      <c r="H516" s="81">
        <v>2221.7705999999998</v>
      </c>
    </row>
    <row r="517" spans="1:8" x14ac:dyDescent="0.25">
      <c r="A517" s="78">
        <v>41778</v>
      </c>
      <c r="B517" s="79">
        <v>1636</v>
      </c>
      <c r="C517" s="80" t="s">
        <v>53</v>
      </c>
      <c r="D517" s="80" t="s">
        <v>61</v>
      </c>
      <c r="E517" s="80" t="s">
        <v>58</v>
      </c>
      <c r="F517" s="79">
        <v>6</v>
      </c>
      <c r="G517" s="81">
        <v>5319</v>
      </c>
      <c r="H517" s="81">
        <v>586.33109999999999</v>
      </c>
    </row>
    <row r="518" spans="1:8" x14ac:dyDescent="0.25">
      <c r="A518" s="78">
        <v>41779</v>
      </c>
      <c r="B518" s="79">
        <v>2001</v>
      </c>
      <c r="C518" s="80" t="s">
        <v>57</v>
      </c>
      <c r="D518" s="80" t="s">
        <v>61</v>
      </c>
      <c r="E518" s="80" t="s">
        <v>55</v>
      </c>
      <c r="F518" s="79">
        <v>6</v>
      </c>
      <c r="G518" s="81">
        <v>3096</v>
      </c>
      <c r="H518" s="81">
        <v>655.42319999999995</v>
      </c>
    </row>
    <row r="519" spans="1:8" x14ac:dyDescent="0.25">
      <c r="A519" s="78">
        <v>41780</v>
      </c>
      <c r="B519" s="79">
        <v>1637</v>
      </c>
      <c r="C519" s="80" t="s">
        <v>56</v>
      </c>
      <c r="D519" s="80" t="s">
        <v>61</v>
      </c>
      <c r="E519" s="80" t="s">
        <v>58</v>
      </c>
      <c r="F519" s="79">
        <v>7</v>
      </c>
      <c r="G519" s="81">
        <v>5481</v>
      </c>
      <c r="H519" s="81">
        <v>2782.5209999999997</v>
      </c>
    </row>
    <row r="520" spans="1:8" x14ac:dyDescent="0.25">
      <c r="A520" s="78">
        <v>41781</v>
      </c>
      <c r="B520" s="79">
        <v>2002</v>
      </c>
      <c r="C520" s="80" t="s">
        <v>53</v>
      </c>
      <c r="D520" s="80" t="s">
        <v>61</v>
      </c>
      <c r="E520" s="80" t="s">
        <v>55</v>
      </c>
      <c r="F520" s="79">
        <v>7</v>
      </c>
      <c r="G520" s="81">
        <v>5460</v>
      </c>
      <c r="H520" s="81">
        <v>894.62099999999998</v>
      </c>
    </row>
    <row r="521" spans="1:8" x14ac:dyDescent="0.25">
      <c r="A521" s="78">
        <v>41782</v>
      </c>
      <c r="B521" s="79">
        <v>1638</v>
      </c>
      <c r="C521" s="80" t="s">
        <v>57</v>
      </c>
      <c r="D521" s="80" t="s">
        <v>61</v>
      </c>
      <c r="E521" s="80" t="s">
        <v>59</v>
      </c>
      <c r="F521" s="79">
        <v>9</v>
      </c>
      <c r="G521" s="81">
        <v>4657.5</v>
      </c>
      <c r="H521" s="81">
        <v>2321.9190000000003</v>
      </c>
    </row>
    <row r="522" spans="1:8" x14ac:dyDescent="0.25">
      <c r="A522" s="78">
        <v>41783</v>
      </c>
      <c r="B522" s="79">
        <v>2003</v>
      </c>
      <c r="C522" s="80" t="s">
        <v>56</v>
      </c>
      <c r="D522" s="80" t="s">
        <v>61</v>
      </c>
      <c r="E522" s="80" t="s">
        <v>55</v>
      </c>
      <c r="F522" s="79">
        <v>6</v>
      </c>
      <c r="G522" s="81">
        <v>7020</v>
      </c>
      <c r="H522" s="81">
        <v>3597.0479999999998</v>
      </c>
    </row>
    <row r="523" spans="1:8" x14ac:dyDescent="0.25">
      <c r="A523" s="78">
        <v>41784</v>
      </c>
      <c r="B523" s="79">
        <v>1639</v>
      </c>
      <c r="C523" s="80" t="s">
        <v>53</v>
      </c>
      <c r="D523" s="80" t="s">
        <v>61</v>
      </c>
      <c r="E523" s="80" t="s">
        <v>59</v>
      </c>
      <c r="F523" s="79">
        <v>7</v>
      </c>
      <c r="G523" s="81">
        <v>2635.5</v>
      </c>
      <c r="H523" s="81">
        <v>3538.1587500000001</v>
      </c>
    </row>
    <row r="524" spans="1:8" x14ac:dyDescent="0.25">
      <c r="A524" s="78">
        <v>41785</v>
      </c>
      <c r="B524" s="79">
        <v>2004</v>
      </c>
      <c r="C524" s="80" t="s">
        <v>57</v>
      </c>
      <c r="D524" s="80" t="s">
        <v>61</v>
      </c>
      <c r="E524" s="80" t="s">
        <v>58</v>
      </c>
      <c r="F524" s="79">
        <v>8</v>
      </c>
      <c r="G524" s="81">
        <v>4080</v>
      </c>
      <c r="H524" s="81">
        <v>2063.0519999999997</v>
      </c>
    </row>
    <row r="525" spans="1:8" x14ac:dyDescent="0.25">
      <c r="A525" s="78">
        <v>41786</v>
      </c>
      <c r="B525" s="79">
        <v>1640</v>
      </c>
      <c r="C525" s="80" t="s">
        <v>56</v>
      </c>
      <c r="D525" s="80" t="s">
        <v>61</v>
      </c>
      <c r="E525" s="80" t="s">
        <v>59</v>
      </c>
      <c r="F525" s="79">
        <v>9</v>
      </c>
      <c r="G525" s="81">
        <v>4900.5</v>
      </c>
      <c r="H525" s="81">
        <v>992.51460000000009</v>
      </c>
    </row>
    <row r="526" spans="1:8" x14ac:dyDescent="0.25">
      <c r="A526" s="78">
        <v>41787</v>
      </c>
      <c r="B526" s="79">
        <v>2005</v>
      </c>
      <c r="C526" s="80" t="s">
        <v>53</v>
      </c>
      <c r="D526" s="80" t="s">
        <v>61</v>
      </c>
      <c r="E526" s="80" t="s">
        <v>58</v>
      </c>
      <c r="F526" s="79">
        <v>6</v>
      </c>
      <c r="G526" s="81">
        <v>2610</v>
      </c>
      <c r="H526" s="81">
        <v>3297.9960000000001</v>
      </c>
    </row>
    <row r="527" spans="1:8" x14ac:dyDescent="0.25">
      <c r="A527" s="78">
        <v>41788</v>
      </c>
      <c r="B527" s="79">
        <v>1641</v>
      </c>
      <c r="C527" s="80" t="s">
        <v>57</v>
      </c>
      <c r="D527" s="80" t="s">
        <v>61</v>
      </c>
      <c r="E527" s="80" t="s">
        <v>55</v>
      </c>
      <c r="F527" s="79">
        <v>9</v>
      </c>
      <c r="G527" s="81">
        <v>1593</v>
      </c>
      <c r="H527" s="81">
        <v>2850.8328000000001</v>
      </c>
    </row>
    <row r="528" spans="1:8" x14ac:dyDescent="0.25">
      <c r="A528" s="78">
        <v>41789</v>
      </c>
      <c r="B528" s="79">
        <v>2006</v>
      </c>
      <c r="C528" s="80" t="s">
        <v>56</v>
      </c>
      <c r="D528" s="80" t="s">
        <v>61</v>
      </c>
      <c r="E528" s="80" t="s">
        <v>58</v>
      </c>
      <c r="F528" s="79">
        <v>6</v>
      </c>
      <c r="G528" s="81">
        <v>5724</v>
      </c>
      <c r="H528" s="81">
        <v>2687.4180000000001</v>
      </c>
    </row>
    <row r="529" spans="1:8" x14ac:dyDescent="0.25">
      <c r="A529" s="78">
        <v>41790</v>
      </c>
      <c r="B529" s="79">
        <v>1642</v>
      </c>
      <c r="C529" s="80" t="s">
        <v>53</v>
      </c>
      <c r="D529" s="80" t="s">
        <v>61</v>
      </c>
      <c r="E529" s="80" t="s">
        <v>55</v>
      </c>
      <c r="F529" s="79">
        <v>10</v>
      </c>
      <c r="G529" s="81">
        <v>6930</v>
      </c>
      <c r="H529" s="81">
        <v>3246.9359999999997</v>
      </c>
    </row>
    <row r="530" spans="1:8" x14ac:dyDescent="0.25">
      <c r="A530" s="78">
        <v>41791</v>
      </c>
      <c r="B530" s="79">
        <v>2007</v>
      </c>
      <c r="C530" s="80" t="s">
        <v>57</v>
      </c>
      <c r="D530" s="80" t="s">
        <v>61</v>
      </c>
      <c r="E530" s="80" t="s">
        <v>59</v>
      </c>
      <c r="F530" s="79">
        <v>9</v>
      </c>
      <c r="G530" s="81">
        <v>11790</v>
      </c>
      <c r="H530" s="81">
        <v>4036.8959999999997</v>
      </c>
    </row>
    <row r="531" spans="1:8" x14ac:dyDescent="0.25">
      <c r="A531" s="78">
        <v>41792</v>
      </c>
      <c r="B531" s="79">
        <v>1643</v>
      </c>
      <c r="C531" s="80" t="s">
        <v>56</v>
      </c>
      <c r="D531" s="80" t="s">
        <v>61</v>
      </c>
      <c r="E531" s="80" t="s">
        <v>55</v>
      </c>
      <c r="F531" s="79">
        <v>6</v>
      </c>
      <c r="G531" s="81">
        <v>2556</v>
      </c>
      <c r="H531" s="81">
        <v>3082.5360000000005</v>
      </c>
    </row>
    <row r="532" spans="1:8" x14ac:dyDescent="0.25">
      <c r="A532" s="78">
        <v>41793</v>
      </c>
      <c r="B532" s="79">
        <v>2008</v>
      </c>
      <c r="C532" s="80" t="s">
        <v>53</v>
      </c>
      <c r="D532" s="80" t="s">
        <v>61</v>
      </c>
      <c r="E532" s="80" t="s">
        <v>59</v>
      </c>
      <c r="F532" s="79">
        <v>6</v>
      </c>
      <c r="G532" s="81">
        <v>4410</v>
      </c>
      <c r="H532" s="81">
        <v>876.92849999999999</v>
      </c>
    </row>
    <row r="533" spans="1:8" x14ac:dyDescent="0.25">
      <c r="A533" s="78">
        <v>41794</v>
      </c>
      <c r="B533" s="79">
        <v>1644</v>
      </c>
      <c r="C533" s="80" t="s">
        <v>57</v>
      </c>
      <c r="D533" s="80" t="s">
        <v>61</v>
      </c>
      <c r="E533" s="80" t="s">
        <v>58</v>
      </c>
      <c r="F533" s="79">
        <v>7</v>
      </c>
      <c r="G533" s="81">
        <v>2856</v>
      </c>
      <c r="H533" s="81">
        <v>3148.74</v>
      </c>
    </row>
    <row r="534" spans="1:8" x14ac:dyDescent="0.25">
      <c r="A534" s="78">
        <v>41795</v>
      </c>
      <c r="B534" s="79">
        <v>2009</v>
      </c>
      <c r="C534" s="80" t="s">
        <v>56</v>
      </c>
      <c r="D534" s="80" t="s">
        <v>61</v>
      </c>
      <c r="E534" s="80" t="s">
        <v>59</v>
      </c>
      <c r="F534" s="79">
        <v>9</v>
      </c>
      <c r="G534" s="81">
        <v>6318</v>
      </c>
      <c r="H534" s="81">
        <v>2062.1951999999997</v>
      </c>
    </row>
    <row r="535" spans="1:8" x14ac:dyDescent="0.25">
      <c r="A535" s="78">
        <v>41796</v>
      </c>
      <c r="B535" s="79">
        <v>1645</v>
      </c>
      <c r="C535" s="80" t="s">
        <v>53</v>
      </c>
      <c r="D535" s="80" t="s">
        <v>61</v>
      </c>
      <c r="E535" s="80" t="s">
        <v>58</v>
      </c>
      <c r="F535" s="79">
        <v>7</v>
      </c>
      <c r="G535" s="81">
        <v>4186</v>
      </c>
      <c r="H535" s="81">
        <v>2015.5590000000002</v>
      </c>
    </row>
    <row r="536" spans="1:8" x14ac:dyDescent="0.25">
      <c r="A536" s="78">
        <v>41797</v>
      </c>
      <c r="B536" s="79">
        <v>2010</v>
      </c>
      <c r="C536" s="80" t="s">
        <v>57</v>
      </c>
      <c r="D536" s="80" t="s">
        <v>61</v>
      </c>
      <c r="E536" s="80" t="s">
        <v>55</v>
      </c>
      <c r="F536" s="79">
        <v>6</v>
      </c>
      <c r="G536" s="81">
        <v>9000</v>
      </c>
      <c r="H536" s="81">
        <v>1546.56</v>
      </c>
    </row>
    <row r="537" spans="1:8" x14ac:dyDescent="0.25">
      <c r="A537" s="78">
        <v>41798</v>
      </c>
      <c r="B537" s="79">
        <v>1646</v>
      </c>
      <c r="C537" s="80" t="s">
        <v>56</v>
      </c>
      <c r="D537" s="80" t="s">
        <v>61</v>
      </c>
      <c r="E537" s="80" t="s">
        <v>58</v>
      </c>
      <c r="F537" s="79">
        <v>9</v>
      </c>
      <c r="G537" s="81">
        <v>11448</v>
      </c>
      <c r="H537" s="81">
        <v>5098.6530000000002</v>
      </c>
    </row>
    <row r="538" spans="1:8" x14ac:dyDescent="0.25">
      <c r="A538" s="78">
        <v>41799</v>
      </c>
      <c r="B538" s="79">
        <v>2011</v>
      </c>
      <c r="C538" s="80" t="s">
        <v>53</v>
      </c>
      <c r="D538" s="80" t="s">
        <v>61</v>
      </c>
      <c r="E538" s="80" t="s">
        <v>55</v>
      </c>
      <c r="F538" s="79">
        <v>9</v>
      </c>
      <c r="G538" s="81">
        <v>14850</v>
      </c>
      <c r="H538" s="81">
        <v>923.07600000000002</v>
      </c>
    </row>
    <row r="539" spans="1:8" x14ac:dyDescent="0.25">
      <c r="A539" s="78">
        <v>41800</v>
      </c>
      <c r="B539" s="79">
        <v>1647</v>
      </c>
      <c r="C539" s="80" t="s">
        <v>57</v>
      </c>
      <c r="D539" s="80" t="s">
        <v>61</v>
      </c>
      <c r="E539" s="80" t="s">
        <v>59</v>
      </c>
      <c r="F539" s="79">
        <v>9</v>
      </c>
      <c r="G539" s="81">
        <v>4941</v>
      </c>
      <c r="H539" s="81">
        <v>998.74080000000004</v>
      </c>
    </row>
    <row r="540" spans="1:8" x14ac:dyDescent="0.25">
      <c r="A540" s="78">
        <v>41801</v>
      </c>
      <c r="B540" s="79">
        <v>2012</v>
      </c>
      <c r="C540" s="80" t="s">
        <v>56</v>
      </c>
      <c r="D540" s="80" t="s">
        <v>61</v>
      </c>
      <c r="E540" s="80" t="s">
        <v>55</v>
      </c>
      <c r="F540" s="79">
        <v>9</v>
      </c>
      <c r="G540" s="81">
        <v>9288</v>
      </c>
      <c r="H540" s="81">
        <v>4353.75</v>
      </c>
    </row>
    <row r="541" spans="1:8" x14ac:dyDescent="0.25">
      <c r="A541" s="78">
        <v>41802</v>
      </c>
      <c r="B541" s="79">
        <v>1648</v>
      </c>
      <c r="C541" s="80" t="s">
        <v>53</v>
      </c>
      <c r="D541" s="80" t="s">
        <v>61</v>
      </c>
      <c r="E541" s="80" t="s">
        <v>59</v>
      </c>
      <c r="F541" s="79">
        <v>7</v>
      </c>
      <c r="G541" s="81">
        <v>8064</v>
      </c>
      <c r="H541" s="81">
        <v>2388.96</v>
      </c>
    </row>
    <row r="542" spans="1:8" x14ac:dyDescent="0.25">
      <c r="A542" s="78">
        <v>41803</v>
      </c>
      <c r="B542" s="79">
        <v>2013</v>
      </c>
      <c r="C542" s="80" t="s">
        <v>57</v>
      </c>
      <c r="D542" s="80" t="s">
        <v>61</v>
      </c>
      <c r="E542" s="80" t="s">
        <v>58</v>
      </c>
      <c r="F542" s="79">
        <v>9</v>
      </c>
      <c r="G542" s="81">
        <v>5751</v>
      </c>
      <c r="H542" s="81">
        <v>718.49160000000006</v>
      </c>
    </row>
    <row r="543" spans="1:8" x14ac:dyDescent="0.25">
      <c r="A543" s="78">
        <v>41804</v>
      </c>
      <c r="B543" s="79">
        <v>1649</v>
      </c>
      <c r="C543" s="80" t="s">
        <v>56</v>
      </c>
      <c r="D543" s="80" t="s">
        <v>61</v>
      </c>
      <c r="E543" s="80" t="s">
        <v>59</v>
      </c>
      <c r="F543" s="79">
        <v>7</v>
      </c>
      <c r="G543" s="81">
        <v>3360</v>
      </c>
      <c r="H543" s="81">
        <v>3539.76</v>
      </c>
    </row>
    <row r="544" spans="1:8" x14ac:dyDescent="0.25">
      <c r="A544" s="78">
        <v>41805</v>
      </c>
      <c r="B544" s="79">
        <v>2014</v>
      </c>
      <c r="C544" s="80" t="s">
        <v>53</v>
      </c>
      <c r="D544" s="80" t="s">
        <v>61</v>
      </c>
      <c r="E544" s="80" t="s">
        <v>58</v>
      </c>
      <c r="F544" s="79">
        <v>7</v>
      </c>
      <c r="G544" s="81">
        <v>5229</v>
      </c>
      <c r="H544" s="81">
        <v>2625.8295000000003</v>
      </c>
    </row>
    <row r="545" spans="1:8" x14ac:dyDescent="0.25">
      <c r="A545" s="78">
        <v>41806</v>
      </c>
      <c r="B545" s="79">
        <v>1650</v>
      </c>
      <c r="C545" s="80" t="s">
        <v>57</v>
      </c>
      <c r="D545" s="80" t="s">
        <v>61</v>
      </c>
      <c r="E545" s="80" t="s">
        <v>55</v>
      </c>
      <c r="F545" s="79">
        <v>7</v>
      </c>
      <c r="G545" s="81">
        <v>1732.5</v>
      </c>
      <c r="H545" s="81">
        <v>690.40125000000012</v>
      </c>
    </row>
    <row r="546" spans="1:8" x14ac:dyDescent="0.25">
      <c r="A546" s="78">
        <v>41807</v>
      </c>
      <c r="B546" s="79">
        <v>2015</v>
      </c>
      <c r="C546" s="80" t="s">
        <v>56</v>
      </c>
      <c r="D546" s="80" t="s">
        <v>61</v>
      </c>
      <c r="E546" s="80" t="s">
        <v>58</v>
      </c>
      <c r="F546" s="79">
        <v>7</v>
      </c>
      <c r="G546" s="81">
        <v>9828</v>
      </c>
      <c r="H546" s="81">
        <v>1585.7477999999999</v>
      </c>
    </row>
    <row r="547" spans="1:8" x14ac:dyDescent="0.25">
      <c r="A547" s="78">
        <v>41808</v>
      </c>
      <c r="B547" s="79">
        <v>1651</v>
      </c>
      <c r="C547" s="80" t="s">
        <v>53</v>
      </c>
      <c r="D547" s="80" t="s">
        <v>61</v>
      </c>
      <c r="E547" s="80" t="s">
        <v>55</v>
      </c>
      <c r="F547" s="79">
        <v>10</v>
      </c>
      <c r="G547" s="81">
        <v>9375</v>
      </c>
      <c r="H547" s="81">
        <v>647.25</v>
      </c>
    </row>
    <row r="548" spans="1:8" x14ac:dyDescent="0.25">
      <c r="A548" s="78">
        <v>41809</v>
      </c>
      <c r="B548" s="79">
        <v>2016</v>
      </c>
      <c r="C548" s="80" t="s">
        <v>57</v>
      </c>
      <c r="D548" s="80" t="s">
        <v>61</v>
      </c>
      <c r="E548" s="80" t="s">
        <v>59</v>
      </c>
      <c r="F548" s="79">
        <v>10</v>
      </c>
      <c r="G548" s="81">
        <v>8560</v>
      </c>
      <c r="H548" s="81">
        <v>2731.0680000000002</v>
      </c>
    </row>
    <row r="549" spans="1:8" x14ac:dyDescent="0.25">
      <c r="A549" s="78">
        <v>41810</v>
      </c>
      <c r="B549" s="79">
        <v>1652</v>
      </c>
      <c r="C549" s="80" t="s">
        <v>56</v>
      </c>
      <c r="D549" s="80" t="s">
        <v>61</v>
      </c>
      <c r="E549" s="80" t="s">
        <v>55</v>
      </c>
      <c r="F549" s="79">
        <v>9</v>
      </c>
      <c r="G549" s="81">
        <v>2331</v>
      </c>
      <c r="H549" s="81">
        <v>3305.3579999999997</v>
      </c>
    </row>
    <row r="550" spans="1:8" x14ac:dyDescent="0.25">
      <c r="A550" s="78">
        <v>41811</v>
      </c>
      <c r="B550" s="79">
        <v>2017</v>
      </c>
      <c r="C550" s="80" t="s">
        <v>53</v>
      </c>
      <c r="D550" s="80" t="s">
        <v>61</v>
      </c>
      <c r="E550" s="80" t="s">
        <v>59</v>
      </c>
      <c r="F550" s="79">
        <v>7</v>
      </c>
      <c r="G550" s="81">
        <v>10878</v>
      </c>
      <c r="H550" s="81">
        <v>3198.9478499999996</v>
      </c>
    </row>
    <row r="551" spans="1:8" x14ac:dyDescent="0.25">
      <c r="A551" s="78">
        <v>41812</v>
      </c>
      <c r="B551" s="79">
        <v>2028</v>
      </c>
      <c r="C551" s="80" t="s">
        <v>57</v>
      </c>
      <c r="D551" s="80" t="s">
        <v>61</v>
      </c>
      <c r="E551" s="80" t="s">
        <v>55</v>
      </c>
      <c r="F551" s="79">
        <v>8</v>
      </c>
      <c r="G551" s="81">
        <v>2832</v>
      </c>
      <c r="H551" s="81">
        <v>5053.7039999999997</v>
      </c>
    </row>
    <row r="552" spans="1:8" x14ac:dyDescent="0.25">
      <c r="A552" s="78">
        <v>41813</v>
      </c>
      <c r="B552" s="79">
        <v>1664</v>
      </c>
      <c r="C552" s="80" t="s">
        <v>56</v>
      </c>
      <c r="D552" s="80" t="s">
        <v>61</v>
      </c>
      <c r="E552" s="80" t="s">
        <v>58</v>
      </c>
      <c r="F552" s="79">
        <v>7</v>
      </c>
      <c r="G552" s="81">
        <v>2425.5</v>
      </c>
      <c r="H552" s="81">
        <v>952.97894999999994</v>
      </c>
    </row>
    <row r="553" spans="1:8" x14ac:dyDescent="0.25">
      <c r="A553" s="78">
        <v>41814</v>
      </c>
      <c r="B553" s="79">
        <v>2029</v>
      </c>
      <c r="C553" s="80" t="s">
        <v>53</v>
      </c>
      <c r="D553" s="80" t="s">
        <v>61</v>
      </c>
      <c r="E553" s="80" t="s">
        <v>55</v>
      </c>
      <c r="F553" s="79">
        <v>7</v>
      </c>
      <c r="G553" s="81">
        <v>2100</v>
      </c>
      <c r="H553" s="81">
        <v>4363.8</v>
      </c>
    </row>
    <row r="554" spans="1:8" x14ac:dyDescent="0.25">
      <c r="A554" s="78">
        <v>41815</v>
      </c>
      <c r="B554" s="79">
        <v>1665</v>
      </c>
      <c r="C554" s="80" t="s">
        <v>57</v>
      </c>
      <c r="D554" s="80" t="s">
        <v>61</v>
      </c>
      <c r="E554" s="80" t="s">
        <v>59</v>
      </c>
      <c r="F554" s="79">
        <v>10</v>
      </c>
      <c r="G554" s="81">
        <v>2740</v>
      </c>
      <c r="H554" s="81">
        <v>1167.5139999999999</v>
      </c>
    </row>
    <row r="555" spans="1:8" x14ac:dyDescent="0.25">
      <c r="A555" s="78">
        <v>41816</v>
      </c>
      <c r="B555" s="79">
        <v>2030</v>
      </c>
      <c r="C555" s="80" t="s">
        <v>56</v>
      </c>
      <c r="D555" s="80" t="s">
        <v>61</v>
      </c>
      <c r="E555" s="80" t="s">
        <v>55</v>
      </c>
      <c r="F555" s="79">
        <v>10</v>
      </c>
      <c r="G555" s="81">
        <v>7470</v>
      </c>
      <c r="H555" s="81">
        <v>4834.335</v>
      </c>
    </row>
    <row r="556" spans="1:8" x14ac:dyDescent="0.25">
      <c r="A556" s="78">
        <v>41817</v>
      </c>
      <c r="B556" s="79">
        <v>1666</v>
      </c>
      <c r="C556" s="80" t="s">
        <v>53</v>
      </c>
      <c r="D556" s="80" t="s">
        <v>61</v>
      </c>
      <c r="E556" s="80" t="s">
        <v>59</v>
      </c>
      <c r="F556" s="79">
        <v>7</v>
      </c>
      <c r="G556" s="81">
        <v>2184</v>
      </c>
      <c r="H556" s="81">
        <v>3318.5880000000002</v>
      </c>
    </row>
    <row r="557" spans="1:8" x14ac:dyDescent="0.25">
      <c r="A557" s="78">
        <v>41818</v>
      </c>
      <c r="B557" s="79">
        <v>2031</v>
      </c>
      <c r="C557" s="80" t="s">
        <v>57</v>
      </c>
      <c r="D557" s="80" t="s">
        <v>61</v>
      </c>
      <c r="E557" s="80" t="s">
        <v>58</v>
      </c>
      <c r="F557" s="79">
        <v>9</v>
      </c>
      <c r="G557" s="81">
        <v>5386.5</v>
      </c>
      <c r="H557" s="81">
        <v>3093.6464999999998</v>
      </c>
    </row>
    <row r="558" spans="1:8" x14ac:dyDescent="0.25">
      <c r="A558" s="78">
        <v>41819</v>
      </c>
      <c r="B558" s="79">
        <v>1667</v>
      </c>
      <c r="C558" s="80" t="s">
        <v>56</v>
      </c>
      <c r="D558" s="80" t="s">
        <v>61</v>
      </c>
      <c r="E558" s="80" t="s">
        <v>59</v>
      </c>
      <c r="F558" s="79">
        <v>6</v>
      </c>
      <c r="G558" s="81">
        <v>11295</v>
      </c>
      <c r="H558" s="81">
        <v>2857.1831999999995</v>
      </c>
    </row>
    <row r="559" spans="1:8" x14ac:dyDescent="0.25">
      <c r="A559" s="78">
        <v>41820</v>
      </c>
      <c r="B559" s="79">
        <v>2032</v>
      </c>
      <c r="C559" s="80" t="s">
        <v>53</v>
      </c>
      <c r="D559" s="80" t="s">
        <v>61</v>
      </c>
      <c r="E559" s="80" t="s">
        <v>58</v>
      </c>
      <c r="F559" s="79">
        <v>10</v>
      </c>
      <c r="G559" s="81">
        <v>10125</v>
      </c>
      <c r="H559" s="81">
        <v>4255.5374999999995</v>
      </c>
    </row>
    <row r="560" spans="1:8" x14ac:dyDescent="0.25">
      <c r="A560" s="78">
        <v>41821</v>
      </c>
      <c r="B560" s="79">
        <v>1668</v>
      </c>
      <c r="C560" s="80" t="s">
        <v>57</v>
      </c>
      <c r="D560" s="80" t="s">
        <v>61</v>
      </c>
      <c r="E560" s="80" t="s">
        <v>55</v>
      </c>
      <c r="F560" s="79">
        <v>7</v>
      </c>
      <c r="G560" s="81">
        <v>1669.5</v>
      </c>
      <c r="H560" s="81">
        <v>3289.7497500000004</v>
      </c>
    </row>
    <row r="561" spans="1:8" x14ac:dyDescent="0.25">
      <c r="A561" s="78">
        <v>41822</v>
      </c>
      <c r="B561" s="79">
        <v>2033</v>
      </c>
      <c r="C561" s="80" t="s">
        <v>56</v>
      </c>
      <c r="D561" s="80" t="s">
        <v>61</v>
      </c>
      <c r="E561" s="80" t="s">
        <v>58</v>
      </c>
      <c r="F561" s="79">
        <v>8</v>
      </c>
      <c r="G561" s="81">
        <v>6888</v>
      </c>
      <c r="H561" s="81">
        <v>784.77279999999996</v>
      </c>
    </row>
    <row r="562" spans="1:8" x14ac:dyDescent="0.25">
      <c r="A562" s="78">
        <v>41823</v>
      </c>
      <c r="B562" s="79">
        <v>1669</v>
      </c>
      <c r="C562" s="80" t="s">
        <v>53</v>
      </c>
      <c r="D562" s="80" t="s">
        <v>61</v>
      </c>
      <c r="E562" s="80" t="s">
        <v>55</v>
      </c>
      <c r="F562" s="79">
        <v>8</v>
      </c>
      <c r="G562" s="81">
        <v>1872</v>
      </c>
      <c r="H562" s="81">
        <v>1362.816</v>
      </c>
    </row>
    <row r="563" spans="1:8" x14ac:dyDescent="0.25">
      <c r="A563" s="78">
        <v>41824</v>
      </c>
      <c r="B563" s="79">
        <v>2034</v>
      </c>
      <c r="C563" s="80" t="s">
        <v>57</v>
      </c>
      <c r="D563" s="80" t="s">
        <v>61</v>
      </c>
      <c r="E563" s="80" t="s">
        <v>59</v>
      </c>
      <c r="F563" s="79">
        <v>10</v>
      </c>
      <c r="G563" s="81">
        <v>6615</v>
      </c>
      <c r="H563" s="81">
        <v>3328.4474999999998</v>
      </c>
    </row>
    <row r="564" spans="1:8" x14ac:dyDescent="0.25">
      <c r="A564" s="78">
        <v>41825</v>
      </c>
      <c r="B564" s="79">
        <v>1670</v>
      </c>
      <c r="C564" s="80" t="s">
        <v>56</v>
      </c>
      <c r="D564" s="80" t="s">
        <v>61</v>
      </c>
      <c r="E564" s="80" t="s">
        <v>55</v>
      </c>
      <c r="F564" s="79">
        <v>8</v>
      </c>
      <c r="G564" s="81">
        <v>8960</v>
      </c>
      <c r="H564" s="81">
        <v>3458.56</v>
      </c>
    </row>
    <row r="565" spans="1:8" x14ac:dyDescent="0.25">
      <c r="A565" s="78">
        <v>41826</v>
      </c>
      <c r="B565" s="79">
        <v>2035</v>
      </c>
      <c r="C565" s="80" t="s">
        <v>53</v>
      </c>
      <c r="D565" s="80" t="s">
        <v>61</v>
      </c>
      <c r="E565" s="80" t="s">
        <v>59</v>
      </c>
      <c r="F565" s="79">
        <v>9</v>
      </c>
      <c r="G565" s="81">
        <v>6507</v>
      </c>
      <c r="H565" s="81">
        <v>935.05589999999995</v>
      </c>
    </row>
    <row r="566" spans="1:8" x14ac:dyDescent="0.25">
      <c r="A566" s="78">
        <v>41827</v>
      </c>
      <c r="B566" s="79">
        <v>1671</v>
      </c>
      <c r="C566" s="80" t="s">
        <v>57</v>
      </c>
      <c r="D566" s="80" t="s">
        <v>61</v>
      </c>
      <c r="E566" s="80" t="s">
        <v>58</v>
      </c>
      <c r="F566" s="79">
        <v>6</v>
      </c>
      <c r="G566" s="81">
        <v>1764</v>
      </c>
      <c r="H566" s="81">
        <v>1461.2975999999999</v>
      </c>
    </row>
    <row r="567" spans="1:8" x14ac:dyDescent="0.25">
      <c r="A567" s="78">
        <v>41828</v>
      </c>
      <c r="B567" s="79">
        <v>2036</v>
      </c>
      <c r="C567" s="80" t="s">
        <v>56</v>
      </c>
      <c r="D567" s="80" t="s">
        <v>61</v>
      </c>
      <c r="E567" s="80" t="s">
        <v>59</v>
      </c>
      <c r="F567" s="79">
        <v>9</v>
      </c>
      <c r="G567" s="81">
        <v>1512</v>
      </c>
      <c r="H567" s="81">
        <v>2084.1408000000001</v>
      </c>
    </row>
    <row r="568" spans="1:8" x14ac:dyDescent="0.25">
      <c r="A568" s="78">
        <v>41829</v>
      </c>
      <c r="B568" s="79">
        <v>1672</v>
      </c>
      <c r="C568" s="80" t="s">
        <v>53</v>
      </c>
      <c r="D568" s="80" t="s">
        <v>61</v>
      </c>
      <c r="E568" s="80" t="s">
        <v>58</v>
      </c>
      <c r="F568" s="79">
        <v>6</v>
      </c>
      <c r="G568" s="81">
        <v>12285</v>
      </c>
      <c r="H568" s="81">
        <v>1660.932</v>
      </c>
    </row>
    <row r="569" spans="1:8" x14ac:dyDescent="0.25">
      <c r="A569" s="78">
        <v>40909</v>
      </c>
      <c r="B569" s="79">
        <v>2037</v>
      </c>
      <c r="C569" s="80" t="s">
        <v>57</v>
      </c>
      <c r="D569" s="80" t="s">
        <v>62</v>
      </c>
      <c r="E569" s="80" t="s">
        <v>55</v>
      </c>
      <c r="F569" s="79">
        <v>7</v>
      </c>
      <c r="G569" s="81">
        <v>10552.5</v>
      </c>
      <c r="H569" s="81">
        <v>2600.9802</v>
      </c>
    </row>
    <row r="570" spans="1:8" x14ac:dyDescent="0.25">
      <c r="A570" s="78">
        <v>40910</v>
      </c>
      <c r="B570" s="79">
        <v>1673</v>
      </c>
      <c r="C570" s="80" t="s">
        <v>56</v>
      </c>
      <c r="D570" s="80" t="s">
        <v>62</v>
      </c>
      <c r="E570" s="80" t="s">
        <v>58</v>
      </c>
      <c r="F570" s="79">
        <v>8</v>
      </c>
      <c r="G570" s="81">
        <v>6528</v>
      </c>
      <c r="H570" s="81">
        <v>3850.4320000000002</v>
      </c>
    </row>
    <row r="571" spans="1:8" x14ac:dyDescent="0.25">
      <c r="A571" s="78">
        <v>40911</v>
      </c>
      <c r="B571" s="79">
        <v>2038</v>
      </c>
      <c r="C571" s="80" t="s">
        <v>53</v>
      </c>
      <c r="D571" s="80" t="s">
        <v>62</v>
      </c>
      <c r="E571" s="80" t="s">
        <v>55</v>
      </c>
      <c r="F571" s="79">
        <v>7</v>
      </c>
      <c r="G571" s="81">
        <v>10710</v>
      </c>
      <c r="H571" s="81">
        <v>1105.5397499999999</v>
      </c>
    </row>
    <row r="572" spans="1:8" x14ac:dyDescent="0.25">
      <c r="A572" s="78">
        <v>40913</v>
      </c>
      <c r="B572" s="79">
        <v>1674</v>
      </c>
      <c r="C572" s="80" t="s">
        <v>57</v>
      </c>
      <c r="D572" s="80" t="s">
        <v>62</v>
      </c>
      <c r="E572" s="80" t="s">
        <v>59</v>
      </c>
      <c r="F572" s="79">
        <v>10</v>
      </c>
      <c r="G572" s="81">
        <v>10000</v>
      </c>
      <c r="H572" s="81">
        <v>1871.4</v>
      </c>
    </row>
    <row r="573" spans="1:8" x14ac:dyDescent="0.25">
      <c r="A573" s="78">
        <v>40914</v>
      </c>
      <c r="B573" s="79">
        <v>2039</v>
      </c>
      <c r="C573" s="80" t="s">
        <v>56</v>
      </c>
      <c r="D573" s="80" t="s">
        <v>62</v>
      </c>
      <c r="E573" s="80" t="s">
        <v>55</v>
      </c>
      <c r="F573" s="79">
        <v>9</v>
      </c>
      <c r="G573" s="81">
        <v>9045</v>
      </c>
      <c r="H573" s="81">
        <v>545.95619999999997</v>
      </c>
    </row>
    <row r="574" spans="1:8" x14ac:dyDescent="0.25">
      <c r="A574" s="78">
        <v>40915</v>
      </c>
      <c r="B574" s="79">
        <v>1675</v>
      </c>
      <c r="C574" s="80" t="s">
        <v>53</v>
      </c>
      <c r="D574" s="80" t="s">
        <v>62</v>
      </c>
      <c r="E574" s="80" t="s">
        <v>59</v>
      </c>
      <c r="F574" s="79">
        <v>10</v>
      </c>
      <c r="G574" s="81">
        <v>10800</v>
      </c>
      <c r="H574" s="81">
        <v>5366.25</v>
      </c>
    </row>
    <row r="575" spans="1:8" x14ac:dyDescent="0.25">
      <c r="A575" s="78">
        <v>40916</v>
      </c>
      <c r="B575" s="79">
        <v>2040</v>
      </c>
      <c r="C575" s="80" t="s">
        <v>57</v>
      </c>
      <c r="D575" s="80" t="s">
        <v>62</v>
      </c>
      <c r="E575" s="80" t="s">
        <v>58</v>
      </c>
      <c r="F575" s="79">
        <v>8</v>
      </c>
      <c r="G575" s="81">
        <v>9248</v>
      </c>
      <c r="H575" s="81">
        <v>985.14319999999998</v>
      </c>
    </row>
    <row r="576" spans="1:8" x14ac:dyDescent="0.25">
      <c r="A576" s="78">
        <v>40917</v>
      </c>
      <c r="B576" s="79">
        <v>1676</v>
      </c>
      <c r="C576" s="80" t="s">
        <v>56</v>
      </c>
      <c r="D576" s="80" t="s">
        <v>62</v>
      </c>
      <c r="E576" s="80" t="s">
        <v>59</v>
      </c>
      <c r="F576" s="79">
        <v>8</v>
      </c>
      <c r="G576" s="81">
        <v>4496</v>
      </c>
      <c r="H576" s="81">
        <v>2526.9767999999995</v>
      </c>
    </row>
    <row r="577" spans="1:8" x14ac:dyDescent="0.25">
      <c r="A577" s="78">
        <v>40918</v>
      </c>
      <c r="B577" s="79">
        <v>2041</v>
      </c>
      <c r="C577" s="80" t="s">
        <v>53</v>
      </c>
      <c r="D577" s="80" t="s">
        <v>62</v>
      </c>
      <c r="E577" s="80" t="s">
        <v>58</v>
      </c>
      <c r="F577" s="79">
        <v>9</v>
      </c>
      <c r="G577" s="81">
        <v>7074</v>
      </c>
      <c r="H577" s="81">
        <v>3631.6147499999997</v>
      </c>
    </row>
    <row r="578" spans="1:8" x14ac:dyDescent="0.25">
      <c r="A578" s="78">
        <v>40919</v>
      </c>
      <c r="B578" s="79">
        <v>1677</v>
      </c>
      <c r="C578" s="80" t="s">
        <v>57</v>
      </c>
      <c r="D578" s="80" t="s">
        <v>62</v>
      </c>
      <c r="E578" s="80" t="s">
        <v>55</v>
      </c>
      <c r="F578" s="79">
        <v>6</v>
      </c>
      <c r="G578" s="81">
        <v>2223</v>
      </c>
      <c r="H578" s="81">
        <v>1443.1716000000001</v>
      </c>
    </row>
    <row r="579" spans="1:8" x14ac:dyDescent="0.25">
      <c r="A579" s="78">
        <v>40920</v>
      </c>
      <c r="B579" s="79">
        <v>2042</v>
      </c>
      <c r="C579" s="80" t="s">
        <v>56</v>
      </c>
      <c r="D579" s="80" t="s">
        <v>62</v>
      </c>
      <c r="E579" s="80" t="s">
        <v>58</v>
      </c>
      <c r="F579" s="79">
        <v>10</v>
      </c>
      <c r="G579" s="81">
        <v>1920</v>
      </c>
      <c r="H579" s="81">
        <v>1381.248</v>
      </c>
    </row>
    <row r="580" spans="1:8" x14ac:dyDescent="0.25">
      <c r="A580" s="78">
        <v>40921</v>
      </c>
      <c r="B580" s="79">
        <v>1678</v>
      </c>
      <c r="C580" s="80" t="s">
        <v>53</v>
      </c>
      <c r="D580" s="80" t="s">
        <v>62</v>
      </c>
      <c r="E580" s="80" t="s">
        <v>55</v>
      </c>
      <c r="F580" s="79">
        <v>9</v>
      </c>
      <c r="G580" s="81">
        <v>4428</v>
      </c>
      <c r="H580" s="81">
        <v>2357.2458000000001</v>
      </c>
    </row>
    <row r="581" spans="1:8" x14ac:dyDescent="0.25">
      <c r="A581" s="78">
        <v>40922</v>
      </c>
      <c r="B581" s="79">
        <v>2043</v>
      </c>
      <c r="C581" s="80" t="s">
        <v>57</v>
      </c>
      <c r="D581" s="80" t="s">
        <v>62</v>
      </c>
      <c r="E581" s="80" t="s">
        <v>59</v>
      </c>
      <c r="F581" s="79">
        <v>9</v>
      </c>
      <c r="G581" s="81">
        <v>3834</v>
      </c>
      <c r="H581" s="81">
        <v>2080.7118</v>
      </c>
    </row>
    <row r="582" spans="1:8" x14ac:dyDescent="0.25">
      <c r="A582" s="78">
        <v>40923</v>
      </c>
      <c r="B582" s="79">
        <v>1679</v>
      </c>
      <c r="C582" s="80" t="s">
        <v>56</v>
      </c>
      <c r="D582" s="80" t="s">
        <v>62</v>
      </c>
      <c r="E582" s="80" t="s">
        <v>55</v>
      </c>
      <c r="F582" s="79">
        <v>8</v>
      </c>
      <c r="G582" s="81">
        <v>7704</v>
      </c>
      <c r="H582" s="81">
        <v>1808.5139999999999</v>
      </c>
    </row>
    <row r="583" spans="1:8" x14ac:dyDescent="0.25">
      <c r="A583" s="78">
        <v>40924</v>
      </c>
      <c r="B583" s="79">
        <v>2044</v>
      </c>
      <c r="C583" s="80" t="s">
        <v>53</v>
      </c>
      <c r="D583" s="80" t="s">
        <v>62</v>
      </c>
      <c r="E583" s="80" t="s">
        <v>59</v>
      </c>
      <c r="F583" s="79">
        <v>7</v>
      </c>
      <c r="G583" s="81">
        <v>4788</v>
      </c>
      <c r="H583" s="81">
        <v>3173.6459999999997</v>
      </c>
    </row>
    <row r="584" spans="1:8" x14ac:dyDescent="0.25">
      <c r="A584" s="78">
        <v>40925</v>
      </c>
      <c r="B584" s="79">
        <v>1680</v>
      </c>
      <c r="C584" s="80" t="s">
        <v>57</v>
      </c>
      <c r="D584" s="80" t="s">
        <v>62</v>
      </c>
      <c r="E584" s="80" t="s">
        <v>58</v>
      </c>
      <c r="F584" s="79">
        <v>8</v>
      </c>
      <c r="G584" s="81">
        <v>6696</v>
      </c>
      <c r="H584" s="81">
        <v>1755.2447999999999</v>
      </c>
    </row>
    <row r="585" spans="1:8" x14ac:dyDescent="0.25">
      <c r="A585" s="78">
        <v>40926</v>
      </c>
      <c r="B585" s="79">
        <v>2045</v>
      </c>
      <c r="C585" s="80" t="s">
        <v>56</v>
      </c>
      <c r="D585" s="80" t="s">
        <v>62</v>
      </c>
      <c r="E585" s="80" t="s">
        <v>59</v>
      </c>
      <c r="F585" s="79">
        <v>10</v>
      </c>
      <c r="G585" s="81">
        <v>4500</v>
      </c>
      <c r="H585" s="81">
        <v>1598.4</v>
      </c>
    </row>
    <row r="586" spans="1:8" x14ac:dyDescent="0.25">
      <c r="A586" s="78">
        <v>40927</v>
      </c>
      <c r="B586" s="79">
        <v>1681</v>
      </c>
      <c r="C586" s="80" t="s">
        <v>53</v>
      </c>
      <c r="D586" s="80" t="s">
        <v>62</v>
      </c>
      <c r="E586" s="80" t="s">
        <v>58</v>
      </c>
      <c r="F586" s="79">
        <v>8</v>
      </c>
      <c r="G586" s="81">
        <v>11280</v>
      </c>
      <c r="H586" s="81">
        <v>3959.2799999999997</v>
      </c>
    </row>
    <row r="587" spans="1:8" x14ac:dyDescent="0.25">
      <c r="A587" s="78">
        <v>40928</v>
      </c>
      <c r="B587" s="79">
        <v>1682</v>
      </c>
      <c r="C587" s="80" t="s">
        <v>56</v>
      </c>
      <c r="D587" s="80" t="s">
        <v>62</v>
      </c>
      <c r="E587" s="80" t="s">
        <v>58</v>
      </c>
      <c r="F587" s="79">
        <v>10</v>
      </c>
      <c r="G587" s="81">
        <v>8175</v>
      </c>
      <c r="H587" s="81">
        <v>2451.846</v>
      </c>
    </row>
    <row r="588" spans="1:8" x14ac:dyDescent="0.25">
      <c r="A588" s="78">
        <v>40929</v>
      </c>
      <c r="B588" s="79">
        <v>1683</v>
      </c>
      <c r="C588" s="80" t="s">
        <v>57</v>
      </c>
      <c r="D588" s="80" t="s">
        <v>62</v>
      </c>
      <c r="E588" s="80" t="s">
        <v>59</v>
      </c>
      <c r="F588" s="79">
        <v>8</v>
      </c>
      <c r="G588" s="81">
        <v>6912</v>
      </c>
      <c r="H588" s="81">
        <v>3209.0111999999999</v>
      </c>
    </row>
    <row r="589" spans="1:8" x14ac:dyDescent="0.25">
      <c r="A589" s="78">
        <v>40930</v>
      </c>
      <c r="B589" s="79">
        <v>1684</v>
      </c>
      <c r="C589" s="80" t="s">
        <v>53</v>
      </c>
      <c r="D589" s="80" t="s">
        <v>62</v>
      </c>
      <c r="E589" s="80" t="s">
        <v>59</v>
      </c>
      <c r="F589" s="79">
        <v>10</v>
      </c>
      <c r="G589" s="81">
        <v>9525</v>
      </c>
      <c r="H589" s="81">
        <v>3088.9575000000004</v>
      </c>
    </row>
    <row r="590" spans="1:8" x14ac:dyDescent="0.25">
      <c r="A590" s="78">
        <v>40931</v>
      </c>
      <c r="B590" s="79">
        <v>1685</v>
      </c>
      <c r="C590" s="80" t="s">
        <v>56</v>
      </c>
      <c r="D590" s="80" t="s">
        <v>62</v>
      </c>
      <c r="E590" s="80" t="s">
        <v>59</v>
      </c>
      <c r="F590" s="79">
        <v>10</v>
      </c>
      <c r="G590" s="81">
        <v>8955</v>
      </c>
      <c r="H590" s="81">
        <v>1049.2275</v>
      </c>
    </row>
    <row r="591" spans="1:8" x14ac:dyDescent="0.25">
      <c r="A591" s="78">
        <v>40932</v>
      </c>
      <c r="B591" s="79">
        <v>2055</v>
      </c>
      <c r="C591" s="80" t="s">
        <v>57</v>
      </c>
      <c r="D591" s="80" t="s">
        <v>62</v>
      </c>
      <c r="E591" s="80" t="s">
        <v>55</v>
      </c>
      <c r="F591" s="79">
        <v>10</v>
      </c>
      <c r="G591" s="81">
        <v>10100</v>
      </c>
      <c r="H591" s="81">
        <v>1452.7839999999999</v>
      </c>
    </row>
    <row r="592" spans="1:8" x14ac:dyDescent="0.25">
      <c r="A592" s="78">
        <v>40933</v>
      </c>
      <c r="B592" s="79">
        <v>2056</v>
      </c>
      <c r="C592" s="80" t="s">
        <v>53</v>
      </c>
      <c r="D592" s="80" t="s">
        <v>62</v>
      </c>
      <c r="E592" s="80" t="s">
        <v>55</v>
      </c>
      <c r="F592" s="79">
        <v>10</v>
      </c>
      <c r="G592" s="81">
        <v>8280</v>
      </c>
      <c r="H592" s="81">
        <v>3417.57</v>
      </c>
    </row>
    <row r="593" spans="1:8" x14ac:dyDescent="0.25">
      <c r="A593" s="78">
        <v>40934</v>
      </c>
      <c r="B593" s="79">
        <v>2057</v>
      </c>
      <c r="C593" s="80" t="s">
        <v>56</v>
      </c>
      <c r="D593" s="80" t="s">
        <v>62</v>
      </c>
      <c r="E593" s="80" t="s">
        <v>55</v>
      </c>
      <c r="F593" s="79">
        <v>9</v>
      </c>
      <c r="G593" s="81">
        <v>6831</v>
      </c>
      <c r="H593" s="81">
        <v>4264.8209999999999</v>
      </c>
    </row>
    <row r="594" spans="1:8" x14ac:dyDescent="0.25">
      <c r="A594" s="78">
        <v>40935</v>
      </c>
      <c r="B594" s="79">
        <v>2058</v>
      </c>
      <c r="C594" s="80" t="s">
        <v>57</v>
      </c>
      <c r="D594" s="80" t="s">
        <v>62</v>
      </c>
      <c r="E594" s="80" t="s">
        <v>58</v>
      </c>
      <c r="F594" s="79">
        <v>6</v>
      </c>
      <c r="G594" s="81">
        <v>1444.5</v>
      </c>
      <c r="H594" s="81">
        <v>1412.721</v>
      </c>
    </row>
    <row r="595" spans="1:8" x14ac:dyDescent="0.25">
      <c r="A595" s="78">
        <v>40936</v>
      </c>
      <c r="B595" s="79">
        <v>2059</v>
      </c>
      <c r="C595" s="80" t="s">
        <v>53</v>
      </c>
      <c r="D595" s="80" t="s">
        <v>62</v>
      </c>
      <c r="E595" s="80" t="s">
        <v>58</v>
      </c>
      <c r="F595" s="79">
        <v>8</v>
      </c>
      <c r="G595" s="81">
        <v>8688</v>
      </c>
      <c r="H595" s="81">
        <v>1366.6224</v>
      </c>
    </row>
    <row r="596" spans="1:8" x14ac:dyDescent="0.25">
      <c r="A596" s="78">
        <v>40937</v>
      </c>
      <c r="B596" s="79">
        <v>1695</v>
      </c>
      <c r="C596" s="80" t="s">
        <v>57</v>
      </c>
      <c r="D596" s="80" t="s">
        <v>62</v>
      </c>
      <c r="E596" s="80" t="s">
        <v>55</v>
      </c>
      <c r="F596" s="79">
        <v>10</v>
      </c>
      <c r="G596" s="81">
        <v>4545</v>
      </c>
      <c r="H596" s="81">
        <v>1736.19</v>
      </c>
    </row>
    <row r="597" spans="1:8" x14ac:dyDescent="0.25">
      <c r="A597" s="78">
        <v>40938</v>
      </c>
      <c r="B597" s="79">
        <v>2060</v>
      </c>
      <c r="C597" s="80" t="s">
        <v>56</v>
      </c>
      <c r="D597" s="80" t="s">
        <v>62</v>
      </c>
      <c r="E597" s="80" t="s">
        <v>58</v>
      </c>
      <c r="F597" s="79">
        <v>6</v>
      </c>
      <c r="G597" s="81">
        <v>7605</v>
      </c>
      <c r="H597" s="81">
        <v>948.7998</v>
      </c>
    </row>
    <row r="598" spans="1:8" x14ac:dyDescent="0.25">
      <c r="A598" s="78">
        <v>40939</v>
      </c>
      <c r="B598" s="79">
        <v>1696</v>
      </c>
      <c r="C598" s="80" t="s">
        <v>53</v>
      </c>
      <c r="D598" s="80" t="s">
        <v>62</v>
      </c>
      <c r="E598" s="80" t="s">
        <v>55</v>
      </c>
      <c r="F598" s="79">
        <v>9</v>
      </c>
      <c r="G598" s="81">
        <v>2497.5</v>
      </c>
      <c r="H598" s="81">
        <v>1824.6735000000001</v>
      </c>
    </row>
    <row r="599" spans="1:8" x14ac:dyDescent="0.25">
      <c r="A599" s="78">
        <v>40940</v>
      </c>
      <c r="B599" s="79">
        <v>2061</v>
      </c>
      <c r="C599" s="80" t="s">
        <v>57</v>
      </c>
      <c r="D599" s="80" t="s">
        <v>62</v>
      </c>
      <c r="E599" s="80" t="s">
        <v>59</v>
      </c>
      <c r="F599" s="79">
        <v>9</v>
      </c>
      <c r="G599" s="81">
        <v>12510</v>
      </c>
      <c r="H599" s="81">
        <v>754.35299999999995</v>
      </c>
    </row>
    <row r="600" spans="1:8" x14ac:dyDescent="0.25">
      <c r="A600" s="78">
        <v>40941</v>
      </c>
      <c r="B600" s="79">
        <v>1697</v>
      </c>
      <c r="C600" s="80" t="s">
        <v>56</v>
      </c>
      <c r="D600" s="80" t="s">
        <v>62</v>
      </c>
      <c r="E600" s="80" t="s">
        <v>55</v>
      </c>
      <c r="F600" s="79">
        <v>7</v>
      </c>
      <c r="G600" s="81">
        <v>2404.5</v>
      </c>
      <c r="H600" s="81">
        <v>1045.4766</v>
      </c>
    </row>
    <row r="601" spans="1:8" x14ac:dyDescent="0.25">
      <c r="A601" s="78">
        <v>40942</v>
      </c>
      <c r="B601" s="79">
        <v>2062</v>
      </c>
      <c r="C601" s="80" t="s">
        <v>53</v>
      </c>
      <c r="D601" s="80" t="s">
        <v>62</v>
      </c>
      <c r="E601" s="80" t="s">
        <v>59</v>
      </c>
      <c r="F601" s="79">
        <v>9</v>
      </c>
      <c r="G601" s="81">
        <v>10665</v>
      </c>
      <c r="H601" s="81">
        <v>868.13099999999986</v>
      </c>
    </row>
    <row r="602" spans="1:8" x14ac:dyDescent="0.25">
      <c r="A602" s="78">
        <v>40943</v>
      </c>
      <c r="B602" s="79">
        <v>1698</v>
      </c>
      <c r="C602" s="80" t="s">
        <v>57</v>
      </c>
      <c r="D602" s="80" t="s">
        <v>62</v>
      </c>
      <c r="E602" s="80" t="s">
        <v>58</v>
      </c>
      <c r="F602" s="79">
        <v>7</v>
      </c>
      <c r="G602" s="81">
        <v>1685.25</v>
      </c>
      <c r="H602" s="81">
        <v>1372.4675999999999</v>
      </c>
    </row>
    <row r="603" spans="1:8" x14ac:dyDescent="0.25">
      <c r="A603" s="78">
        <v>40944</v>
      </c>
      <c r="B603" s="79">
        <v>2063</v>
      </c>
      <c r="C603" s="80" t="s">
        <v>56</v>
      </c>
      <c r="D603" s="80" t="s">
        <v>62</v>
      </c>
      <c r="E603" s="80" t="s">
        <v>59</v>
      </c>
      <c r="F603" s="79">
        <v>9</v>
      </c>
      <c r="G603" s="81">
        <v>10692</v>
      </c>
      <c r="H603" s="81">
        <v>2301.453</v>
      </c>
    </row>
    <row r="604" spans="1:8" x14ac:dyDescent="0.25">
      <c r="A604" s="78">
        <v>40945</v>
      </c>
      <c r="B604" s="79">
        <v>1699</v>
      </c>
      <c r="C604" s="80" t="s">
        <v>53</v>
      </c>
      <c r="D604" s="80" t="s">
        <v>62</v>
      </c>
      <c r="E604" s="80" t="s">
        <v>58</v>
      </c>
      <c r="F604" s="79">
        <v>8</v>
      </c>
      <c r="G604" s="81">
        <v>1512</v>
      </c>
      <c r="H604" s="81">
        <v>1312.4159999999999</v>
      </c>
    </row>
    <row r="605" spans="1:8" x14ac:dyDescent="0.25">
      <c r="A605" s="78">
        <v>40946</v>
      </c>
      <c r="B605" s="79">
        <v>2064</v>
      </c>
      <c r="C605" s="80" t="s">
        <v>57</v>
      </c>
      <c r="D605" s="80" t="s">
        <v>62</v>
      </c>
      <c r="E605" s="80" t="s">
        <v>55</v>
      </c>
      <c r="F605" s="79">
        <v>8</v>
      </c>
      <c r="G605" s="81">
        <v>4428</v>
      </c>
      <c r="H605" s="81">
        <v>3605.4989999999998</v>
      </c>
    </row>
    <row r="606" spans="1:8" x14ac:dyDescent="0.25">
      <c r="A606" s="78">
        <v>40947</v>
      </c>
      <c r="B606" s="79">
        <v>1700</v>
      </c>
      <c r="C606" s="80" t="s">
        <v>56</v>
      </c>
      <c r="D606" s="80" t="s">
        <v>62</v>
      </c>
      <c r="E606" s="80" t="s">
        <v>58</v>
      </c>
      <c r="F606" s="79">
        <v>10</v>
      </c>
      <c r="G606" s="81">
        <v>2580</v>
      </c>
      <c r="H606" s="81">
        <v>2085.1559999999999</v>
      </c>
    </row>
    <row r="607" spans="1:8" x14ac:dyDescent="0.25">
      <c r="A607" s="78">
        <v>40948</v>
      </c>
      <c r="B607" s="79">
        <v>2065</v>
      </c>
      <c r="C607" s="80" t="s">
        <v>53</v>
      </c>
      <c r="D607" s="80" t="s">
        <v>62</v>
      </c>
      <c r="E607" s="80" t="s">
        <v>55</v>
      </c>
      <c r="F607" s="79">
        <v>7</v>
      </c>
      <c r="G607" s="81">
        <v>5712</v>
      </c>
      <c r="H607" s="81">
        <v>1753.0128000000002</v>
      </c>
    </row>
    <row r="608" spans="1:8" x14ac:dyDescent="0.25">
      <c r="A608" s="78">
        <v>40949</v>
      </c>
      <c r="B608" s="79">
        <v>1701</v>
      </c>
      <c r="C608" s="80" t="s">
        <v>57</v>
      </c>
      <c r="D608" s="80" t="s">
        <v>62</v>
      </c>
      <c r="E608" s="80" t="s">
        <v>59</v>
      </c>
      <c r="F608" s="79">
        <v>7</v>
      </c>
      <c r="G608" s="81">
        <v>8379</v>
      </c>
      <c r="H608" s="81">
        <v>4282.2275999999993</v>
      </c>
    </row>
    <row r="609" spans="1:8" x14ac:dyDescent="0.25">
      <c r="A609" s="78">
        <v>40950</v>
      </c>
      <c r="B609" s="79">
        <v>2066</v>
      </c>
      <c r="C609" s="80" t="s">
        <v>56</v>
      </c>
      <c r="D609" s="80" t="s">
        <v>62</v>
      </c>
      <c r="E609" s="80" t="s">
        <v>55</v>
      </c>
      <c r="F609" s="79">
        <v>7</v>
      </c>
      <c r="G609" s="81">
        <v>8662.5</v>
      </c>
      <c r="H609" s="81">
        <v>5223.4875000000002</v>
      </c>
    </row>
    <row r="610" spans="1:8" x14ac:dyDescent="0.25">
      <c r="A610" s="78">
        <v>40951</v>
      </c>
      <c r="B610" s="79">
        <v>1702</v>
      </c>
      <c r="C610" s="80" t="s">
        <v>53</v>
      </c>
      <c r="D610" s="80" t="s">
        <v>62</v>
      </c>
      <c r="E610" s="80" t="s">
        <v>59</v>
      </c>
      <c r="F610" s="79">
        <v>6</v>
      </c>
      <c r="G610" s="81">
        <v>12285</v>
      </c>
      <c r="H610" s="81">
        <v>4660.9290000000001</v>
      </c>
    </row>
    <row r="611" spans="1:8" x14ac:dyDescent="0.25">
      <c r="A611" s="78">
        <v>40952</v>
      </c>
      <c r="B611" s="79">
        <v>2067</v>
      </c>
      <c r="C611" s="80" t="s">
        <v>57</v>
      </c>
      <c r="D611" s="80" t="s">
        <v>62</v>
      </c>
      <c r="E611" s="80" t="s">
        <v>58</v>
      </c>
      <c r="F611" s="79">
        <v>8</v>
      </c>
      <c r="G611" s="81">
        <v>9600</v>
      </c>
      <c r="H611" s="81">
        <v>739.92000000000007</v>
      </c>
    </row>
    <row r="612" spans="1:8" x14ac:dyDescent="0.25">
      <c r="A612" s="78">
        <v>40953</v>
      </c>
      <c r="B612" s="79">
        <v>1703</v>
      </c>
      <c r="C612" s="80" t="s">
        <v>56</v>
      </c>
      <c r="D612" s="80" t="s">
        <v>62</v>
      </c>
      <c r="E612" s="80" t="s">
        <v>59</v>
      </c>
      <c r="F612" s="79">
        <v>10</v>
      </c>
      <c r="G612" s="81">
        <v>12825</v>
      </c>
      <c r="H612" s="81">
        <v>2907.9405000000002</v>
      </c>
    </row>
    <row r="613" spans="1:8" x14ac:dyDescent="0.25">
      <c r="A613" s="78">
        <v>40954</v>
      </c>
      <c r="B613" s="79">
        <v>2068</v>
      </c>
      <c r="C613" s="80" t="s">
        <v>53</v>
      </c>
      <c r="D613" s="80" t="s">
        <v>62</v>
      </c>
      <c r="E613" s="80" t="s">
        <v>58</v>
      </c>
      <c r="F613" s="79">
        <v>10</v>
      </c>
      <c r="G613" s="81">
        <v>6780</v>
      </c>
      <c r="H613" s="81">
        <v>2981.8440000000001</v>
      </c>
    </row>
    <row r="614" spans="1:8" x14ac:dyDescent="0.25">
      <c r="A614" s="78">
        <v>40955</v>
      </c>
      <c r="B614" s="79">
        <v>1704</v>
      </c>
      <c r="C614" s="80" t="s">
        <v>57</v>
      </c>
      <c r="D614" s="80" t="s">
        <v>62</v>
      </c>
      <c r="E614" s="80" t="s">
        <v>55</v>
      </c>
      <c r="F614" s="79">
        <v>10</v>
      </c>
      <c r="G614" s="81">
        <v>4420</v>
      </c>
      <c r="H614" s="81">
        <v>1985.9059999999999</v>
      </c>
    </row>
    <row r="615" spans="1:8" x14ac:dyDescent="0.25">
      <c r="A615" s="78">
        <v>40956</v>
      </c>
      <c r="B615" s="79">
        <v>2069</v>
      </c>
      <c r="C615" s="80" t="s">
        <v>56</v>
      </c>
      <c r="D615" s="80" t="s">
        <v>62</v>
      </c>
      <c r="E615" s="80" t="s">
        <v>58</v>
      </c>
      <c r="F615" s="79">
        <v>7</v>
      </c>
      <c r="G615" s="81">
        <v>8925</v>
      </c>
      <c r="H615" s="81">
        <v>3200.5050000000001</v>
      </c>
    </row>
    <row r="616" spans="1:8" x14ac:dyDescent="0.25">
      <c r="A616" s="78">
        <v>40957</v>
      </c>
      <c r="B616" s="79">
        <v>1705</v>
      </c>
      <c r="C616" s="80" t="s">
        <v>53</v>
      </c>
      <c r="D616" s="80" t="s">
        <v>62</v>
      </c>
      <c r="E616" s="80" t="s">
        <v>55</v>
      </c>
      <c r="F616" s="79">
        <v>6</v>
      </c>
      <c r="G616" s="81">
        <v>5643</v>
      </c>
      <c r="H616" s="81">
        <v>3086.3447999999999</v>
      </c>
    </row>
    <row r="617" spans="1:8" x14ac:dyDescent="0.25">
      <c r="A617" s="78">
        <v>40958</v>
      </c>
      <c r="B617" s="79">
        <v>2070</v>
      </c>
      <c r="C617" s="80" t="s">
        <v>57</v>
      </c>
      <c r="D617" s="80" t="s">
        <v>62</v>
      </c>
      <c r="E617" s="80" t="s">
        <v>59</v>
      </c>
      <c r="F617" s="79">
        <v>6</v>
      </c>
      <c r="G617" s="81">
        <v>3132</v>
      </c>
      <c r="H617" s="81">
        <v>1762.2197999999999</v>
      </c>
    </row>
    <row r="618" spans="1:8" x14ac:dyDescent="0.25">
      <c r="A618" s="78">
        <v>40959</v>
      </c>
      <c r="B618" s="79">
        <v>1706</v>
      </c>
      <c r="C618" s="80" t="s">
        <v>56</v>
      </c>
      <c r="D618" s="80" t="s">
        <v>62</v>
      </c>
      <c r="E618" s="80" t="s">
        <v>55</v>
      </c>
      <c r="F618" s="79">
        <v>10</v>
      </c>
      <c r="G618" s="81">
        <v>1830</v>
      </c>
      <c r="H618" s="81">
        <v>2663.0160000000001</v>
      </c>
    </row>
    <row r="619" spans="1:8" x14ac:dyDescent="0.25">
      <c r="A619" s="78">
        <v>40960</v>
      </c>
      <c r="B619" s="79">
        <v>2071</v>
      </c>
      <c r="C619" s="80" t="s">
        <v>53</v>
      </c>
      <c r="D619" s="80" t="s">
        <v>62</v>
      </c>
      <c r="E619" s="80" t="s">
        <v>59</v>
      </c>
      <c r="F619" s="79">
        <v>8</v>
      </c>
      <c r="G619" s="81">
        <v>1608</v>
      </c>
      <c r="H619" s="81">
        <v>1651.2552000000001</v>
      </c>
    </row>
    <row r="620" spans="1:8" x14ac:dyDescent="0.25">
      <c r="A620" s="78">
        <v>40961</v>
      </c>
      <c r="B620" s="79">
        <v>1707</v>
      </c>
      <c r="C620" s="80" t="s">
        <v>57</v>
      </c>
      <c r="D620" s="80" t="s">
        <v>62</v>
      </c>
      <c r="E620" s="80" t="s">
        <v>58</v>
      </c>
      <c r="F620" s="79">
        <v>10</v>
      </c>
      <c r="G620" s="81">
        <v>4160</v>
      </c>
      <c r="H620" s="81">
        <v>1432.288</v>
      </c>
    </row>
    <row r="621" spans="1:8" x14ac:dyDescent="0.25">
      <c r="A621" s="78">
        <v>40962</v>
      </c>
      <c r="B621" s="79">
        <v>2072</v>
      </c>
      <c r="C621" s="80" t="s">
        <v>56</v>
      </c>
      <c r="D621" s="80" t="s">
        <v>62</v>
      </c>
      <c r="E621" s="80" t="s">
        <v>59</v>
      </c>
      <c r="F621" s="79">
        <v>10</v>
      </c>
      <c r="G621" s="81">
        <v>8240</v>
      </c>
      <c r="H621" s="81">
        <v>1837.52</v>
      </c>
    </row>
    <row r="622" spans="1:8" x14ac:dyDescent="0.25">
      <c r="A622" s="78">
        <v>40963</v>
      </c>
      <c r="B622" s="79">
        <v>1708</v>
      </c>
      <c r="C622" s="80" t="s">
        <v>53</v>
      </c>
      <c r="D622" s="80" t="s">
        <v>62</v>
      </c>
      <c r="E622" s="80" t="s">
        <v>58</v>
      </c>
      <c r="F622" s="79">
        <v>8</v>
      </c>
      <c r="G622" s="81">
        <v>11040</v>
      </c>
      <c r="H622" s="81">
        <v>2812.1088</v>
      </c>
    </row>
    <row r="623" spans="1:8" x14ac:dyDescent="0.25">
      <c r="A623" s="78">
        <v>40964</v>
      </c>
      <c r="B623" s="79">
        <v>2073</v>
      </c>
      <c r="C623" s="80" t="s">
        <v>57</v>
      </c>
      <c r="D623" s="80" t="s">
        <v>62</v>
      </c>
      <c r="E623" s="80" t="s">
        <v>55</v>
      </c>
      <c r="F623" s="79">
        <v>6</v>
      </c>
      <c r="G623" s="81">
        <v>10890</v>
      </c>
      <c r="H623" s="81">
        <v>4779.621000000001</v>
      </c>
    </row>
    <row r="624" spans="1:8" x14ac:dyDescent="0.25">
      <c r="A624" s="78">
        <v>40965</v>
      </c>
      <c r="B624" s="79">
        <v>1709</v>
      </c>
      <c r="C624" s="80" t="s">
        <v>56</v>
      </c>
      <c r="D624" s="80" t="s">
        <v>62</v>
      </c>
      <c r="E624" s="80" t="s">
        <v>58</v>
      </c>
      <c r="F624" s="79">
        <v>8</v>
      </c>
      <c r="G624" s="81">
        <v>12480</v>
      </c>
      <c r="H624" s="81">
        <v>2013.2736</v>
      </c>
    </row>
    <row r="625" spans="1:8" x14ac:dyDescent="0.25">
      <c r="A625" s="78">
        <v>40966</v>
      </c>
      <c r="B625" s="79">
        <v>2074</v>
      </c>
      <c r="C625" s="80" t="s">
        <v>53</v>
      </c>
      <c r="D625" s="80" t="s">
        <v>62</v>
      </c>
      <c r="E625" s="80" t="s">
        <v>55</v>
      </c>
      <c r="F625" s="79">
        <v>6</v>
      </c>
      <c r="G625" s="81">
        <v>2196</v>
      </c>
      <c r="H625" s="81">
        <v>927.37080000000003</v>
      </c>
    </row>
    <row r="626" spans="1:8" x14ac:dyDescent="0.25">
      <c r="A626" s="78">
        <v>40967</v>
      </c>
      <c r="B626" s="79">
        <v>1710</v>
      </c>
      <c r="C626" s="80" t="s">
        <v>57</v>
      </c>
      <c r="D626" s="80" t="s">
        <v>62</v>
      </c>
      <c r="E626" s="80" t="s">
        <v>59</v>
      </c>
      <c r="F626" s="79">
        <v>9</v>
      </c>
      <c r="G626" s="81">
        <v>11655</v>
      </c>
      <c r="H626" s="81">
        <v>2583.2142000000003</v>
      </c>
    </row>
    <row r="627" spans="1:8" x14ac:dyDescent="0.25">
      <c r="A627" s="78">
        <v>40969</v>
      </c>
      <c r="B627" s="79">
        <v>2075</v>
      </c>
      <c r="C627" s="80" t="s">
        <v>56</v>
      </c>
      <c r="D627" s="80" t="s">
        <v>62</v>
      </c>
      <c r="E627" s="80" t="s">
        <v>55</v>
      </c>
      <c r="F627" s="79">
        <v>10</v>
      </c>
      <c r="G627" s="81">
        <v>8520</v>
      </c>
      <c r="H627" s="81">
        <v>2055.0239999999999</v>
      </c>
    </row>
    <row r="628" spans="1:8" x14ac:dyDescent="0.25">
      <c r="A628" s="78">
        <v>40970</v>
      </c>
      <c r="B628" s="79">
        <v>1711</v>
      </c>
      <c r="C628" s="80" t="s">
        <v>53</v>
      </c>
      <c r="D628" s="80" t="s">
        <v>62</v>
      </c>
      <c r="E628" s="80" t="s">
        <v>59</v>
      </c>
      <c r="F628" s="79">
        <v>8</v>
      </c>
      <c r="G628" s="81">
        <v>7680</v>
      </c>
      <c r="H628" s="81">
        <v>713.08799999999997</v>
      </c>
    </row>
    <row r="629" spans="1:8" x14ac:dyDescent="0.25">
      <c r="A629" s="78">
        <v>40971</v>
      </c>
      <c r="B629" s="79">
        <v>2076</v>
      </c>
      <c r="C629" s="80" t="s">
        <v>57</v>
      </c>
      <c r="D629" s="80" t="s">
        <v>62</v>
      </c>
      <c r="E629" s="80" t="s">
        <v>58</v>
      </c>
      <c r="F629" s="79">
        <v>9</v>
      </c>
      <c r="G629" s="81">
        <v>13050</v>
      </c>
      <c r="H629" s="81">
        <v>2082.7800000000002</v>
      </c>
    </row>
    <row r="630" spans="1:8" x14ac:dyDescent="0.25">
      <c r="A630" s="78">
        <v>40972</v>
      </c>
      <c r="B630" s="79">
        <v>1712</v>
      </c>
      <c r="C630" s="80" t="s">
        <v>56</v>
      </c>
      <c r="D630" s="80" t="s">
        <v>62</v>
      </c>
      <c r="E630" s="80" t="s">
        <v>59</v>
      </c>
      <c r="F630" s="79">
        <v>9</v>
      </c>
      <c r="G630" s="81">
        <v>11745</v>
      </c>
      <c r="H630" s="81">
        <v>871.24409999999989</v>
      </c>
    </row>
    <row r="631" spans="1:8" x14ac:dyDescent="0.25">
      <c r="A631" s="78">
        <v>40973</v>
      </c>
      <c r="B631" s="79">
        <v>2077</v>
      </c>
      <c r="C631" s="80" t="s">
        <v>53</v>
      </c>
      <c r="D631" s="80" t="s">
        <v>62</v>
      </c>
      <c r="E631" s="80" t="s">
        <v>58</v>
      </c>
      <c r="F631" s="79">
        <v>6</v>
      </c>
      <c r="G631" s="81">
        <v>13005</v>
      </c>
      <c r="H631" s="81">
        <v>2521.9295999999999</v>
      </c>
    </row>
    <row r="632" spans="1:8" x14ac:dyDescent="0.25">
      <c r="A632" s="78">
        <v>41339</v>
      </c>
      <c r="B632" s="79">
        <v>1713</v>
      </c>
      <c r="C632" s="80" t="s">
        <v>57</v>
      </c>
      <c r="D632" s="80" t="s">
        <v>62</v>
      </c>
      <c r="E632" s="80" t="s">
        <v>55</v>
      </c>
      <c r="F632" s="79">
        <v>10</v>
      </c>
      <c r="G632" s="81">
        <v>10640</v>
      </c>
      <c r="H632" s="81">
        <v>2523.2759999999998</v>
      </c>
    </row>
    <row r="633" spans="1:8" x14ac:dyDescent="0.25">
      <c r="A633" s="78">
        <v>41340</v>
      </c>
      <c r="B633" s="79">
        <v>2078</v>
      </c>
      <c r="C633" s="80" t="s">
        <v>56</v>
      </c>
      <c r="D633" s="80" t="s">
        <v>62</v>
      </c>
      <c r="E633" s="80" t="s">
        <v>58</v>
      </c>
      <c r="F633" s="79">
        <v>9</v>
      </c>
      <c r="G633" s="81">
        <v>12375</v>
      </c>
      <c r="H633" s="81">
        <v>2340.36</v>
      </c>
    </row>
    <row r="634" spans="1:8" x14ac:dyDescent="0.25">
      <c r="A634" s="78">
        <v>41341</v>
      </c>
      <c r="B634" s="79">
        <v>1714</v>
      </c>
      <c r="C634" s="80" t="s">
        <v>53</v>
      </c>
      <c r="D634" s="80" t="s">
        <v>62</v>
      </c>
      <c r="E634" s="80" t="s">
        <v>55</v>
      </c>
      <c r="F634" s="79">
        <v>10</v>
      </c>
      <c r="G634" s="81">
        <v>11280</v>
      </c>
      <c r="H634" s="81">
        <v>5097.1500000000005</v>
      </c>
    </row>
    <row r="635" spans="1:8" x14ac:dyDescent="0.25">
      <c r="A635" s="78">
        <v>41342</v>
      </c>
      <c r="B635" s="79">
        <v>2079</v>
      </c>
      <c r="C635" s="80" t="s">
        <v>57</v>
      </c>
      <c r="D635" s="80" t="s">
        <v>62</v>
      </c>
      <c r="E635" s="80" t="s">
        <v>59</v>
      </c>
      <c r="F635" s="79">
        <v>10</v>
      </c>
      <c r="G635" s="81">
        <v>5220</v>
      </c>
      <c r="H635" s="81">
        <v>2862.6480000000001</v>
      </c>
    </row>
    <row r="636" spans="1:8" x14ac:dyDescent="0.25">
      <c r="A636" s="78">
        <v>41343</v>
      </c>
      <c r="B636" s="79">
        <v>1715</v>
      </c>
      <c r="C636" s="80" t="s">
        <v>56</v>
      </c>
      <c r="D636" s="80" t="s">
        <v>62</v>
      </c>
      <c r="E636" s="80" t="s">
        <v>55</v>
      </c>
      <c r="F636" s="79">
        <v>9</v>
      </c>
      <c r="G636" s="81">
        <v>9108</v>
      </c>
      <c r="H636" s="81">
        <v>4848.8715000000002</v>
      </c>
    </row>
    <row r="637" spans="1:8" x14ac:dyDescent="0.25">
      <c r="A637" s="78">
        <v>41344</v>
      </c>
      <c r="B637" s="79">
        <v>2080</v>
      </c>
      <c r="C637" s="80" t="s">
        <v>53</v>
      </c>
      <c r="D637" s="80" t="s">
        <v>62</v>
      </c>
      <c r="E637" s="80" t="s">
        <v>59</v>
      </c>
      <c r="F637" s="79">
        <v>8</v>
      </c>
      <c r="G637" s="81">
        <v>7176</v>
      </c>
      <c r="H637" s="81">
        <v>834.80799999999999</v>
      </c>
    </row>
    <row r="638" spans="1:8" x14ac:dyDescent="0.25">
      <c r="A638" s="78">
        <v>41345</v>
      </c>
      <c r="B638" s="79">
        <v>1716</v>
      </c>
      <c r="C638" s="80" t="s">
        <v>57</v>
      </c>
      <c r="D638" s="80" t="s">
        <v>62</v>
      </c>
      <c r="E638" s="80" t="s">
        <v>58</v>
      </c>
      <c r="F638" s="79">
        <v>9</v>
      </c>
      <c r="G638" s="81">
        <v>2605.5</v>
      </c>
      <c r="H638" s="81">
        <v>794.93804999999998</v>
      </c>
    </row>
    <row r="639" spans="1:8" x14ac:dyDescent="0.25">
      <c r="A639" s="78">
        <v>41346</v>
      </c>
      <c r="B639" s="79">
        <v>2081</v>
      </c>
      <c r="C639" s="80" t="s">
        <v>56</v>
      </c>
      <c r="D639" s="80" t="s">
        <v>62</v>
      </c>
      <c r="E639" s="80" t="s">
        <v>59</v>
      </c>
      <c r="F639" s="79">
        <v>10</v>
      </c>
      <c r="G639" s="81">
        <v>10600</v>
      </c>
      <c r="H639" s="81">
        <v>4454.12</v>
      </c>
    </row>
    <row r="640" spans="1:8" x14ac:dyDescent="0.25">
      <c r="A640" s="78">
        <v>41347</v>
      </c>
      <c r="B640" s="79">
        <v>1717</v>
      </c>
      <c r="C640" s="80" t="s">
        <v>53</v>
      </c>
      <c r="D640" s="80" t="s">
        <v>62</v>
      </c>
      <c r="E640" s="80" t="s">
        <v>58</v>
      </c>
      <c r="F640" s="79">
        <v>7</v>
      </c>
      <c r="G640" s="81">
        <v>2415</v>
      </c>
      <c r="H640" s="81">
        <v>724.74149999999986</v>
      </c>
    </row>
    <row r="641" spans="1:8" x14ac:dyDescent="0.25">
      <c r="A641" s="78">
        <v>41348</v>
      </c>
      <c r="B641" s="79">
        <v>1718</v>
      </c>
      <c r="C641" s="80" t="s">
        <v>56</v>
      </c>
      <c r="D641" s="80" t="s">
        <v>62</v>
      </c>
      <c r="E641" s="80" t="s">
        <v>58</v>
      </c>
      <c r="F641" s="79">
        <v>9</v>
      </c>
      <c r="G641" s="81">
        <v>6588</v>
      </c>
      <c r="H641" s="81">
        <v>2554.8263999999999</v>
      </c>
    </row>
    <row r="642" spans="1:8" x14ac:dyDescent="0.25">
      <c r="A642" s="78">
        <v>41349</v>
      </c>
      <c r="B642" s="79">
        <v>1719</v>
      </c>
      <c r="C642" s="80" t="s">
        <v>57</v>
      </c>
      <c r="D642" s="80" t="s">
        <v>62</v>
      </c>
      <c r="E642" s="80" t="s">
        <v>59</v>
      </c>
      <c r="F642" s="79">
        <v>7</v>
      </c>
      <c r="G642" s="81">
        <v>4063.5</v>
      </c>
      <c r="H642" s="81">
        <v>1466.1108000000002</v>
      </c>
    </row>
    <row r="643" spans="1:8" x14ac:dyDescent="0.25">
      <c r="A643" s="78">
        <v>41350</v>
      </c>
      <c r="B643" s="79">
        <v>1720</v>
      </c>
      <c r="C643" s="80" t="s">
        <v>53</v>
      </c>
      <c r="D643" s="80" t="s">
        <v>62</v>
      </c>
      <c r="E643" s="80" t="s">
        <v>59</v>
      </c>
      <c r="F643" s="79">
        <v>10</v>
      </c>
      <c r="G643" s="81">
        <v>14850</v>
      </c>
      <c r="H643" s="81">
        <v>5103.9450000000006</v>
      </c>
    </row>
    <row r="644" spans="1:8" x14ac:dyDescent="0.25">
      <c r="A644" s="78">
        <v>41351</v>
      </c>
      <c r="B644" s="79">
        <v>1721</v>
      </c>
      <c r="C644" s="80" t="s">
        <v>56</v>
      </c>
      <c r="D644" s="80" t="s">
        <v>62</v>
      </c>
      <c r="E644" s="80" t="s">
        <v>59</v>
      </c>
      <c r="F644" s="79">
        <v>10</v>
      </c>
      <c r="G644" s="81">
        <v>4560</v>
      </c>
      <c r="H644" s="81">
        <v>2971.2960000000003</v>
      </c>
    </row>
    <row r="645" spans="1:8" x14ac:dyDescent="0.25">
      <c r="A645" s="78">
        <v>41352</v>
      </c>
      <c r="B645" s="79">
        <v>2091</v>
      </c>
      <c r="C645" s="80" t="s">
        <v>57</v>
      </c>
      <c r="D645" s="80" t="s">
        <v>62</v>
      </c>
      <c r="E645" s="80" t="s">
        <v>55</v>
      </c>
      <c r="F645" s="79">
        <v>6</v>
      </c>
      <c r="G645" s="81">
        <v>6642</v>
      </c>
      <c r="H645" s="81">
        <v>3599.9639999999995</v>
      </c>
    </row>
    <row r="646" spans="1:8" x14ac:dyDescent="0.25">
      <c r="A646" s="78">
        <v>41353</v>
      </c>
      <c r="B646" s="79">
        <v>2092</v>
      </c>
      <c r="C646" s="80" t="s">
        <v>53</v>
      </c>
      <c r="D646" s="80" t="s">
        <v>62</v>
      </c>
      <c r="E646" s="80" t="s">
        <v>55</v>
      </c>
      <c r="F646" s="79">
        <v>6</v>
      </c>
      <c r="G646" s="81">
        <v>4428</v>
      </c>
      <c r="H646" s="81">
        <v>973.93860000000006</v>
      </c>
    </row>
    <row r="647" spans="1:8" x14ac:dyDescent="0.25">
      <c r="A647" s="78">
        <v>41354</v>
      </c>
      <c r="B647" s="79">
        <v>2093</v>
      </c>
      <c r="C647" s="80" t="s">
        <v>56</v>
      </c>
      <c r="D647" s="80" t="s">
        <v>62</v>
      </c>
      <c r="E647" s="80" t="s">
        <v>55</v>
      </c>
      <c r="F647" s="79">
        <v>8</v>
      </c>
      <c r="G647" s="81">
        <v>1812</v>
      </c>
      <c r="H647" s="81">
        <v>578.75280000000009</v>
      </c>
    </row>
    <row r="648" spans="1:8" x14ac:dyDescent="0.25">
      <c r="A648" s="78">
        <v>41355</v>
      </c>
      <c r="B648" s="79">
        <v>2094</v>
      </c>
      <c r="C648" s="80" t="s">
        <v>57</v>
      </c>
      <c r="D648" s="80" t="s">
        <v>62</v>
      </c>
      <c r="E648" s="80" t="s">
        <v>58</v>
      </c>
      <c r="F648" s="79">
        <v>7</v>
      </c>
      <c r="G648" s="81">
        <v>5544</v>
      </c>
      <c r="H648" s="81">
        <v>1490.2271999999998</v>
      </c>
    </row>
    <row r="649" spans="1:8" x14ac:dyDescent="0.25">
      <c r="A649" s="78">
        <v>41356</v>
      </c>
      <c r="B649" s="79">
        <v>2095</v>
      </c>
      <c r="C649" s="80" t="s">
        <v>53</v>
      </c>
      <c r="D649" s="80" t="s">
        <v>62</v>
      </c>
      <c r="E649" s="80" t="s">
        <v>58</v>
      </c>
      <c r="F649" s="79">
        <v>8</v>
      </c>
      <c r="G649" s="81">
        <v>4688</v>
      </c>
      <c r="H649" s="81">
        <v>2016.7776000000001</v>
      </c>
    </row>
    <row r="650" spans="1:8" x14ac:dyDescent="0.25">
      <c r="A650" s="78">
        <v>41357</v>
      </c>
      <c r="B650" s="79">
        <v>1731</v>
      </c>
      <c r="C650" s="80" t="s">
        <v>57</v>
      </c>
      <c r="D650" s="80" t="s">
        <v>62</v>
      </c>
      <c r="E650" s="80" t="s">
        <v>55</v>
      </c>
      <c r="F650" s="79">
        <v>9</v>
      </c>
      <c r="G650" s="81">
        <v>7128</v>
      </c>
      <c r="H650" s="81">
        <v>1762.5168000000001</v>
      </c>
    </row>
    <row r="651" spans="1:8" x14ac:dyDescent="0.25">
      <c r="A651" s="78">
        <v>41358</v>
      </c>
      <c r="B651" s="79">
        <v>2096</v>
      </c>
      <c r="C651" s="80" t="s">
        <v>56</v>
      </c>
      <c r="D651" s="80" t="s">
        <v>62</v>
      </c>
      <c r="E651" s="80" t="s">
        <v>58</v>
      </c>
      <c r="F651" s="79">
        <v>6</v>
      </c>
      <c r="G651" s="81">
        <v>7344</v>
      </c>
      <c r="H651" s="81">
        <v>2931.174</v>
      </c>
    </row>
    <row r="652" spans="1:8" x14ac:dyDescent="0.25">
      <c r="A652" s="78">
        <v>41359</v>
      </c>
      <c r="B652" s="79">
        <v>1732</v>
      </c>
      <c r="C652" s="80" t="s">
        <v>53</v>
      </c>
      <c r="D652" s="80" t="s">
        <v>62</v>
      </c>
      <c r="E652" s="80" t="s">
        <v>55</v>
      </c>
      <c r="F652" s="79">
        <v>6</v>
      </c>
      <c r="G652" s="81">
        <v>4698</v>
      </c>
      <c r="H652" s="81">
        <v>676.19880000000012</v>
      </c>
    </row>
    <row r="653" spans="1:8" x14ac:dyDescent="0.25">
      <c r="A653" s="78">
        <v>41360</v>
      </c>
      <c r="B653" s="79">
        <v>2097</v>
      </c>
      <c r="C653" s="80" t="s">
        <v>57</v>
      </c>
      <c r="D653" s="80" t="s">
        <v>62</v>
      </c>
      <c r="E653" s="80" t="s">
        <v>59</v>
      </c>
      <c r="F653" s="79">
        <v>9</v>
      </c>
      <c r="G653" s="81">
        <v>3294</v>
      </c>
      <c r="H653" s="81">
        <v>3128.4764999999998</v>
      </c>
    </row>
    <row r="654" spans="1:8" x14ac:dyDescent="0.25">
      <c r="A654" s="78">
        <v>41361</v>
      </c>
      <c r="B654" s="79">
        <v>1733</v>
      </c>
      <c r="C654" s="80" t="s">
        <v>56</v>
      </c>
      <c r="D654" s="80" t="s">
        <v>62</v>
      </c>
      <c r="E654" s="80" t="s">
        <v>55</v>
      </c>
      <c r="F654" s="79">
        <v>9</v>
      </c>
      <c r="G654" s="81">
        <v>5832</v>
      </c>
      <c r="H654" s="81">
        <v>3346.7903999999999</v>
      </c>
    </row>
    <row r="655" spans="1:8" x14ac:dyDescent="0.25">
      <c r="A655" s="78">
        <v>41362</v>
      </c>
      <c r="B655" s="79">
        <v>2098</v>
      </c>
      <c r="C655" s="80" t="s">
        <v>53</v>
      </c>
      <c r="D655" s="80" t="s">
        <v>62</v>
      </c>
      <c r="E655" s="80" t="s">
        <v>59</v>
      </c>
      <c r="F655" s="79">
        <v>8</v>
      </c>
      <c r="G655" s="81">
        <v>2508</v>
      </c>
      <c r="H655" s="81">
        <v>3452.0111999999999</v>
      </c>
    </row>
    <row r="656" spans="1:8" x14ac:dyDescent="0.25">
      <c r="A656" s="78">
        <v>41363</v>
      </c>
      <c r="B656" s="79">
        <v>1734</v>
      </c>
      <c r="C656" s="80" t="s">
        <v>57</v>
      </c>
      <c r="D656" s="80" t="s">
        <v>62</v>
      </c>
      <c r="E656" s="80" t="s">
        <v>58</v>
      </c>
      <c r="F656" s="79">
        <v>6</v>
      </c>
      <c r="G656" s="81">
        <v>5265</v>
      </c>
      <c r="H656" s="81">
        <v>544.92750000000001</v>
      </c>
    </row>
    <row r="657" spans="1:8" x14ac:dyDescent="0.25">
      <c r="A657" s="78">
        <v>41364</v>
      </c>
      <c r="B657" s="79">
        <v>2099</v>
      </c>
      <c r="C657" s="80" t="s">
        <v>56</v>
      </c>
      <c r="D657" s="80" t="s">
        <v>62</v>
      </c>
      <c r="E657" s="80" t="s">
        <v>59</v>
      </c>
      <c r="F657" s="79">
        <v>7</v>
      </c>
      <c r="G657" s="81">
        <v>1533</v>
      </c>
      <c r="H657" s="81">
        <v>673.75350000000003</v>
      </c>
    </row>
    <row r="658" spans="1:8" x14ac:dyDescent="0.25">
      <c r="A658" s="78">
        <v>41365</v>
      </c>
      <c r="B658" s="79">
        <v>1735</v>
      </c>
      <c r="C658" s="80" t="s">
        <v>53</v>
      </c>
      <c r="D658" s="80" t="s">
        <v>62</v>
      </c>
      <c r="E658" s="80" t="s">
        <v>58</v>
      </c>
      <c r="F658" s="79">
        <v>7</v>
      </c>
      <c r="G658" s="81">
        <v>7770</v>
      </c>
      <c r="H658" s="81">
        <v>2367.1305000000002</v>
      </c>
    </row>
    <row r="659" spans="1:8" x14ac:dyDescent="0.25">
      <c r="A659" s="78">
        <v>41366</v>
      </c>
      <c r="B659" s="79">
        <v>2100</v>
      </c>
      <c r="C659" s="80" t="s">
        <v>57</v>
      </c>
      <c r="D659" s="80" t="s">
        <v>62</v>
      </c>
      <c r="E659" s="80" t="s">
        <v>55</v>
      </c>
      <c r="F659" s="79">
        <v>6</v>
      </c>
      <c r="G659" s="81">
        <v>1719</v>
      </c>
      <c r="H659" s="81">
        <v>1526.8158000000001</v>
      </c>
    </row>
    <row r="660" spans="1:8" x14ac:dyDescent="0.25">
      <c r="A660" s="78">
        <v>41367</v>
      </c>
      <c r="B660" s="79">
        <v>1736</v>
      </c>
      <c r="C660" s="80" t="s">
        <v>56</v>
      </c>
      <c r="D660" s="80" t="s">
        <v>62</v>
      </c>
      <c r="E660" s="80" t="s">
        <v>58</v>
      </c>
      <c r="F660" s="79">
        <v>7</v>
      </c>
      <c r="G660" s="81">
        <v>4018</v>
      </c>
      <c r="H660" s="81">
        <v>772.8623</v>
      </c>
    </row>
    <row r="661" spans="1:8" x14ac:dyDescent="0.25">
      <c r="A661" s="78">
        <v>41368</v>
      </c>
      <c r="B661" s="79">
        <v>2101</v>
      </c>
      <c r="C661" s="80" t="s">
        <v>53</v>
      </c>
      <c r="D661" s="80" t="s">
        <v>62</v>
      </c>
      <c r="E661" s="80" t="s">
        <v>55</v>
      </c>
      <c r="F661" s="79">
        <v>9</v>
      </c>
      <c r="G661" s="81">
        <v>10395</v>
      </c>
      <c r="H661" s="81">
        <v>922.66019999999992</v>
      </c>
    </row>
    <row r="662" spans="1:8" x14ac:dyDescent="0.25">
      <c r="A662" s="78">
        <v>41369</v>
      </c>
      <c r="B662" s="79">
        <v>1737</v>
      </c>
      <c r="C662" s="80" t="s">
        <v>57</v>
      </c>
      <c r="D662" s="80" t="s">
        <v>62</v>
      </c>
      <c r="E662" s="80" t="s">
        <v>59</v>
      </c>
      <c r="F662" s="79">
        <v>10</v>
      </c>
      <c r="G662" s="81">
        <v>11100</v>
      </c>
      <c r="H662" s="81">
        <v>4928.3999999999996</v>
      </c>
    </row>
    <row r="663" spans="1:8" x14ac:dyDescent="0.25">
      <c r="A663" s="78">
        <v>41370</v>
      </c>
      <c r="B663" s="79">
        <v>2102</v>
      </c>
      <c r="C663" s="80" t="s">
        <v>56</v>
      </c>
      <c r="D663" s="80" t="s">
        <v>62</v>
      </c>
      <c r="E663" s="80" t="s">
        <v>55</v>
      </c>
      <c r="F663" s="79">
        <v>9</v>
      </c>
      <c r="G663" s="81">
        <v>5940</v>
      </c>
      <c r="H663" s="81">
        <v>1273.8330000000001</v>
      </c>
    </row>
    <row r="664" spans="1:8" x14ac:dyDescent="0.25">
      <c r="A664" s="78">
        <v>41371</v>
      </c>
      <c r="B664" s="79">
        <v>1738</v>
      </c>
      <c r="C664" s="80" t="s">
        <v>53</v>
      </c>
      <c r="D664" s="80" t="s">
        <v>62</v>
      </c>
      <c r="E664" s="80" t="s">
        <v>59</v>
      </c>
      <c r="F664" s="79">
        <v>7</v>
      </c>
      <c r="G664" s="81">
        <v>12442.5</v>
      </c>
      <c r="H664" s="81">
        <v>4404.6449999999995</v>
      </c>
    </row>
    <row r="665" spans="1:8" x14ac:dyDescent="0.25">
      <c r="A665" s="78">
        <v>41372</v>
      </c>
      <c r="B665" s="79">
        <v>2103</v>
      </c>
      <c r="C665" s="80" t="s">
        <v>57</v>
      </c>
      <c r="D665" s="80" t="s">
        <v>62</v>
      </c>
      <c r="E665" s="80" t="s">
        <v>58</v>
      </c>
      <c r="F665" s="79">
        <v>7</v>
      </c>
      <c r="G665" s="81">
        <v>6132</v>
      </c>
      <c r="H665" s="81">
        <v>3357.2700000000004</v>
      </c>
    </row>
    <row r="666" spans="1:8" x14ac:dyDescent="0.25">
      <c r="A666" s="78">
        <v>41373</v>
      </c>
      <c r="B666" s="79">
        <v>1739</v>
      </c>
      <c r="C666" s="80" t="s">
        <v>56</v>
      </c>
      <c r="D666" s="80" t="s">
        <v>62</v>
      </c>
      <c r="E666" s="80" t="s">
        <v>59</v>
      </c>
      <c r="F666" s="79">
        <v>7</v>
      </c>
      <c r="G666" s="81">
        <v>10500</v>
      </c>
      <c r="H666" s="81">
        <v>1850.1</v>
      </c>
    </row>
    <row r="667" spans="1:8" x14ac:dyDescent="0.25">
      <c r="A667" s="78">
        <v>41374</v>
      </c>
      <c r="B667" s="79">
        <v>2104</v>
      </c>
      <c r="C667" s="80" t="s">
        <v>53</v>
      </c>
      <c r="D667" s="80" t="s">
        <v>62</v>
      </c>
      <c r="E667" s="80" t="s">
        <v>58</v>
      </c>
      <c r="F667" s="79">
        <v>10</v>
      </c>
      <c r="G667" s="81">
        <v>14650</v>
      </c>
      <c r="H667" s="81">
        <v>5070.3650000000007</v>
      </c>
    </row>
    <row r="668" spans="1:8" x14ac:dyDescent="0.25">
      <c r="A668" s="78">
        <v>41375</v>
      </c>
      <c r="B668" s="79">
        <v>1740</v>
      </c>
      <c r="C668" s="80" t="s">
        <v>57</v>
      </c>
      <c r="D668" s="80" t="s">
        <v>62</v>
      </c>
      <c r="E668" s="80" t="s">
        <v>55</v>
      </c>
      <c r="F668" s="79">
        <v>9</v>
      </c>
      <c r="G668" s="81">
        <v>14985</v>
      </c>
      <c r="H668" s="81">
        <v>4501.4940000000006</v>
      </c>
    </row>
    <row r="669" spans="1:8" x14ac:dyDescent="0.25">
      <c r="A669" s="78">
        <v>41376</v>
      </c>
      <c r="B669" s="79">
        <v>2105</v>
      </c>
      <c r="C669" s="80" t="s">
        <v>56</v>
      </c>
      <c r="D669" s="80" t="s">
        <v>62</v>
      </c>
      <c r="E669" s="80" t="s">
        <v>58</v>
      </c>
      <c r="F669" s="79">
        <v>8</v>
      </c>
      <c r="G669" s="81">
        <v>2214</v>
      </c>
      <c r="H669" s="81">
        <v>4702.5359999999991</v>
      </c>
    </row>
    <row r="670" spans="1:8" x14ac:dyDescent="0.25">
      <c r="A670" s="78">
        <v>41377</v>
      </c>
      <c r="B670" s="79">
        <v>1741</v>
      </c>
      <c r="C670" s="80" t="s">
        <v>53</v>
      </c>
      <c r="D670" s="80" t="s">
        <v>62</v>
      </c>
      <c r="E670" s="80" t="s">
        <v>55</v>
      </c>
      <c r="F670" s="79">
        <v>10</v>
      </c>
      <c r="G670" s="81">
        <v>8370</v>
      </c>
      <c r="H670" s="81">
        <v>1086.9839999999999</v>
      </c>
    </row>
    <row r="671" spans="1:8" x14ac:dyDescent="0.25">
      <c r="A671" s="78">
        <v>41378</v>
      </c>
      <c r="B671" s="79">
        <v>2106</v>
      </c>
      <c r="C671" s="80" t="s">
        <v>57</v>
      </c>
      <c r="D671" s="80" t="s">
        <v>62</v>
      </c>
      <c r="E671" s="80" t="s">
        <v>59</v>
      </c>
      <c r="F671" s="79">
        <v>6</v>
      </c>
      <c r="G671" s="81">
        <v>7560</v>
      </c>
      <c r="H671" s="81">
        <v>4897.619999999999</v>
      </c>
    </row>
    <row r="672" spans="1:8" x14ac:dyDescent="0.25">
      <c r="A672" s="78">
        <v>41379</v>
      </c>
      <c r="B672" s="79">
        <v>1742</v>
      </c>
      <c r="C672" s="80" t="s">
        <v>56</v>
      </c>
      <c r="D672" s="80" t="s">
        <v>62</v>
      </c>
      <c r="E672" s="80" t="s">
        <v>55</v>
      </c>
      <c r="F672" s="79">
        <v>6</v>
      </c>
      <c r="G672" s="81">
        <v>1512</v>
      </c>
      <c r="H672" s="81">
        <v>1825.2864</v>
      </c>
    </row>
    <row r="673" spans="1:8" x14ac:dyDescent="0.25">
      <c r="A673" s="78">
        <v>41380</v>
      </c>
      <c r="B673" s="79">
        <v>2107</v>
      </c>
      <c r="C673" s="80" t="s">
        <v>53</v>
      </c>
      <c r="D673" s="80" t="s">
        <v>62</v>
      </c>
      <c r="E673" s="80" t="s">
        <v>59</v>
      </c>
      <c r="F673" s="79">
        <v>8</v>
      </c>
      <c r="G673" s="81">
        <v>1812</v>
      </c>
      <c r="H673" s="81">
        <v>2564.3424</v>
      </c>
    </row>
    <row r="674" spans="1:8" x14ac:dyDescent="0.25">
      <c r="A674" s="78">
        <v>41381</v>
      </c>
      <c r="B674" s="79">
        <v>1743</v>
      </c>
      <c r="C674" s="80" t="s">
        <v>57</v>
      </c>
      <c r="D674" s="80" t="s">
        <v>62</v>
      </c>
      <c r="E674" s="80" t="s">
        <v>58</v>
      </c>
      <c r="F674" s="79">
        <v>10</v>
      </c>
      <c r="G674" s="81">
        <v>11220</v>
      </c>
      <c r="H674" s="81">
        <v>924.24750000000017</v>
      </c>
    </row>
    <row r="675" spans="1:8" x14ac:dyDescent="0.25">
      <c r="A675" s="78">
        <v>41382</v>
      </c>
      <c r="B675" s="79">
        <v>2108</v>
      </c>
      <c r="C675" s="80" t="s">
        <v>56</v>
      </c>
      <c r="D675" s="80" t="s">
        <v>62</v>
      </c>
      <c r="E675" s="80" t="s">
        <v>59</v>
      </c>
      <c r="F675" s="79">
        <v>8</v>
      </c>
      <c r="G675" s="81">
        <v>6768</v>
      </c>
      <c r="H675" s="81">
        <v>983.61599999999999</v>
      </c>
    </row>
    <row r="676" spans="1:8" x14ac:dyDescent="0.25">
      <c r="A676" s="78">
        <v>41383</v>
      </c>
      <c r="B676" s="79">
        <v>1744</v>
      </c>
      <c r="C676" s="80" t="s">
        <v>53</v>
      </c>
      <c r="D676" s="80" t="s">
        <v>62</v>
      </c>
      <c r="E676" s="80" t="s">
        <v>58</v>
      </c>
      <c r="F676" s="79">
        <v>6</v>
      </c>
      <c r="G676" s="81">
        <v>11002.5</v>
      </c>
      <c r="H676" s="81">
        <v>1825.0947000000001</v>
      </c>
    </row>
    <row r="677" spans="1:8" x14ac:dyDescent="0.25">
      <c r="A677" s="78">
        <v>41384</v>
      </c>
      <c r="B677" s="79">
        <v>2109</v>
      </c>
      <c r="C677" s="80" t="s">
        <v>57</v>
      </c>
      <c r="D677" s="80" t="s">
        <v>62</v>
      </c>
      <c r="E677" s="80" t="s">
        <v>55</v>
      </c>
      <c r="F677" s="79">
        <v>10</v>
      </c>
      <c r="G677" s="81">
        <v>4120</v>
      </c>
      <c r="H677" s="81">
        <v>1626.9879999999998</v>
      </c>
    </row>
    <row r="678" spans="1:8" x14ac:dyDescent="0.25">
      <c r="A678" s="78">
        <v>41385</v>
      </c>
      <c r="B678" s="79">
        <v>1745</v>
      </c>
      <c r="C678" s="80" t="s">
        <v>56</v>
      </c>
      <c r="D678" s="80" t="s">
        <v>62</v>
      </c>
      <c r="E678" s="80" t="s">
        <v>58</v>
      </c>
      <c r="F678" s="79">
        <v>8</v>
      </c>
      <c r="G678" s="81">
        <v>14580</v>
      </c>
      <c r="H678" s="81">
        <v>6256.2780000000002</v>
      </c>
    </row>
    <row r="679" spans="1:8" x14ac:dyDescent="0.25">
      <c r="A679" s="78">
        <v>41386</v>
      </c>
      <c r="B679" s="79">
        <v>2110</v>
      </c>
      <c r="C679" s="80" t="s">
        <v>53</v>
      </c>
      <c r="D679" s="80" t="s">
        <v>62</v>
      </c>
      <c r="E679" s="80" t="s">
        <v>55</v>
      </c>
      <c r="F679" s="79">
        <v>7</v>
      </c>
      <c r="G679" s="81">
        <v>10867.5</v>
      </c>
      <c r="H679" s="81">
        <v>4205.7224999999999</v>
      </c>
    </row>
    <row r="680" spans="1:8" x14ac:dyDescent="0.25">
      <c r="A680" s="78">
        <v>41387</v>
      </c>
      <c r="B680" s="79">
        <v>1746</v>
      </c>
      <c r="C680" s="80" t="s">
        <v>57</v>
      </c>
      <c r="D680" s="80" t="s">
        <v>62</v>
      </c>
      <c r="E680" s="80" t="s">
        <v>59</v>
      </c>
      <c r="F680" s="79">
        <v>6</v>
      </c>
      <c r="G680" s="81">
        <v>7092</v>
      </c>
      <c r="H680" s="81">
        <v>2235.5757000000003</v>
      </c>
    </row>
    <row r="681" spans="1:8" x14ac:dyDescent="0.25">
      <c r="A681" s="78">
        <v>41388</v>
      </c>
      <c r="B681" s="79">
        <v>2111</v>
      </c>
      <c r="C681" s="80" t="s">
        <v>56</v>
      </c>
      <c r="D681" s="80" t="s">
        <v>62</v>
      </c>
      <c r="E681" s="80" t="s">
        <v>55</v>
      </c>
      <c r="F681" s="79">
        <v>6</v>
      </c>
      <c r="G681" s="81">
        <v>10732.5</v>
      </c>
      <c r="H681" s="81">
        <v>3605.2613999999999</v>
      </c>
    </row>
    <row r="682" spans="1:8" x14ac:dyDescent="0.25">
      <c r="A682" s="78">
        <v>41389</v>
      </c>
      <c r="B682" s="79">
        <v>1747</v>
      </c>
      <c r="C682" s="80" t="s">
        <v>53</v>
      </c>
      <c r="D682" s="80" t="s">
        <v>62</v>
      </c>
      <c r="E682" s="80" t="s">
        <v>59</v>
      </c>
      <c r="F682" s="79">
        <v>10</v>
      </c>
      <c r="G682" s="81">
        <v>8580</v>
      </c>
      <c r="H682" s="81">
        <v>1138.8520000000001</v>
      </c>
    </row>
    <row r="683" spans="1:8" x14ac:dyDescent="0.25">
      <c r="A683" s="78">
        <v>41390</v>
      </c>
      <c r="B683" s="79">
        <v>2112</v>
      </c>
      <c r="C683" s="80" t="s">
        <v>57</v>
      </c>
      <c r="D683" s="80" t="s">
        <v>62</v>
      </c>
      <c r="E683" s="80" t="s">
        <v>58</v>
      </c>
      <c r="F683" s="79">
        <v>8</v>
      </c>
      <c r="G683" s="81">
        <v>4824</v>
      </c>
      <c r="H683" s="81">
        <v>2411.0352000000003</v>
      </c>
    </row>
    <row r="684" spans="1:8" x14ac:dyDescent="0.25">
      <c r="A684" s="78">
        <v>41391</v>
      </c>
      <c r="B684" s="79">
        <v>1748</v>
      </c>
      <c r="C684" s="80" t="s">
        <v>56</v>
      </c>
      <c r="D684" s="80" t="s">
        <v>62</v>
      </c>
      <c r="E684" s="80" t="s">
        <v>59</v>
      </c>
      <c r="F684" s="79">
        <v>9</v>
      </c>
      <c r="G684" s="81">
        <v>8208</v>
      </c>
      <c r="H684" s="81">
        <v>1264.4423999999999</v>
      </c>
    </row>
    <row r="685" spans="1:8" x14ac:dyDescent="0.25">
      <c r="A685" s="78">
        <v>41392</v>
      </c>
      <c r="B685" s="79">
        <v>2113</v>
      </c>
      <c r="C685" s="80" t="s">
        <v>53</v>
      </c>
      <c r="D685" s="80" t="s">
        <v>62</v>
      </c>
      <c r="E685" s="80" t="s">
        <v>58</v>
      </c>
      <c r="F685" s="79">
        <v>8</v>
      </c>
      <c r="G685" s="81">
        <v>4256</v>
      </c>
      <c r="H685" s="81">
        <v>2694.0480000000002</v>
      </c>
    </row>
    <row r="686" spans="1:8" x14ac:dyDescent="0.25">
      <c r="A686" s="78">
        <v>41393</v>
      </c>
      <c r="B686" s="79">
        <v>1749</v>
      </c>
      <c r="C686" s="80" t="s">
        <v>57</v>
      </c>
      <c r="D686" s="80" t="s">
        <v>62</v>
      </c>
      <c r="E686" s="80" t="s">
        <v>55</v>
      </c>
      <c r="F686" s="79">
        <v>6</v>
      </c>
      <c r="G686" s="81">
        <v>7308</v>
      </c>
      <c r="H686" s="81">
        <v>1987.4105999999999</v>
      </c>
    </row>
    <row r="687" spans="1:8" x14ac:dyDescent="0.25">
      <c r="A687" s="78">
        <v>41394</v>
      </c>
      <c r="B687" s="79">
        <v>2114</v>
      </c>
      <c r="C687" s="80" t="s">
        <v>56</v>
      </c>
      <c r="D687" s="80" t="s">
        <v>62</v>
      </c>
      <c r="E687" s="80" t="s">
        <v>58</v>
      </c>
      <c r="F687" s="79">
        <v>8</v>
      </c>
      <c r="G687" s="81">
        <v>9300</v>
      </c>
      <c r="H687" s="81">
        <v>2842.08</v>
      </c>
    </row>
    <row r="688" spans="1:8" x14ac:dyDescent="0.25">
      <c r="A688" s="78">
        <v>41395</v>
      </c>
      <c r="B688" s="79">
        <v>1750</v>
      </c>
      <c r="C688" s="80" t="s">
        <v>53</v>
      </c>
      <c r="D688" s="80" t="s">
        <v>62</v>
      </c>
      <c r="E688" s="80" t="s">
        <v>55</v>
      </c>
      <c r="F688" s="79">
        <v>10</v>
      </c>
      <c r="G688" s="81">
        <v>9840</v>
      </c>
      <c r="H688" s="81">
        <v>1549.8</v>
      </c>
    </row>
    <row r="689" spans="1:8" x14ac:dyDescent="0.25">
      <c r="A689" s="78">
        <v>41396</v>
      </c>
      <c r="B689" s="79">
        <v>2115</v>
      </c>
      <c r="C689" s="80" t="s">
        <v>57</v>
      </c>
      <c r="D689" s="80" t="s">
        <v>62</v>
      </c>
      <c r="E689" s="80" t="s">
        <v>59</v>
      </c>
      <c r="F689" s="79">
        <v>6</v>
      </c>
      <c r="G689" s="81">
        <v>5346</v>
      </c>
      <c r="H689" s="81">
        <v>2876.8608000000004</v>
      </c>
    </row>
    <row r="690" spans="1:8" x14ac:dyDescent="0.25">
      <c r="A690" s="78">
        <v>41397</v>
      </c>
      <c r="B690" s="79">
        <v>1751</v>
      </c>
      <c r="C690" s="80" t="s">
        <v>56</v>
      </c>
      <c r="D690" s="80" t="s">
        <v>62</v>
      </c>
      <c r="E690" s="80" t="s">
        <v>55</v>
      </c>
      <c r="F690" s="79">
        <v>9</v>
      </c>
      <c r="G690" s="81">
        <v>10440</v>
      </c>
      <c r="H690" s="81">
        <v>1611.4139999999998</v>
      </c>
    </row>
    <row r="691" spans="1:8" x14ac:dyDescent="0.25">
      <c r="A691" s="78">
        <v>41398</v>
      </c>
      <c r="B691" s="79">
        <v>2116</v>
      </c>
      <c r="C691" s="80" t="s">
        <v>53</v>
      </c>
      <c r="D691" s="80" t="s">
        <v>62</v>
      </c>
      <c r="E691" s="80" t="s">
        <v>59</v>
      </c>
      <c r="F691" s="79">
        <v>6</v>
      </c>
      <c r="G691" s="81">
        <v>12060</v>
      </c>
      <c r="H691" s="81">
        <v>3905.5104000000001</v>
      </c>
    </row>
    <row r="692" spans="1:8" x14ac:dyDescent="0.25">
      <c r="A692" s="78">
        <v>41399</v>
      </c>
      <c r="B692" s="79">
        <v>1752</v>
      </c>
      <c r="C692" s="80" t="s">
        <v>57</v>
      </c>
      <c r="D692" s="80" t="s">
        <v>62</v>
      </c>
      <c r="E692" s="80" t="s">
        <v>58</v>
      </c>
      <c r="F692" s="79">
        <v>9</v>
      </c>
      <c r="G692" s="81">
        <v>8383.5</v>
      </c>
      <c r="H692" s="81">
        <v>3595.6831499999998</v>
      </c>
    </row>
    <row r="693" spans="1:8" x14ac:dyDescent="0.25">
      <c r="A693" s="78">
        <v>41400</v>
      </c>
      <c r="B693" s="79">
        <v>2117</v>
      </c>
      <c r="C693" s="80" t="s">
        <v>56</v>
      </c>
      <c r="D693" s="80" t="s">
        <v>62</v>
      </c>
      <c r="E693" s="80" t="s">
        <v>59</v>
      </c>
      <c r="F693" s="79">
        <v>8</v>
      </c>
      <c r="G693" s="81">
        <v>2988</v>
      </c>
      <c r="H693" s="81">
        <v>5837.0579999999991</v>
      </c>
    </row>
    <row r="694" spans="1:8" x14ac:dyDescent="0.25">
      <c r="A694" s="78">
        <v>41401</v>
      </c>
      <c r="B694" s="79">
        <v>1753</v>
      </c>
      <c r="C694" s="80" t="s">
        <v>53</v>
      </c>
      <c r="D694" s="80" t="s">
        <v>62</v>
      </c>
      <c r="E694" s="80" t="s">
        <v>58</v>
      </c>
      <c r="F694" s="79">
        <v>7</v>
      </c>
      <c r="G694" s="81">
        <v>12075</v>
      </c>
      <c r="H694" s="81">
        <v>1492.47</v>
      </c>
    </row>
    <row r="695" spans="1:8" x14ac:dyDescent="0.25">
      <c r="A695" s="78">
        <v>41767</v>
      </c>
      <c r="B695" s="79">
        <v>1754</v>
      </c>
      <c r="C695" s="80" t="s">
        <v>56</v>
      </c>
      <c r="D695" s="80" t="s">
        <v>62</v>
      </c>
      <c r="E695" s="80" t="s">
        <v>58</v>
      </c>
      <c r="F695" s="79">
        <v>6</v>
      </c>
      <c r="G695" s="81">
        <v>6885</v>
      </c>
      <c r="H695" s="81">
        <v>2666.5604999999996</v>
      </c>
    </row>
    <row r="696" spans="1:8" x14ac:dyDescent="0.25">
      <c r="A696" s="78">
        <v>41768</v>
      </c>
      <c r="B696" s="79">
        <v>1755</v>
      </c>
      <c r="C696" s="80" t="s">
        <v>57</v>
      </c>
      <c r="D696" s="80" t="s">
        <v>62</v>
      </c>
      <c r="E696" s="80" t="s">
        <v>59</v>
      </c>
      <c r="F696" s="79">
        <v>7</v>
      </c>
      <c r="G696" s="81">
        <v>12075</v>
      </c>
      <c r="H696" s="81">
        <v>3560.6760000000004</v>
      </c>
    </row>
    <row r="697" spans="1:8" x14ac:dyDescent="0.25">
      <c r="A697" s="78">
        <v>41769</v>
      </c>
      <c r="B697" s="79">
        <v>1756</v>
      </c>
      <c r="C697" s="80" t="s">
        <v>53</v>
      </c>
      <c r="D697" s="80" t="s">
        <v>62</v>
      </c>
      <c r="E697" s="80" t="s">
        <v>59</v>
      </c>
      <c r="F697" s="79">
        <v>8</v>
      </c>
      <c r="G697" s="81">
        <v>9312</v>
      </c>
      <c r="H697" s="81">
        <v>2769.1560000000004</v>
      </c>
    </row>
    <row r="698" spans="1:8" x14ac:dyDescent="0.25">
      <c r="A698" s="78">
        <v>41770</v>
      </c>
      <c r="B698" s="79">
        <v>1757</v>
      </c>
      <c r="C698" s="80" t="s">
        <v>56</v>
      </c>
      <c r="D698" s="80" t="s">
        <v>62</v>
      </c>
      <c r="E698" s="80" t="s">
        <v>59</v>
      </c>
      <c r="F698" s="79">
        <v>10</v>
      </c>
      <c r="G698" s="81">
        <v>1515</v>
      </c>
      <c r="H698" s="81">
        <v>1805.2740000000001</v>
      </c>
    </row>
    <row r="699" spans="1:8" x14ac:dyDescent="0.25">
      <c r="A699" s="78">
        <v>41771</v>
      </c>
      <c r="B699" s="79">
        <v>2127</v>
      </c>
      <c r="C699" s="80" t="s">
        <v>57</v>
      </c>
      <c r="D699" s="80" t="s">
        <v>62</v>
      </c>
      <c r="E699" s="80" t="s">
        <v>55</v>
      </c>
      <c r="F699" s="79">
        <v>9</v>
      </c>
      <c r="G699" s="81">
        <v>9247.5</v>
      </c>
      <c r="H699" s="81">
        <v>3758.1840000000002</v>
      </c>
    </row>
    <row r="700" spans="1:8" x14ac:dyDescent="0.25">
      <c r="A700" s="78">
        <v>41772</v>
      </c>
      <c r="B700" s="79">
        <v>2128</v>
      </c>
      <c r="C700" s="80" t="s">
        <v>53</v>
      </c>
      <c r="D700" s="80" t="s">
        <v>62</v>
      </c>
      <c r="E700" s="80" t="s">
        <v>55</v>
      </c>
      <c r="F700" s="79">
        <v>7</v>
      </c>
      <c r="G700" s="81">
        <v>6237</v>
      </c>
      <c r="H700" s="81">
        <v>2046.9834000000001</v>
      </c>
    </row>
    <row r="701" spans="1:8" x14ac:dyDescent="0.25">
      <c r="A701" s="78">
        <v>41773</v>
      </c>
      <c r="B701" s="79">
        <v>2129</v>
      </c>
      <c r="C701" s="80" t="s">
        <v>56</v>
      </c>
      <c r="D701" s="80" t="s">
        <v>62</v>
      </c>
      <c r="E701" s="80" t="s">
        <v>55</v>
      </c>
      <c r="F701" s="79">
        <v>8</v>
      </c>
      <c r="G701" s="81">
        <v>7056</v>
      </c>
      <c r="H701" s="81">
        <v>617.57640000000004</v>
      </c>
    </row>
    <row r="702" spans="1:8" x14ac:dyDescent="0.25">
      <c r="A702" s="78">
        <v>41774</v>
      </c>
      <c r="B702" s="79">
        <v>2130</v>
      </c>
      <c r="C702" s="80" t="s">
        <v>57</v>
      </c>
      <c r="D702" s="80" t="s">
        <v>62</v>
      </c>
      <c r="E702" s="80" t="s">
        <v>58</v>
      </c>
      <c r="F702" s="79">
        <v>8</v>
      </c>
      <c r="G702" s="81">
        <v>7152</v>
      </c>
      <c r="H702" s="81">
        <v>3874.5960000000005</v>
      </c>
    </row>
    <row r="703" spans="1:8" x14ac:dyDescent="0.25">
      <c r="A703" s="78">
        <v>41775</v>
      </c>
      <c r="B703" s="79">
        <v>2131</v>
      </c>
      <c r="C703" s="80" t="s">
        <v>53</v>
      </c>
      <c r="D703" s="80" t="s">
        <v>62</v>
      </c>
      <c r="E703" s="80" t="s">
        <v>58</v>
      </c>
      <c r="F703" s="79">
        <v>8</v>
      </c>
      <c r="G703" s="81">
        <v>2844</v>
      </c>
      <c r="H703" s="81">
        <v>2884.6691999999998</v>
      </c>
    </row>
    <row r="704" spans="1:8" x14ac:dyDescent="0.25">
      <c r="A704" s="78">
        <v>41776</v>
      </c>
      <c r="B704" s="79">
        <v>1767</v>
      </c>
      <c r="C704" s="80" t="s">
        <v>57</v>
      </c>
      <c r="D704" s="80" t="s">
        <v>62</v>
      </c>
      <c r="E704" s="80" t="s">
        <v>55</v>
      </c>
      <c r="F704" s="79">
        <v>9</v>
      </c>
      <c r="G704" s="81">
        <v>4347</v>
      </c>
      <c r="H704" s="81">
        <v>4315.4842500000004</v>
      </c>
    </row>
    <row r="705" spans="1:8" x14ac:dyDescent="0.25">
      <c r="A705" s="78">
        <v>41777</v>
      </c>
      <c r="B705" s="79">
        <v>2132</v>
      </c>
      <c r="C705" s="80" t="s">
        <v>56</v>
      </c>
      <c r="D705" s="80" t="s">
        <v>62</v>
      </c>
      <c r="E705" s="80" t="s">
        <v>58</v>
      </c>
      <c r="F705" s="79">
        <v>9</v>
      </c>
      <c r="G705" s="81">
        <v>10764</v>
      </c>
      <c r="H705" s="81">
        <v>3164.616</v>
      </c>
    </row>
    <row r="706" spans="1:8" x14ac:dyDescent="0.25">
      <c r="A706" s="78">
        <v>41778</v>
      </c>
      <c r="B706" s="79">
        <v>1768</v>
      </c>
      <c r="C706" s="80" t="s">
        <v>53</v>
      </c>
      <c r="D706" s="80" t="s">
        <v>62</v>
      </c>
      <c r="E706" s="80" t="s">
        <v>55</v>
      </c>
      <c r="F706" s="79">
        <v>9</v>
      </c>
      <c r="G706" s="81">
        <v>1755</v>
      </c>
      <c r="H706" s="81">
        <v>1889.0819999999999</v>
      </c>
    </row>
    <row r="707" spans="1:8" x14ac:dyDescent="0.25">
      <c r="A707" s="78">
        <v>41779</v>
      </c>
      <c r="B707" s="79">
        <v>2133</v>
      </c>
      <c r="C707" s="80" t="s">
        <v>57</v>
      </c>
      <c r="D707" s="80" t="s">
        <v>62</v>
      </c>
      <c r="E707" s="80" t="s">
        <v>59</v>
      </c>
      <c r="F707" s="79">
        <v>7</v>
      </c>
      <c r="G707" s="81">
        <v>1701</v>
      </c>
      <c r="H707" s="81">
        <v>1430.8811999999998</v>
      </c>
    </row>
    <row r="708" spans="1:8" x14ac:dyDescent="0.25">
      <c r="A708" s="78">
        <v>41780</v>
      </c>
      <c r="B708" s="79">
        <v>1769</v>
      </c>
      <c r="C708" s="80" t="s">
        <v>56</v>
      </c>
      <c r="D708" s="80" t="s">
        <v>62</v>
      </c>
      <c r="E708" s="80" t="s">
        <v>55</v>
      </c>
      <c r="F708" s="79">
        <v>8</v>
      </c>
      <c r="G708" s="81">
        <v>6240</v>
      </c>
      <c r="H708" s="81">
        <v>1462.5</v>
      </c>
    </row>
    <row r="709" spans="1:8" x14ac:dyDescent="0.25">
      <c r="A709" s="78">
        <v>41781</v>
      </c>
      <c r="B709" s="79">
        <v>2134</v>
      </c>
      <c r="C709" s="80" t="s">
        <v>53</v>
      </c>
      <c r="D709" s="80" t="s">
        <v>62</v>
      </c>
      <c r="E709" s="80" t="s">
        <v>59</v>
      </c>
      <c r="F709" s="79">
        <v>9</v>
      </c>
      <c r="G709" s="81">
        <v>7533</v>
      </c>
      <c r="H709" s="81">
        <v>3037.3056000000001</v>
      </c>
    </row>
    <row r="710" spans="1:8" x14ac:dyDescent="0.25">
      <c r="A710" s="78">
        <v>41782</v>
      </c>
      <c r="B710" s="79">
        <v>1770</v>
      </c>
      <c r="C710" s="80" t="s">
        <v>57</v>
      </c>
      <c r="D710" s="80" t="s">
        <v>62</v>
      </c>
      <c r="E710" s="80" t="s">
        <v>58</v>
      </c>
      <c r="F710" s="79">
        <v>8</v>
      </c>
      <c r="G710" s="81">
        <v>2604</v>
      </c>
      <c r="H710" s="81">
        <v>1796.7599999999998</v>
      </c>
    </row>
    <row r="711" spans="1:8" x14ac:dyDescent="0.25">
      <c r="A711" s="78">
        <v>41783</v>
      </c>
      <c r="B711" s="79">
        <v>2135</v>
      </c>
      <c r="C711" s="80" t="s">
        <v>56</v>
      </c>
      <c r="D711" s="80" t="s">
        <v>62</v>
      </c>
      <c r="E711" s="80" t="s">
        <v>59</v>
      </c>
      <c r="F711" s="79">
        <v>6</v>
      </c>
      <c r="G711" s="81">
        <v>9216</v>
      </c>
      <c r="H711" s="81">
        <v>3578.5727999999995</v>
      </c>
    </row>
    <row r="712" spans="1:8" x14ac:dyDescent="0.25">
      <c r="A712" s="78">
        <v>41784</v>
      </c>
      <c r="B712" s="79">
        <v>1771</v>
      </c>
      <c r="C712" s="80" t="s">
        <v>53</v>
      </c>
      <c r="D712" s="80" t="s">
        <v>62</v>
      </c>
      <c r="E712" s="80" t="s">
        <v>58</v>
      </c>
      <c r="F712" s="79">
        <v>7</v>
      </c>
      <c r="G712" s="81">
        <v>8400</v>
      </c>
      <c r="H712" s="81">
        <v>1267.98</v>
      </c>
    </row>
    <row r="713" spans="1:8" x14ac:dyDescent="0.25">
      <c r="A713" s="78">
        <v>41785</v>
      </c>
      <c r="B713" s="79">
        <v>2136</v>
      </c>
      <c r="C713" s="80" t="s">
        <v>57</v>
      </c>
      <c r="D713" s="80" t="s">
        <v>62</v>
      </c>
      <c r="E713" s="80" t="s">
        <v>55</v>
      </c>
      <c r="F713" s="79">
        <v>8</v>
      </c>
      <c r="G713" s="81">
        <v>9900</v>
      </c>
      <c r="H713" s="81">
        <v>2138.9940000000001</v>
      </c>
    </row>
    <row r="714" spans="1:8" x14ac:dyDescent="0.25">
      <c r="A714" s="78">
        <v>41786</v>
      </c>
      <c r="B714" s="79">
        <v>1772</v>
      </c>
      <c r="C714" s="80" t="s">
        <v>56</v>
      </c>
      <c r="D714" s="80" t="s">
        <v>62</v>
      </c>
      <c r="E714" s="80" t="s">
        <v>58</v>
      </c>
      <c r="F714" s="79">
        <v>10</v>
      </c>
      <c r="G714" s="81">
        <v>7980</v>
      </c>
      <c r="H714" s="81">
        <v>2863.2240000000002</v>
      </c>
    </row>
    <row r="715" spans="1:8" x14ac:dyDescent="0.25">
      <c r="A715" s="78">
        <v>41787</v>
      </c>
      <c r="B715" s="79">
        <v>2137</v>
      </c>
      <c r="C715" s="80" t="s">
        <v>53</v>
      </c>
      <c r="D715" s="80" t="s">
        <v>62</v>
      </c>
      <c r="E715" s="80" t="s">
        <v>55</v>
      </c>
      <c r="F715" s="79">
        <v>6</v>
      </c>
      <c r="G715" s="81">
        <v>5292</v>
      </c>
      <c r="H715" s="81">
        <v>1144.1303999999998</v>
      </c>
    </row>
    <row r="716" spans="1:8" x14ac:dyDescent="0.25">
      <c r="A716" s="78">
        <v>41788</v>
      </c>
      <c r="B716" s="79">
        <v>1773</v>
      </c>
      <c r="C716" s="80" t="s">
        <v>57</v>
      </c>
      <c r="D716" s="80" t="s">
        <v>62</v>
      </c>
      <c r="E716" s="80" t="s">
        <v>59</v>
      </c>
      <c r="F716" s="79">
        <v>6</v>
      </c>
      <c r="G716" s="81">
        <v>8280</v>
      </c>
      <c r="H716" s="81">
        <v>2036.88</v>
      </c>
    </row>
    <row r="717" spans="1:8" x14ac:dyDescent="0.25">
      <c r="A717" s="78">
        <v>41789</v>
      </c>
      <c r="B717" s="79">
        <v>2138</v>
      </c>
      <c r="C717" s="80" t="s">
        <v>56</v>
      </c>
      <c r="D717" s="80" t="s">
        <v>62</v>
      </c>
      <c r="E717" s="80" t="s">
        <v>55</v>
      </c>
      <c r="F717" s="79">
        <v>6</v>
      </c>
      <c r="G717" s="81">
        <v>2583</v>
      </c>
      <c r="H717" s="81">
        <v>4184.4600000000009</v>
      </c>
    </row>
    <row r="718" spans="1:8" x14ac:dyDescent="0.25">
      <c r="A718" s="78">
        <v>41790</v>
      </c>
      <c r="B718" s="79">
        <v>1774</v>
      </c>
      <c r="C718" s="80" t="s">
        <v>53</v>
      </c>
      <c r="D718" s="80" t="s">
        <v>62</v>
      </c>
      <c r="E718" s="80" t="s">
        <v>59</v>
      </c>
      <c r="F718" s="79">
        <v>9</v>
      </c>
      <c r="G718" s="81">
        <v>11790</v>
      </c>
      <c r="H718" s="81">
        <v>2415.0635999999995</v>
      </c>
    </row>
    <row r="719" spans="1:8" x14ac:dyDescent="0.25">
      <c r="A719" s="78">
        <v>41791</v>
      </c>
      <c r="B719" s="79">
        <v>2139</v>
      </c>
      <c r="C719" s="80" t="s">
        <v>57</v>
      </c>
      <c r="D719" s="80" t="s">
        <v>62</v>
      </c>
      <c r="E719" s="80" t="s">
        <v>58</v>
      </c>
      <c r="F719" s="79">
        <v>8</v>
      </c>
      <c r="G719" s="81">
        <v>7632</v>
      </c>
      <c r="H719" s="81">
        <v>1537.5936000000002</v>
      </c>
    </row>
    <row r="720" spans="1:8" x14ac:dyDescent="0.25">
      <c r="A720" s="78">
        <v>41792</v>
      </c>
      <c r="B720" s="79">
        <v>1775</v>
      </c>
      <c r="C720" s="80" t="s">
        <v>56</v>
      </c>
      <c r="D720" s="80" t="s">
        <v>62</v>
      </c>
      <c r="E720" s="80" t="s">
        <v>59</v>
      </c>
      <c r="F720" s="79">
        <v>6</v>
      </c>
      <c r="G720" s="81">
        <v>9585</v>
      </c>
      <c r="H720" s="81">
        <v>3308.7420000000002</v>
      </c>
    </row>
    <row r="721" spans="1:8" x14ac:dyDescent="0.25">
      <c r="A721" s="78">
        <v>41793</v>
      </c>
      <c r="B721" s="79">
        <v>2140</v>
      </c>
      <c r="C721" s="80" t="s">
        <v>53</v>
      </c>
      <c r="D721" s="80" t="s">
        <v>62</v>
      </c>
      <c r="E721" s="80" t="s">
        <v>58</v>
      </c>
      <c r="F721" s="79">
        <v>8</v>
      </c>
      <c r="G721" s="81">
        <v>8340</v>
      </c>
      <c r="H721" s="81">
        <v>3338.5019999999995</v>
      </c>
    </row>
    <row r="722" spans="1:8" x14ac:dyDescent="0.25">
      <c r="A722" s="78">
        <v>41794</v>
      </c>
      <c r="B722" s="79">
        <v>1776</v>
      </c>
      <c r="C722" s="80" t="s">
        <v>57</v>
      </c>
      <c r="D722" s="80" t="s">
        <v>62</v>
      </c>
      <c r="E722" s="80" t="s">
        <v>55</v>
      </c>
      <c r="F722" s="79">
        <v>9</v>
      </c>
      <c r="G722" s="81">
        <v>7398</v>
      </c>
      <c r="H722" s="81">
        <v>2918.511</v>
      </c>
    </row>
    <row r="723" spans="1:8" x14ac:dyDescent="0.25">
      <c r="A723" s="78">
        <v>41795</v>
      </c>
      <c r="B723" s="79">
        <v>2141</v>
      </c>
      <c r="C723" s="80" t="s">
        <v>56</v>
      </c>
      <c r="D723" s="80" t="s">
        <v>62</v>
      </c>
      <c r="E723" s="80" t="s">
        <v>58</v>
      </c>
      <c r="F723" s="79">
        <v>8</v>
      </c>
      <c r="G723" s="81">
        <v>5232</v>
      </c>
      <c r="H723" s="81">
        <v>4387.5551999999998</v>
      </c>
    </row>
    <row r="724" spans="1:8" x14ac:dyDescent="0.25">
      <c r="A724" s="78">
        <v>41796</v>
      </c>
      <c r="B724" s="79">
        <v>1777</v>
      </c>
      <c r="C724" s="80" t="s">
        <v>53</v>
      </c>
      <c r="D724" s="80" t="s">
        <v>62</v>
      </c>
      <c r="E724" s="80" t="s">
        <v>55</v>
      </c>
      <c r="F724" s="79">
        <v>7</v>
      </c>
      <c r="G724" s="81">
        <v>2063.25</v>
      </c>
      <c r="H724" s="81">
        <v>2027.7620999999997</v>
      </c>
    </row>
    <row r="725" spans="1:8" x14ac:dyDescent="0.25">
      <c r="A725" s="78">
        <v>41797</v>
      </c>
      <c r="B725" s="79">
        <v>2142</v>
      </c>
      <c r="C725" s="80" t="s">
        <v>57</v>
      </c>
      <c r="D725" s="80" t="s">
        <v>62</v>
      </c>
      <c r="E725" s="80" t="s">
        <v>59</v>
      </c>
      <c r="F725" s="79">
        <v>8</v>
      </c>
      <c r="G725" s="81">
        <v>4096</v>
      </c>
      <c r="H725" s="81">
        <v>846.4384</v>
      </c>
    </row>
    <row r="726" spans="1:8" x14ac:dyDescent="0.25">
      <c r="A726" s="78">
        <v>41798</v>
      </c>
      <c r="B726" s="79">
        <v>1778</v>
      </c>
      <c r="C726" s="80" t="s">
        <v>56</v>
      </c>
      <c r="D726" s="80" t="s">
        <v>62</v>
      </c>
      <c r="E726" s="80" t="s">
        <v>55</v>
      </c>
      <c r="F726" s="79">
        <v>6</v>
      </c>
      <c r="G726" s="81">
        <v>1764</v>
      </c>
      <c r="H726" s="81">
        <v>2071.2888000000003</v>
      </c>
    </row>
    <row r="727" spans="1:8" x14ac:dyDescent="0.25">
      <c r="A727" s="78">
        <v>41799</v>
      </c>
      <c r="B727" s="79">
        <v>2143</v>
      </c>
      <c r="C727" s="80" t="s">
        <v>53</v>
      </c>
      <c r="D727" s="80" t="s">
        <v>62</v>
      </c>
      <c r="E727" s="80" t="s">
        <v>59</v>
      </c>
      <c r="F727" s="79">
        <v>8</v>
      </c>
      <c r="G727" s="81">
        <v>4224</v>
      </c>
      <c r="H727" s="81">
        <v>1311.9744000000001</v>
      </c>
    </row>
    <row r="728" spans="1:8" x14ac:dyDescent="0.25">
      <c r="A728" s="78">
        <v>41800</v>
      </c>
      <c r="B728" s="79">
        <v>1779</v>
      </c>
      <c r="C728" s="80" t="s">
        <v>57</v>
      </c>
      <c r="D728" s="80" t="s">
        <v>62</v>
      </c>
      <c r="E728" s="80" t="s">
        <v>58</v>
      </c>
      <c r="F728" s="79">
        <v>8</v>
      </c>
      <c r="G728" s="81">
        <v>9720</v>
      </c>
      <c r="H728" s="81">
        <v>1168.7327999999998</v>
      </c>
    </row>
    <row r="729" spans="1:8" x14ac:dyDescent="0.25">
      <c r="A729" s="78">
        <v>41801</v>
      </c>
      <c r="B729" s="79">
        <v>2144</v>
      </c>
      <c r="C729" s="80" t="s">
        <v>56</v>
      </c>
      <c r="D729" s="80" t="s">
        <v>62</v>
      </c>
      <c r="E729" s="80" t="s">
        <v>59</v>
      </c>
      <c r="F729" s="79">
        <v>7</v>
      </c>
      <c r="G729" s="81">
        <v>1984.5</v>
      </c>
      <c r="H729" s="81">
        <v>887.26994999999988</v>
      </c>
    </row>
    <row r="730" spans="1:8" x14ac:dyDescent="0.25">
      <c r="A730" s="78">
        <v>41802</v>
      </c>
      <c r="B730" s="79">
        <v>1780</v>
      </c>
      <c r="C730" s="80" t="s">
        <v>53</v>
      </c>
      <c r="D730" s="80" t="s">
        <v>62</v>
      </c>
      <c r="E730" s="80" t="s">
        <v>58</v>
      </c>
      <c r="F730" s="79">
        <v>8</v>
      </c>
      <c r="G730" s="81">
        <v>1848</v>
      </c>
      <c r="H730" s="81">
        <v>2184.3360000000002</v>
      </c>
    </row>
    <row r="731" spans="1:8" x14ac:dyDescent="0.25">
      <c r="A731" s="78">
        <v>41803</v>
      </c>
      <c r="B731" s="79">
        <v>2145</v>
      </c>
      <c r="C731" s="80" t="s">
        <v>57</v>
      </c>
      <c r="D731" s="80" t="s">
        <v>62</v>
      </c>
      <c r="E731" s="80" t="s">
        <v>55</v>
      </c>
      <c r="F731" s="79">
        <v>9</v>
      </c>
      <c r="G731" s="81">
        <v>12330</v>
      </c>
      <c r="H731" s="81">
        <v>2632.9481999999998</v>
      </c>
    </row>
    <row r="732" spans="1:8" x14ac:dyDescent="0.25">
      <c r="A732" s="78">
        <v>41804</v>
      </c>
      <c r="B732" s="79">
        <v>1781</v>
      </c>
      <c r="C732" s="80" t="s">
        <v>56</v>
      </c>
      <c r="D732" s="80" t="s">
        <v>62</v>
      </c>
      <c r="E732" s="80" t="s">
        <v>58</v>
      </c>
      <c r="F732" s="79">
        <v>9</v>
      </c>
      <c r="G732" s="81">
        <v>5751</v>
      </c>
      <c r="H732" s="81">
        <v>3659.9363999999996</v>
      </c>
    </row>
    <row r="733" spans="1:8" x14ac:dyDescent="0.25">
      <c r="A733" s="78">
        <v>41805</v>
      </c>
      <c r="B733" s="79">
        <v>2146</v>
      </c>
      <c r="C733" s="80" t="s">
        <v>53</v>
      </c>
      <c r="D733" s="80" t="s">
        <v>62</v>
      </c>
      <c r="E733" s="80" t="s">
        <v>55</v>
      </c>
      <c r="F733" s="79">
        <v>9</v>
      </c>
      <c r="G733" s="81">
        <v>4770</v>
      </c>
      <c r="H733" s="81">
        <v>3885.1649999999995</v>
      </c>
    </row>
    <row r="734" spans="1:8" x14ac:dyDescent="0.25">
      <c r="A734" s="78">
        <v>41806</v>
      </c>
      <c r="B734" s="79">
        <v>1782</v>
      </c>
      <c r="C734" s="80" t="s">
        <v>57</v>
      </c>
      <c r="D734" s="80" t="s">
        <v>62</v>
      </c>
      <c r="E734" s="80" t="s">
        <v>59</v>
      </c>
      <c r="F734" s="79">
        <v>10</v>
      </c>
      <c r="G734" s="81">
        <v>2280</v>
      </c>
      <c r="H734" s="81">
        <v>2545.1639999999998</v>
      </c>
    </row>
    <row r="735" spans="1:8" x14ac:dyDescent="0.25">
      <c r="A735" s="78">
        <v>41807</v>
      </c>
      <c r="B735" s="79">
        <v>2147</v>
      </c>
      <c r="C735" s="80" t="s">
        <v>56</v>
      </c>
      <c r="D735" s="80" t="s">
        <v>62</v>
      </c>
      <c r="E735" s="80" t="s">
        <v>55</v>
      </c>
      <c r="F735" s="79">
        <v>7</v>
      </c>
      <c r="G735" s="81">
        <v>13702.5</v>
      </c>
      <c r="H735" s="81">
        <v>2810.1086999999998</v>
      </c>
    </row>
    <row r="736" spans="1:8" x14ac:dyDescent="0.25">
      <c r="A736" s="78">
        <v>41808</v>
      </c>
      <c r="B736" s="79">
        <v>1783</v>
      </c>
      <c r="C736" s="80" t="s">
        <v>53</v>
      </c>
      <c r="D736" s="80" t="s">
        <v>62</v>
      </c>
      <c r="E736" s="80" t="s">
        <v>59</v>
      </c>
      <c r="F736" s="79">
        <v>10</v>
      </c>
      <c r="G736" s="81">
        <v>7740</v>
      </c>
      <c r="H736" s="81">
        <v>819.279</v>
      </c>
    </row>
    <row r="737" spans="1:8" x14ac:dyDescent="0.25">
      <c r="A737" s="78">
        <v>41809</v>
      </c>
      <c r="B737" s="79">
        <v>2148</v>
      </c>
      <c r="C737" s="80" t="s">
        <v>57</v>
      </c>
      <c r="D737" s="80" t="s">
        <v>62</v>
      </c>
      <c r="E737" s="80" t="s">
        <v>58</v>
      </c>
      <c r="F737" s="79">
        <v>6</v>
      </c>
      <c r="G737" s="81">
        <v>5040</v>
      </c>
      <c r="H737" s="81">
        <v>2804.7599999999998</v>
      </c>
    </row>
    <row r="738" spans="1:8" x14ac:dyDescent="0.25">
      <c r="A738" s="78">
        <v>41810</v>
      </c>
      <c r="B738" s="79">
        <v>1784</v>
      </c>
      <c r="C738" s="80" t="s">
        <v>56</v>
      </c>
      <c r="D738" s="80" t="s">
        <v>62</v>
      </c>
      <c r="E738" s="80" t="s">
        <v>59</v>
      </c>
      <c r="F738" s="79">
        <v>8</v>
      </c>
      <c r="G738" s="81">
        <v>6372</v>
      </c>
      <c r="H738" s="81">
        <v>3767.9759999999997</v>
      </c>
    </row>
    <row r="739" spans="1:8" x14ac:dyDescent="0.25">
      <c r="A739" s="78">
        <v>41811</v>
      </c>
      <c r="B739" s="79">
        <v>2149</v>
      </c>
      <c r="C739" s="80" t="s">
        <v>53</v>
      </c>
      <c r="D739" s="80" t="s">
        <v>62</v>
      </c>
      <c r="E739" s="80" t="s">
        <v>58</v>
      </c>
      <c r="F739" s="79">
        <v>9</v>
      </c>
      <c r="G739" s="81">
        <v>2160</v>
      </c>
      <c r="H739" s="81">
        <v>4688.28</v>
      </c>
    </row>
    <row r="740" spans="1:8" x14ac:dyDescent="0.25">
      <c r="A740" s="78">
        <v>41812</v>
      </c>
      <c r="B740" s="79">
        <v>1785</v>
      </c>
      <c r="C740" s="80" t="s">
        <v>57</v>
      </c>
      <c r="D740" s="80" t="s">
        <v>62</v>
      </c>
      <c r="E740" s="80" t="s">
        <v>55</v>
      </c>
      <c r="F740" s="79">
        <v>10</v>
      </c>
      <c r="G740" s="81">
        <v>7680</v>
      </c>
      <c r="H740" s="81">
        <v>3141.6320000000001</v>
      </c>
    </row>
    <row r="741" spans="1:8" x14ac:dyDescent="0.25">
      <c r="A741" s="78">
        <v>41813</v>
      </c>
      <c r="B741" s="79">
        <v>2150</v>
      </c>
      <c r="C741" s="80" t="s">
        <v>56</v>
      </c>
      <c r="D741" s="80" t="s">
        <v>62</v>
      </c>
      <c r="E741" s="80" t="s">
        <v>58</v>
      </c>
      <c r="F741" s="79">
        <v>10</v>
      </c>
      <c r="G741" s="81">
        <v>4320</v>
      </c>
      <c r="H741" s="81">
        <v>3841.3440000000001</v>
      </c>
    </row>
    <row r="742" spans="1:8" x14ac:dyDescent="0.25">
      <c r="A742" s="78">
        <v>41814</v>
      </c>
      <c r="B742" s="79">
        <v>1786</v>
      </c>
      <c r="C742" s="80" t="s">
        <v>53</v>
      </c>
      <c r="D742" s="80" t="s">
        <v>62</v>
      </c>
      <c r="E742" s="80" t="s">
        <v>55</v>
      </c>
      <c r="F742" s="79">
        <v>10</v>
      </c>
      <c r="G742" s="81">
        <v>11700</v>
      </c>
      <c r="H742" s="81">
        <v>2947.4639999999999</v>
      </c>
    </row>
    <row r="743" spans="1:8" x14ac:dyDescent="0.25">
      <c r="A743" s="78">
        <v>41815</v>
      </c>
      <c r="B743" s="79">
        <v>2151</v>
      </c>
      <c r="C743" s="80" t="s">
        <v>57</v>
      </c>
      <c r="D743" s="80" t="s">
        <v>62</v>
      </c>
      <c r="E743" s="80" t="s">
        <v>59</v>
      </c>
      <c r="F743" s="79">
        <v>6</v>
      </c>
      <c r="G743" s="81">
        <v>4428</v>
      </c>
      <c r="H743" s="81">
        <v>1409.8752000000002</v>
      </c>
    </row>
    <row r="744" spans="1:8" x14ac:dyDescent="0.25">
      <c r="A744" s="78">
        <v>41816</v>
      </c>
      <c r="B744" s="79">
        <v>1787</v>
      </c>
      <c r="C744" s="80" t="s">
        <v>56</v>
      </c>
      <c r="D744" s="80" t="s">
        <v>62</v>
      </c>
      <c r="E744" s="80" t="s">
        <v>55</v>
      </c>
      <c r="F744" s="79">
        <v>8</v>
      </c>
      <c r="G744" s="81">
        <v>11280</v>
      </c>
      <c r="H744" s="81">
        <v>819.37920000000008</v>
      </c>
    </row>
    <row r="745" spans="1:8" x14ac:dyDescent="0.25">
      <c r="A745" s="78">
        <v>41817</v>
      </c>
      <c r="B745" s="79">
        <v>2152</v>
      </c>
      <c r="C745" s="80" t="s">
        <v>53</v>
      </c>
      <c r="D745" s="80" t="s">
        <v>62</v>
      </c>
      <c r="E745" s="80" t="s">
        <v>59</v>
      </c>
      <c r="F745" s="79">
        <v>6</v>
      </c>
      <c r="G745" s="81">
        <v>4333.5</v>
      </c>
      <c r="H745" s="81">
        <v>2646.3240000000001</v>
      </c>
    </row>
    <row r="746" spans="1:8" x14ac:dyDescent="0.25">
      <c r="A746" s="78">
        <v>41818</v>
      </c>
      <c r="B746" s="79">
        <v>1788</v>
      </c>
      <c r="C746" s="80" t="s">
        <v>57</v>
      </c>
      <c r="D746" s="80" t="s">
        <v>62</v>
      </c>
      <c r="E746" s="80" t="s">
        <v>58</v>
      </c>
      <c r="F746" s="79">
        <v>10</v>
      </c>
      <c r="G746" s="81">
        <v>6360</v>
      </c>
      <c r="H746" s="81">
        <v>937.88800000000003</v>
      </c>
    </row>
    <row r="747" spans="1:8" x14ac:dyDescent="0.25">
      <c r="A747" s="78">
        <v>41819</v>
      </c>
      <c r="B747" s="79">
        <v>2153</v>
      </c>
      <c r="C747" s="80" t="s">
        <v>56</v>
      </c>
      <c r="D747" s="80" t="s">
        <v>62</v>
      </c>
      <c r="E747" s="80" t="s">
        <v>59</v>
      </c>
      <c r="F747" s="79">
        <v>6</v>
      </c>
      <c r="G747" s="81">
        <v>4932</v>
      </c>
      <c r="H747" s="81">
        <v>2954.0214000000001</v>
      </c>
    </row>
    <row r="748" spans="1:8" x14ac:dyDescent="0.25">
      <c r="A748" s="78">
        <v>41820</v>
      </c>
      <c r="B748" s="79">
        <v>1789</v>
      </c>
      <c r="C748" s="80" t="s">
        <v>53</v>
      </c>
      <c r="D748" s="80" t="s">
        <v>62</v>
      </c>
      <c r="E748" s="80" t="s">
        <v>58</v>
      </c>
      <c r="F748" s="79">
        <v>10</v>
      </c>
      <c r="G748" s="81">
        <v>5220</v>
      </c>
      <c r="H748" s="81">
        <v>1821.258</v>
      </c>
    </row>
    <row r="749" spans="1:8" x14ac:dyDescent="0.25">
      <c r="A749" s="78">
        <v>41821</v>
      </c>
      <c r="B749" s="79">
        <v>1790</v>
      </c>
      <c r="C749" s="80" t="s">
        <v>56</v>
      </c>
      <c r="D749" s="80" t="s">
        <v>62</v>
      </c>
      <c r="E749" s="80" t="s">
        <v>58</v>
      </c>
      <c r="F749" s="79">
        <v>7</v>
      </c>
      <c r="G749" s="81">
        <v>6709.5</v>
      </c>
      <c r="H749" s="81">
        <v>3329.7012</v>
      </c>
    </row>
    <row r="750" spans="1:8" x14ac:dyDescent="0.25">
      <c r="A750" s="78">
        <v>41822</v>
      </c>
      <c r="B750" s="79">
        <v>1791</v>
      </c>
      <c r="C750" s="80" t="s">
        <v>57</v>
      </c>
      <c r="D750" s="80" t="s">
        <v>62</v>
      </c>
      <c r="E750" s="80" t="s">
        <v>59</v>
      </c>
      <c r="F750" s="79">
        <v>9</v>
      </c>
      <c r="G750" s="81">
        <v>10170</v>
      </c>
      <c r="H750" s="81">
        <v>2013.0498000000002</v>
      </c>
    </row>
    <row r="751" spans="1:8" x14ac:dyDescent="0.25">
      <c r="A751" s="78">
        <v>41823</v>
      </c>
      <c r="B751" s="79">
        <v>1792</v>
      </c>
      <c r="C751" s="80" t="s">
        <v>53</v>
      </c>
      <c r="D751" s="80" t="s">
        <v>62</v>
      </c>
      <c r="E751" s="80" t="s">
        <v>59</v>
      </c>
      <c r="F751" s="79">
        <v>6</v>
      </c>
      <c r="G751" s="81">
        <v>5004</v>
      </c>
      <c r="H751" s="81">
        <v>3896.1143999999999</v>
      </c>
    </row>
    <row r="752" spans="1:8" x14ac:dyDescent="0.25">
      <c r="A752" s="78">
        <v>41824</v>
      </c>
      <c r="B752" s="79">
        <v>1793</v>
      </c>
      <c r="C752" s="80" t="s">
        <v>56</v>
      </c>
      <c r="D752" s="80" t="s">
        <v>62</v>
      </c>
      <c r="E752" s="80" t="s">
        <v>59</v>
      </c>
      <c r="F752" s="79">
        <v>6</v>
      </c>
      <c r="G752" s="81">
        <v>8955</v>
      </c>
      <c r="H752" s="81">
        <v>543.74760000000003</v>
      </c>
    </row>
    <row r="753" spans="1:8" x14ac:dyDescent="0.25">
      <c r="A753" s="78">
        <v>41825</v>
      </c>
      <c r="B753" s="79">
        <v>1794</v>
      </c>
      <c r="C753" s="80" t="s">
        <v>57</v>
      </c>
      <c r="D753" s="80" t="s">
        <v>62</v>
      </c>
      <c r="E753" s="80" t="s">
        <v>55</v>
      </c>
      <c r="F753" s="79">
        <v>8</v>
      </c>
      <c r="G753" s="81">
        <v>6840</v>
      </c>
      <c r="H753" s="81">
        <v>957.82799999999986</v>
      </c>
    </row>
    <row r="754" spans="1:8" x14ac:dyDescent="0.25">
      <c r="A754" s="78">
        <v>41826</v>
      </c>
      <c r="B754" s="79">
        <v>2159</v>
      </c>
      <c r="C754" s="80" t="s">
        <v>56</v>
      </c>
      <c r="D754" s="80" t="s">
        <v>62</v>
      </c>
      <c r="E754" s="80" t="s">
        <v>58</v>
      </c>
      <c r="F754" s="79">
        <v>6</v>
      </c>
      <c r="G754" s="81">
        <v>1530</v>
      </c>
      <c r="H754" s="81">
        <v>2558.7720000000004</v>
      </c>
    </row>
    <row r="755" spans="1:8" x14ac:dyDescent="0.25">
      <c r="A755" s="78">
        <v>41827</v>
      </c>
      <c r="B755" s="79">
        <v>1795</v>
      </c>
      <c r="C755" s="80" t="s">
        <v>53</v>
      </c>
      <c r="D755" s="80" t="s">
        <v>62</v>
      </c>
      <c r="E755" s="80" t="s">
        <v>55</v>
      </c>
      <c r="F755" s="79">
        <v>8</v>
      </c>
      <c r="G755" s="81">
        <v>10080</v>
      </c>
      <c r="H755" s="81">
        <v>1384.992</v>
      </c>
    </row>
    <row r="756" spans="1:8" x14ac:dyDescent="0.25">
      <c r="A756" s="78">
        <v>41828</v>
      </c>
      <c r="B756" s="79">
        <v>2160</v>
      </c>
      <c r="C756" s="80" t="s">
        <v>57</v>
      </c>
      <c r="D756" s="80" t="s">
        <v>62</v>
      </c>
      <c r="E756" s="80" t="s">
        <v>59</v>
      </c>
      <c r="F756" s="79">
        <v>6</v>
      </c>
      <c r="G756" s="81">
        <v>10755</v>
      </c>
      <c r="H756" s="81">
        <v>1669.1760000000002</v>
      </c>
    </row>
    <row r="757" spans="1:8" x14ac:dyDescent="0.25">
      <c r="A757" s="78">
        <v>41829</v>
      </c>
      <c r="B757" s="79">
        <v>1796</v>
      </c>
      <c r="C757" s="80" t="s">
        <v>56</v>
      </c>
      <c r="D757" s="80" t="s">
        <v>62</v>
      </c>
      <c r="E757" s="80" t="s">
        <v>55</v>
      </c>
      <c r="F757" s="79">
        <v>10</v>
      </c>
      <c r="G757" s="81">
        <v>14025</v>
      </c>
      <c r="H757" s="81">
        <v>2904.0164999999997</v>
      </c>
    </row>
    <row r="758" spans="1:8" x14ac:dyDescent="0.25">
      <c r="A758" s="78">
        <v>40909</v>
      </c>
      <c r="B758" s="79">
        <v>2161</v>
      </c>
      <c r="C758" s="80" t="s">
        <v>53</v>
      </c>
      <c r="D758" s="80" t="s">
        <v>63</v>
      </c>
      <c r="E758" s="80" t="s">
        <v>59</v>
      </c>
      <c r="F758" s="79">
        <v>7</v>
      </c>
      <c r="G758" s="81">
        <v>9870</v>
      </c>
      <c r="H758" s="81">
        <v>1342.7148</v>
      </c>
    </row>
    <row r="759" spans="1:8" x14ac:dyDescent="0.25">
      <c r="A759" s="78">
        <v>40910</v>
      </c>
      <c r="B759" s="79">
        <v>1797</v>
      </c>
      <c r="C759" s="80" t="s">
        <v>57</v>
      </c>
      <c r="D759" s="80" t="s">
        <v>63</v>
      </c>
      <c r="E759" s="80" t="s">
        <v>58</v>
      </c>
      <c r="F759" s="79">
        <v>9</v>
      </c>
      <c r="G759" s="81">
        <v>2092.5</v>
      </c>
      <c r="H759" s="81">
        <v>1782.81</v>
      </c>
    </row>
    <row r="760" spans="1:8" x14ac:dyDescent="0.25">
      <c r="A760" s="78">
        <v>40911</v>
      </c>
      <c r="B760" s="79">
        <v>2162</v>
      </c>
      <c r="C760" s="80" t="s">
        <v>56</v>
      </c>
      <c r="D760" s="80" t="s">
        <v>63</v>
      </c>
      <c r="E760" s="80" t="s">
        <v>59</v>
      </c>
      <c r="F760" s="79">
        <v>7</v>
      </c>
      <c r="G760" s="81">
        <v>4158</v>
      </c>
      <c r="H760" s="81">
        <v>816.83910000000003</v>
      </c>
    </row>
    <row r="761" spans="1:8" x14ac:dyDescent="0.25">
      <c r="A761" s="78">
        <v>40913</v>
      </c>
      <c r="B761" s="79">
        <v>1798</v>
      </c>
      <c r="C761" s="80" t="s">
        <v>53</v>
      </c>
      <c r="D761" s="80" t="s">
        <v>63</v>
      </c>
      <c r="E761" s="80" t="s">
        <v>58</v>
      </c>
      <c r="F761" s="79">
        <v>6</v>
      </c>
      <c r="G761" s="81">
        <v>7506</v>
      </c>
      <c r="H761" s="81">
        <v>2502.5003999999999</v>
      </c>
    </row>
    <row r="762" spans="1:8" x14ac:dyDescent="0.25">
      <c r="A762" s="78">
        <v>40914</v>
      </c>
      <c r="B762" s="79">
        <v>2163</v>
      </c>
      <c r="C762" s="80" t="s">
        <v>57</v>
      </c>
      <c r="D762" s="80" t="s">
        <v>63</v>
      </c>
      <c r="E762" s="80" t="s">
        <v>55</v>
      </c>
      <c r="F762" s="79">
        <v>10</v>
      </c>
      <c r="G762" s="81">
        <v>4470</v>
      </c>
      <c r="H762" s="81">
        <v>841.25400000000002</v>
      </c>
    </row>
    <row r="763" spans="1:8" x14ac:dyDescent="0.25">
      <c r="A763" s="78">
        <v>40915</v>
      </c>
      <c r="B763" s="79">
        <v>1799</v>
      </c>
      <c r="C763" s="80" t="s">
        <v>56</v>
      </c>
      <c r="D763" s="80" t="s">
        <v>63</v>
      </c>
      <c r="E763" s="80" t="s">
        <v>58</v>
      </c>
      <c r="F763" s="79">
        <v>8</v>
      </c>
      <c r="G763" s="81">
        <v>8496</v>
      </c>
      <c r="H763" s="81">
        <v>1601.0712000000003</v>
      </c>
    </row>
    <row r="764" spans="1:8" x14ac:dyDescent="0.25">
      <c r="A764" s="78">
        <v>40916</v>
      </c>
      <c r="B764" s="79">
        <v>2164</v>
      </c>
      <c r="C764" s="80" t="s">
        <v>53</v>
      </c>
      <c r="D764" s="80" t="s">
        <v>63</v>
      </c>
      <c r="E764" s="80" t="s">
        <v>55</v>
      </c>
      <c r="F764" s="79">
        <v>10</v>
      </c>
      <c r="G764" s="81">
        <v>5860</v>
      </c>
      <c r="H764" s="81">
        <v>3559.9500000000003</v>
      </c>
    </row>
    <row r="765" spans="1:8" x14ac:dyDescent="0.25">
      <c r="A765" s="78">
        <v>40917</v>
      </c>
      <c r="B765" s="79">
        <v>1800</v>
      </c>
      <c r="C765" s="80" t="s">
        <v>57</v>
      </c>
      <c r="D765" s="80" t="s">
        <v>63</v>
      </c>
      <c r="E765" s="80" t="s">
        <v>59</v>
      </c>
      <c r="F765" s="79">
        <v>9</v>
      </c>
      <c r="G765" s="81">
        <v>14107.5</v>
      </c>
      <c r="H765" s="81">
        <v>5919.5069999999987</v>
      </c>
    </row>
    <row r="766" spans="1:8" x14ac:dyDescent="0.25">
      <c r="A766" s="78">
        <v>40918</v>
      </c>
      <c r="B766" s="79">
        <v>2165</v>
      </c>
      <c r="C766" s="80" t="s">
        <v>56</v>
      </c>
      <c r="D766" s="80" t="s">
        <v>63</v>
      </c>
      <c r="E766" s="80" t="s">
        <v>55</v>
      </c>
      <c r="F766" s="79">
        <v>10</v>
      </c>
      <c r="G766" s="81">
        <v>5670</v>
      </c>
      <c r="H766" s="81">
        <v>3617.46</v>
      </c>
    </row>
    <row r="767" spans="1:8" x14ac:dyDescent="0.25">
      <c r="A767" s="78">
        <v>40919</v>
      </c>
      <c r="B767" s="79">
        <v>1801</v>
      </c>
      <c r="C767" s="80" t="s">
        <v>53</v>
      </c>
      <c r="D767" s="80" t="s">
        <v>63</v>
      </c>
      <c r="E767" s="80" t="s">
        <v>59</v>
      </c>
      <c r="F767" s="79">
        <v>9</v>
      </c>
      <c r="G767" s="81">
        <v>12555</v>
      </c>
      <c r="H767" s="81">
        <v>1511.6219999999998</v>
      </c>
    </row>
    <row r="768" spans="1:8" x14ac:dyDescent="0.25">
      <c r="A768" s="78">
        <v>40920</v>
      </c>
      <c r="B768" s="79">
        <v>2166</v>
      </c>
      <c r="C768" s="80" t="s">
        <v>57</v>
      </c>
      <c r="D768" s="80" t="s">
        <v>63</v>
      </c>
      <c r="E768" s="80" t="s">
        <v>58</v>
      </c>
      <c r="F768" s="79">
        <v>8</v>
      </c>
      <c r="G768" s="81">
        <v>4160</v>
      </c>
      <c r="H768" s="81">
        <v>3684.72</v>
      </c>
    </row>
    <row r="769" spans="1:8" x14ac:dyDescent="0.25">
      <c r="A769" s="78">
        <v>40921</v>
      </c>
      <c r="B769" s="79">
        <v>1802</v>
      </c>
      <c r="C769" s="80" t="s">
        <v>56</v>
      </c>
      <c r="D769" s="80" t="s">
        <v>63</v>
      </c>
      <c r="E769" s="80" t="s">
        <v>59</v>
      </c>
      <c r="F769" s="79">
        <v>7</v>
      </c>
      <c r="G769" s="81">
        <v>1974</v>
      </c>
      <c r="H769" s="81">
        <v>2703.5904</v>
      </c>
    </row>
    <row r="770" spans="1:8" x14ac:dyDescent="0.25">
      <c r="A770" s="78">
        <v>40922</v>
      </c>
      <c r="B770" s="79">
        <v>2167</v>
      </c>
      <c r="C770" s="80" t="s">
        <v>53</v>
      </c>
      <c r="D770" s="80" t="s">
        <v>63</v>
      </c>
      <c r="E770" s="80" t="s">
        <v>58</v>
      </c>
      <c r="F770" s="79">
        <v>9</v>
      </c>
      <c r="G770" s="81">
        <v>4819.5</v>
      </c>
      <c r="H770" s="81">
        <v>1895.9913000000001</v>
      </c>
    </row>
    <row r="771" spans="1:8" x14ac:dyDescent="0.25">
      <c r="A771" s="78">
        <v>40923</v>
      </c>
      <c r="B771" s="79">
        <v>1803</v>
      </c>
      <c r="C771" s="80" t="s">
        <v>57</v>
      </c>
      <c r="D771" s="80" t="s">
        <v>63</v>
      </c>
      <c r="E771" s="80" t="s">
        <v>55</v>
      </c>
      <c r="F771" s="79">
        <v>8</v>
      </c>
      <c r="G771" s="81">
        <v>6912</v>
      </c>
      <c r="H771" s="81">
        <v>1589.2991999999999</v>
      </c>
    </row>
    <row r="772" spans="1:8" x14ac:dyDescent="0.25">
      <c r="A772" s="78">
        <v>40924</v>
      </c>
      <c r="B772" s="79">
        <v>2168</v>
      </c>
      <c r="C772" s="80" t="s">
        <v>56</v>
      </c>
      <c r="D772" s="80" t="s">
        <v>63</v>
      </c>
      <c r="E772" s="80" t="s">
        <v>58</v>
      </c>
      <c r="F772" s="79">
        <v>7</v>
      </c>
      <c r="G772" s="81">
        <v>5811.75</v>
      </c>
      <c r="H772" s="81">
        <v>4338.4713750000001</v>
      </c>
    </row>
    <row r="773" spans="1:8" x14ac:dyDescent="0.25">
      <c r="A773" s="78">
        <v>40925</v>
      </c>
      <c r="B773" s="79">
        <v>1804</v>
      </c>
      <c r="C773" s="80" t="s">
        <v>53</v>
      </c>
      <c r="D773" s="80" t="s">
        <v>63</v>
      </c>
      <c r="E773" s="80" t="s">
        <v>55</v>
      </c>
      <c r="F773" s="79">
        <v>7</v>
      </c>
      <c r="G773" s="81">
        <v>9502.5</v>
      </c>
      <c r="H773" s="81">
        <v>634.5769499999999</v>
      </c>
    </row>
    <row r="774" spans="1:8" x14ac:dyDescent="0.25">
      <c r="A774" s="78">
        <v>40926</v>
      </c>
      <c r="B774" s="79">
        <v>2169</v>
      </c>
      <c r="C774" s="80" t="s">
        <v>57</v>
      </c>
      <c r="D774" s="80" t="s">
        <v>63</v>
      </c>
      <c r="E774" s="80" t="s">
        <v>59</v>
      </c>
      <c r="F774" s="79">
        <v>8</v>
      </c>
      <c r="G774" s="81">
        <v>9720</v>
      </c>
      <c r="H774" s="81">
        <v>1332.0288</v>
      </c>
    </row>
    <row r="775" spans="1:8" x14ac:dyDescent="0.25">
      <c r="A775" s="78">
        <v>40927</v>
      </c>
      <c r="B775" s="79">
        <v>1805</v>
      </c>
      <c r="C775" s="80" t="s">
        <v>56</v>
      </c>
      <c r="D775" s="80" t="s">
        <v>63</v>
      </c>
      <c r="E775" s="80" t="s">
        <v>55</v>
      </c>
      <c r="F775" s="79">
        <v>10</v>
      </c>
      <c r="G775" s="81">
        <v>5400</v>
      </c>
      <c r="H775" s="81">
        <v>3489.3</v>
      </c>
    </row>
    <row r="776" spans="1:8" x14ac:dyDescent="0.25">
      <c r="A776" s="78">
        <v>40928</v>
      </c>
      <c r="B776" s="79">
        <v>2170</v>
      </c>
      <c r="C776" s="80" t="s">
        <v>53</v>
      </c>
      <c r="D776" s="80" t="s">
        <v>63</v>
      </c>
      <c r="E776" s="80" t="s">
        <v>59</v>
      </c>
      <c r="F776" s="79">
        <v>6</v>
      </c>
      <c r="G776" s="81">
        <v>8032.5</v>
      </c>
      <c r="H776" s="81">
        <v>2061.4607999999998</v>
      </c>
    </row>
    <row r="777" spans="1:8" x14ac:dyDescent="0.25">
      <c r="A777" s="78">
        <v>40929</v>
      </c>
      <c r="B777" s="79">
        <v>1806</v>
      </c>
      <c r="C777" s="80" t="s">
        <v>57</v>
      </c>
      <c r="D777" s="80" t="s">
        <v>63</v>
      </c>
      <c r="E777" s="80" t="s">
        <v>58</v>
      </c>
      <c r="F777" s="79">
        <v>6</v>
      </c>
      <c r="G777" s="81">
        <v>2133</v>
      </c>
      <c r="H777" s="81">
        <v>4209.4754999999996</v>
      </c>
    </row>
    <row r="778" spans="1:8" x14ac:dyDescent="0.25">
      <c r="A778" s="78">
        <v>40930</v>
      </c>
      <c r="B778" s="79">
        <v>2171</v>
      </c>
      <c r="C778" s="80" t="s">
        <v>56</v>
      </c>
      <c r="D778" s="80" t="s">
        <v>63</v>
      </c>
      <c r="E778" s="80" t="s">
        <v>59</v>
      </c>
      <c r="F778" s="79">
        <v>10</v>
      </c>
      <c r="G778" s="81">
        <v>4980</v>
      </c>
      <c r="H778" s="81">
        <v>1633.44</v>
      </c>
    </row>
    <row r="779" spans="1:8" x14ac:dyDescent="0.25">
      <c r="A779" s="78">
        <v>40931</v>
      </c>
      <c r="B779" s="79">
        <v>1807</v>
      </c>
      <c r="C779" s="80" t="s">
        <v>53</v>
      </c>
      <c r="D779" s="80" t="s">
        <v>63</v>
      </c>
      <c r="E779" s="80" t="s">
        <v>58</v>
      </c>
      <c r="F779" s="79">
        <v>6</v>
      </c>
      <c r="G779" s="81">
        <v>3582</v>
      </c>
      <c r="H779" s="81">
        <v>765.65250000000003</v>
      </c>
    </row>
    <row r="780" spans="1:8" x14ac:dyDescent="0.25">
      <c r="A780" s="78">
        <v>40932</v>
      </c>
      <c r="B780" s="79">
        <v>2172</v>
      </c>
      <c r="C780" s="80" t="s">
        <v>57</v>
      </c>
      <c r="D780" s="80" t="s">
        <v>63</v>
      </c>
      <c r="E780" s="80" t="s">
        <v>55</v>
      </c>
      <c r="F780" s="79">
        <v>8</v>
      </c>
      <c r="G780" s="81">
        <v>12540</v>
      </c>
      <c r="H780" s="81">
        <v>1075.6812</v>
      </c>
    </row>
    <row r="781" spans="1:8" x14ac:dyDescent="0.25">
      <c r="A781" s="78">
        <v>40933</v>
      </c>
      <c r="B781" s="79">
        <v>1808</v>
      </c>
      <c r="C781" s="80" t="s">
        <v>56</v>
      </c>
      <c r="D781" s="80" t="s">
        <v>63</v>
      </c>
      <c r="E781" s="80" t="s">
        <v>58</v>
      </c>
      <c r="F781" s="79">
        <v>10</v>
      </c>
      <c r="G781" s="81">
        <v>7335</v>
      </c>
      <c r="H781" s="81">
        <v>2410.2810000000004</v>
      </c>
    </row>
    <row r="782" spans="1:8" x14ac:dyDescent="0.25">
      <c r="A782" s="78">
        <v>40934</v>
      </c>
      <c r="B782" s="79">
        <v>2173</v>
      </c>
      <c r="C782" s="80" t="s">
        <v>53</v>
      </c>
      <c r="D782" s="80" t="s">
        <v>63</v>
      </c>
      <c r="E782" s="80" t="s">
        <v>55</v>
      </c>
      <c r="F782" s="79">
        <v>10</v>
      </c>
      <c r="G782" s="81">
        <v>2265</v>
      </c>
      <c r="H782" s="81">
        <v>4442.7974999999988</v>
      </c>
    </row>
    <row r="783" spans="1:8" x14ac:dyDescent="0.25">
      <c r="A783" s="78">
        <v>40935</v>
      </c>
      <c r="B783" s="79">
        <v>1809</v>
      </c>
      <c r="C783" s="80" t="s">
        <v>57</v>
      </c>
      <c r="D783" s="80" t="s">
        <v>63</v>
      </c>
      <c r="E783" s="80" t="s">
        <v>59</v>
      </c>
      <c r="F783" s="79">
        <v>7</v>
      </c>
      <c r="G783" s="81">
        <v>7812</v>
      </c>
      <c r="H783" s="81">
        <v>2996.6831999999999</v>
      </c>
    </row>
    <row r="784" spans="1:8" x14ac:dyDescent="0.25">
      <c r="A784" s="78">
        <v>40936</v>
      </c>
      <c r="B784" s="79">
        <v>2174</v>
      </c>
      <c r="C784" s="80" t="s">
        <v>56</v>
      </c>
      <c r="D784" s="80" t="s">
        <v>63</v>
      </c>
      <c r="E784" s="80" t="s">
        <v>55</v>
      </c>
      <c r="F784" s="79">
        <v>8</v>
      </c>
      <c r="G784" s="81">
        <v>2484</v>
      </c>
      <c r="H784" s="81">
        <v>874.11959999999999</v>
      </c>
    </row>
    <row r="785" spans="1:8" x14ac:dyDescent="0.25">
      <c r="A785" s="78">
        <v>40937</v>
      </c>
      <c r="B785" s="79">
        <v>1810</v>
      </c>
      <c r="C785" s="80" t="s">
        <v>53</v>
      </c>
      <c r="D785" s="80" t="s">
        <v>63</v>
      </c>
      <c r="E785" s="80" t="s">
        <v>59</v>
      </c>
      <c r="F785" s="79">
        <v>6</v>
      </c>
      <c r="G785" s="81">
        <v>6156</v>
      </c>
      <c r="H785" s="81">
        <v>757.39319999999998</v>
      </c>
    </row>
    <row r="786" spans="1:8" x14ac:dyDescent="0.25">
      <c r="A786" s="78">
        <v>40938</v>
      </c>
      <c r="B786" s="79">
        <v>2175</v>
      </c>
      <c r="C786" s="80" t="s">
        <v>57</v>
      </c>
      <c r="D786" s="80" t="s">
        <v>63</v>
      </c>
      <c r="E786" s="80" t="s">
        <v>58</v>
      </c>
      <c r="F786" s="79">
        <v>8</v>
      </c>
      <c r="G786" s="81">
        <v>9936</v>
      </c>
      <c r="H786" s="81">
        <v>910.13760000000002</v>
      </c>
    </row>
    <row r="787" spans="1:8" x14ac:dyDescent="0.25">
      <c r="A787" s="78">
        <v>40939</v>
      </c>
      <c r="B787" s="79">
        <v>1811</v>
      </c>
      <c r="C787" s="80" t="s">
        <v>56</v>
      </c>
      <c r="D787" s="80" t="s">
        <v>63</v>
      </c>
      <c r="E787" s="80" t="s">
        <v>59</v>
      </c>
      <c r="F787" s="79">
        <v>6</v>
      </c>
      <c r="G787" s="81">
        <v>1620</v>
      </c>
      <c r="H787" s="81">
        <v>2450.7359999999999</v>
      </c>
    </row>
    <row r="788" spans="1:8" x14ac:dyDescent="0.25">
      <c r="A788" s="78">
        <v>40940</v>
      </c>
      <c r="B788" s="79">
        <v>2176</v>
      </c>
      <c r="C788" s="80" t="s">
        <v>53</v>
      </c>
      <c r="D788" s="80" t="s">
        <v>63</v>
      </c>
      <c r="E788" s="80" t="s">
        <v>58</v>
      </c>
      <c r="F788" s="79">
        <v>8</v>
      </c>
      <c r="G788" s="81">
        <v>4176</v>
      </c>
      <c r="H788" s="81">
        <v>4690.692</v>
      </c>
    </row>
    <row r="789" spans="1:8" x14ac:dyDescent="0.25">
      <c r="A789" s="78">
        <v>40941</v>
      </c>
      <c r="B789" s="79">
        <v>1812</v>
      </c>
      <c r="C789" s="80" t="s">
        <v>57</v>
      </c>
      <c r="D789" s="80" t="s">
        <v>63</v>
      </c>
      <c r="E789" s="80" t="s">
        <v>55</v>
      </c>
      <c r="F789" s="79">
        <v>6</v>
      </c>
      <c r="G789" s="81">
        <v>5548.5</v>
      </c>
      <c r="H789" s="81">
        <v>2380.3065000000001</v>
      </c>
    </row>
    <row r="790" spans="1:8" x14ac:dyDescent="0.25">
      <c r="A790" s="78">
        <v>40942</v>
      </c>
      <c r="B790" s="79">
        <v>2177</v>
      </c>
      <c r="C790" s="80" t="s">
        <v>56</v>
      </c>
      <c r="D790" s="80" t="s">
        <v>63</v>
      </c>
      <c r="E790" s="80" t="s">
        <v>58</v>
      </c>
      <c r="F790" s="79">
        <v>6</v>
      </c>
      <c r="G790" s="81">
        <v>7641</v>
      </c>
      <c r="H790" s="81">
        <v>1739.6010000000001</v>
      </c>
    </row>
    <row r="791" spans="1:8" x14ac:dyDescent="0.25">
      <c r="A791" s="78">
        <v>40943</v>
      </c>
      <c r="B791" s="79">
        <v>1813</v>
      </c>
      <c r="C791" s="80" t="s">
        <v>53</v>
      </c>
      <c r="D791" s="80" t="s">
        <v>63</v>
      </c>
      <c r="E791" s="80" t="s">
        <v>55</v>
      </c>
      <c r="F791" s="79">
        <v>8</v>
      </c>
      <c r="G791" s="81">
        <v>9696</v>
      </c>
      <c r="H791" s="81">
        <v>3047.4528</v>
      </c>
    </row>
    <row r="792" spans="1:8" x14ac:dyDescent="0.25">
      <c r="A792" s="78">
        <v>40944</v>
      </c>
      <c r="B792" s="79">
        <v>2178</v>
      </c>
      <c r="C792" s="80" t="s">
        <v>57</v>
      </c>
      <c r="D792" s="80" t="s">
        <v>63</v>
      </c>
      <c r="E792" s="80" t="s">
        <v>59</v>
      </c>
      <c r="F792" s="79">
        <v>7</v>
      </c>
      <c r="G792" s="81">
        <v>7087.5</v>
      </c>
      <c r="H792" s="81">
        <v>2957.8500000000004</v>
      </c>
    </row>
    <row r="793" spans="1:8" x14ac:dyDescent="0.25">
      <c r="A793" s="78">
        <v>40945</v>
      </c>
      <c r="B793" s="79">
        <v>1814</v>
      </c>
      <c r="C793" s="80" t="s">
        <v>56</v>
      </c>
      <c r="D793" s="80" t="s">
        <v>63</v>
      </c>
      <c r="E793" s="80" t="s">
        <v>55</v>
      </c>
      <c r="F793" s="79">
        <v>6</v>
      </c>
      <c r="G793" s="81">
        <v>1539</v>
      </c>
      <c r="H793" s="81">
        <v>1813.5575999999999</v>
      </c>
    </row>
    <row r="794" spans="1:8" x14ac:dyDescent="0.25">
      <c r="A794" s="78">
        <v>40946</v>
      </c>
      <c r="B794" s="79">
        <v>2179</v>
      </c>
      <c r="C794" s="80" t="s">
        <v>53</v>
      </c>
      <c r="D794" s="80" t="s">
        <v>63</v>
      </c>
      <c r="E794" s="80" t="s">
        <v>59</v>
      </c>
      <c r="F794" s="79">
        <v>7</v>
      </c>
      <c r="G794" s="81">
        <v>4998</v>
      </c>
      <c r="H794" s="81">
        <v>2040.1835999999998</v>
      </c>
    </row>
    <row r="795" spans="1:8" x14ac:dyDescent="0.25">
      <c r="A795" s="78">
        <v>40947</v>
      </c>
      <c r="B795" s="79">
        <v>1815</v>
      </c>
      <c r="C795" s="80" t="s">
        <v>57</v>
      </c>
      <c r="D795" s="80" t="s">
        <v>63</v>
      </c>
      <c r="E795" s="80" t="s">
        <v>58</v>
      </c>
      <c r="F795" s="79">
        <v>7</v>
      </c>
      <c r="G795" s="81">
        <v>4410</v>
      </c>
      <c r="H795" s="81">
        <v>3461.8500000000004</v>
      </c>
    </row>
    <row r="796" spans="1:8" x14ac:dyDescent="0.25">
      <c r="A796" s="78">
        <v>40948</v>
      </c>
      <c r="B796" s="79">
        <v>2180</v>
      </c>
      <c r="C796" s="80" t="s">
        <v>56</v>
      </c>
      <c r="D796" s="80" t="s">
        <v>63</v>
      </c>
      <c r="E796" s="80" t="s">
        <v>59</v>
      </c>
      <c r="F796" s="79">
        <v>9</v>
      </c>
      <c r="G796" s="81">
        <v>7249.5</v>
      </c>
      <c r="H796" s="81">
        <v>3633.2077500000005</v>
      </c>
    </row>
    <row r="797" spans="1:8" x14ac:dyDescent="0.25">
      <c r="A797" s="78">
        <v>40949</v>
      </c>
      <c r="B797" s="79">
        <v>1816</v>
      </c>
      <c r="C797" s="80" t="s">
        <v>53</v>
      </c>
      <c r="D797" s="80" t="s">
        <v>63</v>
      </c>
      <c r="E797" s="80" t="s">
        <v>58</v>
      </c>
      <c r="F797" s="79">
        <v>10</v>
      </c>
      <c r="G797" s="81">
        <v>1635</v>
      </c>
      <c r="H797" s="81">
        <v>3072.165</v>
      </c>
    </row>
    <row r="798" spans="1:8" x14ac:dyDescent="0.25">
      <c r="A798" s="78">
        <v>40950</v>
      </c>
      <c r="B798" s="79">
        <v>2181</v>
      </c>
      <c r="C798" s="80" t="s">
        <v>57</v>
      </c>
      <c r="D798" s="80" t="s">
        <v>63</v>
      </c>
      <c r="E798" s="80" t="s">
        <v>55</v>
      </c>
      <c r="F798" s="79">
        <v>8</v>
      </c>
      <c r="G798" s="81">
        <v>2376</v>
      </c>
      <c r="H798" s="81">
        <v>1641.3407999999999</v>
      </c>
    </row>
    <row r="799" spans="1:8" x14ac:dyDescent="0.25">
      <c r="A799" s="78">
        <v>40951</v>
      </c>
      <c r="B799" s="79">
        <v>1817</v>
      </c>
      <c r="C799" s="80" t="s">
        <v>56</v>
      </c>
      <c r="D799" s="80" t="s">
        <v>63</v>
      </c>
      <c r="E799" s="80" t="s">
        <v>58</v>
      </c>
      <c r="F799" s="79">
        <v>10</v>
      </c>
      <c r="G799" s="81">
        <v>8175</v>
      </c>
      <c r="H799" s="81">
        <v>1896.2730000000001</v>
      </c>
    </row>
    <row r="800" spans="1:8" x14ac:dyDescent="0.25">
      <c r="A800" s="78">
        <v>40952</v>
      </c>
      <c r="B800" s="79">
        <v>2182</v>
      </c>
      <c r="C800" s="80" t="s">
        <v>53</v>
      </c>
      <c r="D800" s="80" t="s">
        <v>63</v>
      </c>
      <c r="E800" s="80" t="s">
        <v>55</v>
      </c>
      <c r="F800" s="79">
        <v>9</v>
      </c>
      <c r="G800" s="81">
        <v>13140</v>
      </c>
      <c r="H800" s="81">
        <v>4216.3631999999998</v>
      </c>
    </row>
    <row r="801" spans="1:8" x14ac:dyDescent="0.25">
      <c r="A801" s="78">
        <v>40953</v>
      </c>
      <c r="B801" s="79">
        <v>1818</v>
      </c>
      <c r="C801" s="80" t="s">
        <v>57</v>
      </c>
      <c r="D801" s="80" t="s">
        <v>63</v>
      </c>
      <c r="E801" s="80" t="s">
        <v>59</v>
      </c>
      <c r="F801" s="79">
        <v>7</v>
      </c>
      <c r="G801" s="81">
        <v>5811.75</v>
      </c>
      <c r="H801" s="81">
        <v>3467.6774999999998</v>
      </c>
    </row>
    <row r="802" spans="1:8" x14ac:dyDescent="0.25">
      <c r="A802" s="78">
        <v>40954</v>
      </c>
      <c r="B802" s="79">
        <v>2183</v>
      </c>
      <c r="C802" s="80" t="s">
        <v>56</v>
      </c>
      <c r="D802" s="80" t="s">
        <v>63</v>
      </c>
      <c r="E802" s="80" t="s">
        <v>55</v>
      </c>
      <c r="F802" s="79">
        <v>8</v>
      </c>
      <c r="G802" s="81">
        <v>2400</v>
      </c>
      <c r="H802" s="81">
        <v>976.8</v>
      </c>
    </row>
    <row r="803" spans="1:8" x14ac:dyDescent="0.25">
      <c r="A803" s="78">
        <v>40955</v>
      </c>
      <c r="B803" s="79">
        <v>1819</v>
      </c>
      <c r="C803" s="80" t="s">
        <v>53</v>
      </c>
      <c r="D803" s="80" t="s">
        <v>63</v>
      </c>
      <c r="E803" s="80" t="s">
        <v>59</v>
      </c>
      <c r="F803" s="79">
        <v>9</v>
      </c>
      <c r="G803" s="81">
        <v>6237</v>
      </c>
      <c r="H803" s="81">
        <v>919.1259</v>
      </c>
    </row>
    <row r="804" spans="1:8" x14ac:dyDescent="0.25">
      <c r="A804" s="78">
        <v>40956</v>
      </c>
      <c r="B804" s="79">
        <v>2184</v>
      </c>
      <c r="C804" s="80" t="s">
        <v>57</v>
      </c>
      <c r="D804" s="80" t="s">
        <v>63</v>
      </c>
      <c r="E804" s="80" t="s">
        <v>58</v>
      </c>
      <c r="F804" s="79">
        <v>7</v>
      </c>
      <c r="G804" s="81">
        <v>2268</v>
      </c>
      <c r="H804" s="81">
        <v>827.81999999999994</v>
      </c>
    </row>
    <row r="805" spans="1:8" x14ac:dyDescent="0.25">
      <c r="A805" s="78">
        <v>40957</v>
      </c>
      <c r="B805" s="79">
        <v>1820</v>
      </c>
      <c r="C805" s="80" t="s">
        <v>56</v>
      </c>
      <c r="D805" s="80" t="s">
        <v>63</v>
      </c>
      <c r="E805" s="80" t="s">
        <v>59</v>
      </c>
      <c r="F805" s="79">
        <v>10</v>
      </c>
      <c r="G805" s="81">
        <v>8880</v>
      </c>
      <c r="H805" s="81">
        <v>4449.99</v>
      </c>
    </row>
    <row r="806" spans="1:8" x14ac:dyDescent="0.25">
      <c r="A806" s="78">
        <v>40958</v>
      </c>
      <c r="B806" s="79">
        <v>2185</v>
      </c>
      <c r="C806" s="80" t="s">
        <v>53</v>
      </c>
      <c r="D806" s="80" t="s">
        <v>63</v>
      </c>
      <c r="E806" s="80" t="s">
        <v>58</v>
      </c>
      <c r="F806" s="79">
        <v>6</v>
      </c>
      <c r="G806" s="81">
        <v>4770</v>
      </c>
      <c r="H806" s="81">
        <v>976.4190000000001</v>
      </c>
    </row>
    <row r="807" spans="1:8" x14ac:dyDescent="0.25">
      <c r="A807" s="78">
        <v>40959</v>
      </c>
      <c r="B807" s="79">
        <v>2190</v>
      </c>
      <c r="C807" s="80" t="s">
        <v>53</v>
      </c>
      <c r="D807" s="80" t="s">
        <v>63</v>
      </c>
      <c r="E807" s="80" t="s">
        <v>58</v>
      </c>
      <c r="F807" s="79">
        <v>6</v>
      </c>
      <c r="G807" s="81">
        <v>11925</v>
      </c>
      <c r="H807" s="81">
        <v>3905.6760000000004</v>
      </c>
    </row>
    <row r="808" spans="1:8" x14ac:dyDescent="0.25">
      <c r="A808" s="78">
        <v>40960</v>
      </c>
      <c r="B808" s="79">
        <v>1821</v>
      </c>
      <c r="C808" s="80" t="s">
        <v>57</v>
      </c>
      <c r="D808" s="80" t="s">
        <v>63</v>
      </c>
      <c r="E808" s="80" t="s">
        <v>55</v>
      </c>
      <c r="F808" s="79">
        <v>8</v>
      </c>
      <c r="G808" s="81">
        <v>3072</v>
      </c>
      <c r="H808" s="81">
        <v>2750.6687999999999</v>
      </c>
    </row>
    <row r="809" spans="1:8" x14ac:dyDescent="0.25">
      <c r="A809" s="78">
        <v>40961</v>
      </c>
      <c r="B809" s="79">
        <v>2186</v>
      </c>
      <c r="C809" s="80" t="s">
        <v>56</v>
      </c>
      <c r="D809" s="80" t="s">
        <v>63</v>
      </c>
      <c r="E809" s="80" t="s">
        <v>58</v>
      </c>
      <c r="F809" s="79">
        <v>10</v>
      </c>
      <c r="G809" s="81">
        <v>2660</v>
      </c>
      <c r="H809" s="81">
        <v>5040.7</v>
      </c>
    </row>
    <row r="810" spans="1:8" x14ac:dyDescent="0.25">
      <c r="A810" s="78">
        <v>40962</v>
      </c>
      <c r="B810" s="79">
        <v>2191</v>
      </c>
      <c r="C810" s="80" t="s">
        <v>56</v>
      </c>
      <c r="D810" s="80" t="s">
        <v>63</v>
      </c>
      <c r="E810" s="80" t="s">
        <v>58</v>
      </c>
      <c r="F810" s="79">
        <v>10</v>
      </c>
      <c r="G810" s="81">
        <v>2660</v>
      </c>
      <c r="H810" s="81">
        <v>4032.56</v>
      </c>
    </row>
    <row r="811" spans="1:8" x14ac:dyDescent="0.25">
      <c r="A811" s="78">
        <v>40963</v>
      </c>
      <c r="B811" s="79">
        <v>1822</v>
      </c>
      <c r="C811" s="80" t="s">
        <v>53</v>
      </c>
      <c r="D811" s="80" t="s">
        <v>63</v>
      </c>
      <c r="E811" s="80" t="s">
        <v>55</v>
      </c>
      <c r="F811" s="79">
        <v>10</v>
      </c>
      <c r="G811" s="81">
        <v>2475</v>
      </c>
      <c r="H811" s="81">
        <v>1058.8050000000001</v>
      </c>
    </row>
    <row r="812" spans="1:8" x14ac:dyDescent="0.25">
      <c r="A812" s="78">
        <v>40964</v>
      </c>
      <c r="B812" s="79">
        <v>2187</v>
      </c>
      <c r="C812" s="80" t="s">
        <v>57</v>
      </c>
      <c r="D812" s="80" t="s">
        <v>63</v>
      </c>
      <c r="E812" s="80" t="s">
        <v>59</v>
      </c>
      <c r="F812" s="79">
        <v>9</v>
      </c>
      <c r="G812" s="81">
        <v>2097</v>
      </c>
      <c r="H812" s="81">
        <v>867.94830000000002</v>
      </c>
    </row>
    <row r="813" spans="1:8" x14ac:dyDescent="0.25">
      <c r="A813" s="78">
        <v>40965</v>
      </c>
      <c r="B813" s="79">
        <v>2192</v>
      </c>
      <c r="C813" s="80" t="s">
        <v>57</v>
      </c>
      <c r="D813" s="80" t="s">
        <v>63</v>
      </c>
      <c r="E813" s="80" t="s">
        <v>59</v>
      </c>
      <c r="F813" s="79">
        <v>9</v>
      </c>
      <c r="G813" s="81">
        <v>2097</v>
      </c>
      <c r="H813" s="81">
        <v>3471.7932000000001</v>
      </c>
    </row>
    <row r="814" spans="1:8" x14ac:dyDescent="0.25">
      <c r="A814" s="78">
        <v>40966</v>
      </c>
      <c r="B814" s="79">
        <v>1823</v>
      </c>
      <c r="C814" s="80" t="s">
        <v>56</v>
      </c>
      <c r="D814" s="80" t="s">
        <v>63</v>
      </c>
      <c r="E814" s="80" t="s">
        <v>55</v>
      </c>
      <c r="F814" s="79">
        <v>6</v>
      </c>
      <c r="G814" s="81">
        <v>7627.5</v>
      </c>
      <c r="H814" s="81">
        <v>1443.8857499999999</v>
      </c>
    </row>
    <row r="815" spans="1:8" x14ac:dyDescent="0.25">
      <c r="A815" s="78">
        <v>40967</v>
      </c>
      <c r="B815" s="79">
        <v>2188</v>
      </c>
      <c r="C815" s="80" t="s">
        <v>53</v>
      </c>
      <c r="D815" s="80" t="s">
        <v>63</v>
      </c>
      <c r="E815" s="80" t="s">
        <v>59</v>
      </c>
      <c r="F815" s="79">
        <v>7</v>
      </c>
      <c r="G815" s="81">
        <v>3045</v>
      </c>
      <c r="H815" s="81">
        <v>2037.7140000000002</v>
      </c>
    </row>
    <row r="816" spans="1:8" x14ac:dyDescent="0.25">
      <c r="A816" s="78">
        <v>40969</v>
      </c>
      <c r="B816" s="79">
        <v>2193</v>
      </c>
      <c r="C816" s="80" t="s">
        <v>53</v>
      </c>
      <c r="D816" s="80" t="s">
        <v>63</v>
      </c>
      <c r="E816" s="80" t="s">
        <v>59</v>
      </c>
      <c r="F816" s="79">
        <v>7</v>
      </c>
      <c r="G816" s="81">
        <v>1522.5</v>
      </c>
      <c r="H816" s="81">
        <v>509.42850000000004</v>
      </c>
    </row>
    <row r="817" spans="1:8" x14ac:dyDescent="0.25">
      <c r="A817" s="78">
        <v>40970</v>
      </c>
      <c r="B817" s="79">
        <v>1824</v>
      </c>
      <c r="C817" s="80" t="s">
        <v>57</v>
      </c>
      <c r="D817" s="80" t="s">
        <v>63</v>
      </c>
      <c r="E817" s="80" t="s">
        <v>58</v>
      </c>
      <c r="F817" s="79">
        <v>6</v>
      </c>
      <c r="G817" s="81">
        <v>13230</v>
      </c>
      <c r="H817" s="81">
        <v>5757.6959999999999</v>
      </c>
    </row>
    <row r="818" spans="1:8" x14ac:dyDescent="0.25">
      <c r="A818" s="78">
        <v>40971</v>
      </c>
      <c r="B818" s="79">
        <v>2189</v>
      </c>
      <c r="C818" s="80" t="s">
        <v>56</v>
      </c>
      <c r="D818" s="80" t="s">
        <v>63</v>
      </c>
      <c r="E818" s="80" t="s">
        <v>59</v>
      </c>
      <c r="F818" s="79">
        <v>9</v>
      </c>
      <c r="G818" s="81">
        <v>6378.75</v>
      </c>
      <c r="H818" s="81">
        <v>2721.6000000000004</v>
      </c>
    </row>
    <row r="819" spans="1:8" x14ac:dyDescent="0.25">
      <c r="A819" s="78">
        <v>40972</v>
      </c>
      <c r="B819" s="79">
        <v>2194</v>
      </c>
      <c r="C819" s="80" t="s">
        <v>56</v>
      </c>
      <c r="D819" s="80" t="s">
        <v>63</v>
      </c>
      <c r="E819" s="80" t="s">
        <v>59</v>
      </c>
      <c r="F819" s="79">
        <v>9</v>
      </c>
      <c r="G819" s="81">
        <v>4252.5</v>
      </c>
      <c r="H819" s="81">
        <v>3402.0000000000005</v>
      </c>
    </row>
    <row r="820" spans="1:8" x14ac:dyDescent="0.25">
      <c r="A820" s="78">
        <v>40973</v>
      </c>
      <c r="B820" s="79">
        <v>2195</v>
      </c>
      <c r="C820" s="80" t="s">
        <v>53</v>
      </c>
      <c r="D820" s="80" t="s">
        <v>63</v>
      </c>
      <c r="E820" s="80" t="s">
        <v>55</v>
      </c>
      <c r="F820" s="79">
        <v>8</v>
      </c>
      <c r="G820" s="81">
        <v>4776</v>
      </c>
      <c r="H820" s="81">
        <v>2532.4739999999997</v>
      </c>
    </row>
    <row r="821" spans="1:8" x14ac:dyDescent="0.25">
      <c r="A821" s="78">
        <v>41339</v>
      </c>
      <c r="B821" s="79">
        <v>1825</v>
      </c>
      <c r="C821" s="80" t="s">
        <v>53</v>
      </c>
      <c r="D821" s="80" t="s">
        <v>63</v>
      </c>
      <c r="E821" s="80" t="s">
        <v>58</v>
      </c>
      <c r="F821" s="79">
        <v>9</v>
      </c>
      <c r="G821" s="81">
        <v>11295</v>
      </c>
      <c r="H821" s="81">
        <v>3438.1979999999999</v>
      </c>
    </row>
    <row r="822" spans="1:8" x14ac:dyDescent="0.25">
      <c r="A822" s="78">
        <v>41340</v>
      </c>
      <c r="B822" s="79">
        <v>1826</v>
      </c>
      <c r="C822" s="80" t="s">
        <v>56</v>
      </c>
      <c r="D822" s="80" t="s">
        <v>63</v>
      </c>
      <c r="E822" s="80" t="s">
        <v>58</v>
      </c>
      <c r="F822" s="79">
        <v>9</v>
      </c>
      <c r="G822" s="81">
        <v>5697</v>
      </c>
      <c r="H822" s="81">
        <v>4106.3976000000002</v>
      </c>
    </row>
    <row r="823" spans="1:8" x14ac:dyDescent="0.25">
      <c r="A823" s="78">
        <v>41341</v>
      </c>
      <c r="B823" s="79">
        <v>1827</v>
      </c>
      <c r="C823" s="80" t="s">
        <v>57</v>
      </c>
      <c r="D823" s="80" t="s">
        <v>63</v>
      </c>
      <c r="E823" s="80" t="s">
        <v>59</v>
      </c>
      <c r="F823" s="79">
        <v>7</v>
      </c>
      <c r="G823" s="81">
        <v>10001.25</v>
      </c>
      <c r="H823" s="81">
        <v>2616.3270000000002</v>
      </c>
    </row>
    <row r="824" spans="1:8" x14ac:dyDescent="0.25">
      <c r="A824" s="78">
        <v>41342</v>
      </c>
      <c r="B824" s="79">
        <v>1828</v>
      </c>
      <c r="C824" s="80" t="s">
        <v>53</v>
      </c>
      <c r="D824" s="80" t="s">
        <v>63</v>
      </c>
      <c r="E824" s="80" t="s">
        <v>59</v>
      </c>
      <c r="F824" s="79">
        <v>6</v>
      </c>
      <c r="G824" s="81">
        <v>9045</v>
      </c>
      <c r="H824" s="81">
        <v>2658.5064000000002</v>
      </c>
    </row>
    <row r="825" spans="1:8" x14ac:dyDescent="0.25">
      <c r="A825" s="78">
        <v>41343</v>
      </c>
      <c r="B825" s="79">
        <v>1829</v>
      </c>
      <c r="C825" s="80" t="s">
        <v>56</v>
      </c>
      <c r="D825" s="80" t="s">
        <v>63</v>
      </c>
      <c r="E825" s="80" t="s">
        <v>59</v>
      </c>
      <c r="F825" s="79">
        <v>7</v>
      </c>
      <c r="G825" s="81">
        <v>7980</v>
      </c>
      <c r="H825" s="81">
        <v>1240.4112</v>
      </c>
    </row>
    <row r="826" spans="1:8" x14ac:dyDescent="0.25">
      <c r="A826" s="78">
        <v>41344</v>
      </c>
      <c r="B826" s="79">
        <v>1830</v>
      </c>
      <c r="C826" s="80" t="s">
        <v>57</v>
      </c>
      <c r="D826" s="80" t="s">
        <v>63</v>
      </c>
      <c r="E826" s="80" t="s">
        <v>55</v>
      </c>
      <c r="F826" s="79">
        <v>10</v>
      </c>
      <c r="G826" s="81">
        <v>1725</v>
      </c>
      <c r="H826" s="81">
        <v>1082.6100000000001</v>
      </c>
    </row>
    <row r="827" spans="1:8" x14ac:dyDescent="0.25">
      <c r="A827" s="78">
        <v>41345</v>
      </c>
      <c r="B827" s="79">
        <v>1831</v>
      </c>
      <c r="C827" s="80" t="s">
        <v>53</v>
      </c>
      <c r="D827" s="80" t="s">
        <v>63</v>
      </c>
      <c r="E827" s="80" t="s">
        <v>55</v>
      </c>
      <c r="F827" s="79">
        <v>10</v>
      </c>
      <c r="G827" s="81">
        <v>4080</v>
      </c>
      <c r="H827" s="81">
        <v>3821.9399999999996</v>
      </c>
    </row>
    <row r="828" spans="1:8" x14ac:dyDescent="0.25">
      <c r="A828" s="78">
        <v>41346</v>
      </c>
      <c r="B828" s="79">
        <v>1832</v>
      </c>
      <c r="C828" s="80" t="s">
        <v>56</v>
      </c>
      <c r="D828" s="80" t="s">
        <v>63</v>
      </c>
      <c r="E828" s="80" t="s">
        <v>55</v>
      </c>
      <c r="F828" s="79">
        <v>8</v>
      </c>
      <c r="G828" s="81">
        <v>14880</v>
      </c>
      <c r="H828" s="81">
        <v>1169.8656000000001</v>
      </c>
    </row>
    <row r="829" spans="1:8" x14ac:dyDescent="0.25">
      <c r="A829" s="78">
        <v>41347</v>
      </c>
      <c r="B829" s="79">
        <v>1833</v>
      </c>
      <c r="C829" s="80" t="s">
        <v>57</v>
      </c>
      <c r="D829" s="80" t="s">
        <v>63</v>
      </c>
      <c r="E829" s="80" t="s">
        <v>58</v>
      </c>
      <c r="F829" s="79">
        <v>9</v>
      </c>
      <c r="G829" s="81">
        <v>6925.5</v>
      </c>
      <c r="H829" s="81">
        <v>2930.8716000000004</v>
      </c>
    </row>
    <row r="830" spans="1:8" x14ac:dyDescent="0.25">
      <c r="A830" s="78">
        <v>41348</v>
      </c>
      <c r="B830" s="79">
        <v>1834</v>
      </c>
      <c r="C830" s="80" t="s">
        <v>53</v>
      </c>
      <c r="D830" s="80" t="s">
        <v>63</v>
      </c>
      <c r="E830" s="80" t="s">
        <v>58</v>
      </c>
      <c r="F830" s="79">
        <v>9</v>
      </c>
      <c r="G830" s="81">
        <v>6831</v>
      </c>
      <c r="H830" s="81">
        <v>4097.6891999999998</v>
      </c>
    </row>
    <row r="831" spans="1:8" x14ac:dyDescent="0.25">
      <c r="A831" s="78">
        <v>41349</v>
      </c>
      <c r="B831" s="79">
        <v>1835</v>
      </c>
      <c r="C831" s="80" t="s">
        <v>56</v>
      </c>
      <c r="D831" s="80" t="s">
        <v>63</v>
      </c>
      <c r="E831" s="80" t="s">
        <v>58</v>
      </c>
      <c r="F831" s="79">
        <v>9</v>
      </c>
      <c r="G831" s="81">
        <v>1957.5</v>
      </c>
      <c r="H831" s="81">
        <v>1549.9485</v>
      </c>
    </row>
    <row r="832" spans="1:8" x14ac:dyDescent="0.25">
      <c r="A832" s="78">
        <v>41350</v>
      </c>
      <c r="B832" s="79">
        <v>1836</v>
      </c>
      <c r="C832" s="80" t="s">
        <v>57</v>
      </c>
      <c r="D832" s="80" t="s">
        <v>63</v>
      </c>
      <c r="E832" s="80" t="s">
        <v>59</v>
      </c>
      <c r="F832" s="79">
        <v>9</v>
      </c>
      <c r="G832" s="81">
        <v>10260</v>
      </c>
      <c r="H832" s="81">
        <v>3351.942</v>
      </c>
    </row>
    <row r="833" spans="1:8" x14ac:dyDescent="0.25">
      <c r="A833" s="78">
        <v>41351</v>
      </c>
      <c r="B833" s="79">
        <v>1837</v>
      </c>
      <c r="C833" s="80" t="s">
        <v>53</v>
      </c>
      <c r="D833" s="80" t="s">
        <v>63</v>
      </c>
      <c r="E833" s="80" t="s">
        <v>59</v>
      </c>
      <c r="F833" s="79">
        <v>6</v>
      </c>
      <c r="G833" s="81">
        <v>7668</v>
      </c>
      <c r="H833" s="81">
        <v>1401.7103999999999</v>
      </c>
    </row>
    <row r="834" spans="1:8" x14ac:dyDescent="0.25">
      <c r="A834" s="78">
        <v>41352</v>
      </c>
      <c r="B834" s="79">
        <v>1838</v>
      </c>
      <c r="C834" s="80" t="s">
        <v>56</v>
      </c>
      <c r="D834" s="80" t="s">
        <v>63</v>
      </c>
      <c r="E834" s="80" t="s">
        <v>59</v>
      </c>
      <c r="F834" s="79">
        <v>6</v>
      </c>
      <c r="G834" s="81">
        <v>4482</v>
      </c>
      <c r="H834" s="81">
        <v>1760.9778000000001</v>
      </c>
    </row>
    <row r="835" spans="1:8" x14ac:dyDescent="0.25">
      <c r="A835" s="78">
        <v>41353</v>
      </c>
      <c r="B835" s="79">
        <v>1839</v>
      </c>
      <c r="C835" s="80" t="s">
        <v>57</v>
      </c>
      <c r="D835" s="80" t="s">
        <v>63</v>
      </c>
      <c r="E835" s="80" t="s">
        <v>55</v>
      </c>
      <c r="F835" s="79">
        <v>7</v>
      </c>
      <c r="G835" s="81">
        <v>6048</v>
      </c>
      <c r="H835" s="81">
        <v>503.79839999999996</v>
      </c>
    </row>
    <row r="836" spans="1:8" x14ac:dyDescent="0.25">
      <c r="A836" s="78">
        <v>41354</v>
      </c>
      <c r="B836" s="79">
        <v>1840</v>
      </c>
      <c r="C836" s="80" t="s">
        <v>53</v>
      </c>
      <c r="D836" s="80" t="s">
        <v>63</v>
      </c>
      <c r="E836" s="80" t="s">
        <v>55</v>
      </c>
      <c r="F836" s="79">
        <v>6</v>
      </c>
      <c r="G836" s="81">
        <v>1791</v>
      </c>
      <c r="H836" s="81">
        <v>3220.9344000000001</v>
      </c>
    </row>
    <row r="837" spans="1:8" x14ac:dyDescent="0.25">
      <c r="A837" s="78">
        <v>41355</v>
      </c>
      <c r="B837" s="79">
        <v>1841</v>
      </c>
      <c r="C837" s="80" t="s">
        <v>56</v>
      </c>
      <c r="D837" s="80" t="s">
        <v>63</v>
      </c>
      <c r="E837" s="80" t="s">
        <v>55</v>
      </c>
      <c r="F837" s="79">
        <v>8</v>
      </c>
      <c r="G837" s="81">
        <v>2604</v>
      </c>
      <c r="H837" s="81">
        <v>4309.0992000000006</v>
      </c>
    </row>
    <row r="838" spans="1:8" x14ac:dyDescent="0.25">
      <c r="A838" s="78">
        <v>41356</v>
      </c>
      <c r="B838" s="79">
        <v>2196</v>
      </c>
      <c r="C838" s="80" t="s">
        <v>57</v>
      </c>
      <c r="D838" s="80" t="s">
        <v>63</v>
      </c>
      <c r="E838" s="80" t="s">
        <v>59</v>
      </c>
      <c r="F838" s="79">
        <v>6</v>
      </c>
      <c r="G838" s="81">
        <v>8172</v>
      </c>
      <c r="H838" s="81">
        <v>2018.2797</v>
      </c>
    </row>
    <row r="839" spans="1:8" x14ac:dyDescent="0.25">
      <c r="A839" s="78">
        <v>41357</v>
      </c>
      <c r="B839" s="79">
        <v>2562</v>
      </c>
      <c r="C839" s="80" t="s">
        <v>57</v>
      </c>
      <c r="D839" s="80" t="s">
        <v>63</v>
      </c>
      <c r="E839" s="80" t="s">
        <v>58</v>
      </c>
      <c r="F839" s="79">
        <v>6</v>
      </c>
      <c r="G839" s="81">
        <v>7020</v>
      </c>
      <c r="H839" s="81">
        <v>2369.25</v>
      </c>
    </row>
    <row r="840" spans="1:8" x14ac:dyDescent="0.25">
      <c r="A840" s="78">
        <v>41358</v>
      </c>
      <c r="B840" s="79">
        <v>2197</v>
      </c>
      <c r="C840" s="80" t="s">
        <v>53</v>
      </c>
      <c r="D840" s="80" t="s">
        <v>63</v>
      </c>
      <c r="E840" s="80" t="s">
        <v>59</v>
      </c>
      <c r="F840" s="79">
        <v>6</v>
      </c>
      <c r="G840" s="81">
        <v>3978</v>
      </c>
      <c r="H840" s="81">
        <v>735.53219999999999</v>
      </c>
    </row>
    <row r="841" spans="1:8" x14ac:dyDescent="0.25">
      <c r="A841" s="78">
        <v>41359</v>
      </c>
      <c r="B841" s="79">
        <v>2563</v>
      </c>
      <c r="C841" s="80" t="s">
        <v>53</v>
      </c>
      <c r="D841" s="80" t="s">
        <v>63</v>
      </c>
      <c r="E841" s="80" t="s">
        <v>58</v>
      </c>
      <c r="F841" s="79">
        <v>8</v>
      </c>
      <c r="G841" s="81">
        <v>7920</v>
      </c>
      <c r="H841" s="81">
        <v>3519.45</v>
      </c>
    </row>
    <row r="842" spans="1:8" x14ac:dyDescent="0.25">
      <c r="A842" s="78">
        <v>41360</v>
      </c>
      <c r="B842" s="79">
        <v>2198</v>
      </c>
      <c r="C842" s="80" t="s">
        <v>56</v>
      </c>
      <c r="D842" s="80" t="s">
        <v>63</v>
      </c>
      <c r="E842" s="80" t="s">
        <v>59</v>
      </c>
      <c r="F842" s="79">
        <v>9</v>
      </c>
      <c r="G842" s="81">
        <v>11178</v>
      </c>
      <c r="H842" s="81">
        <v>4783.0661999999993</v>
      </c>
    </row>
    <row r="843" spans="1:8" x14ac:dyDescent="0.25">
      <c r="A843" s="78">
        <v>41361</v>
      </c>
      <c r="B843" s="79">
        <v>2564</v>
      </c>
      <c r="C843" s="80" t="s">
        <v>56</v>
      </c>
      <c r="D843" s="80" t="s">
        <v>63</v>
      </c>
      <c r="E843" s="80" t="s">
        <v>58</v>
      </c>
      <c r="F843" s="79">
        <v>6</v>
      </c>
      <c r="G843" s="81">
        <v>3150</v>
      </c>
      <c r="H843" s="81">
        <v>2264.85</v>
      </c>
    </row>
    <row r="844" spans="1:8" x14ac:dyDescent="0.25">
      <c r="A844" s="78">
        <v>41362</v>
      </c>
      <c r="B844" s="79">
        <v>2199</v>
      </c>
      <c r="C844" s="80" t="s">
        <v>57</v>
      </c>
      <c r="D844" s="80" t="s">
        <v>63</v>
      </c>
      <c r="E844" s="80" t="s">
        <v>55</v>
      </c>
      <c r="F844" s="79">
        <v>8</v>
      </c>
      <c r="G844" s="81">
        <v>6096</v>
      </c>
      <c r="H844" s="81">
        <v>1445.9712</v>
      </c>
    </row>
    <row r="845" spans="1:8" x14ac:dyDescent="0.25">
      <c r="A845" s="78">
        <v>41363</v>
      </c>
      <c r="B845" s="79">
        <v>2565</v>
      </c>
      <c r="C845" s="80" t="s">
        <v>57</v>
      </c>
      <c r="D845" s="80" t="s">
        <v>63</v>
      </c>
      <c r="E845" s="80" t="s">
        <v>59</v>
      </c>
      <c r="F845" s="79">
        <v>9</v>
      </c>
      <c r="G845" s="81">
        <v>6135.75</v>
      </c>
      <c r="H845" s="81">
        <v>1783.8670499999998</v>
      </c>
    </row>
    <row r="846" spans="1:8" x14ac:dyDescent="0.25">
      <c r="A846" s="78">
        <v>41364</v>
      </c>
      <c r="B846" s="79">
        <v>2200</v>
      </c>
      <c r="C846" s="80" t="s">
        <v>53</v>
      </c>
      <c r="D846" s="80" t="s">
        <v>63</v>
      </c>
      <c r="E846" s="80" t="s">
        <v>55</v>
      </c>
      <c r="F846" s="79">
        <v>8</v>
      </c>
      <c r="G846" s="81">
        <v>7248</v>
      </c>
      <c r="H846" s="81">
        <v>3665.6759999999995</v>
      </c>
    </row>
    <row r="847" spans="1:8" x14ac:dyDescent="0.25">
      <c r="A847" s="78">
        <v>41365</v>
      </c>
      <c r="B847" s="79">
        <v>2566</v>
      </c>
      <c r="C847" s="80" t="s">
        <v>53</v>
      </c>
      <c r="D847" s="80" t="s">
        <v>63</v>
      </c>
      <c r="E847" s="80" t="s">
        <v>59</v>
      </c>
      <c r="F847" s="79">
        <v>7</v>
      </c>
      <c r="G847" s="81">
        <v>3108</v>
      </c>
      <c r="H847" s="81">
        <v>605.90460000000007</v>
      </c>
    </row>
    <row r="848" spans="1:8" x14ac:dyDescent="0.25">
      <c r="A848" s="78">
        <v>41366</v>
      </c>
      <c r="B848" s="79">
        <v>2201</v>
      </c>
      <c r="C848" s="80" t="s">
        <v>56</v>
      </c>
      <c r="D848" s="80" t="s">
        <v>63</v>
      </c>
      <c r="E848" s="80" t="s">
        <v>55</v>
      </c>
      <c r="F848" s="79">
        <v>6</v>
      </c>
      <c r="G848" s="81">
        <v>1935</v>
      </c>
      <c r="H848" s="81">
        <v>637.77600000000007</v>
      </c>
    </row>
    <row r="849" spans="1:8" x14ac:dyDescent="0.25">
      <c r="A849" s="78">
        <v>41367</v>
      </c>
      <c r="B849" s="79">
        <v>2567</v>
      </c>
      <c r="C849" s="80" t="s">
        <v>56</v>
      </c>
      <c r="D849" s="80" t="s">
        <v>63</v>
      </c>
      <c r="E849" s="80" t="s">
        <v>59</v>
      </c>
      <c r="F849" s="79">
        <v>9</v>
      </c>
      <c r="G849" s="81">
        <v>7411.5</v>
      </c>
      <c r="H849" s="81">
        <v>4191.9444000000003</v>
      </c>
    </row>
    <row r="850" spans="1:8" x14ac:dyDescent="0.25">
      <c r="A850" s="78">
        <v>41368</v>
      </c>
      <c r="B850" s="79">
        <v>2202</v>
      </c>
      <c r="C850" s="80" t="s">
        <v>57</v>
      </c>
      <c r="D850" s="80" t="s">
        <v>63</v>
      </c>
      <c r="E850" s="80" t="s">
        <v>58</v>
      </c>
      <c r="F850" s="79">
        <v>7</v>
      </c>
      <c r="G850" s="81">
        <v>8568</v>
      </c>
      <c r="H850" s="81">
        <v>5873.3639999999996</v>
      </c>
    </row>
    <row r="851" spans="1:8" x14ac:dyDescent="0.25">
      <c r="A851" s="78">
        <v>41369</v>
      </c>
      <c r="B851" s="79">
        <v>2568</v>
      </c>
      <c r="C851" s="80" t="s">
        <v>57</v>
      </c>
      <c r="D851" s="80" t="s">
        <v>63</v>
      </c>
      <c r="E851" s="80" t="s">
        <v>55</v>
      </c>
      <c r="F851" s="79">
        <v>10</v>
      </c>
      <c r="G851" s="81">
        <v>8880</v>
      </c>
      <c r="H851" s="81">
        <v>4962.8100000000004</v>
      </c>
    </row>
    <row r="852" spans="1:8" x14ac:dyDescent="0.25">
      <c r="A852" s="78">
        <v>41370</v>
      </c>
      <c r="B852" s="79">
        <v>2203</v>
      </c>
      <c r="C852" s="80" t="s">
        <v>53</v>
      </c>
      <c r="D852" s="80" t="s">
        <v>63</v>
      </c>
      <c r="E852" s="80" t="s">
        <v>58</v>
      </c>
      <c r="F852" s="79">
        <v>10</v>
      </c>
      <c r="G852" s="81">
        <v>6255</v>
      </c>
      <c r="H852" s="81">
        <v>3148.35</v>
      </c>
    </row>
    <row r="853" spans="1:8" x14ac:dyDescent="0.25">
      <c r="A853" s="78">
        <v>41371</v>
      </c>
      <c r="B853" s="79">
        <v>2569</v>
      </c>
      <c r="C853" s="80" t="s">
        <v>53</v>
      </c>
      <c r="D853" s="80" t="s">
        <v>63</v>
      </c>
      <c r="E853" s="80" t="s">
        <v>55</v>
      </c>
      <c r="F853" s="79">
        <v>6</v>
      </c>
      <c r="G853" s="81">
        <v>7992</v>
      </c>
      <c r="H853" s="81">
        <v>3956.5727999999999</v>
      </c>
    </row>
    <row r="854" spans="1:8" x14ac:dyDescent="0.25">
      <c r="A854" s="78">
        <v>41372</v>
      </c>
      <c r="B854" s="79">
        <v>2204</v>
      </c>
      <c r="C854" s="80" t="s">
        <v>56</v>
      </c>
      <c r="D854" s="80" t="s">
        <v>63</v>
      </c>
      <c r="E854" s="80" t="s">
        <v>58</v>
      </c>
      <c r="F854" s="79">
        <v>10</v>
      </c>
      <c r="G854" s="81">
        <v>6660</v>
      </c>
      <c r="H854" s="81">
        <v>1922.9639999999999</v>
      </c>
    </row>
    <row r="855" spans="1:8" x14ac:dyDescent="0.25">
      <c r="A855" s="78">
        <v>41373</v>
      </c>
      <c r="B855" s="79">
        <v>2570</v>
      </c>
      <c r="C855" s="80" t="s">
        <v>56</v>
      </c>
      <c r="D855" s="80" t="s">
        <v>63</v>
      </c>
      <c r="E855" s="80" t="s">
        <v>55</v>
      </c>
      <c r="F855" s="79">
        <v>7</v>
      </c>
      <c r="G855" s="81">
        <v>5607</v>
      </c>
      <c r="H855" s="81">
        <v>591.35159999999996</v>
      </c>
    </row>
    <row r="856" spans="1:8" x14ac:dyDescent="0.25">
      <c r="A856" s="78">
        <v>41374</v>
      </c>
      <c r="B856" s="79">
        <v>2205</v>
      </c>
      <c r="C856" s="80" t="s">
        <v>57</v>
      </c>
      <c r="D856" s="80" t="s">
        <v>63</v>
      </c>
      <c r="E856" s="80" t="s">
        <v>59</v>
      </c>
      <c r="F856" s="79">
        <v>9</v>
      </c>
      <c r="G856" s="81">
        <v>13410</v>
      </c>
      <c r="H856" s="81">
        <v>2911.0428000000002</v>
      </c>
    </row>
    <row r="857" spans="1:8" x14ac:dyDescent="0.25">
      <c r="A857" s="78">
        <v>41375</v>
      </c>
      <c r="B857" s="79">
        <v>2571</v>
      </c>
      <c r="C857" s="80" t="s">
        <v>57</v>
      </c>
      <c r="D857" s="80" t="s">
        <v>63</v>
      </c>
      <c r="E857" s="80" t="s">
        <v>58</v>
      </c>
      <c r="F857" s="79">
        <v>10</v>
      </c>
      <c r="G857" s="81">
        <v>4770</v>
      </c>
      <c r="H857" s="81">
        <v>2509.9740000000002</v>
      </c>
    </row>
    <row r="858" spans="1:8" x14ac:dyDescent="0.25">
      <c r="A858" s="78">
        <v>41376</v>
      </c>
      <c r="B858" s="79">
        <v>2206</v>
      </c>
      <c r="C858" s="80" t="s">
        <v>53</v>
      </c>
      <c r="D858" s="80" t="s">
        <v>63</v>
      </c>
      <c r="E858" s="80" t="s">
        <v>59</v>
      </c>
      <c r="F858" s="79">
        <v>6</v>
      </c>
      <c r="G858" s="81">
        <v>2673</v>
      </c>
      <c r="H858" s="81">
        <v>2986.2755999999999</v>
      </c>
    </row>
    <row r="859" spans="1:8" x14ac:dyDescent="0.25">
      <c r="A859" s="78">
        <v>41377</v>
      </c>
      <c r="B859" s="79">
        <v>2572</v>
      </c>
      <c r="C859" s="80" t="s">
        <v>53</v>
      </c>
      <c r="D859" s="80" t="s">
        <v>63</v>
      </c>
      <c r="E859" s="80" t="s">
        <v>58</v>
      </c>
      <c r="F859" s="79">
        <v>9</v>
      </c>
      <c r="G859" s="81">
        <v>6378.75</v>
      </c>
      <c r="H859" s="81">
        <v>702.08774999999991</v>
      </c>
    </row>
    <row r="860" spans="1:8" x14ac:dyDescent="0.25">
      <c r="A860" s="78">
        <v>41378</v>
      </c>
      <c r="B860" s="79">
        <v>2207</v>
      </c>
      <c r="C860" s="80" t="s">
        <v>56</v>
      </c>
      <c r="D860" s="80" t="s">
        <v>63</v>
      </c>
      <c r="E860" s="80" t="s">
        <v>59</v>
      </c>
      <c r="F860" s="79">
        <v>7</v>
      </c>
      <c r="G860" s="81">
        <v>4882.5</v>
      </c>
      <c r="H860" s="81">
        <v>687.94425000000001</v>
      </c>
    </row>
    <row r="861" spans="1:8" x14ac:dyDescent="0.25">
      <c r="A861" s="78">
        <v>41379</v>
      </c>
      <c r="B861" s="79">
        <v>2573</v>
      </c>
      <c r="C861" s="80" t="s">
        <v>56</v>
      </c>
      <c r="D861" s="80" t="s">
        <v>63</v>
      </c>
      <c r="E861" s="80" t="s">
        <v>58</v>
      </c>
      <c r="F861" s="79">
        <v>6</v>
      </c>
      <c r="G861" s="81">
        <v>4401</v>
      </c>
      <c r="H861" s="81">
        <v>2591.7489000000005</v>
      </c>
    </row>
    <row r="862" spans="1:8" x14ac:dyDescent="0.25">
      <c r="A862" s="78">
        <v>41380</v>
      </c>
      <c r="B862" s="79">
        <v>2208</v>
      </c>
      <c r="C862" s="80" t="s">
        <v>57</v>
      </c>
      <c r="D862" s="80" t="s">
        <v>63</v>
      </c>
      <c r="E862" s="80" t="s">
        <v>55</v>
      </c>
      <c r="F862" s="79">
        <v>6</v>
      </c>
      <c r="G862" s="81">
        <v>9720</v>
      </c>
      <c r="H862" s="81">
        <v>3403.5551999999998</v>
      </c>
    </row>
    <row r="863" spans="1:8" x14ac:dyDescent="0.25">
      <c r="A863" s="78">
        <v>41381</v>
      </c>
      <c r="B863" s="79">
        <v>2574</v>
      </c>
      <c r="C863" s="80" t="s">
        <v>57</v>
      </c>
      <c r="D863" s="80" t="s">
        <v>63</v>
      </c>
      <c r="E863" s="80" t="s">
        <v>59</v>
      </c>
      <c r="F863" s="79">
        <v>7</v>
      </c>
      <c r="G863" s="81">
        <v>3990</v>
      </c>
      <c r="H863" s="81">
        <v>1372.9590000000001</v>
      </c>
    </row>
    <row r="864" spans="1:8" x14ac:dyDescent="0.25">
      <c r="A864" s="78">
        <v>41382</v>
      </c>
      <c r="B864" s="79">
        <v>2209</v>
      </c>
      <c r="C864" s="80" t="s">
        <v>53</v>
      </c>
      <c r="D864" s="80" t="s">
        <v>63</v>
      </c>
      <c r="E864" s="80" t="s">
        <v>55</v>
      </c>
      <c r="F864" s="79">
        <v>9</v>
      </c>
      <c r="G864" s="81">
        <v>2349</v>
      </c>
      <c r="H864" s="81">
        <v>3937.8635999999997</v>
      </c>
    </row>
    <row r="865" spans="1:8" x14ac:dyDescent="0.25">
      <c r="A865" s="78">
        <v>41383</v>
      </c>
      <c r="B865" s="79">
        <v>2575</v>
      </c>
      <c r="C865" s="80" t="s">
        <v>53</v>
      </c>
      <c r="D865" s="80" t="s">
        <v>63</v>
      </c>
      <c r="E865" s="80" t="s">
        <v>59</v>
      </c>
      <c r="F865" s="79">
        <v>7</v>
      </c>
      <c r="G865" s="81">
        <v>9292.5</v>
      </c>
      <c r="H865" s="81">
        <v>737.63864999999987</v>
      </c>
    </row>
    <row r="866" spans="1:8" x14ac:dyDescent="0.25">
      <c r="A866" s="78">
        <v>41384</v>
      </c>
      <c r="B866" s="79">
        <v>2210</v>
      </c>
      <c r="C866" s="80" t="s">
        <v>56</v>
      </c>
      <c r="D866" s="80" t="s">
        <v>63</v>
      </c>
      <c r="E866" s="80" t="s">
        <v>55</v>
      </c>
      <c r="F866" s="79">
        <v>9</v>
      </c>
      <c r="G866" s="81">
        <v>13702.5</v>
      </c>
      <c r="H866" s="81">
        <v>919.98585000000003</v>
      </c>
    </row>
    <row r="867" spans="1:8" x14ac:dyDescent="0.25">
      <c r="A867" s="78">
        <v>41385</v>
      </c>
      <c r="B867" s="79">
        <v>2576</v>
      </c>
      <c r="C867" s="80" t="s">
        <v>56</v>
      </c>
      <c r="D867" s="80" t="s">
        <v>63</v>
      </c>
      <c r="E867" s="80" t="s">
        <v>59</v>
      </c>
      <c r="F867" s="79">
        <v>7</v>
      </c>
      <c r="G867" s="81">
        <v>6762</v>
      </c>
      <c r="H867" s="81">
        <v>1316.8995</v>
      </c>
    </row>
    <row r="868" spans="1:8" x14ac:dyDescent="0.25">
      <c r="A868" s="78">
        <v>41386</v>
      </c>
      <c r="B868" s="79">
        <v>2211</v>
      </c>
      <c r="C868" s="80" t="s">
        <v>57</v>
      </c>
      <c r="D868" s="80" t="s">
        <v>63</v>
      </c>
      <c r="E868" s="80" t="s">
        <v>58</v>
      </c>
      <c r="F868" s="79">
        <v>10</v>
      </c>
      <c r="G868" s="81">
        <v>5400</v>
      </c>
      <c r="H868" s="81">
        <v>2108.7000000000003</v>
      </c>
    </row>
    <row r="869" spans="1:8" x14ac:dyDescent="0.25">
      <c r="A869" s="78">
        <v>41387</v>
      </c>
      <c r="B869" s="79">
        <v>2577</v>
      </c>
      <c r="C869" s="80" t="s">
        <v>57</v>
      </c>
      <c r="D869" s="80" t="s">
        <v>63</v>
      </c>
      <c r="E869" s="80" t="s">
        <v>55</v>
      </c>
      <c r="F869" s="79">
        <v>6</v>
      </c>
      <c r="G869" s="81">
        <v>9432</v>
      </c>
      <c r="H869" s="81">
        <v>3295.5407999999998</v>
      </c>
    </row>
    <row r="870" spans="1:8" x14ac:dyDescent="0.25">
      <c r="A870" s="78">
        <v>41388</v>
      </c>
      <c r="B870" s="79">
        <v>2212</v>
      </c>
      <c r="C870" s="80" t="s">
        <v>53</v>
      </c>
      <c r="D870" s="80" t="s">
        <v>63</v>
      </c>
      <c r="E870" s="80" t="s">
        <v>58</v>
      </c>
      <c r="F870" s="79">
        <v>9</v>
      </c>
      <c r="G870" s="81">
        <v>2610</v>
      </c>
      <c r="H870" s="81">
        <v>3854.4479999999999</v>
      </c>
    </row>
    <row r="871" spans="1:8" x14ac:dyDescent="0.25">
      <c r="A871" s="78">
        <v>41389</v>
      </c>
      <c r="B871" s="79">
        <v>2578</v>
      </c>
      <c r="C871" s="80" t="s">
        <v>53</v>
      </c>
      <c r="D871" s="80" t="s">
        <v>63</v>
      </c>
      <c r="E871" s="80" t="s">
        <v>55</v>
      </c>
      <c r="F871" s="79">
        <v>9</v>
      </c>
      <c r="G871" s="81">
        <v>5220</v>
      </c>
      <c r="H871" s="81">
        <v>1099.0709999999999</v>
      </c>
    </row>
    <row r="872" spans="1:8" x14ac:dyDescent="0.25">
      <c r="A872" s="78">
        <v>41390</v>
      </c>
      <c r="B872" s="79">
        <v>2213</v>
      </c>
      <c r="C872" s="80" t="s">
        <v>56</v>
      </c>
      <c r="D872" s="80" t="s">
        <v>63</v>
      </c>
      <c r="E872" s="80" t="s">
        <v>58</v>
      </c>
      <c r="F872" s="79">
        <v>8</v>
      </c>
      <c r="G872" s="81">
        <v>8388</v>
      </c>
      <c r="H872" s="81">
        <v>1038.4344000000001</v>
      </c>
    </row>
    <row r="873" spans="1:8" x14ac:dyDescent="0.25">
      <c r="A873" s="78">
        <v>41391</v>
      </c>
      <c r="B873" s="79">
        <v>2579</v>
      </c>
      <c r="C873" s="80" t="s">
        <v>56</v>
      </c>
      <c r="D873" s="80" t="s">
        <v>63</v>
      </c>
      <c r="E873" s="80" t="s">
        <v>55</v>
      </c>
      <c r="F873" s="79">
        <v>7</v>
      </c>
      <c r="G873" s="81">
        <v>11550</v>
      </c>
      <c r="H873" s="81">
        <v>1974.5880000000002</v>
      </c>
    </row>
    <row r="874" spans="1:8" x14ac:dyDescent="0.25">
      <c r="A874" s="78">
        <v>41392</v>
      </c>
      <c r="B874" s="79">
        <v>2214</v>
      </c>
      <c r="C874" s="80" t="s">
        <v>57</v>
      </c>
      <c r="D874" s="80" t="s">
        <v>63</v>
      </c>
      <c r="E874" s="80" t="s">
        <v>59</v>
      </c>
      <c r="F874" s="79">
        <v>6</v>
      </c>
      <c r="G874" s="81">
        <v>5967</v>
      </c>
      <c r="H874" s="81">
        <v>3592.1340000000005</v>
      </c>
    </row>
    <row r="875" spans="1:8" x14ac:dyDescent="0.25">
      <c r="A875" s="78">
        <v>41393</v>
      </c>
      <c r="B875" s="79">
        <v>2580</v>
      </c>
      <c r="C875" s="80" t="s">
        <v>57</v>
      </c>
      <c r="D875" s="80" t="s">
        <v>63</v>
      </c>
      <c r="E875" s="80" t="s">
        <v>58</v>
      </c>
      <c r="F875" s="79">
        <v>8</v>
      </c>
      <c r="G875" s="81">
        <v>7308</v>
      </c>
      <c r="H875" s="81">
        <v>2817.2339999999999</v>
      </c>
    </row>
    <row r="876" spans="1:8" x14ac:dyDescent="0.25">
      <c r="A876" s="78">
        <v>41394</v>
      </c>
      <c r="B876" s="79">
        <v>2215</v>
      </c>
      <c r="C876" s="80" t="s">
        <v>53</v>
      </c>
      <c r="D876" s="80" t="s">
        <v>63</v>
      </c>
      <c r="E876" s="80" t="s">
        <v>59</v>
      </c>
      <c r="F876" s="79">
        <v>9</v>
      </c>
      <c r="G876" s="81">
        <v>5481</v>
      </c>
      <c r="H876" s="81">
        <v>1679.9265</v>
      </c>
    </row>
    <row r="877" spans="1:8" x14ac:dyDescent="0.25">
      <c r="A877" s="78">
        <v>41395</v>
      </c>
      <c r="B877" s="79">
        <v>2581</v>
      </c>
      <c r="C877" s="80" t="s">
        <v>53</v>
      </c>
      <c r="D877" s="80" t="s">
        <v>63</v>
      </c>
      <c r="E877" s="80" t="s">
        <v>58</v>
      </c>
      <c r="F877" s="79">
        <v>8</v>
      </c>
      <c r="G877" s="81">
        <v>3024</v>
      </c>
      <c r="H877" s="81">
        <v>1639.3103999999998</v>
      </c>
    </row>
    <row r="878" spans="1:8" x14ac:dyDescent="0.25">
      <c r="A878" s="78">
        <v>41396</v>
      </c>
      <c r="B878" s="79">
        <v>2216</v>
      </c>
      <c r="C878" s="80" t="s">
        <v>56</v>
      </c>
      <c r="D878" s="80" t="s">
        <v>63</v>
      </c>
      <c r="E878" s="80" t="s">
        <v>59</v>
      </c>
      <c r="F878" s="79">
        <v>7</v>
      </c>
      <c r="G878" s="81">
        <v>4074</v>
      </c>
      <c r="H878" s="81">
        <v>3602.2308000000003</v>
      </c>
    </row>
    <row r="879" spans="1:8" x14ac:dyDescent="0.25">
      <c r="A879" s="78">
        <v>41397</v>
      </c>
      <c r="B879" s="79">
        <v>2582</v>
      </c>
      <c r="C879" s="80" t="s">
        <v>56</v>
      </c>
      <c r="D879" s="80" t="s">
        <v>63</v>
      </c>
      <c r="E879" s="80" t="s">
        <v>58</v>
      </c>
      <c r="F879" s="79">
        <v>7</v>
      </c>
      <c r="G879" s="81">
        <v>7182</v>
      </c>
      <c r="H879" s="81">
        <v>3080.5991999999997</v>
      </c>
    </row>
    <row r="880" spans="1:8" x14ac:dyDescent="0.25">
      <c r="A880" s="78">
        <v>41398</v>
      </c>
      <c r="B880" s="79">
        <v>2217</v>
      </c>
      <c r="C880" s="80" t="s">
        <v>57</v>
      </c>
      <c r="D880" s="80" t="s">
        <v>63</v>
      </c>
      <c r="E880" s="80" t="s">
        <v>55</v>
      </c>
      <c r="F880" s="79">
        <v>9</v>
      </c>
      <c r="G880" s="81">
        <v>12555</v>
      </c>
      <c r="H880" s="81">
        <v>2253.3714</v>
      </c>
    </row>
    <row r="881" spans="1:8" x14ac:dyDescent="0.25">
      <c r="A881" s="78">
        <v>41399</v>
      </c>
      <c r="B881" s="79">
        <v>2583</v>
      </c>
      <c r="C881" s="80" t="s">
        <v>57</v>
      </c>
      <c r="D881" s="80" t="s">
        <v>63</v>
      </c>
      <c r="E881" s="80" t="s">
        <v>59</v>
      </c>
      <c r="F881" s="79">
        <v>7</v>
      </c>
      <c r="G881" s="81">
        <v>5229</v>
      </c>
      <c r="H881" s="81">
        <v>1091.8152</v>
      </c>
    </row>
    <row r="882" spans="1:8" x14ac:dyDescent="0.25">
      <c r="A882" s="78">
        <v>41400</v>
      </c>
      <c r="B882" s="79">
        <v>2218</v>
      </c>
      <c r="C882" s="80" t="s">
        <v>53</v>
      </c>
      <c r="D882" s="80" t="s">
        <v>63</v>
      </c>
      <c r="E882" s="80" t="s">
        <v>55</v>
      </c>
      <c r="F882" s="79">
        <v>6</v>
      </c>
      <c r="G882" s="81">
        <v>8437.5</v>
      </c>
      <c r="H882" s="81">
        <v>2847.6562500000005</v>
      </c>
    </row>
    <row r="883" spans="1:8" x14ac:dyDescent="0.25">
      <c r="A883" s="78">
        <v>41401</v>
      </c>
      <c r="B883" s="79">
        <v>2584</v>
      </c>
      <c r="C883" s="80" t="s">
        <v>53</v>
      </c>
      <c r="D883" s="80" t="s">
        <v>63</v>
      </c>
      <c r="E883" s="80" t="s">
        <v>59</v>
      </c>
      <c r="F883" s="79">
        <v>8</v>
      </c>
      <c r="G883" s="81">
        <v>10260</v>
      </c>
      <c r="H883" s="81">
        <v>649.0476000000001</v>
      </c>
    </row>
    <row r="884" spans="1:8" x14ac:dyDescent="0.25">
      <c r="A884" s="78">
        <v>41767</v>
      </c>
      <c r="B884" s="79">
        <v>2219</v>
      </c>
      <c r="C884" s="80" t="s">
        <v>56</v>
      </c>
      <c r="D884" s="80" t="s">
        <v>63</v>
      </c>
      <c r="E884" s="80" t="s">
        <v>55</v>
      </c>
      <c r="F884" s="79">
        <v>10</v>
      </c>
      <c r="G884" s="81">
        <v>1755</v>
      </c>
      <c r="H884" s="81">
        <v>682.69499999999994</v>
      </c>
    </row>
    <row r="885" spans="1:8" x14ac:dyDescent="0.25">
      <c r="A885" s="78">
        <v>41768</v>
      </c>
      <c r="B885" s="79">
        <v>2585</v>
      </c>
      <c r="C885" s="80" t="s">
        <v>56</v>
      </c>
      <c r="D885" s="80" t="s">
        <v>63</v>
      </c>
      <c r="E885" s="80" t="s">
        <v>59</v>
      </c>
      <c r="F885" s="79">
        <v>8</v>
      </c>
      <c r="G885" s="81">
        <v>2248</v>
      </c>
      <c r="H885" s="81">
        <v>2456.8392000000003</v>
      </c>
    </row>
    <row r="886" spans="1:8" x14ac:dyDescent="0.25">
      <c r="A886" s="78">
        <v>41769</v>
      </c>
      <c r="B886" s="79">
        <v>2220</v>
      </c>
      <c r="C886" s="80" t="s">
        <v>57</v>
      </c>
      <c r="D886" s="80" t="s">
        <v>63</v>
      </c>
      <c r="E886" s="80" t="s">
        <v>58</v>
      </c>
      <c r="F886" s="79">
        <v>9</v>
      </c>
      <c r="G886" s="81">
        <v>2929.5</v>
      </c>
      <c r="H886" s="81">
        <v>2312.5473000000002</v>
      </c>
    </row>
    <row r="887" spans="1:8" x14ac:dyDescent="0.25">
      <c r="A887" s="78">
        <v>41770</v>
      </c>
      <c r="B887" s="79">
        <v>2586</v>
      </c>
      <c r="C887" s="80" t="s">
        <v>57</v>
      </c>
      <c r="D887" s="80" t="s">
        <v>63</v>
      </c>
      <c r="E887" s="80" t="s">
        <v>55</v>
      </c>
      <c r="F887" s="79">
        <v>10</v>
      </c>
      <c r="G887" s="81">
        <v>2910</v>
      </c>
      <c r="H887" s="81">
        <v>1042.653</v>
      </c>
    </row>
    <row r="888" spans="1:8" x14ac:dyDescent="0.25">
      <c r="A888" s="78">
        <v>41771</v>
      </c>
      <c r="B888" s="79">
        <v>2221</v>
      </c>
      <c r="C888" s="80" t="s">
        <v>53</v>
      </c>
      <c r="D888" s="80" t="s">
        <v>63</v>
      </c>
      <c r="E888" s="80" t="s">
        <v>58</v>
      </c>
      <c r="F888" s="79">
        <v>7</v>
      </c>
      <c r="G888" s="81">
        <v>10395</v>
      </c>
      <c r="H888" s="81">
        <v>861.9534000000001</v>
      </c>
    </row>
    <row r="889" spans="1:8" x14ac:dyDescent="0.25">
      <c r="A889" s="78">
        <v>41772</v>
      </c>
      <c r="B889" s="79">
        <v>2587</v>
      </c>
      <c r="C889" s="80" t="s">
        <v>53</v>
      </c>
      <c r="D889" s="80" t="s">
        <v>63</v>
      </c>
      <c r="E889" s="80" t="s">
        <v>55</v>
      </c>
      <c r="F889" s="79">
        <v>8</v>
      </c>
      <c r="G889" s="81">
        <v>10440</v>
      </c>
      <c r="H889" s="81">
        <v>2196.1584000000003</v>
      </c>
    </row>
    <row r="890" spans="1:8" x14ac:dyDescent="0.25">
      <c r="A890" s="78">
        <v>41773</v>
      </c>
      <c r="B890" s="79">
        <v>2222</v>
      </c>
      <c r="C890" s="80" t="s">
        <v>56</v>
      </c>
      <c r="D890" s="80" t="s">
        <v>63</v>
      </c>
      <c r="E890" s="80" t="s">
        <v>58</v>
      </c>
      <c r="F890" s="79">
        <v>6</v>
      </c>
      <c r="G890" s="81">
        <v>4374</v>
      </c>
      <c r="H890" s="81">
        <v>2795.8608000000004</v>
      </c>
    </row>
    <row r="891" spans="1:8" x14ac:dyDescent="0.25">
      <c r="A891" s="78">
        <v>41774</v>
      </c>
      <c r="B891" s="79">
        <v>2588</v>
      </c>
      <c r="C891" s="80" t="s">
        <v>56</v>
      </c>
      <c r="D891" s="80" t="s">
        <v>63</v>
      </c>
      <c r="E891" s="80" t="s">
        <v>55</v>
      </c>
      <c r="F891" s="79">
        <v>8</v>
      </c>
      <c r="G891" s="81">
        <v>2124</v>
      </c>
      <c r="H891" s="81">
        <v>2627.1755999999996</v>
      </c>
    </row>
    <row r="892" spans="1:8" x14ac:dyDescent="0.25">
      <c r="A892" s="78">
        <v>41775</v>
      </c>
      <c r="B892" s="79">
        <v>2223</v>
      </c>
      <c r="C892" s="80" t="s">
        <v>57</v>
      </c>
      <c r="D892" s="80" t="s">
        <v>63</v>
      </c>
      <c r="E892" s="80" t="s">
        <v>59</v>
      </c>
      <c r="F892" s="79">
        <v>7</v>
      </c>
      <c r="G892" s="81">
        <v>4515</v>
      </c>
      <c r="H892" s="81">
        <v>3930.3074999999999</v>
      </c>
    </row>
    <row r="893" spans="1:8" x14ac:dyDescent="0.25">
      <c r="A893" s="78">
        <v>41776</v>
      </c>
      <c r="B893" s="79">
        <v>2589</v>
      </c>
      <c r="C893" s="80" t="s">
        <v>57</v>
      </c>
      <c r="D893" s="80" t="s">
        <v>63</v>
      </c>
      <c r="E893" s="80" t="s">
        <v>58</v>
      </c>
      <c r="F893" s="79">
        <v>9</v>
      </c>
      <c r="G893" s="81">
        <v>1714.5</v>
      </c>
      <c r="H893" s="81">
        <v>3669.03</v>
      </c>
    </row>
    <row r="894" spans="1:8" x14ac:dyDescent="0.25">
      <c r="A894" s="78">
        <v>41777</v>
      </c>
      <c r="B894" s="79">
        <v>2224</v>
      </c>
      <c r="C894" s="80" t="s">
        <v>53</v>
      </c>
      <c r="D894" s="80" t="s">
        <v>63</v>
      </c>
      <c r="E894" s="80" t="s">
        <v>59</v>
      </c>
      <c r="F894" s="79">
        <v>9</v>
      </c>
      <c r="G894" s="81">
        <v>2439</v>
      </c>
      <c r="H894" s="81">
        <v>5413.3604999999998</v>
      </c>
    </row>
    <row r="895" spans="1:8" x14ac:dyDescent="0.25">
      <c r="A895" s="78">
        <v>41778</v>
      </c>
      <c r="B895" s="79">
        <v>2590</v>
      </c>
      <c r="C895" s="80" t="s">
        <v>53</v>
      </c>
      <c r="D895" s="80" t="s">
        <v>63</v>
      </c>
      <c r="E895" s="80" t="s">
        <v>58</v>
      </c>
      <c r="F895" s="79">
        <v>10</v>
      </c>
      <c r="G895" s="81">
        <v>5280</v>
      </c>
      <c r="H895" s="81">
        <v>1017.9839999999999</v>
      </c>
    </row>
    <row r="896" spans="1:8" x14ac:dyDescent="0.25">
      <c r="A896" s="78">
        <v>41779</v>
      </c>
      <c r="B896" s="79">
        <v>2225</v>
      </c>
      <c r="C896" s="80" t="s">
        <v>56</v>
      </c>
      <c r="D896" s="80" t="s">
        <v>63</v>
      </c>
      <c r="E896" s="80" t="s">
        <v>59</v>
      </c>
      <c r="F896" s="79">
        <v>9</v>
      </c>
      <c r="G896" s="81">
        <v>11475</v>
      </c>
      <c r="H896" s="81">
        <v>1964.0609999999999</v>
      </c>
    </row>
    <row r="897" spans="1:8" x14ac:dyDescent="0.25">
      <c r="A897" s="78">
        <v>41780</v>
      </c>
      <c r="B897" s="79">
        <v>2591</v>
      </c>
      <c r="C897" s="80" t="s">
        <v>56</v>
      </c>
      <c r="D897" s="80" t="s">
        <v>63</v>
      </c>
      <c r="E897" s="80" t="s">
        <v>58</v>
      </c>
      <c r="F897" s="79">
        <v>9</v>
      </c>
      <c r="G897" s="81">
        <v>2146.5</v>
      </c>
      <c r="H897" s="81">
        <v>2891.9794499999998</v>
      </c>
    </row>
    <row r="898" spans="1:8" x14ac:dyDescent="0.25">
      <c r="A898" s="78">
        <v>41781</v>
      </c>
      <c r="B898" s="79">
        <v>2226</v>
      </c>
      <c r="C898" s="80" t="s">
        <v>57</v>
      </c>
      <c r="D898" s="80" t="s">
        <v>63</v>
      </c>
      <c r="E898" s="80" t="s">
        <v>55</v>
      </c>
      <c r="F898" s="79">
        <v>7</v>
      </c>
      <c r="G898" s="81">
        <v>3507</v>
      </c>
      <c r="H898" s="81">
        <v>1728.6003000000001</v>
      </c>
    </row>
    <row r="899" spans="1:8" x14ac:dyDescent="0.25">
      <c r="A899" s="78">
        <v>41782</v>
      </c>
      <c r="B899" s="79">
        <v>2592</v>
      </c>
      <c r="C899" s="80" t="s">
        <v>57</v>
      </c>
      <c r="D899" s="80" t="s">
        <v>63</v>
      </c>
      <c r="E899" s="80" t="s">
        <v>59</v>
      </c>
      <c r="F899" s="79">
        <v>7</v>
      </c>
      <c r="G899" s="81">
        <v>5386.5</v>
      </c>
      <c r="H899" s="81">
        <v>4035.3862500000005</v>
      </c>
    </row>
    <row r="900" spans="1:8" x14ac:dyDescent="0.25">
      <c r="A900" s="78">
        <v>41783</v>
      </c>
      <c r="B900" s="79">
        <v>2227</v>
      </c>
      <c r="C900" s="80" t="s">
        <v>53</v>
      </c>
      <c r="D900" s="80" t="s">
        <v>63</v>
      </c>
      <c r="E900" s="80" t="s">
        <v>55</v>
      </c>
      <c r="F900" s="79">
        <v>9</v>
      </c>
      <c r="G900" s="81">
        <v>1809</v>
      </c>
      <c r="H900" s="81">
        <v>672.22439999999995</v>
      </c>
    </row>
    <row r="901" spans="1:8" x14ac:dyDescent="0.25">
      <c r="A901" s="78">
        <v>41784</v>
      </c>
      <c r="B901" s="79">
        <v>2593</v>
      </c>
      <c r="C901" s="80" t="s">
        <v>53</v>
      </c>
      <c r="D901" s="80" t="s">
        <v>63</v>
      </c>
      <c r="E901" s="80" t="s">
        <v>59</v>
      </c>
      <c r="F901" s="79">
        <v>6</v>
      </c>
      <c r="G901" s="81">
        <v>9792</v>
      </c>
      <c r="H901" s="81">
        <v>2450.6927999999998</v>
      </c>
    </row>
    <row r="902" spans="1:8" x14ac:dyDescent="0.25">
      <c r="A902" s="78">
        <v>41785</v>
      </c>
      <c r="B902" s="79">
        <v>2228</v>
      </c>
      <c r="C902" s="80" t="s">
        <v>56</v>
      </c>
      <c r="D902" s="80" t="s">
        <v>63</v>
      </c>
      <c r="E902" s="80" t="s">
        <v>55</v>
      </c>
      <c r="F902" s="79">
        <v>7</v>
      </c>
      <c r="G902" s="81">
        <v>5055.75</v>
      </c>
      <c r="H902" s="81">
        <v>2312.1630000000005</v>
      </c>
    </row>
    <row r="903" spans="1:8" x14ac:dyDescent="0.25">
      <c r="A903" s="78">
        <v>41786</v>
      </c>
      <c r="B903" s="79">
        <v>2594</v>
      </c>
      <c r="C903" s="80" t="s">
        <v>56</v>
      </c>
      <c r="D903" s="80" t="s">
        <v>63</v>
      </c>
      <c r="E903" s="80" t="s">
        <v>59</v>
      </c>
      <c r="F903" s="79">
        <v>6</v>
      </c>
      <c r="G903" s="81">
        <v>10044</v>
      </c>
      <c r="H903" s="81">
        <v>2625.2505000000001</v>
      </c>
    </row>
    <row r="904" spans="1:8" x14ac:dyDescent="0.25">
      <c r="A904" s="78">
        <v>41787</v>
      </c>
      <c r="B904" s="79">
        <v>2229</v>
      </c>
      <c r="C904" s="80" t="s">
        <v>57</v>
      </c>
      <c r="D904" s="80" t="s">
        <v>63</v>
      </c>
      <c r="E904" s="80" t="s">
        <v>58</v>
      </c>
      <c r="F904" s="79">
        <v>9</v>
      </c>
      <c r="G904" s="81">
        <v>10260</v>
      </c>
      <c r="H904" s="81">
        <v>1579.0140000000001</v>
      </c>
    </row>
    <row r="905" spans="1:8" x14ac:dyDescent="0.25">
      <c r="A905" s="78">
        <v>41788</v>
      </c>
      <c r="B905" s="79">
        <v>2595</v>
      </c>
      <c r="C905" s="80" t="s">
        <v>57</v>
      </c>
      <c r="D905" s="80" t="s">
        <v>63</v>
      </c>
      <c r="E905" s="80" t="s">
        <v>55</v>
      </c>
      <c r="F905" s="79">
        <v>6</v>
      </c>
      <c r="G905" s="81">
        <v>7236</v>
      </c>
      <c r="H905" s="81">
        <v>1536.9264000000001</v>
      </c>
    </row>
    <row r="906" spans="1:8" x14ac:dyDescent="0.25">
      <c r="A906" s="78">
        <v>41789</v>
      </c>
      <c r="B906" s="79">
        <v>2230</v>
      </c>
      <c r="C906" s="80" t="s">
        <v>53</v>
      </c>
      <c r="D906" s="80" t="s">
        <v>63</v>
      </c>
      <c r="E906" s="80" t="s">
        <v>58</v>
      </c>
      <c r="F906" s="79">
        <v>9</v>
      </c>
      <c r="G906" s="81">
        <v>2943</v>
      </c>
      <c r="H906" s="81">
        <v>2674.3041000000003</v>
      </c>
    </row>
    <row r="907" spans="1:8" x14ac:dyDescent="0.25">
      <c r="A907" s="78">
        <v>41790</v>
      </c>
      <c r="B907" s="79">
        <v>2596</v>
      </c>
      <c r="C907" s="80" t="s">
        <v>53</v>
      </c>
      <c r="D907" s="80" t="s">
        <v>63</v>
      </c>
      <c r="E907" s="80" t="s">
        <v>55</v>
      </c>
      <c r="F907" s="79">
        <v>9</v>
      </c>
      <c r="G907" s="81">
        <v>5643</v>
      </c>
      <c r="H907" s="81">
        <v>5301.5985000000001</v>
      </c>
    </row>
    <row r="908" spans="1:8" x14ac:dyDescent="0.25">
      <c r="A908" s="78">
        <v>41791</v>
      </c>
      <c r="B908" s="79">
        <v>2231</v>
      </c>
      <c r="C908" s="80" t="s">
        <v>56</v>
      </c>
      <c r="D908" s="80" t="s">
        <v>63</v>
      </c>
      <c r="E908" s="80" t="s">
        <v>58</v>
      </c>
      <c r="F908" s="79">
        <v>7</v>
      </c>
      <c r="G908" s="81">
        <v>1869</v>
      </c>
      <c r="H908" s="81">
        <v>1558.3722</v>
      </c>
    </row>
    <row r="909" spans="1:8" x14ac:dyDescent="0.25">
      <c r="A909" s="78">
        <v>41792</v>
      </c>
      <c r="B909" s="79">
        <v>2597</v>
      </c>
      <c r="C909" s="80" t="s">
        <v>56</v>
      </c>
      <c r="D909" s="80" t="s">
        <v>63</v>
      </c>
      <c r="E909" s="80" t="s">
        <v>55</v>
      </c>
      <c r="F909" s="79">
        <v>6</v>
      </c>
      <c r="G909" s="81">
        <v>3474</v>
      </c>
      <c r="H909" s="81">
        <v>1250.2926</v>
      </c>
    </row>
    <row r="910" spans="1:8" x14ac:dyDescent="0.25">
      <c r="A910" s="78">
        <v>41793</v>
      </c>
      <c r="B910" s="79">
        <v>2232</v>
      </c>
      <c r="C910" s="80" t="s">
        <v>57</v>
      </c>
      <c r="D910" s="80" t="s">
        <v>63</v>
      </c>
      <c r="E910" s="80" t="s">
        <v>59</v>
      </c>
      <c r="F910" s="79">
        <v>8</v>
      </c>
      <c r="G910" s="81">
        <v>2064</v>
      </c>
      <c r="H910" s="81">
        <v>1355.6352000000002</v>
      </c>
    </row>
    <row r="911" spans="1:8" x14ac:dyDescent="0.25">
      <c r="A911" s="78">
        <v>41794</v>
      </c>
      <c r="B911" s="79">
        <v>2598</v>
      </c>
      <c r="C911" s="80" t="s">
        <v>57</v>
      </c>
      <c r="D911" s="80" t="s">
        <v>63</v>
      </c>
      <c r="E911" s="80" t="s">
        <v>58</v>
      </c>
      <c r="F911" s="79">
        <v>7</v>
      </c>
      <c r="G911" s="81">
        <v>2068.5</v>
      </c>
      <c r="H911" s="81">
        <v>907.86464999999998</v>
      </c>
    </row>
    <row r="912" spans="1:8" x14ac:dyDescent="0.25">
      <c r="A912" s="78">
        <v>41795</v>
      </c>
      <c r="B912" s="79">
        <v>2233</v>
      </c>
      <c r="C912" s="80" t="s">
        <v>53</v>
      </c>
      <c r="D912" s="80" t="s">
        <v>63</v>
      </c>
      <c r="E912" s="80" t="s">
        <v>59</v>
      </c>
      <c r="F912" s="79">
        <v>8</v>
      </c>
      <c r="G912" s="81">
        <v>4356</v>
      </c>
      <c r="H912" s="81">
        <v>1457.9531999999999</v>
      </c>
    </row>
    <row r="913" spans="1:8" x14ac:dyDescent="0.25">
      <c r="A913" s="78">
        <v>41796</v>
      </c>
      <c r="B913" s="79">
        <v>2599</v>
      </c>
      <c r="C913" s="80" t="s">
        <v>53</v>
      </c>
      <c r="D913" s="80" t="s">
        <v>63</v>
      </c>
      <c r="E913" s="80" t="s">
        <v>58</v>
      </c>
      <c r="F913" s="79">
        <v>6</v>
      </c>
      <c r="G913" s="81">
        <v>9900</v>
      </c>
      <c r="H913" s="81">
        <v>2066.13</v>
      </c>
    </row>
    <row r="914" spans="1:8" x14ac:dyDescent="0.25">
      <c r="A914" s="78">
        <v>41797</v>
      </c>
      <c r="B914" s="79">
        <v>2234</v>
      </c>
      <c r="C914" s="80" t="s">
        <v>56</v>
      </c>
      <c r="D914" s="80" t="s">
        <v>63</v>
      </c>
      <c r="E914" s="80" t="s">
        <v>59</v>
      </c>
      <c r="F914" s="79">
        <v>8</v>
      </c>
      <c r="G914" s="81">
        <v>11904</v>
      </c>
      <c r="H914" s="81">
        <v>4160.4479999999994</v>
      </c>
    </row>
    <row r="915" spans="1:8" x14ac:dyDescent="0.25">
      <c r="A915" s="78">
        <v>41798</v>
      </c>
      <c r="B915" s="79">
        <v>2600</v>
      </c>
      <c r="C915" s="80" t="s">
        <v>56</v>
      </c>
      <c r="D915" s="80" t="s">
        <v>63</v>
      </c>
      <c r="E915" s="80" t="s">
        <v>58</v>
      </c>
      <c r="F915" s="79">
        <v>6</v>
      </c>
      <c r="G915" s="81">
        <v>7357.5</v>
      </c>
      <c r="H915" s="81">
        <v>914.6844000000001</v>
      </c>
    </row>
    <row r="916" spans="1:8" x14ac:dyDescent="0.25">
      <c r="A916" s="78">
        <v>41799</v>
      </c>
      <c r="B916" s="79">
        <v>2235</v>
      </c>
      <c r="C916" s="80" t="s">
        <v>57</v>
      </c>
      <c r="D916" s="80" t="s">
        <v>63</v>
      </c>
      <c r="E916" s="80" t="s">
        <v>55</v>
      </c>
      <c r="F916" s="79">
        <v>8</v>
      </c>
      <c r="G916" s="81">
        <v>4728</v>
      </c>
      <c r="H916" s="81">
        <v>4931.3040000000001</v>
      </c>
    </row>
    <row r="917" spans="1:8" x14ac:dyDescent="0.25">
      <c r="A917" s="78">
        <v>41800</v>
      </c>
      <c r="B917" s="79">
        <v>2601</v>
      </c>
      <c r="C917" s="80" t="s">
        <v>57</v>
      </c>
      <c r="D917" s="80" t="s">
        <v>63</v>
      </c>
      <c r="E917" s="80" t="s">
        <v>59</v>
      </c>
      <c r="F917" s="79">
        <v>9</v>
      </c>
      <c r="G917" s="81">
        <v>8869.5</v>
      </c>
      <c r="H917" s="81">
        <v>1227.24315</v>
      </c>
    </row>
    <row r="918" spans="1:8" x14ac:dyDescent="0.25">
      <c r="A918" s="78">
        <v>41801</v>
      </c>
      <c r="B918" s="79">
        <v>2236</v>
      </c>
      <c r="C918" s="80" t="s">
        <v>53</v>
      </c>
      <c r="D918" s="80" t="s">
        <v>63</v>
      </c>
      <c r="E918" s="80" t="s">
        <v>55</v>
      </c>
      <c r="F918" s="79">
        <v>9</v>
      </c>
      <c r="G918" s="81">
        <v>9864</v>
      </c>
      <c r="H918" s="81">
        <v>3500.7336</v>
      </c>
    </row>
    <row r="919" spans="1:8" x14ac:dyDescent="0.25">
      <c r="A919" s="78">
        <v>41802</v>
      </c>
      <c r="B919" s="79">
        <v>2602</v>
      </c>
      <c r="C919" s="80" t="s">
        <v>53</v>
      </c>
      <c r="D919" s="80" t="s">
        <v>63</v>
      </c>
      <c r="E919" s="80" t="s">
        <v>59</v>
      </c>
      <c r="F919" s="79">
        <v>9</v>
      </c>
      <c r="G919" s="81">
        <v>10548</v>
      </c>
      <c r="H919" s="81">
        <v>4387.9679999999998</v>
      </c>
    </row>
    <row r="920" spans="1:8" x14ac:dyDescent="0.25">
      <c r="A920" s="78">
        <v>41803</v>
      </c>
      <c r="B920" s="79">
        <v>2237</v>
      </c>
      <c r="C920" s="80" t="s">
        <v>56</v>
      </c>
      <c r="D920" s="80" t="s">
        <v>63</v>
      </c>
      <c r="E920" s="80" t="s">
        <v>55</v>
      </c>
      <c r="F920" s="79">
        <v>10</v>
      </c>
      <c r="G920" s="81">
        <v>6120</v>
      </c>
      <c r="H920" s="81">
        <v>710.12400000000002</v>
      </c>
    </row>
    <row r="921" spans="1:8" x14ac:dyDescent="0.25">
      <c r="A921" s="78">
        <v>41804</v>
      </c>
      <c r="B921" s="79">
        <v>2603</v>
      </c>
      <c r="C921" s="80" t="s">
        <v>56</v>
      </c>
      <c r="D921" s="80" t="s">
        <v>63</v>
      </c>
      <c r="E921" s="80" t="s">
        <v>59</v>
      </c>
      <c r="F921" s="79">
        <v>6</v>
      </c>
      <c r="G921" s="81">
        <v>1737</v>
      </c>
      <c r="H921" s="81">
        <v>1066.1705999999999</v>
      </c>
    </row>
    <row r="922" spans="1:8" x14ac:dyDescent="0.25">
      <c r="A922" s="78">
        <v>41805</v>
      </c>
      <c r="B922" s="79">
        <v>2238</v>
      </c>
      <c r="C922" s="80" t="s">
        <v>57</v>
      </c>
      <c r="D922" s="80" t="s">
        <v>63</v>
      </c>
      <c r="E922" s="80" t="s">
        <v>58</v>
      </c>
      <c r="F922" s="79">
        <v>6</v>
      </c>
      <c r="G922" s="81">
        <v>2011.5</v>
      </c>
      <c r="H922" s="81">
        <v>1330.0038</v>
      </c>
    </row>
    <row r="923" spans="1:8" x14ac:dyDescent="0.25">
      <c r="A923" s="78">
        <v>41806</v>
      </c>
      <c r="B923" s="79">
        <v>2604</v>
      </c>
      <c r="C923" s="80" t="s">
        <v>57</v>
      </c>
      <c r="D923" s="80" t="s">
        <v>63</v>
      </c>
      <c r="E923" s="80" t="s">
        <v>55</v>
      </c>
      <c r="F923" s="79">
        <v>6</v>
      </c>
      <c r="G923" s="81">
        <v>5022</v>
      </c>
      <c r="H923" s="81">
        <v>1730.5812000000001</v>
      </c>
    </row>
    <row r="924" spans="1:8" x14ac:dyDescent="0.25">
      <c r="A924" s="78">
        <v>41807</v>
      </c>
      <c r="B924" s="79">
        <v>2239</v>
      </c>
      <c r="C924" s="80" t="s">
        <v>53</v>
      </c>
      <c r="D924" s="80" t="s">
        <v>63</v>
      </c>
      <c r="E924" s="80" t="s">
        <v>58</v>
      </c>
      <c r="F924" s="79">
        <v>9</v>
      </c>
      <c r="G924" s="81">
        <v>7627.5</v>
      </c>
      <c r="H924" s="81">
        <v>1917.0958500000002</v>
      </c>
    </row>
    <row r="925" spans="1:8" x14ac:dyDescent="0.25">
      <c r="A925" s="78">
        <v>41808</v>
      </c>
      <c r="B925" s="79">
        <v>2605</v>
      </c>
      <c r="C925" s="80" t="s">
        <v>53</v>
      </c>
      <c r="D925" s="80" t="s">
        <v>63</v>
      </c>
      <c r="E925" s="80" t="s">
        <v>55</v>
      </c>
      <c r="F925" s="79">
        <v>10</v>
      </c>
      <c r="G925" s="81">
        <v>13050</v>
      </c>
      <c r="H925" s="81">
        <v>4386.1049999999996</v>
      </c>
    </row>
    <row r="926" spans="1:8" x14ac:dyDescent="0.25">
      <c r="A926" s="78">
        <v>41809</v>
      </c>
      <c r="B926" s="79">
        <v>2240</v>
      </c>
      <c r="C926" s="80" t="s">
        <v>56</v>
      </c>
      <c r="D926" s="80" t="s">
        <v>63</v>
      </c>
      <c r="E926" s="80" t="s">
        <v>58</v>
      </c>
      <c r="F926" s="79">
        <v>10</v>
      </c>
      <c r="G926" s="81">
        <v>10450</v>
      </c>
      <c r="H926" s="81">
        <v>4504.9949999999999</v>
      </c>
    </row>
    <row r="927" spans="1:8" x14ac:dyDescent="0.25">
      <c r="A927" s="78">
        <v>41810</v>
      </c>
      <c r="B927" s="79">
        <v>2606</v>
      </c>
      <c r="C927" s="80" t="s">
        <v>56</v>
      </c>
      <c r="D927" s="80" t="s">
        <v>63</v>
      </c>
      <c r="E927" s="80" t="s">
        <v>55</v>
      </c>
      <c r="F927" s="79">
        <v>7</v>
      </c>
      <c r="G927" s="81">
        <v>5607</v>
      </c>
      <c r="H927" s="81">
        <v>2206.9152000000004</v>
      </c>
    </row>
    <row r="928" spans="1:8" x14ac:dyDescent="0.25">
      <c r="A928" s="78">
        <v>41811</v>
      </c>
      <c r="B928" s="79">
        <v>2241</v>
      </c>
      <c r="C928" s="80" t="s">
        <v>57</v>
      </c>
      <c r="D928" s="80" t="s">
        <v>63</v>
      </c>
      <c r="E928" s="80" t="s">
        <v>59</v>
      </c>
      <c r="F928" s="79">
        <v>8</v>
      </c>
      <c r="G928" s="81">
        <v>5256</v>
      </c>
      <c r="H928" s="81">
        <v>2346.2784000000001</v>
      </c>
    </row>
    <row r="929" spans="1:8" x14ac:dyDescent="0.25">
      <c r="A929" s="78">
        <v>41812</v>
      </c>
      <c r="B929" s="79">
        <v>2607</v>
      </c>
      <c r="C929" s="80" t="s">
        <v>57</v>
      </c>
      <c r="D929" s="80" t="s">
        <v>63</v>
      </c>
      <c r="E929" s="80" t="s">
        <v>58</v>
      </c>
      <c r="F929" s="79">
        <v>8</v>
      </c>
      <c r="G929" s="81">
        <v>1584</v>
      </c>
      <c r="H929" s="81">
        <v>3345.4079999999999</v>
      </c>
    </row>
    <row r="930" spans="1:8" x14ac:dyDescent="0.25">
      <c r="A930" s="78">
        <v>41813</v>
      </c>
      <c r="B930" s="79">
        <v>2242</v>
      </c>
      <c r="C930" s="80" t="s">
        <v>53</v>
      </c>
      <c r="D930" s="80" t="s">
        <v>63</v>
      </c>
      <c r="E930" s="80" t="s">
        <v>59</v>
      </c>
      <c r="F930" s="79">
        <v>8</v>
      </c>
      <c r="G930" s="81">
        <v>6426</v>
      </c>
      <c r="H930" s="81">
        <v>1597.0751999999998</v>
      </c>
    </row>
    <row r="931" spans="1:8" x14ac:dyDescent="0.25">
      <c r="A931" s="78">
        <v>41814</v>
      </c>
      <c r="B931" s="79">
        <v>2608</v>
      </c>
      <c r="C931" s="80" t="s">
        <v>53</v>
      </c>
      <c r="D931" s="80" t="s">
        <v>63</v>
      </c>
      <c r="E931" s="80" t="s">
        <v>58</v>
      </c>
      <c r="F931" s="79">
        <v>7</v>
      </c>
      <c r="G931" s="81">
        <v>5544</v>
      </c>
      <c r="H931" s="81">
        <v>872.34840000000008</v>
      </c>
    </row>
    <row r="932" spans="1:8" x14ac:dyDescent="0.25">
      <c r="A932" s="78">
        <v>41815</v>
      </c>
      <c r="B932" s="79">
        <v>2243</v>
      </c>
      <c r="C932" s="80" t="s">
        <v>56</v>
      </c>
      <c r="D932" s="80" t="s">
        <v>63</v>
      </c>
      <c r="E932" s="80" t="s">
        <v>59</v>
      </c>
      <c r="F932" s="79">
        <v>8</v>
      </c>
      <c r="G932" s="81">
        <v>9312</v>
      </c>
      <c r="H932" s="81">
        <v>1458.7248000000002</v>
      </c>
    </row>
    <row r="933" spans="1:8" x14ac:dyDescent="0.25">
      <c r="A933" s="78">
        <v>41816</v>
      </c>
      <c r="B933" s="79">
        <v>2609</v>
      </c>
      <c r="C933" s="80" t="s">
        <v>56</v>
      </c>
      <c r="D933" s="80" t="s">
        <v>63</v>
      </c>
      <c r="E933" s="80" t="s">
        <v>58</v>
      </c>
      <c r="F933" s="79">
        <v>6</v>
      </c>
      <c r="G933" s="81">
        <v>6912</v>
      </c>
      <c r="H933" s="81">
        <v>2849.1264000000001</v>
      </c>
    </row>
    <row r="934" spans="1:8" x14ac:dyDescent="0.25">
      <c r="A934" s="78">
        <v>41817</v>
      </c>
      <c r="B934" s="79">
        <v>2244</v>
      </c>
      <c r="C934" s="80" t="s">
        <v>57</v>
      </c>
      <c r="D934" s="80" t="s">
        <v>63</v>
      </c>
      <c r="E934" s="80" t="s">
        <v>55</v>
      </c>
      <c r="F934" s="79">
        <v>6</v>
      </c>
      <c r="G934" s="81">
        <v>8676</v>
      </c>
      <c r="H934" s="81">
        <v>4146.0434999999998</v>
      </c>
    </row>
    <row r="935" spans="1:8" x14ac:dyDescent="0.25">
      <c r="A935" s="78">
        <v>41818</v>
      </c>
      <c r="B935" s="79">
        <v>2610</v>
      </c>
      <c r="C935" s="80" t="s">
        <v>57</v>
      </c>
      <c r="D935" s="80" t="s">
        <v>63</v>
      </c>
      <c r="E935" s="80" t="s">
        <v>59</v>
      </c>
      <c r="F935" s="79">
        <v>10</v>
      </c>
      <c r="G935" s="81">
        <v>10020</v>
      </c>
      <c r="H935" s="81">
        <v>919.58550000000002</v>
      </c>
    </row>
    <row r="936" spans="1:8" x14ac:dyDescent="0.25">
      <c r="A936" s="78">
        <v>41819</v>
      </c>
      <c r="B936" s="79">
        <v>2245</v>
      </c>
      <c r="C936" s="80" t="s">
        <v>53</v>
      </c>
      <c r="D936" s="80" t="s">
        <v>63</v>
      </c>
      <c r="E936" s="80" t="s">
        <v>55</v>
      </c>
      <c r="F936" s="79">
        <v>10</v>
      </c>
      <c r="G936" s="81">
        <v>9360</v>
      </c>
      <c r="H936" s="81">
        <v>2694.2759999999998</v>
      </c>
    </row>
    <row r="937" spans="1:8" x14ac:dyDescent="0.25">
      <c r="A937" s="78">
        <v>41820</v>
      </c>
      <c r="B937" s="79">
        <v>2611</v>
      </c>
      <c r="C937" s="80" t="s">
        <v>53</v>
      </c>
      <c r="D937" s="80" t="s">
        <v>63</v>
      </c>
      <c r="E937" s="80" t="s">
        <v>59</v>
      </c>
      <c r="F937" s="79">
        <v>6</v>
      </c>
      <c r="G937" s="81">
        <v>4284</v>
      </c>
      <c r="H937" s="81">
        <v>3193.2936</v>
      </c>
    </row>
    <row r="938" spans="1:8" x14ac:dyDescent="0.25">
      <c r="A938" s="78">
        <v>41821</v>
      </c>
      <c r="B938" s="79">
        <v>2246</v>
      </c>
      <c r="C938" s="80" t="s">
        <v>56</v>
      </c>
      <c r="D938" s="80" t="s">
        <v>63</v>
      </c>
      <c r="E938" s="80" t="s">
        <v>55</v>
      </c>
      <c r="F938" s="79">
        <v>6</v>
      </c>
      <c r="G938" s="81">
        <v>7290</v>
      </c>
      <c r="H938" s="81">
        <v>645.01920000000007</v>
      </c>
    </row>
    <row r="939" spans="1:8" x14ac:dyDescent="0.25">
      <c r="A939" s="78">
        <v>41822</v>
      </c>
      <c r="B939" s="79">
        <v>2612</v>
      </c>
      <c r="C939" s="80" t="s">
        <v>56</v>
      </c>
      <c r="D939" s="80" t="s">
        <v>63</v>
      </c>
      <c r="E939" s="80" t="s">
        <v>59</v>
      </c>
      <c r="F939" s="79">
        <v>9</v>
      </c>
      <c r="G939" s="81">
        <v>4171.5</v>
      </c>
      <c r="H939" s="81">
        <v>4196.5289999999995</v>
      </c>
    </row>
    <row r="940" spans="1:8" x14ac:dyDescent="0.25">
      <c r="A940" s="78">
        <v>41823</v>
      </c>
      <c r="B940" s="79">
        <v>2247</v>
      </c>
      <c r="C940" s="80" t="s">
        <v>57</v>
      </c>
      <c r="D940" s="80" t="s">
        <v>63</v>
      </c>
      <c r="E940" s="80" t="s">
        <v>58</v>
      </c>
      <c r="F940" s="79">
        <v>9</v>
      </c>
      <c r="G940" s="81">
        <v>9432</v>
      </c>
      <c r="H940" s="81">
        <v>3880.3247999999999</v>
      </c>
    </row>
    <row r="941" spans="1:8" x14ac:dyDescent="0.25">
      <c r="A941" s="78">
        <v>41824</v>
      </c>
      <c r="B941" s="79">
        <v>2613</v>
      </c>
      <c r="C941" s="80" t="s">
        <v>57</v>
      </c>
      <c r="D941" s="80" t="s">
        <v>63</v>
      </c>
      <c r="E941" s="80" t="s">
        <v>55</v>
      </c>
      <c r="F941" s="79">
        <v>9</v>
      </c>
      <c r="G941" s="81">
        <v>2207.25</v>
      </c>
      <c r="H941" s="81">
        <v>1667.7981000000002</v>
      </c>
    </row>
    <row r="942" spans="1:8" x14ac:dyDescent="0.25">
      <c r="A942" s="78">
        <v>41825</v>
      </c>
      <c r="B942" s="79">
        <v>2248</v>
      </c>
      <c r="C942" s="80" t="s">
        <v>53</v>
      </c>
      <c r="D942" s="80" t="s">
        <v>63</v>
      </c>
      <c r="E942" s="80" t="s">
        <v>58</v>
      </c>
      <c r="F942" s="79">
        <v>8</v>
      </c>
      <c r="G942" s="81">
        <v>2144</v>
      </c>
      <c r="H942" s="81">
        <v>868.10559999999998</v>
      </c>
    </row>
    <row r="943" spans="1:8" x14ac:dyDescent="0.25">
      <c r="A943" s="78">
        <v>41826</v>
      </c>
      <c r="B943" s="79">
        <v>2614</v>
      </c>
      <c r="C943" s="80" t="s">
        <v>53</v>
      </c>
      <c r="D943" s="80" t="s">
        <v>63</v>
      </c>
      <c r="E943" s="80" t="s">
        <v>55</v>
      </c>
      <c r="F943" s="79">
        <v>6</v>
      </c>
      <c r="G943" s="81">
        <v>5157</v>
      </c>
      <c r="H943" s="81">
        <v>2928.3165000000004</v>
      </c>
    </row>
    <row r="944" spans="1:8" x14ac:dyDescent="0.25">
      <c r="A944" s="78">
        <v>41827</v>
      </c>
      <c r="B944" s="79">
        <v>2249</v>
      </c>
      <c r="C944" s="80" t="s">
        <v>56</v>
      </c>
      <c r="D944" s="80" t="s">
        <v>63</v>
      </c>
      <c r="E944" s="80" t="s">
        <v>58</v>
      </c>
      <c r="F944" s="79">
        <v>9</v>
      </c>
      <c r="G944" s="81">
        <v>11178</v>
      </c>
      <c r="H944" s="81">
        <v>3189.0834000000004</v>
      </c>
    </row>
    <row r="945" spans="1:8" x14ac:dyDescent="0.25">
      <c r="A945" s="78">
        <v>41828</v>
      </c>
      <c r="B945" s="79">
        <v>2615</v>
      </c>
      <c r="C945" s="80" t="s">
        <v>56</v>
      </c>
      <c r="D945" s="80" t="s">
        <v>63</v>
      </c>
      <c r="E945" s="80" t="s">
        <v>55</v>
      </c>
      <c r="F945" s="79">
        <v>8</v>
      </c>
      <c r="G945" s="81">
        <v>5568</v>
      </c>
      <c r="H945" s="81">
        <v>4292.9279999999999</v>
      </c>
    </row>
    <row r="946" spans="1:8" x14ac:dyDescent="0.25">
      <c r="A946" s="78">
        <v>41829</v>
      </c>
      <c r="B946" s="79">
        <v>2250</v>
      </c>
      <c r="C946" s="80" t="s">
        <v>57</v>
      </c>
      <c r="D946" s="80" t="s">
        <v>63</v>
      </c>
      <c r="E946" s="80" t="s">
        <v>59</v>
      </c>
      <c r="F946" s="79">
        <v>7</v>
      </c>
      <c r="G946" s="81">
        <v>9324</v>
      </c>
      <c r="H946" s="81">
        <v>834.73109999999997</v>
      </c>
    </row>
    <row r="947" spans="1:8" x14ac:dyDescent="0.25">
      <c r="A947" s="78">
        <v>40909</v>
      </c>
      <c r="B947" s="79">
        <v>2616</v>
      </c>
      <c r="C947" s="80" t="s">
        <v>57</v>
      </c>
      <c r="D947" s="80" t="s">
        <v>65</v>
      </c>
      <c r="E947" s="80" t="s">
        <v>58</v>
      </c>
      <c r="F947" s="79">
        <v>8</v>
      </c>
      <c r="G947" s="81">
        <v>9744</v>
      </c>
      <c r="H947" s="81">
        <v>904.73039999999992</v>
      </c>
    </row>
    <row r="948" spans="1:8" x14ac:dyDescent="0.25">
      <c r="A948" s="78">
        <v>40910</v>
      </c>
      <c r="B948" s="79">
        <v>2251</v>
      </c>
      <c r="C948" s="80" t="s">
        <v>53</v>
      </c>
      <c r="D948" s="80" t="s">
        <v>65</v>
      </c>
      <c r="E948" s="80" t="s">
        <v>59</v>
      </c>
      <c r="F948" s="79">
        <v>8</v>
      </c>
      <c r="G948" s="81">
        <v>9600</v>
      </c>
      <c r="H948" s="81">
        <v>741.12</v>
      </c>
    </row>
    <row r="949" spans="1:8" x14ac:dyDescent="0.25">
      <c r="A949" s="78">
        <v>40911</v>
      </c>
      <c r="B949" s="79">
        <v>2617</v>
      </c>
      <c r="C949" s="80" t="s">
        <v>53</v>
      </c>
      <c r="D949" s="80" t="s">
        <v>65</v>
      </c>
      <c r="E949" s="80" t="s">
        <v>58</v>
      </c>
      <c r="F949" s="79">
        <v>10</v>
      </c>
      <c r="G949" s="81">
        <v>14450</v>
      </c>
      <c r="H949" s="81">
        <v>2875.8389999999999</v>
      </c>
    </row>
    <row r="950" spans="1:8" x14ac:dyDescent="0.25">
      <c r="A950" s="78">
        <v>40913</v>
      </c>
      <c r="B950" s="79">
        <v>2252</v>
      </c>
      <c r="C950" s="80" t="s">
        <v>56</v>
      </c>
      <c r="D950" s="80" t="s">
        <v>65</v>
      </c>
      <c r="E950" s="80" t="s">
        <v>59</v>
      </c>
      <c r="F950" s="79">
        <v>10</v>
      </c>
      <c r="G950" s="81">
        <v>10750</v>
      </c>
      <c r="H950" s="81">
        <v>928.58500000000004</v>
      </c>
    </row>
    <row r="951" spans="1:8" x14ac:dyDescent="0.25">
      <c r="A951" s="78">
        <v>40914</v>
      </c>
      <c r="B951" s="79">
        <v>2618</v>
      </c>
      <c r="C951" s="80" t="s">
        <v>56</v>
      </c>
      <c r="D951" s="80" t="s">
        <v>65</v>
      </c>
      <c r="E951" s="80" t="s">
        <v>58</v>
      </c>
      <c r="F951" s="79">
        <v>8</v>
      </c>
      <c r="G951" s="81">
        <v>2520</v>
      </c>
      <c r="H951" s="81">
        <v>2920.4279999999999</v>
      </c>
    </row>
    <row r="952" spans="1:8" x14ac:dyDescent="0.25">
      <c r="A952" s="78">
        <v>40915</v>
      </c>
      <c r="B952" s="79">
        <v>2253</v>
      </c>
      <c r="C952" s="80" t="s">
        <v>57</v>
      </c>
      <c r="D952" s="80" t="s">
        <v>65</v>
      </c>
      <c r="E952" s="80" t="s">
        <v>55</v>
      </c>
      <c r="F952" s="79">
        <v>6</v>
      </c>
      <c r="G952" s="81">
        <v>1674</v>
      </c>
      <c r="H952" s="81">
        <v>571.16880000000003</v>
      </c>
    </row>
    <row r="953" spans="1:8" x14ac:dyDescent="0.25">
      <c r="A953" s="78">
        <v>40916</v>
      </c>
      <c r="B953" s="79">
        <v>2619</v>
      </c>
      <c r="C953" s="80" t="s">
        <v>57</v>
      </c>
      <c r="D953" s="80" t="s">
        <v>65</v>
      </c>
      <c r="E953" s="80" t="s">
        <v>59</v>
      </c>
      <c r="F953" s="79">
        <v>8</v>
      </c>
      <c r="G953" s="81">
        <v>6084</v>
      </c>
      <c r="H953" s="81">
        <v>4072.2240000000002</v>
      </c>
    </row>
    <row r="954" spans="1:8" x14ac:dyDescent="0.25">
      <c r="A954" s="78">
        <v>40917</v>
      </c>
      <c r="B954" s="79">
        <v>2254</v>
      </c>
      <c r="C954" s="80" t="s">
        <v>53</v>
      </c>
      <c r="D954" s="80" t="s">
        <v>65</v>
      </c>
      <c r="E954" s="80" t="s">
        <v>55</v>
      </c>
      <c r="F954" s="79">
        <v>7</v>
      </c>
      <c r="G954" s="81">
        <v>11466</v>
      </c>
      <c r="H954" s="81">
        <v>5305.8914999999997</v>
      </c>
    </row>
    <row r="955" spans="1:8" x14ac:dyDescent="0.25">
      <c r="A955" s="78">
        <v>40918</v>
      </c>
      <c r="B955" s="79">
        <v>2620</v>
      </c>
      <c r="C955" s="80" t="s">
        <v>53</v>
      </c>
      <c r="D955" s="80" t="s">
        <v>65</v>
      </c>
      <c r="E955" s="80" t="s">
        <v>59</v>
      </c>
      <c r="F955" s="79">
        <v>9</v>
      </c>
      <c r="G955" s="81">
        <v>2529</v>
      </c>
      <c r="H955" s="81">
        <v>1095.3099</v>
      </c>
    </row>
    <row r="956" spans="1:8" x14ac:dyDescent="0.25">
      <c r="A956" s="78">
        <v>40919</v>
      </c>
      <c r="B956" s="79">
        <v>2622</v>
      </c>
      <c r="C956" s="80" t="s">
        <v>57</v>
      </c>
      <c r="D956" s="80" t="s">
        <v>65</v>
      </c>
      <c r="E956" s="80" t="s">
        <v>55</v>
      </c>
      <c r="F956" s="79">
        <v>9</v>
      </c>
      <c r="G956" s="81">
        <v>5386.5</v>
      </c>
      <c r="H956" s="81">
        <v>2413.6906500000005</v>
      </c>
    </row>
    <row r="957" spans="1:8" x14ac:dyDescent="0.25">
      <c r="A957" s="78">
        <v>40920</v>
      </c>
      <c r="B957" s="79">
        <v>2623</v>
      </c>
      <c r="C957" s="80" t="s">
        <v>53</v>
      </c>
      <c r="D957" s="80" t="s">
        <v>65</v>
      </c>
      <c r="E957" s="80" t="s">
        <v>55</v>
      </c>
      <c r="F957" s="79">
        <v>6</v>
      </c>
      <c r="G957" s="81">
        <v>8928</v>
      </c>
      <c r="H957" s="81">
        <v>3718.5120000000002</v>
      </c>
    </row>
    <row r="958" spans="1:8" x14ac:dyDescent="0.25">
      <c r="A958" s="78">
        <v>40921</v>
      </c>
      <c r="B958" s="79">
        <v>2624</v>
      </c>
      <c r="C958" s="80" t="s">
        <v>56</v>
      </c>
      <c r="D958" s="80" t="s">
        <v>65</v>
      </c>
      <c r="E958" s="80" t="s">
        <v>55</v>
      </c>
      <c r="F958" s="79">
        <v>9</v>
      </c>
      <c r="G958" s="81">
        <v>5346</v>
      </c>
      <c r="H958" s="81">
        <v>5565.1859999999997</v>
      </c>
    </row>
    <row r="959" spans="1:8" x14ac:dyDescent="0.25">
      <c r="A959" s="78">
        <v>40922</v>
      </c>
      <c r="B959" s="79">
        <v>2625</v>
      </c>
      <c r="C959" s="80" t="s">
        <v>57</v>
      </c>
      <c r="D959" s="80" t="s">
        <v>65</v>
      </c>
      <c r="E959" s="80" t="s">
        <v>58</v>
      </c>
      <c r="F959" s="79">
        <v>7</v>
      </c>
      <c r="G959" s="81">
        <v>11103.75</v>
      </c>
      <c r="H959" s="81">
        <v>2948.0456249999997</v>
      </c>
    </row>
    <row r="960" spans="1:8" x14ac:dyDescent="0.25">
      <c r="A960" s="78">
        <v>40923</v>
      </c>
      <c r="B960" s="79">
        <v>2626</v>
      </c>
      <c r="C960" s="80" t="s">
        <v>53</v>
      </c>
      <c r="D960" s="80" t="s">
        <v>65</v>
      </c>
      <c r="E960" s="80" t="s">
        <v>58</v>
      </c>
      <c r="F960" s="79">
        <v>6</v>
      </c>
      <c r="G960" s="81">
        <v>1872</v>
      </c>
      <c r="H960" s="81">
        <v>1645.1136000000001</v>
      </c>
    </row>
    <row r="961" spans="1:8" x14ac:dyDescent="0.25">
      <c r="A961" s="78">
        <v>40924</v>
      </c>
      <c r="B961" s="79">
        <v>2262</v>
      </c>
      <c r="C961" s="80" t="s">
        <v>57</v>
      </c>
      <c r="D961" s="80" t="s">
        <v>65</v>
      </c>
      <c r="E961" s="80" t="s">
        <v>55</v>
      </c>
      <c r="F961" s="79">
        <v>9</v>
      </c>
      <c r="G961" s="81">
        <v>1984.5</v>
      </c>
      <c r="H961" s="81">
        <v>1616.9705999999999</v>
      </c>
    </row>
    <row r="962" spans="1:8" x14ac:dyDescent="0.25">
      <c r="A962" s="78">
        <v>40925</v>
      </c>
      <c r="B962" s="79">
        <v>2627</v>
      </c>
      <c r="C962" s="80" t="s">
        <v>56</v>
      </c>
      <c r="D962" s="80" t="s">
        <v>65</v>
      </c>
      <c r="E962" s="80" t="s">
        <v>58</v>
      </c>
      <c r="F962" s="79">
        <v>6</v>
      </c>
      <c r="G962" s="81">
        <v>7344</v>
      </c>
      <c r="H962" s="81">
        <v>5129.7839999999997</v>
      </c>
    </row>
    <row r="963" spans="1:8" x14ac:dyDescent="0.25">
      <c r="A963" s="78">
        <v>40926</v>
      </c>
      <c r="B963" s="79">
        <v>2263</v>
      </c>
      <c r="C963" s="80" t="s">
        <v>53</v>
      </c>
      <c r="D963" s="80" t="s">
        <v>65</v>
      </c>
      <c r="E963" s="80" t="s">
        <v>55</v>
      </c>
      <c r="F963" s="79">
        <v>9</v>
      </c>
      <c r="G963" s="81">
        <v>12645</v>
      </c>
      <c r="H963" s="81">
        <v>2667.5892000000003</v>
      </c>
    </row>
    <row r="964" spans="1:8" x14ac:dyDescent="0.25">
      <c r="A964" s="78">
        <v>40927</v>
      </c>
      <c r="B964" s="79">
        <v>2628</v>
      </c>
      <c r="C964" s="80" t="s">
        <v>57</v>
      </c>
      <c r="D964" s="80" t="s">
        <v>65</v>
      </c>
      <c r="E964" s="80" t="s">
        <v>59</v>
      </c>
      <c r="F964" s="79">
        <v>6</v>
      </c>
      <c r="G964" s="81">
        <v>5751</v>
      </c>
      <c r="H964" s="81">
        <v>3564.6615000000002</v>
      </c>
    </row>
    <row r="965" spans="1:8" x14ac:dyDescent="0.25">
      <c r="A965" s="78">
        <v>40928</v>
      </c>
      <c r="B965" s="79">
        <v>2264</v>
      </c>
      <c r="C965" s="80" t="s">
        <v>56</v>
      </c>
      <c r="D965" s="80" t="s">
        <v>65</v>
      </c>
      <c r="E965" s="80" t="s">
        <v>55</v>
      </c>
      <c r="F965" s="79">
        <v>8</v>
      </c>
      <c r="G965" s="81">
        <v>11952</v>
      </c>
      <c r="H965" s="81">
        <v>2329.4447999999998</v>
      </c>
    </row>
    <row r="966" spans="1:8" x14ac:dyDescent="0.25">
      <c r="A966" s="78">
        <v>40929</v>
      </c>
      <c r="B966" s="79">
        <v>2629</v>
      </c>
      <c r="C966" s="80" t="s">
        <v>53</v>
      </c>
      <c r="D966" s="80" t="s">
        <v>65</v>
      </c>
      <c r="E966" s="80" t="s">
        <v>59</v>
      </c>
      <c r="F966" s="79">
        <v>8</v>
      </c>
      <c r="G966" s="81">
        <v>9120</v>
      </c>
      <c r="H966" s="81">
        <v>1475.16</v>
      </c>
    </row>
    <row r="967" spans="1:8" x14ac:dyDescent="0.25">
      <c r="A967" s="78">
        <v>40930</v>
      </c>
      <c r="B967" s="79">
        <v>2265</v>
      </c>
      <c r="C967" s="80" t="s">
        <v>57</v>
      </c>
      <c r="D967" s="80" t="s">
        <v>65</v>
      </c>
      <c r="E967" s="80" t="s">
        <v>58</v>
      </c>
      <c r="F967" s="79">
        <v>10</v>
      </c>
      <c r="G967" s="81">
        <v>5520</v>
      </c>
      <c r="H967" s="81">
        <v>4529.1600000000008</v>
      </c>
    </row>
    <row r="968" spans="1:8" x14ac:dyDescent="0.25">
      <c r="A968" s="78">
        <v>40931</v>
      </c>
      <c r="B968" s="79">
        <v>2630</v>
      </c>
      <c r="C968" s="80" t="s">
        <v>56</v>
      </c>
      <c r="D968" s="80" t="s">
        <v>65</v>
      </c>
      <c r="E968" s="80" t="s">
        <v>59</v>
      </c>
      <c r="F968" s="79">
        <v>8</v>
      </c>
      <c r="G968" s="81">
        <v>4048</v>
      </c>
      <c r="H968" s="81">
        <v>3422.1792</v>
      </c>
    </row>
    <row r="969" spans="1:8" x14ac:dyDescent="0.25">
      <c r="A969" s="78">
        <v>40932</v>
      </c>
      <c r="B969" s="79">
        <v>2266</v>
      </c>
      <c r="C969" s="80" t="s">
        <v>53</v>
      </c>
      <c r="D969" s="80" t="s">
        <v>65</v>
      </c>
      <c r="E969" s="80" t="s">
        <v>58</v>
      </c>
      <c r="F969" s="79">
        <v>8</v>
      </c>
      <c r="G969" s="81">
        <v>2106</v>
      </c>
      <c r="H969" s="81">
        <v>718.98839999999996</v>
      </c>
    </row>
    <row r="970" spans="1:8" x14ac:dyDescent="0.25">
      <c r="A970" s="78">
        <v>40933</v>
      </c>
      <c r="B970" s="79">
        <v>2631</v>
      </c>
      <c r="C970" s="80" t="s">
        <v>57</v>
      </c>
      <c r="D970" s="80" t="s">
        <v>65</v>
      </c>
      <c r="E970" s="80" t="s">
        <v>55</v>
      </c>
      <c r="F970" s="79">
        <v>9</v>
      </c>
      <c r="G970" s="81">
        <v>10215</v>
      </c>
      <c r="H970" s="81">
        <v>2739.0500999999999</v>
      </c>
    </row>
    <row r="971" spans="1:8" x14ac:dyDescent="0.25">
      <c r="A971" s="78">
        <v>40934</v>
      </c>
      <c r="B971" s="79">
        <v>2267</v>
      </c>
      <c r="C971" s="80" t="s">
        <v>56</v>
      </c>
      <c r="D971" s="80" t="s">
        <v>65</v>
      </c>
      <c r="E971" s="80" t="s">
        <v>58</v>
      </c>
      <c r="F971" s="79">
        <v>8</v>
      </c>
      <c r="G971" s="81">
        <v>3960</v>
      </c>
      <c r="H971" s="81">
        <v>1251.7560000000001</v>
      </c>
    </row>
    <row r="972" spans="1:8" x14ac:dyDescent="0.25">
      <c r="A972" s="78">
        <v>40935</v>
      </c>
      <c r="B972" s="79">
        <v>2632</v>
      </c>
      <c r="C972" s="80" t="s">
        <v>53</v>
      </c>
      <c r="D972" s="80" t="s">
        <v>65</v>
      </c>
      <c r="E972" s="80" t="s">
        <v>55</v>
      </c>
      <c r="F972" s="79">
        <v>10</v>
      </c>
      <c r="G972" s="81">
        <v>10200</v>
      </c>
      <c r="H972" s="81">
        <v>3237.4800000000005</v>
      </c>
    </row>
    <row r="973" spans="1:8" x14ac:dyDescent="0.25">
      <c r="A973" s="78">
        <v>40936</v>
      </c>
      <c r="B973" s="79">
        <v>2268</v>
      </c>
      <c r="C973" s="80" t="s">
        <v>57</v>
      </c>
      <c r="D973" s="80" t="s">
        <v>65</v>
      </c>
      <c r="E973" s="80" t="s">
        <v>59</v>
      </c>
      <c r="F973" s="79">
        <v>9</v>
      </c>
      <c r="G973" s="81">
        <v>5022</v>
      </c>
      <c r="H973" s="81">
        <v>1969.6284000000001</v>
      </c>
    </row>
    <row r="974" spans="1:8" x14ac:dyDescent="0.25">
      <c r="A974" s="78">
        <v>40937</v>
      </c>
      <c r="B974" s="79">
        <v>2633</v>
      </c>
      <c r="C974" s="80" t="s">
        <v>56</v>
      </c>
      <c r="D974" s="80" t="s">
        <v>65</v>
      </c>
      <c r="E974" s="80" t="s">
        <v>55</v>
      </c>
      <c r="F974" s="79">
        <v>9</v>
      </c>
      <c r="G974" s="81">
        <v>2349</v>
      </c>
      <c r="H974" s="81">
        <v>732.88800000000003</v>
      </c>
    </row>
    <row r="975" spans="1:8" x14ac:dyDescent="0.25">
      <c r="A975" s="78">
        <v>40938</v>
      </c>
      <c r="B975" s="79">
        <v>2269</v>
      </c>
      <c r="C975" s="80" t="s">
        <v>53</v>
      </c>
      <c r="D975" s="80" t="s">
        <v>65</v>
      </c>
      <c r="E975" s="80" t="s">
        <v>59</v>
      </c>
      <c r="F975" s="79">
        <v>8</v>
      </c>
      <c r="G975" s="81">
        <v>4716</v>
      </c>
      <c r="H975" s="81">
        <v>3420.6719999999996</v>
      </c>
    </row>
    <row r="976" spans="1:8" x14ac:dyDescent="0.25">
      <c r="A976" s="78">
        <v>40939</v>
      </c>
      <c r="B976" s="79">
        <v>2634</v>
      </c>
      <c r="C976" s="80" t="s">
        <v>57</v>
      </c>
      <c r="D976" s="80" t="s">
        <v>65</v>
      </c>
      <c r="E976" s="80" t="s">
        <v>58</v>
      </c>
      <c r="F976" s="79">
        <v>10</v>
      </c>
      <c r="G976" s="81">
        <v>8460</v>
      </c>
      <c r="H976" s="81">
        <v>4686.84</v>
      </c>
    </row>
    <row r="977" spans="1:8" x14ac:dyDescent="0.25">
      <c r="A977" s="78">
        <v>40940</v>
      </c>
      <c r="B977" s="79">
        <v>2270</v>
      </c>
      <c r="C977" s="80" t="s">
        <v>56</v>
      </c>
      <c r="D977" s="80" t="s">
        <v>65</v>
      </c>
      <c r="E977" s="80" t="s">
        <v>59</v>
      </c>
      <c r="F977" s="79">
        <v>10</v>
      </c>
      <c r="G977" s="81">
        <v>7515</v>
      </c>
      <c r="H977" s="81">
        <v>1917.3269999999998</v>
      </c>
    </row>
    <row r="978" spans="1:8" x14ac:dyDescent="0.25">
      <c r="A978" s="78">
        <v>40941</v>
      </c>
      <c r="B978" s="79">
        <v>2635</v>
      </c>
      <c r="C978" s="80" t="s">
        <v>53</v>
      </c>
      <c r="D978" s="80" t="s">
        <v>65</v>
      </c>
      <c r="E978" s="80" t="s">
        <v>58</v>
      </c>
      <c r="F978" s="79">
        <v>7</v>
      </c>
      <c r="G978" s="81">
        <v>4772.25</v>
      </c>
      <c r="H978" s="81">
        <v>2592.127125</v>
      </c>
    </row>
    <row r="979" spans="1:8" x14ac:dyDescent="0.25">
      <c r="A979" s="78">
        <v>40942</v>
      </c>
      <c r="B979" s="79">
        <v>2271</v>
      </c>
      <c r="C979" s="80" t="s">
        <v>57</v>
      </c>
      <c r="D979" s="80" t="s">
        <v>65</v>
      </c>
      <c r="E979" s="80" t="s">
        <v>55</v>
      </c>
      <c r="F979" s="79">
        <v>10</v>
      </c>
      <c r="G979" s="81">
        <v>4140</v>
      </c>
      <c r="H979" s="81">
        <v>706.077</v>
      </c>
    </row>
    <row r="980" spans="1:8" x14ac:dyDescent="0.25">
      <c r="A980" s="78">
        <v>40943</v>
      </c>
      <c r="B980" s="79">
        <v>2636</v>
      </c>
      <c r="C980" s="80" t="s">
        <v>56</v>
      </c>
      <c r="D980" s="80" t="s">
        <v>65</v>
      </c>
      <c r="E980" s="80" t="s">
        <v>58</v>
      </c>
      <c r="F980" s="79">
        <v>10</v>
      </c>
      <c r="G980" s="81">
        <v>5880</v>
      </c>
      <c r="H980" s="81">
        <v>4880.3999999999996</v>
      </c>
    </row>
    <row r="981" spans="1:8" x14ac:dyDescent="0.25">
      <c r="A981" s="78">
        <v>40944</v>
      </c>
      <c r="B981" s="79">
        <v>2272</v>
      </c>
      <c r="C981" s="80" t="s">
        <v>53</v>
      </c>
      <c r="D981" s="80" t="s">
        <v>65</v>
      </c>
      <c r="E981" s="80" t="s">
        <v>55</v>
      </c>
      <c r="F981" s="79">
        <v>9</v>
      </c>
      <c r="G981" s="81">
        <v>8464.5</v>
      </c>
      <c r="H981" s="81">
        <v>2866.0797000000002</v>
      </c>
    </row>
    <row r="982" spans="1:8" x14ac:dyDescent="0.25">
      <c r="A982" s="78">
        <v>40945</v>
      </c>
      <c r="B982" s="79">
        <v>2637</v>
      </c>
      <c r="C982" s="80" t="s">
        <v>57</v>
      </c>
      <c r="D982" s="80" t="s">
        <v>65</v>
      </c>
      <c r="E982" s="80" t="s">
        <v>59</v>
      </c>
      <c r="F982" s="79">
        <v>10</v>
      </c>
      <c r="G982" s="81">
        <v>8360</v>
      </c>
      <c r="H982" s="81">
        <v>3410.0439999999999</v>
      </c>
    </row>
    <row r="983" spans="1:8" x14ac:dyDescent="0.25">
      <c r="A983" s="78">
        <v>40946</v>
      </c>
      <c r="B983" s="79">
        <v>2273</v>
      </c>
      <c r="C983" s="80" t="s">
        <v>56</v>
      </c>
      <c r="D983" s="80" t="s">
        <v>65</v>
      </c>
      <c r="E983" s="80" t="s">
        <v>55</v>
      </c>
      <c r="F983" s="79">
        <v>10</v>
      </c>
      <c r="G983" s="81">
        <v>12300</v>
      </c>
      <c r="H983" s="81">
        <v>4463.67</v>
      </c>
    </row>
    <row r="984" spans="1:8" x14ac:dyDescent="0.25">
      <c r="A984" s="78">
        <v>40947</v>
      </c>
      <c r="B984" s="79">
        <v>2638</v>
      </c>
      <c r="C984" s="80" t="s">
        <v>53</v>
      </c>
      <c r="D984" s="80" t="s">
        <v>65</v>
      </c>
      <c r="E984" s="80" t="s">
        <v>59</v>
      </c>
      <c r="F984" s="79">
        <v>9</v>
      </c>
      <c r="G984" s="81">
        <v>1741.5</v>
      </c>
      <c r="H984" s="81">
        <v>1337.1237000000001</v>
      </c>
    </row>
    <row r="985" spans="1:8" x14ac:dyDescent="0.25">
      <c r="A985" s="78">
        <v>40948</v>
      </c>
      <c r="B985" s="79">
        <v>2274</v>
      </c>
      <c r="C985" s="80" t="s">
        <v>57</v>
      </c>
      <c r="D985" s="80" t="s">
        <v>65</v>
      </c>
      <c r="E985" s="80" t="s">
        <v>58</v>
      </c>
      <c r="F985" s="79">
        <v>7</v>
      </c>
      <c r="G985" s="81">
        <v>1932</v>
      </c>
      <c r="H985" s="81">
        <v>4193.4059999999999</v>
      </c>
    </row>
    <row r="986" spans="1:8" x14ac:dyDescent="0.25">
      <c r="A986" s="78">
        <v>40949</v>
      </c>
      <c r="B986" s="79">
        <v>2639</v>
      </c>
      <c r="C986" s="80" t="s">
        <v>56</v>
      </c>
      <c r="D986" s="80" t="s">
        <v>65</v>
      </c>
      <c r="E986" s="80" t="s">
        <v>59</v>
      </c>
      <c r="F986" s="79">
        <v>10</v>
      </c>
      <c r="G986" s="81">
        <v>2085</v>
      </c>
      <c r="H986" s="81">
        <v>822.32400000000007</v>
      </c>
    </row>
    <row r="987" spans="1:8" x14ac:dyDescent="0.25">
      <c r="A987" s="78">
        <v>40950</v>
      </c>
      <c r="B987" s="79">
        <v>2275</v>
      </c>
      <c r="C987" s="80" t="s">
        <v>53</v>
      </c>
      <c r="D987" s="80" t="s">
        <v>65</v>
      </c>
      <c r="E987" s="80" t="s">
        <v>58</v>
      </c>
      <c r="F987" s="79">
        <v>10</v>
      </c>
      <c r="G987" s="81">
        <v>5640</v>
      </c>
      <c r="H987" s="81">
        <v>2078.34</v>
      </c>
    </row>
    <row r="988" spans="1:8" x14ac:dyDescent="0.25">
      <c r="A988" s="78">
        <v>40951</v>
      </c>
      <c r="B988" s="79">
        <v>2658</v>
      </c>
      <c r="C988" s="80" t="s">
        <v>57</v>
      </c>
      <c r="D988" s="80" t="s">
        <v>65</v>
      </c>
      <c r="E988" s="80" t="s">
        <v>55</v>
      </c>
      <c r="F988" s="79">
        <v>7</v>
      </c>
      <c r="G988" s="81">
        <v>2016</v>
      </c>
      <c r="H988" s="81">
        <v>1776.096</v>
      </c>
    </row>
    <row r="989" spans="1:8" x14ac:dyDescent="0.25">
      <c r="A989" s="78">
        <v>40952</v>
      </c>
      <c r="B989" s="79">
        <v>2659</v>
      </c>
      <c r="C989" s="80" t="s">
        <v>53</v>
      </c>
      <c r="D989" s="80" t="s">
        <v>65</v>
      </c>
      <c r="E989" s="80" t="s">
        <v>55</v>
      </c>
      <c r="F989" s="79">
        <v>10</v>
      </c>
      <c r="G989" s="81">
        <v>4890</v>
      </c>
      <c r="H989" s="81">
        <v>926.89949999999999</v>
      </c>
    </row>
    <row r="990" spans="1:8" x14ac:dyDescent="0.25">
      <c r="A990" s="78">
        <v>40953</v>
      </c>
      <c r="B990" s="79">
        <v>2660</v>
      </c>
      <c r="C990" s="80" t="s">
        <v>56</v>
      </c>
      <c r="D990" s="80" t="s">
        <v>65</v>
      </c>
      <c r="E990" s="80" t="s">
        <v>55</v>
      </c>
      <c r="F990" s="79">
        <v>10</v>
      </c>
      <c r="G990" s="81">
        <v>8850</v>
      </c>
      <c r="H990" s="81">
        <v>2768.28</v>
      </c>
    </row>
    <row r="991" spans="1:8" x14ac:dyDescent="0.25">
      <c r="A991" s="78">
        <v>40954</v>
      </c>
      <c r="B991" s="79">
        <v>2661</v>
      </c>
      <c r="C991" s="80" t="s">
        <v>57</v>
      </c>
      <c r="D991" s="80" t="s">
        <v>65</v>
      </c>
      <c r="E991" s="80" t="s">
        <v>58</v>
      </c>
      <c r="F991" s="79">
        <v>6</v>
      </c>
      <c r="G991" s="81">
        <v>5859</v>
      </c>
      <c r="H991" s="81">
        <v>3330.8415000000005</v>
      </c>
    </row>
    <row r="992" spans="1:8" x14ac:dyDescent="0.25">
      <c r="A992" s="78">
        <v>40955</v>
      </c>
      <c r="B992" s="79">
        <v>2662</v>
      </c>
      <c r="C992" s="80" t="s">
        <v>53</v>
      </c>
      <c r="D992" s="80" t="s">
        <v>65</v>
      </c>
      <c r="E992" s="80" t="s">
        <v>58</v>
      </c>
      <c r="F992" s="79">
        <v>10</v>
      </c>
      <c r="G992" s="81">
        <v>7785</v>
      </c>
      <c r="H992" s="81">
        <v>1109.1030000000001</v>
      </c>
    </row>
    <row r="993" spans="1:8" x14ac:dyDescent="0.25">
      <c r="A993" s="78">
        <v>40956</v>
      </c>
      <c r="B993" s="79">
        <v>2298</v>
      </c>
      <c r="C993" s="80" t="s">
        <v>57</v>
      </c>
      <c r="D993" s="80" t="s">
        <v>65</v>
      </c>
      <c r="E993" s="80" t="s">
        <v>55</v>
      </c>
      <c r="F993" s="79">
        <v>8</v>
      </c>
      <c r="G993" s="81">
        <v>6876</v>
      </c>
      <c r="H993" s="81">
        <v>4302.0840000000007</v>
      </c>
    </row>
    <row r="994" spans="1:8" x14ac:dyDescent="0.25">
      <c r="A994" s="78">
        <v>40957</v>
      </c>
      <c r="B994" s="79">
        <v>2383</v>
      </c>
      <c r="C994" s="80" t="s">
        <v>53</v>
      </c>
      <c r="D994" s="80" t="s">
        <v>65</v>
      </c>
      <c r="E994" s="80" t="s">
        <v>58</v>
      </c>
      <c r="F994" s="79">
        <v>10</v>
      </c>
      <c r="G994" s="81">
        <v>11000</v>
      </c>
      <c r="H994" s="81">
        <v>811.58</v>
      </c>
    </row>
    <row r="995" spans="1:8" x14ac:dyDescent="0.25">
      <c r="A995" s="78">
        <v>40958</v>
      </c>
      <c r="B995" s="79">
        <v>2748</v>
      </c>
      <c r="C995" s="80" t="s">
        <v>57</v>
      </c>
      <c r="D995" s="80" t="s">
        <v>65</v>
      </c>
      <c r="E995" s="80" t="s">
        <v>55</v>
      </c>
      <c r="F995" s="79">
        <v>8</v>
      </c>
      <c r="G995" s="81">
        <v>14160</v>
      </c>
      <c r="H995" s="81">
        <v>1010.7407999999999</v>
      </c>
    </row>
    <row r="996" spans="1:8" x14ac:dyDescent="0.25">
      <c r="A996" s="78">
        <v>40959</v>
      </c>
      <c r="B996" s="79">
        <v>2384</v>
      </c>
      <c r="C996" s="80" t="s">
        <v>56</v>
      </c>
      <c r="D996" s="80" t="s">
        <v>65</v>
      </c>
      <c r="E996" s="80" t="s">
        <v>58</v>
      </c>
      <c r="F996" s="79">
        <v>7</v>
      </c>
      <c r="G996" s="81">
        <v>4851</v>
      </c>
      <c r="H996" s="81">
        <v>2858.93685</v>
      </c>
    </row>
    <row r="997" spans="1:8" x14ac:dyDescent="0.25">
      <c r="A997" s="78">
        <v>40960</v>
      </c>
      <c r="B997" s="79">
        <v>2749</v>
      </c>
      <c r="C997" s="80" t="s">
        <v>53</v>
      </c>
      <c r="D997" s="80" t="s">
        <v>65</v>
      </c>
      <c r="E997" s="80" t="s">
        <v>55</v>
      </c>
      <c r="F997" s="79">
        <v>7</v>
      </c>
      <c r="G997" s="81">
        <v>10500</v>
      </c>
      <c r="H997" s="81">
        <v>872.7600000000001</v>
      </c>
    </row>
    <row r="998" spans="1:8" x14ac:dyDescent="0.25">
      <c r="A998" s="78">
        <v>40961</v>
      </c>
      <c r="B998" s="79">
        <v>2385</v>
      </c>
      <c r="C998" s="80" t="s">
        <v>57</v>
      </c>
      <c r="D998" s="80" t="s">
        <v>65</v>
      </c>
      <c r="E998" s="80" t="s">
        <v>59</v>
      </c>
      <c r="F998" s="79">
        <v>10</v>
      </c>
      <c r="G998" s="81">
        <v>13700</v>
      </c>
      <c r="H998" s="81">
        <v>2335.0279999999998</v>
      </c>
    </row>
    <row r="999" spans="1:8" x14ac:dyDescent="0.25">
      <c r="A999" s="78">
        <v>40962</v>
      </c>
      <c r="B999" s="79">
        <v>2750</v>
      </c>
      <c r="C999" s="80" t="s">
        <v>56</v>
      </c>
      <c r="D999" s="80" t="s">
        <v>65</v>
      </c>
      <c r="E999" s="80" t="s">
        <v>55</v>
      </c>
      <c r="F999" s="79">
        <v>10</v>
      </c>
      <c r="G999" s="81">
        <v>12450</v>
      </c>
      <c r="H999" s="81">
        <v>4834.335</v>
      </c>
    </row>
    <row r="1000" spans="1:8" x14ac:dyDescent="0.25">
      <c r="A1000" s="78">
        <v>40963</v>
      </c>
      <c r="B1000" s="79">
        <v>2386</v>
      </c>
      <c r="C1000" s="80" t="s">
        <v>53</v>
      </c>
      <c r="D1000" s="80" t="s">
        <v>65</v>
      </c>
      <c r="E1000" s="80" t="s">
        <v>59</v>
      </c>
      <c r="F1000" s="79">
        <v>7</v>
      </c>
      <c r="G1000" s="81">
        <v>4368</v>
      </c>
      <c r="H1000" s="81">
        <v>3318.5880000000002</v>
      </c>
    </row>
    <row r="1001" spans="1:8" x14ac:dyDescent="0.25">
      <c r="A1001" s="78">
        <v>40964</v>
      </c>
      <c r="B1001" s="79">
        <v>2751</v>
      </c>
      <c r="C1001" s="80" t="s">
        <v>57</v>
      </c>
      <c r="D1001" s="80" t="s">
        <v>65</v>
      </c>
      <c r="E1001" s="80" t="s">
        <v>58</v>
      </c>
      <c r="F1001" s="79">
        <v>9</v>
      </c>
      <c r="G1001" s="81">
        <v>1795.5</v>
      </c>
      <c r="H1001" s="81">
        <v>1237.4585999999999</v>
      </c>
    </row>
    <row r="1002" spans="1:8" x14ac:dyDescent="0.25">
      <c r="A1002" s="78">
        <v>40965</v>
      </c>
      <c r="B1002" s="79">
        <v>2387</v>
      </c>
      <c r="C1002" s="80" t="s">
        <v>56</v>
      </c>
      <c r="D1002" s="80" t="s">
        <v>65</v>
      </c>
      <c r="E1002" s="80" t="s">
        <v>59</v>
      </c>
      <c r="F1002" s="79">
        <v>6</v>
      </c>
      <c r="G1002" s="81">
        <v>9036</v>
      </c>
      <c r="H1002" s="81">
        <v>3571.4789999999994</v>
      </c>
    </row>
    <row r="1003" spans="1:8" x14ac:dyDescent="0.25">
      <c r="A1003" s="78">
        <v>40966</v>
      </c>
      <c r="B1003" s="79">
        <v>2752</v>
      </c>
      <c r="C1003" s="80" t="s">
        <v>53</v>
      </c>
      <c r="D1003" s="80" t="s">
        <v>65</v>
      </c>
      <c r="E1003" s="80" t="s">
        <v>58</v>
      </c>
      <c r="F1003" s="79">
        <v>10</v>
      </c>
      <c r="G1003" s="81">
        <v>8100</v>
      </c>
      <c r="H1003" s="81">
        <v>1702.2149999999999</v>
      </c>
    </row>
    <row r="1004" spans="1:8" x14ac:dyDescent="0.25">
      <c r="A1004" s="78">
        <v>40967</v>
      </c>
      <c r="B1004" s="79">
        <v>2388</v>
      </c>
      <c r="C1004" s="80" t="s">
        <v>57</v>
      </c>
      <c r="D1004" s="80" t="s">
        <v>65</v>
      </c>
      <c r="E1004" s="80" t="s">
        <v>55</v>
      </c>
      <c r="F1004" s="79">
        <v>7</v>
      </c>
      <c r="G1004" s="81">
        <v>1669.5</v>
      </c>
      <c r="H1004" s="81">
        <v>3289.7497500000004</v>
      </c>
    </row>
    <row r="1005" spans="1:8" x14ac:dyDescent="0.25">
      <c r="A1005" s="78">
        <v>40969</v>
      </c>
      <c r="B1005" s="79">
        <v>2753</v>
      </c>
      <c r="C1005" s="80" t="s">
        <v>56</v>
      </c>
      <c r="D1005" s="80" t="s">
        <v>65</v>
      </c>
      <c r="E1005" s="80" t="s">
        <v>58</v>
      </c>
      <c r="F1005" s="79">
        <v>8</v>
      </c>
      <c r="G1005" s="81">
        <v>6888</v>
      </c>
      <c r="H1005" s="81">
        <v>1569.5455999999999</v>
      </c>
    </row>
    <row r="1006" spans="1:8" x14ac:dyDescent="0.25">
      <c r="A1006" s="78">
        <v>40970</v>
      </c>
      <c r="B1006" s="79">
        <v>2389</v>
      </c>
      <c r="C1006" s="80" t="s">
        <v>53</v>
      </c>
      <c r="D1006" s="80" t="s">
        <v>65</v>
      </c>
      <c r="E1006" s="80" t="s">
        <v>55</v>
      </c>
      <c r="F1006" s="79">
        <v>8</v>
      </c>
      <c r="G1006" s="81">
        <v>3744</v>
      </c>
      <c r="H1006" s="81">
        <v>681.40800000000002</v>
      </c>
    </row>
    <row r="1007" spans="1:8" x14ac:dyDescent="0.25">
      <c r="A1007" s="78">
        <v>40971</v>
      </c>
      <c r="B1007" s="79">
        <v>2754</v>
      </c>
      <c r="C1007" s="80" t="s">
        <v>57</v>
      </c>
      <c r="D1007" s="80" t="s">
        <v>65</v>
      </c>
      <c r="E1007" s="80" t="s">
        <v>59</v>
      </c>
      <c r="F1007" s="79">
        <v>10</v>
      </c>
      <c r="G1007" s="81">
        <v>2205</v>
      </c>
      <c r="H1007" s="81">
        <v>665.68949999999995</v>
      </c>
    </row>
    <row r="1008" spans="1:8" x14ac:dyDescent="0.25">
      <c r="A1008" s="78">
        <v>40972</v>
      </c>
      <c r="B1008" s="79">
        <v>2390</v>
      </c>
      <c r="C1008" s="80" t="s">
        <v>56</v>
      </c>
      <c r="D1008" s="80" t="s">
        <v>65</v>
      </c>
      <c r="E1008" s="80" t="s">
        <v>55</v>
      </c>
      <c r="F1008" s="79">
        <v>8</v>
      </c>
      <c r="G1008" s="81">
        <v>11200</v>
      </c>
      <c r="H1008" s="81">
        <v>1729.28</v>
      </c>
    </row>
    <row r="1009" spans="1:8" x14ac:dyDescent="0.25">
      <c r="A1009" s="78">
        <v>40973</v>
      </c>
      <c r="B1009" s="79">
        <v>2755</v>
      </c>
      <c r="C1009" s="80" t="s">
        <v>53</v>
      </c>
      <c r="D1009" s="80" t="s">
        <v>65</v>
      </c>
      <c r="E1009" s="80" t="s">
        <v>59</v>
      </c>
      <c r="F1009" s="79">
        <v>9</v>
      </c>
      <c r="G1009" s="81">
        <v>8676</v>
      </c>
      <c r="H1009" s="81">
        <v>2805.1677</v>
      </c>
    </row>
    <row r="1010" spans="1:8" x14ac:dyDescent="0.25">
      <c r="A1010" s="78">
        <v>41339</v>
      </c>
      <c r="B1010" s="79">
        <v>2391</v>
      </c>
      <c r="C1010" s="80" t="s">
        <v>57</v>
      </c>
      <c r="D1010" s="80" t="s">
        <v>65</v>
      </c>
      <c r="E1010" s="80" t="s">
        <v>58</v>
      </c>
      <c r="F1010" s="79">
        <v>6</v>
      </c>
      <c r="G1010" s="81">
        <v>5292</v>
      </c>
      <c r="H1010" s="81">
        <v>3653.2439999999997</v>
      </c>
    </row>
    <row r="1011" spans="1:8" x14ac:dyDescent="0.25">
      <c r="A1011" s="78">
        <v>41340</v>
      </c>
      <c r="B1011" s="79">
        <v>2756</v>
      </c>
      <c r="C1011" s="80" t="s">
        <v>56</v>
      </c>
      <c r="D1011" s="80" t="s">
        <v>65</v>
      </c>
      <c r="E1011" s="80" t="s">
        <v>59</v>
      </c>
      <c r="F1011" s="79">
        <v>9</v>
      </c>
      <c r="G1011" s="81">
        <v>6048</v>
      </c>
      <c r="H1011" s="81">
        <v>1563.1056000000001</v>
      </c>
    </row>
    <row r="1012" spans="1:8" x14ac:dyDescent="0.25">
      <c r="A1012" s="78">
        <v>41341</v>
      </c>
      <c r="B1012" s="79">
        <v>2392</v>
      </c>
      <c r="C1012" s="80" t="s">
        <v>53</v>
      </c>
      <c r="D1012" s="80" t="s">
        <v>65</v>
      </c>
      <c r="E1012" s="80" t="s">
        <v>58</v>
      </c>
      <c r="F1012" s="79">
        <v>6</v>
      </c>
      <c r="G1012" s="81">
        <v>7371</v>
      </c>
      <c r="H1012" s="81">
        <v>2491.3980000000001</v>
      </c>
    </row>
    <row r="1013" spans="1:8" x14ac:dyDescent="0.25">
      <c r="A1013" s="78">
        <v>41342</v>
      </c>
      <c r="B1013" s="79">
        <v>2757</v>
      </c>
      <c r="C1013" s="80" t="s">
        <v>57</v>
      </c>
      <c r="D1013" s="80" t="s">
        <v>65</v>
      </c>
      <c r="E1013" s="80" t="s">
        <v>55</v>
      </c>
      <c r="F1013" s="79">
        <v>7</v>
      </c>
      <c r="G1013" s="81">
        <v>4221</v>
      </c>
      <c r="H1013" s="81">
        <v>4334.9669999999996</v>
      </c>
    </row>
    <row r="1014" spans="1:8" x14ac:dyDescent="0.25">
      <c r="A1014" s="78">
        <v>41343</v>
      </c>
      <c r="B1014" s="79">
        <v>2393</v>
      </c>
      <c r="C1014" s="80" t="s">
        <v>56</v>
      </c>
      <c r="D1014" s="80" t="s">
        <v>65</v>
      </c>
      <c r="E1014" s="80" t="s">
        <v>58</v>
      </c>
      <c r="F1014" s="79">
        <v>8</v>
      </c>
      <c r="G1014" s="81">
        <v>10880</v>
      </c>
      <c r="H1014" s="81">
        <v>2310.2592</v>
      </c>
    </row>
    <row r="1015" spans="1:8" x14ac:dyDescent="0.25">
      <c r="A1015" s="78">
        <v>41344</v>
      </c>
      <c r="B1015" s="79">
        <v>2758</v>
      </c>
      <c r="C1015" s="80" t="s">
        <v>53</v>
      </c>
      <c r="D1015" s="80" t="s">
        <v>65</v>
      </c>
      <c r="E1015" s="80" t="s">
        <v>55</v>
      </c>
      <c r="F1015" s="79">
        <v>7</v>
      </c>
      <c r="G1015" s="81">
        <v>10710</v>
      </c>
      <c r="H1015" s="81">
        <v>5527.6987499999996</v>
      </c>
    </row>
    <row r="1016" spans="1:8" x14ac:dyDescent="0.25">
      <c r="A1016" s="78">
        <v>41345</v>
      </c>
      <c r="B1016" s="79">
        <v>2394</v>
      </c>
      <c r="C1016" s="80" t="s">
        <v>57</v>
      </c>
      <c r="D1016" s="80" t="s">
        <v>65</v>
      </c>
      <c r="E1016" s="80" t="s">
        <v>59</v>
      </c>
      <c r="F1016" s="79">
        <v>10</v>
      </c>
      <c r="G1016" s="81">
        <v>2000</v>
      </c>
      <c r="H1016" s="81">
        <v>623.80000000000007</v>
      </c>
    </row>
    <row r="1017" spans="1:8" x14ac:dyDescent="0.25">
      <c r="A1017" s="78">
        <v>41346</v>
      </c>
      <c r="B1017" s="79">
        <v>2759</v>
      </c>
      <c r="C1017" s="80" t="s">
        <v>56</v>
      </c>
      <c r="D1017" s="80" t="s">
        <v>65</v>
      </c>
      <c r="E1017" s="80" t="s">
        <v>55</v>
      </c>
      <c r="F1017" s="79">
        <v>9</v>
      </c>
      <c r="G1017" s="81">
        <v>9045</v>
      </c>
      <c r="H1017" s="81">
        <v>545.95619999999997</v>
      </c>
    </row>
    <row r="1018" spans="1:8" x14ac:dyDescent="0.25">
      <c r="A1018" s="78">
        <v>41347</v>
      </c>
      <c r="B1018" s="79">
        <v>2395</v>
      </c>
      <c r="C1018" s="80" t="s">
        <v>53</v>
      </c>
      <c r="D1018" s="80" t="s">
        <v>65</v>
      </c>
      <c r="E1018" s="80" t="s">
        <v>59</v>
      </c>
      <c r="F1018" s="79">
        <v>10</v>
      </c>
      <c r="G1018" s="81">
        <v>5400</v>
      </c>
      <c r="H1018" s="81">
        <v>5366.25</v>
      </c>
    </row>
    <row r="1019" spans="1:8" x14ac:dyDescent="0.25">
      <c r="A1019" s="78">
        <v>41348</v>
      </c>
      <c r="B1019" s="79">
        <v>2760</v>
      </c>
      <c r="C1019" s="80" t="s">
        <v>57</v>
      </c>
      <c r="D1019" s="80" t="s">
        <v>65</v>
      </c>
      <c r="E1019" s="80" t="s">
        <v>58</v>
      </c>
      <c r="F1019" s="79">
        <v>8</v>
      </c>
      <c r="G1019" s="81">
        <v>9248</v>
      </c>
      <c r="H1019" s="81">
        <v>985.14319999999998</v>
      </c>
    </row>
    <row r="1020" spans="1:8" x14ac:dyDescent="0.25">
      <c r="A1020" s="78">
        <v>41349</v>
      </c>
      <c r="B1020" s="79">
        <v>2396</v>
      </c>
      <c r="C1020" s="80" t="s">
        <v>56</v>
      </c>
      <c r="D1020" s="80" t="s">
        <v>65</v>
      </c>
      <c r="E1020" s="80" t="s">
        <v>59</v>
      </c>
      <c r="F1020" s="79">
        <v>8</v>
      </c>
      <c r="G1020" s="81">
        <v>4496</v>
      </c>
      <c r="H1020" s="81">
        <v>842.32559999999989</v>
      </c>
    </row>
    <row r="1021" spans="1:8" x14ac:dyDescent="0.25">
      <c r="A1021" s="78">
        <v>41350</v>
      </c>
      <c r="B1021" s="79">
        <v>2761</v>
      </c>
      <c r="C1021" s="80" t="s">
        <v>53</v>
      </c>
      <c r="D1021" s="80" t="s">
        <v>65</v>
      </c>
      <c r="E1021" s="80" t="s">
        <v>58</v>
      </c>
      <c r="F1021" s="79">
        <v>9</v>
      </c>
      <c r="G1021" s="81">
        <v>8842.5</v>
      </c>
      <c r="H1021" s="81">
        <v>1452.6459</v>
      </c>
    </row>
    <row r="1022" spans="1:8" x14ac:dyDescent="0.25">
      <c r="A1022" s="78">
        <v>41351</v>
      </c>
      <c r="B1022" s="79">
        <v>2397</v>
      </c>
      <c r="C1022" s="80" t="s">
        <v>57</v>
      </c>
      <c r="D1022" s="80" t="s">
        <v>65</v>
      </c>
      <c r="E1022" s="80" t="s">
        <v>55</v>
      </c>
      <c r="F1022" s="79">
        <v>6</v>
      </c>
      <c r="G1022" s="81">
        <v>4446</v>
      </c>
      <c r="H1022" s="81">
        <v>2164.7574000000004</v>
      </c>
    </row>
    <row r="1023" spans="1:8" x14ac:dyDescent="0.25">
      <c r="A1023" s="78">
        <v>41352</v>
      </c>
      <c r="B1023" s="79">
        <v>2762</v>
      </c>
      <c r="C1023" s="80" t="s">
        <v>56</v>
      </c>
      <c r="D1023" s="80" t="s">
        <v>65</v>
      </c>
      <c r="E1023" s="80" t="s">
        <v>58</v>
      </c>
      <c r="F1023" s="79">
        <v>10</v>
      </c>
      <c r="G1023" s="81">
        <v>5760</v>
      </c>
      <c r="H1023" s="81">
        <v>2762.4960000000001</v>
      </c>
    </row>
    <row r="1024" spans="1:8" x14ac:dyDescent="0.25">
      <c r="A1024" s="78">
        <v>41353</v>
      </c>
      <c r="B1024" s="79">
        <v>2398</v>
      </c>
      <c r="C1024" s="80" t="s">
        <v>53</v>
      </c>
      <c r="D1024" s="80" t="s">
        <v>65</v>
      </c>
      <c r="E1024" s="80" t="s">
        <v>55</v>
      </c>
      <c r="F1024" s="79">
        <v>9</v>
      </c>
      <c r="G1024" s="81">
        <v>2214</v>
      </c>
      <c r="H1024" s="81">
        <v>3928.7429999999999</v>
      </c>
    </row>
    <row r="1025" spans="1:8" x14ac:dyDescent="0.25">
      <c r="A1025" s="78">
        <v>41354</v>
      </c>
      <c r="B1025" s="79">
        <v>2763</v>
      </c>
      <c r="C1025" s="80" t="s">
        <v>57</v>
      </c>
      <c r="D1025" s="80" t="s">
        <v>65</v>
      </c>
      <c r="E1025" s="80" t="s">
        <v>59</v>
      </c>
      <c r="F1025" s="79">
        <v>9</v>
      </c>
      <c r="G1025" s="81">
        <v>9585</v>
      </c>
      <c r="H1025" s="81">
        <v>1387.1412</v>
      </c>
    </row>
    <row r="1026" spans="1:8" x14ac:dyDescent="0.25">
      <c r="A1026" s="78">
        <v>41355</v>
      </c>
      <c r="B1026" s="79">
        <v>2399</v>
      </c>
      <c r="C1026" s="80" t="s">
        <v>56</v>
      </c>
      <c r="D1026" s="80" t="s">
        <v>65</v>
      </c>
      <c r="E1026" s="80" t="s">
        <v>55</v>
      </c>
      <c r="F1026" s="79">
        <v>8</v>
      </c>
      <c r="G1026" s="81">
        <v>1926</v>
      </c>
      <c r="H1026" s="81">
        <v>1205.6759999999999</v>
      </c>
    </row>
    <row r="1027" spans="1:8" x14ac:dyDescent="0.25">
      <c r="A1027" s="78">
        <v>41356</v>
      </c>
      <c r="B1027" s="79">
        <v>2764</v>
      </c>
      <c r="C1027" s="80" t="s">
        <v>53</v>
      </c>
      <c r="D1027" s="80" t="s">
        <v>65</v>
      </c>
      <c r="E1027" s="80" t="s">
        <v>59</v>
      </c>
      <c r="F1027" s="79">
        <v>7</v>
      </c>
      <c r="G1027" s="81">
        <v>6384</v>
      </c>
      <c r="H1027" s="81">
        <v>3173.6459999999997</v>
      </c>
    </row>
    <row r="1028" spans="1:8" x14ac:dyDescent="0.25">
      <c r="A1028" s="78">
        <v>41357</v>
      </c>
      <c r="B1028" s="79">
        <v>2400</v>
      </c>
      <c r="C1028" s="80" t="s">
        <v>57</v>
      </c>
      <c r="D1028" s="80" t="s">
        <v>65</v>
      </c>
      <c r="E1028" s="80" t="s">
        <v>58</v>
      </c>
      <c r="F1028" s="79">
        <v>8</v>
      </c>
      <c r="G1028" s="81">
        <v>11160</v>
      </c>
      <c r="H1028" s="81">
        <v>4388.1120000000001</v>
      </c>
    </row>
    <row r="1029" spans="1:8" x14ac:dyDescent="0.25">
      <c r="A1029" s="78">
        <v>41358</v>
      </c>
      <c r="B1029" s="79">
        <v>2765</v>
      </c>
      <c r="C1029" s="80" t="s">
        <v>56</v>
      </c>
      <c r="D1029" s="80" t="s">
        <v>65</v>
      </c>
      <c r="E1029" s="80" t="s">
        <v>59</v>
      </c>
      <c r="F1029" s="79">
        <v>10</v>
      </c>
      <c r="G1029" s="81">
        <v>11250</v>
      </c>
      <c r="H1029" s="81">
        <v>2397.6000000000004</v>
      </c>
    </row>
    <row r="1030" spans="1:8" x14ac:dyDescent="0.25">
      <c r="A1030" s="78">
        <v>41359</v>
      </c>
      <c r="B1030" s="79">
        <v>2401</v>
      </c>
      <c r="C1030" s="80" t="s">
        <v>53</v>
      </c>
      <c r="D1030" s="80" t="s">
        <v>65</v>
      </c>
      <c r="E1030" s="80" t="s">
        <v>58</v>
      </c>
      <c r="F1030" s="79">
        <v>8</v>
      </c>
      <c r="G1030" s="81">
        <v>5640</v>
      </c>
      <c r="H1030" s="81">
        <v>2969.46</v>
      </c>
    </row>
    <row r="1031" spans="1:8" x14ac:dyDescent="0.25">
      <c r="A1031" s="78">
        <v>41360</v>
      </c>
      <c r="B1031" s="79">
        <v>2402</v>
      </c>
      <c r="C1031" s="80" t="s">
        <v>56</v>
      </c>
      <c r="D1031" s="80" t="s">
        <v>65</v>
      </c>
      <c r="E1031" s="80" t="s">
        <v>58</v>
      </c>
      <c r="F1031" s="79">
        <v>10</v>
      </c>
      <c r="G1031" s="81">
        <v>1635</v>
      </c>
      <c r="H1031" s="81">
        <v>612.9615</v>
      </c>
    </row>
    <row r="1032" spans="1:8" x14ac:dyDescent="0.25">
      <c r="A1032" s="78">
        <v>41361</v>
      </c>
      <c r="B1032" s="79">
        <v>2403</v>
      </c>
      <c r="C1032" s="80" t="s">
        <v>57</v>
      </c>
      <c r="D1032" s="80" t="s">
        <v>65</v>
      </c>
      <c r="E1032" s="80" t="s">
        <v>59</v>
      </c>
      <c r="F1032" s="79">
        <v>8</v>
      </c>
      <c r="G1032" s="81">
        <v>9216</v>
      </c>
      <c r="H1032" s="81">
        <v>2406.7583999999997</v>
      </c>
    </row>
    <row r="1033" spans="1:8" x14ac:dyDescent="0.25">
      <c r="A1033" s="78">
        <v>41362</v>
      </c>
      <c r="B1033" s="79">
        <v>2404</v>
      </c>
      <c r="C1033" s="80" t="s">
        <v>53</v>
      </c>
      <c r="D1033" s="80" t="s">
        <v>65</v>
      </c>
      <c r="E1033" s="80" t="s">
        <v>59</v>
      </c>
      <c r="F1033" s="79">
        <v>10</v>
      </c>
      <c r="G1033" s="81">
        <v>7620</v>
      </c>
      <c r="H1033" s="81">
        <v>1853.3745000000001</v>
      </c>
    </row>
    <row r="1034" spans="1:8" x14ac:dyDescent="0.25">
      <c r="A1034" s="78">
        <v>41363</v>
      </c>
      <c r="B1034" s="79">
        <v>2405</v>
      </c>
      <c r="C1034" s="80" t="s">
        <v>56</v>
      </c>
      <c r="D1034" s="80" t="s">
        <v>65</v>
      </c>
      <c r="E1034" s="80" t="s">
        <v>59</v>
      </c>
      <c r="F1034" s="79">
        <v>10</v>
      </c>
      <c r="G1034" s="81">
        <v>5970</v>
      </c>
      <c r="H1034" s="81">
        <v>5246.1374999999998</v>
      </c>
    </row>
    <row r="1035" spans="1:8" x14ac:dyDescent="0.25">
      <c r="A1035" s="78">
        <v>41364</v>
      </c>
      <c r="B1035" s="79">
        <v>2775</v>
      </c>
      <c r="C1035" s="80" t="s">
        <v>57</v>
      </c>
      <c r="D1035" s="80" t="s">
        <v>65</v>
      </c>
      <c r="E1035" s="80" t="s">
        <v>55</v>
      </c>
      <c r="F1035" s="79">
        <v>10</v>
      </c>
      <c r="G1035" s="81">
        <v>6060</v>
      </c>
      <c r="H1035" s="81">
        <v>1452.7839999999999</v>
      </c>
    </row>
    <row r="1036" spans="1:8" x14ac:dyDescent="0.25">
      <c r="A1036" s="78">
        <v>41365</v>
      </c>
      <c r="B1036" s="79">
        <v>2411</v>
      </c>
      <c r="C1036" s="80" t="s">
        <v>56</v>
      </c>
      <c r="D1036" s="80" t="s">
        <v>65</v>
      </c>
      <c r="E1036" s="80" t="s">
        <v>58</v>
      </c>
      <c r="F1036" s="79">
        <v>8</v>
      </c>
      <c r="G1036" s="81">
        <v>5724</v>
      </c>
      <c r="H1036" s="81">
        <v>849.44159999999999</v>
      </c>
    </row>
    <row r="1037" spans="1:8" x14ac:dyDescent="0.25">
      <c r="A1037" s="78">
        <v>41366</v>
      </c>
      <c r="B1037" s="79">
        <v>2776</v>
      </c>
      <c r="C1037" s="80" t="s">
        <v>53</v>
      </c>
      <c r="D1037" s="80" t="s">
        <v>65</v>
      </c>
      <c r="E1037" s="80" t="s">
        <v>55</v>
      </c>
      <c r="F1037" s="79">
        <v>10</v>
      </c>
      <c r="G1037" s="81">
        <v>10350</v>
      </c>
      <c r="H1037" s="81">
        <v>683.51400000000001</v>
      </c>
    </row>
    <row r="1038" spans="1:8" x14ac:dyDescent="0.25">
      <c r="A1038" s="78">
        <v>41367</v>
      </c>
      <c r="B1038" s="79">
        <v>2412</v>
      </c>
      <c r="C1038" s="80" t="s">
        <v>57</v>
      </c>
      <c r="D1038" s="80" t="s">
        <v>65</v>
      </c>
      <c r="E1038" s="80" t="s">
        <v>59</v>
      </c>
      <c r="F1038" s="79">
        <v>6</v>
      </c>
      <c r="G1038" s="81">
        <v>11475</v>
      </c>
      <c r="H1038" s="81">
        <v>3490.2359999999999</v>
      </c>
    </row>
    <row r="1039" spans="1:8" x14ac:dyDescent="0.25">
      <c r="A1039" s="78">
        <v>41368</v>
      </c>
      <c r="B1039" s="79">
        <v>2777</v>
      </c>
      <c r="C1039" s="80" t="s">
        <v>56</v>
      </c>
      <c r="D1039" s="80" t="s">
        <v>65</v>
      </c>
      <c r="E1039" s="80" t="s">
        <v>55</v>
      </c>
      <c r="F1039" s="79">
        <v>9</v>
      </c>
      <c r="G1039" s="81">
        <v>6831</v>
      </c>
      <c r="H1039" s="81">
        <v>852.96420000000001</v>
      </c>
    </row>
    <row r="1040" spans="1:8" x14ac:dyDescent="0.25">
      <c r="A1040" s="78">
        <v>41369</v>
      </c>
      <c r="B1040" s="79">
        <v>2413</v>
      </c>
      <c r="C1040" s="80" t="s">
        <v>53</v>
      </c>
      <c r="D1040" s="80" t="s">
        <v>65</v>
      </c>
      <c r="E1040" s="80" t="s">
        <v>59</v>
      </c>
      <c r="F1040" s="79">
        <v>6</v>
      </c>
      <c r="G1040" s="81">
        <v>5062.5</v>
      </c>
      <c r="H1040" s="81">
        <v>1971.84375</v>
      </c>
    </row>
    <row r="1041" spans="1:8" x14ac:dyDescent="0.25">
      <c r="A1041" s="78">
        <v>41370</v>
      </c>
      <c r="B1041" s="79">
        <v>2778</v>
      </c>
      <c r="C1041" s="80" t="s">
        <v>57</v>
      </c>
      <c r="D1041" s="80" t="s">
        <v>65</v>
      </c>
      <c r="E1041" s="80" t="s">
        <v>58</v>
      </c>
      <c r="F1041" s="79">
        <v>6</v>
      </c>
      <c r="G1041" s="81">
        <v>5778</v>
      </c>
      <c r="H1041" s="81">
        <v>2354.5349999999999</v>
      </c>
    </row>
    <row r="1042" spans="1:8" x14ac:dyDescent="0.25">
      <c r="A1042" s="78">
        <v>41371</v>
      </c>
      <c r="B1042" s="79">
        <v>2414</v>
      </c>
      <c r="C1042" s="80" t="s">
        <v>56</v>
      </c>
      <c r="D1042" s="80" t="s">
        <v>65</v>
      </c>
      <c r="E1042" s="80" t="s">
        <v>59</v>
      </c>
      <c r="F1042" s="79">
        <v>9</v>
      </c>
      <c r="G1042" s="81">
        <v>13432.5</v>
      </c>
      <c r="H1042" s="81">
        <v>2267.4059999999999</v>
      </c>
    </row>
    <row r="1043" spans="1:8" x14ac:dyDescent="0.25">
      <c r="A1043" s="78">
        <v>41372</v>
      </c>
      <c r="B1043" s="79">
        <v>2779</v>
      </c>
      <c r="C1043" s="80" t="s">
        <v>53</v>
      </c>
      <c r="D1043" s="80" t="s">
        <v>65</v>
      </c>
      <c r="E1043" s="80" t="s">
        <v>58</v>
      </c>
      <c r="F1043" s="79">
        <v>8</v>
      </c>
      <c r="G1043" s="81">
        <v>6516</v>
      </c>
      <c r="H1043" s="81">
        <v>683.31119999999999</v>
      </c>
    </row>
    <row r="1044" spans="1:8" x14ac:dyDescent="0.25">
      <c r="A1044" s="78">
        <v>41373</v>
      </c>
      <c r="B1044" s="79">
        <v>2415</v>
      </c>
      <c r="C1044" s="80" t="s">
        <v>57</v>
      </c>
      <c r="D1044" s="80" t="s">
        <v>65</v>
      </c>
      <c r="E1044" s="80" t="s">
        <v>55</v>
      </c>
      <c r="F1044" s="79">
        <v>10</v>
      </c>
      <c r="G1044" s="81">
        <v>7575</v>
      </c>
      <c r="H1044" s="81">
        <v>578.73</v>
      </c>
    </row>
    <row r="1045" spans="1:8" x14ac:dyDescent="0.25">
      <c r="A1045" s="78">
        <v>41374</v>
      </c>
      <c r="B1045" s="79">
        <v>2780</v>
      </c>
      <c r="C1045" s="80" t="s">
        <v>56</v>
      </c>
      <c r="D1045" s="80" t="s">
        <v>65</v>
      </c>
      <c r="E1045" s="80" t="s">
        <v>58</v>
      </c>
      <c r="F1045" s="79">
        <v>6</v>
      </c>
      <c r="G1045" s="81">
        <v>6084</v>
      </c>
      <c r="H1045" s="81">
        <v>1423.1997000000001</v>
      </c>
    </row>
    <row r="1046" spans="1:8" x14ac:dyDescent="0.25">
      <c r="A1046" s="78">
        <v>41375</v>
      </c>
      <c r="B1046" s="79">
        <v>2416</v>
      </c>
      <c r="C1046" s="80" t="s">
        <v>53</v>
      </c>
      <c r="D1046" s="80" t="s">
        <v>65</v>
      </c>
      <c r="E1046" s="80" t="s">
        <v>55</v>
      </c>
      <c r="F1046" s="79">
        <v>9</v>
      </c>
      <c r="G1046" s="81">
        <v>12487.5</v>
      </c>
      <c r="H1046" s="81">
        <v>912.33675000000005</v>
      </c>
    </row>
    <row r="1047" spans="1:8" x14ac:dyDescent="0.25">
      <c r="A1047" s="78">
        <v>41376</v>
      </c>
      <c r="B1047" s="79">
        <v>2781</v>
      </c>
      <c r="C1047" s="80" t="s">
        <v>57</v>
      </c>
      <c r="D1047" s="80" t="s">
        <v>65</v>
      </c>
      <c r="E1047" s="80" t="s">
        <v>59</v>
      </c>
      <c r="F1047" s="79">
        <v>9</v>
      </c>
      <c r="G1047" s="81">
        <v>7506</v>
      </c>
      <c r="H1047" s="81">
        <v>754.35299999999995</v>
      </c>
    </row>
    <row r="1048" spans="1:8" x14ac:dyDescent="0.25">
      <c r="A1048" s="78">
        <v>41377</v>
      </c>
      <c r="B1048" s="79">
        <v>2417</v>
      </c>
      <c r="C1048" s="80" t="s">
        <v>56</v>
      </c>
      <c r="D1048" s="80" t="s">
        <v>65</v>
      </c>
      <c r="E1048" s="80" t="s">
        <v>55</v>
      </c>
      <c r="F1048" s="79">
        <v>7</v>
      </c>
      <c r="G1048" s="81">
        <v>12022.5</v>
      </c>
      <c r="H1048" s="81">
        <v>4181.9063999999998</v>
      </c>
    </row>
    <row r="1049" spans="1:8" x14ac:dyDescent="0.25">
      <c r="A1049" s="78">
        <v>41378</v>
      </c>
      <c r="B1049" s="79">
        <v>2782</v>
      </c>
      <c r="C1049" s="80" t="s">
        <v>53</v>
      </c>
      <c r="D1049" s="80" t="s">
        <v>65</v>
      </c>
      <c r="E1049" s="80" t="s">
        <v>59</v>
      </c>
      <c r="F1049" s="79">
        <v>9</v>
      </c>
      <c r="G1049" s="81">
        <v>4266</v>
      </c>
      <c r="H1049" s="81">
        <v>1736.2619999999997</v>
      </c>
    </row>
    <row r="1050" spans="1:8" x14ac:dyDescent="0.25">
      <c r="A1050" s="78">
        <v>41379</v>
      </c>
      <c r="B1050" s="79">
        <v>2418</v>
      </c>
      <c r="C1050" s="80" t="s">
        <v>57</v>
      </c>
      <c r="D1050" s="80" t="s">
        <v>65</v>
      </c>
      <c r="E1050" s="80" t="s">
        <v>58</v>
      </c>
      <c r="F1050" s="79">
        <v>7</v>
      </c>
      <c r="G1050" s="81">
        <v>3370.5</v>
      </c>
      <c r="H1050" s="81">
        <v>2058.7013999999999</v>
      </c>
    </row>
    <row r="1051" spans="1:8" x14ac:dyDescent="0.25">
      <c r="A1051" s="78">
        <v>41380</v>
      </c>
      <c r="B1051" s="79">
        <v>2783</v>
      </c>
      <c r="C1051" s="80" t="s">
        <v>56</v>
      </c>
      <c r="D1051" s="80" t="s">
        <v>65</v>
      </c>
      <c r="E1051" s="80" t="s">
        <v>59</v>
      </c>
      <c r="F1051" s="79">
        <v>9</v>
      </c>
      <c r="G1051" s="81">
        <v>2673</v>
      </c>
      <c r="H1051" s="81">
        <v>4602.9059999999999</v>
      </c>
    </row>
    <row r="1052" spans="1:8" x14ac:dyDescent="0.25">
      <c r="A1052" s="78">
        <v>41381</v>
      </c>
      <c r="B1052" s="79">
        <v>2419</v>
      </c>
      <c r="C1052" s="80" t="s">
        <v>53</v>
      </c>
      <c r="D1052" s="80" t="s">
        <v>65</v>
      </c>
      <c r="E1052" s="80" t="s">
        <v>58</v>
      </c>
      <c r="F1052" s="79">
        <v>8</v>
      </c>
      <c r="G1052" s="81">
        <v>6048</v>
      </c>
      <c r="H1052" s="81">
        <v>3281.04</v>
      </c>
    </row>
    <row r="1053" spans="1:8" x14ac:dyDescent="0.25">
      <c r="A1053" s="78">
        <v>41382</v>
      </c>
      <c r="B1053" s="79">
        <v>2784</v>
      </c>
      <c r="C1053" s="80" t="s">
        <v>57</v>
      </c>
      <c r="D1053" s="80" t="s">
        <v>65</v>
      </c>
      <c r="E1053" s="80" t="s">
        <v>55</v>
      </c>
      <c r="F1053" s="79">
        <v>8</v>
      </c>
      <c r="G1053" s="81">
        <v>4428</v>
      </c>
      <c r="H1053" s="81">
        <v>721.09979999999996</v>
      </c>
    </row>
    <row r="1054" spans="1:8" x14ac:dyDescent="0.25">
      <c r="A1054" s="78">
        <v>41383</v>
      </c>
      <c r="B1054" s="79">
        <v>2420</v>
      </c>
      <c r="C1054" s="80" t="s">
        <v>56</v>
      </c>
      <c r="D1054" s="80" t="s">
        <v>65</v>
      </c>
      <c r="E1054" s="80" t="s">
        <v>58</v>
      </c>
      <c r="F1054" s="79">
        <v>10</v>
      </c>
      <c r="G1054" s="81">
        <v>5160</v>
      </c>
      <c r="H1054" s="81">
        <v>2085.1559999999999</v>
      </c>
    </row>
    <row r="1055" spans="1:8" x14ac:dyDescent="0.25">
      <c r="A1055" s="78">
        <v>41384</v>
      </c>
      <c r="B1055" s="79">
        <v>2785</v>
      </c>
      <c r="C1055" s="80" t="s">
        <v>53</v>
      </c>
      <c r="D1055" s="80" t="s">
        <v>65</v>
      </c>
      <c r="E1055" s="80" t="s">
        <v>55</v>
      </c>
      <c r="F1055" s="79">
        <v>7</v>
      </c>
      <c r="G1055" s="81">
        <v>14280</v>
      </c>
      <c r="H1055" s="81">
        <v>4382.5320000000002</v>
      </c>
    </row>
    <row r="1056" spans="1:8" x14ac:dyDescent="0.25">
      <c r="A1056" s="78">
        <v>41385</v>
      </c>
      <c r="B1056" s="79">
        <v>2421</v>
      </c>
      <c r="C1056" s="80" t="s">
        <v>57</v>
      </c>
      <c r="D1056" s="80" t="s">
        <v>65</v>
      </c>
      <c r="E1056" s="80" t="s">
        <v>59</v>
      </c>
      <c r="F1056" s="79">
        <v>7</v>
      </c>
      <c r="G1056" s="81">
        <v>11172</v>
      </c>
      <c r="H1056" s="81">
        <v>2141.1137999999996</v>
      </c>
    </row>
    <row r="1057" spans="1:8" x14ac:dyDescent="0.25">
      <c r="A1057" s="78">
        <v>41386</v>
      </c>
      <c r="B1057" s="79">
        <v>2786</v>
      </c>
      <c r="C1057" s="80" t="s">
        <v>56</v>
      </c>
      <c r="D1057" s="80" t="s">
        <v>65</v>
      </c>
      <c r="E1057" s="80" t="s">
        <v>55</v>
      </c>
      <c r="F1057" s="79">
        <v>7</v>
      </c>
      <c r="G1057" s="81">
        <v>11550</v>
      </c>
      <c r="H1057" s="81">
        <v>2089.395</v>
      </c>
    </row>
    <row r="1058" spans="1:8" x14ac:dyDescent="0.25">
      <c r="A1058" s="78">
        <v>41387</v>
      </c>
      <c r="B1058" s="79">
        <v>2422</v>
      </c>
      <c r="C1058" s="80" t="s">
        <v>53</v>
      </c>
      <c r="D1058" s="80" t="s">
        <v>65</v>
      </c>
      <c r="E1058" s="80" t="s">
        <v>59</v>
      </c>
      <c r="F1058" s="79">
        <v>6</v>
      </c>
      <c r="G1058" s="81">
        <v>9828</v>
      </c>
      <c r="H1058" s="81">
        <v>4660.9290000000001</v>
      </c>
    </row>
    <row r="1059" spans="1:8" x14ac:dyDescent="0.25">
      <c r="A1059" s="78">
        <v>41388</v>
      </c>
      <c r="B1059" s="79">
        <v>2787</v>
      </c>
      <c r="C1059" s="80" t="s">
        <v>57</v>
      </c>
      <c r="D1059" s="80" t="s">
        <v>65</v>
      </c>
      <c r="E1059" s="80" t="s">
        <v>58</v>
      </c>
      <c r="F1059" s="79">
        <v>8</v>
      </c>
      <c r="G1059" s="81">
        <v>7200</v>
      </c>
      <c r="H1059" s="81">
        <v>2219.7600000000002</v>
      </c>
    </row>
    <row r="1060" spans="1:8" x14ac:dyDescent="0.25">
      <c r="A1060" s="78">
        <v>41389</v>
      </c>
      <c r="B1060" s="79">
        <v>2423</v>
      </c>
      <c r="C1060" s="80" t="s">
        <v>56</v>
      </c>
      <c r="D1060" s="80" t="s">
        <v>65</v>
      </c>
      <c r="E1060" s="80" t="s">
        <v>59</v>
      </c>
      <c r="F1060" s="79">
        <v>10</v>
      </c>
      <c r="G1060" s="81">
        <v>5130</v>
      </c>
      <c r="H1060" s="81">
        <v>969.31350000000009</v>
      </c>
    </row>
    <row r="1061" spans="1:8" x14ac:dyDescent="0.25">
      <c r="A1061" s="78">
        <v>41390</v>
      </c>
      <c r="B1061" s="79">
        <v>2788</v>
      </c>
      <c r="C1061" s="80" t="s">
        <v>53</v>
      </c>
      <c r="D1061" s="80" t="s">
        <v>65</v>
      </c>
      <c r="E1061" s="80" t="s">
        <v>58</v>
      </c>
      <c r="F1061" s="79">
        <v>10</v>
      </c>
      <c r="G1061" s="81">
        <v>6780</v>
      </c>
      <c r="H1061" s="81">
        <v>1490.922</v>
      </c>
    </row>
    <row r="1062" spans="1:8" x14ac:dyDescent="0.25">
      <c r="A1062" s="78">
        <v>41391</v>
      </c>
      <c r="B1062" s="79">
        <v>2424</v>
      </c>
      <c r="C1062" s="80" t="s">
        <v>57</v>
      </c>
      <c r="D1062" s="80" t="s">
        <v>65</v>
      </c>
      <c r="E1062" s="80" t="s">
        <v>55</v>
      </c>
      <c r="F1062" s="79">
        <v>10</v>
      </c>
      <c r="G1062" s="81">
        <v>2210</v>
      </c>
      <c r="H1062" s="81">
        <v>2978.8589999999999</v>
      </c>
    </row>
    <row r="1063" spans="1:8" x14ac:dyDescent="0.25">
      <c r="A1063" s="78">
        <v>41392</v>
      </c>
      <c r="B1063" s="79">
        <v>2789</v>
      </c>
      <c r="C1063" s="80" t="s">
        <v>56</v>
      </c>
      <c r="D1063" s="80" t="s">
        <v>65</v>
      </c>
      <c r="E1063" s="80" t="s">
        <v>58</v>
      </c>
      <c r="F1063" s="79">
        <v>7</v>
      </c>
      <c r="G1063" s="81">
        <v>5355</v>
      </c>
      <c r="H1063" s="81">
        <v>1920.3029999999999</v>
      </c>
    </row>
    <row r="1064" spans="1:8" x14ac:dyDescent="0.25">
      <c r="A1064" s="78">
        <v>41393</v>
      </c>
      <c r="B1064" s="79">
        <v>2425</v>
      </c>
      <c r="C1064" s="80" t="s">
        <v>53</v>
      </c>
      <c r="D1064" s="80" t="s">
        <v>65</v>
      </c>
      <c r="E1064" s="80" t="s">
        <v>55</v>
      </c>
      <c r="F1064" s="79">
        <v>6</v>
      </c>
      <c r="G1064" s="81">
        <v>3762</v>
      </c>
      <c r="H1064" s="81">
        <v>3857.9309999999996</v>
      </c>
    </row>
    <row r="1065" spans="1:8" x14ac:dyDescent="0.25">
      <c r="A1065" s="78">
        <v>41394</v>
      </c>
      <c r="B1065" s="79">
        <v>2790</v>
      </c>
      <c r="C1065" s="80" t="s">
        <v>57</v>
      </c>
      <c r="D1065" s="80" t="s">
        <v>65</v>
      </c>
      <c r="E1065" s="80" t="s">
        <v>59</v>
      </c>
      <c r="F1065" s="79">
        <v>6</v>
      </c>
      <c r="G1065" s="81">
        <v>4698</v>
      </c>
      <c r="H1065" s="81">
        <v>587.40659999999991</v>
      </c>
    </row>
    <row r="1066" spans="1:8" x14ac:dyDescent="0.25">
      <c r="A1066" s="78">
        <v>41395</v>
      </c>
      <c r="B1066" s="79">
        <v>2426</v>
      </c>
      <c r="C1066" s="80" t="s">
        <v>56</v>
      </c>
      <c r="D1066" s="80" t="s">
        <v>65</v>
      </c>
      <c r="E1066" s="80" t="s">
        <v>55</v>
      </c>
      <c r="F1066" s="79">
        <v>10</v>
      </c>
      <c r="G1066" s="81">
        <v>3660</v>
      </c>
      <c r="H1066" s="81">
        <v>2663.0160000000001</v>
      </c>
    </row>
    <row r="1067" spans="1:8" x14ac:dyDescent="0.25">
      <c r="A1067" s="78">
        <v>41396</v>
      </c>
      <c r="B1067" s="79">
        <v>2791</v>
      </c>
      <c r="C1067" s="80" t="s">
        <v>53</v>
      </c>
      <c r="D1067" s="80" t="s">
        <v>65</v>
      </c>
      <c r="E1067" s="80" t="s">
        <v>59</v>
      </c>
      <c r="F1067" s="79">
        <v>8</v>
      </c>
      <c r="G1067" s="81">
        <v>1608</v>
      </c>
      <c r="H1067" s="81">
        <v>1651.2552000000001</v>
      </c>
    </row>
    <row r="1068" spans="1:8" x14ac:dyDescent="0.25">
      <c r="A1068" s="78">
        <v>41397</v>
      </c>
      <c r="B1068" s="79">
        <v>2427</v>
      </c>
      <c r="C1068" s="80" t="s">
        <v>57</v>
      </c>
      <c r="D1068" s="80" t="s">
        <v>65</v>
      </c>
      <c r="E1068" s="80" t="s">
        <v>58</v>
      </c>
      <c r="F1068" s="79">
        <v>10</v>
      </c>
      <c r="G1068" s="81">
        <v>4160</v>
      </c>
      <c r="H1068" s="81">
        <v>3580.7200000000003</v>
      </c>
    </row>
    <row r="1069" spans="1:8" x14ac:dyDescent="0.25">
      <c r="A1069" s="78">
        <v>41398</v>
      </c>
      <c r="B1069" s="79">
        <v>2792</v>
      </c>
      <c r="C1069" s="80" t="s">
        <v>56</v>
      </c>
      <c r="D1069" s="80" t="s">
        <v>65</v>
      </c>
      <c r="E1069" s="80" t="s">
        <v>59</v>
      </c>
      <c r="F1069" s="79">
        <v>10</v>
      </c>
      <c r="G1069" s="81">
        <v>4120</v>
      </c>
      <c r="H1069" s="81">
        <v>1837.52</v>
      </c>
    </row>
    <row r="1070" spans="1:8" x14ac:dyDescent="0.25">
      <c r="A1070" s="78">
        <v>41399</v>
      </c>
      <c r="B1070" s="79">
        <v>2428</v>
      </c>
      <c r="C1070" s="80" t="s">
        <v>53</v>
      </c>
      <c r="D1070" s="80" t="s">
        <v>65</v>
      </c>
      <c r="E1070" s="80" t="s">
        <v>58</v>
      </c>
      <c r="F1070" s="79">
        <v>8</v>
      </c>
      <c r="G1070" s="81">
        <v>4416</v>
      </c>
      <c r="H1070" s="81">
        <v>2109.0816</v>
      </c>
    </row>
    <row r="1071" spans="1:8" x14ac:dyDescent="0.25">
      <c r="A1071" s="78">
        <v>41400</v>
      </c>
      <c r="B1071" s="79">
        <v>2793</v>
      </c>
      <c r="C1071" s="80" t="s">
        <v>57</v>
      </c>
      <c r="D1071" s="80" t="s">
        <v>65</v>
      </c>
      <c r="E1071" s="80" t="s">
        <v>55</v>
      </c>
      <c r="F1071" s="79">
        <v>6</v>
      </c>
      <c r="G1071" s="81">
        <v>2178</v>
      </c>
      <c r="H1071" s="81">
        <v>2867.7726000000002</v>
      </c>
    </row>
    <row r="1072" spans="1:8" x14ac:dyDescent="0.25">
      <c r="A1072" s="78">
        <v>41401</v>
      </c>
      <c r="B1072" s="79">
        <v>2429</v>
      </c>
      <c r="C1072" s="80" t="s">
        <v>56</v>
      </c>
      <c r="D1072" s="80" t="s">
        <v>65</v>
      </c>
      <c r="E1072" s="80" t="s">
        <v>58</v>
      </c>
      <c r="F1072" s="79">
        <v>8</v>
      </c>
      <c r="G1072" s="81">
        <v>2496</v>
      </c>
      <c r="H1072" s="81">
        <v>5033.1840000000002</v>
      </c>
    </row>
    <row r="1073" spans="1:8" x14ac:dyDescent="0.25">
      <c r="A1073" s="78">
        <v>41767</v>
      </c>
      <c r="B1073" s="79">
        <v>2794</v>
      </c>
      <c r="C1073" s="80" t="s">
        <v>53</v>
      </c>
      <c r="D1073" s="80" t="s">
        <v>65</v>
      </c>
      <c r="E1073" s="80" t="s">
        <v>55</v>
      </c>
      <c r="F1073" s="79">
        <v>6</v>
      </c>
      <c r="G1073" s="81">
        <v>8784</v>
      </c>
      <c r="H1073" s="81">
        <v>2782.1124</v>
      </c>
    </row>
    <row r="1074" spans="1:8" x14ac:dyDescent="0.25">
      <c r="A1074" s="78">
        <v>41768</v>
      </c>
      <c r="B1074" s="79">
        <v>2430</v>
      </c>
      <c r="C1074" s="80" t="s">
        <v>57</v>
      </c>
      <c r="D1074" s="80" t="s">
        <v>65</v>
      </c>
      <c r="E1074" s="80" t="s">
        <v>59</v>
      </c>
      <c r="F1074" s="79">
        <v>9</v>
      </c>
      <c r="G1074" s="81">
        <v>9324</v>
      </c>
      <c r="H1074" s="81">
        <v>1722.1428000000001</v>
      </c>
    </row>
    <row r="1075" spans="1:8" x14ac:dyDescent="0.25">
      <c r="A1075" s="78">
        <v>41769</v>
      </c>
      <c r="B1075" s="79">
        <v>2795</v>
      </c>
      <c r="C1075" s="80" t="s">
        <v>56</v>
      </c>
      <c r="D1075" s="80" t="s">
        <v>65</v>
      </c>
      <c r="E1075" s="80" t="s">
        <v>55</v>
      </c>
      <c r="F1075" s="79">
        <v>10</v>
      </c>
      <c r="G1075" s="81">
        <v>4260</v>
      </c>
      <c r="H1075" s="81">
        <v>1370.0159999999998</v>
      </c>
    </row>
    <row r="1076" spans="1:8" x14ac:dyDescent="0.25">
      <c r="A1076" s="78">
        <v>41770</v>
      </c>
      <c r="B1076" s="79">
        <v>2431</v>
      </c>
      <c r="C1076" s="80" t="s">
        <v>53</v>
      </c>
      <c r="D1076" s="80" t="s">
        <v>65</v>
      </c>
      <c r="E1076" s="80" t="s">
        <v>59</v>
      </c>
      <c r="F1076" s="79">
        <v>8</v>
      </c>
      <c r="G1076" s="81">
        <v>5760</v>
      </c>
      <c r="H1076" s="81">
        <v>2139.2640000000001</v>
      </c>
    </row>
    <row r="1077" spans="1:8" x14ac:dyDescent="0.25">
      <c r="A1077" s="78">
        <v>41771</v>
      </c>
      <c r="B1077" s="79">
        <v>2796</v>
      </c>
      <c r="C1077" s="80" t="s">
        <v>57</v>
      </c>
      <c r="D1077" s="80" t="s">
        <v>65</v>
      </c>
      <c r="E1077" s="80" t="s">
        <v>58</v>
      </c>
      <c r="F1077" s="79">
        <v>9</v>
      </c>
      <c r="G1077" s="81">
        <v>10440</v>
      </c>
      <c r="H1077" s="81">
        <v>3124.17</v>
      </c>
    </row>
    <row r="1078" spans="1:8" x14ac:dyDescent="0.25">
      <c r="A1078" s="78">
        <v>41772</v>
      </c>
      <c r="B1078" s="79">
        <v>2432</v>
      </c>
      <c r="C1078" s="80" t="s">
        <v>56</v>
      </c>
      <c r="D1078" s="80" t="s">
        <v>65</v>
      </c>
      <c r="E1078" s="80" t="s">
        <v>59</v>
      </c>
      <c r="F1078" s="79">
        <v>9</v>
      </c>
      <c r="G1078" s="81">
        <v>9396</v>
      </c>
      <c r="H1078" s="81">
        <v>3484.9763999999996</v>
      </c>
    </row>
    <row r="1079" spans="1:8" x14ac:dyDescent="0.25">
      <c r="A1079" s="78">
        <v>41773</v>
      </c>
      <c r="B1079" s="79">
        <v>2797</v>
      </c>
      <c r="C1079" s="80" t="s">
        <v>53</v>
      </c>
      <c r="D1079" s="80" t="s">
        <v>65</v>
      </c>
      <c r="E1079" s="80" t="s">
        <v>58</v>
      </c>
      <c r="F1079" s="79">
        <v>6</v>
      </c>
      <c r="G1079" s="81">
        <v>13005</v>
      </c>
      <c r="H1079" s="81">
        <v>2521.9295999999999</v>
      </c>
    </row>
    <row r="1080" spans="1:8" x14ac:dyDescent="0.25">
      <c r="A1080" s="78">
        <v>41774</v>
      </c>
      <c r="B1080" s="79">
        <v>2433</v>
      </c>
      <c r="C1080" s="80" t="s">
        <v>57</v>
      </c>
      <c r="D1080" s="80" t="s">
        <v>65</v>
      </c>
      <c r="E1080" s="80" t="s">
        <v>55</v>
      </c>
      <c r="F1080" s="79">
        <v>10</v>
      </c>
      <c r="G1080" s="81">
        <v>13300</v>
      </c>
      <c r="H1080" s="81">
        <v>4205.46</v>
      </c>
    </row>
    <row r="1081" spans="1:8" x14ac:dyDescent="0.25">
      <c r="A1081" s="78">
        <v>41775</v>
      </c>
      <c r="B1081" s="79">
        <v>2798</v>
      </c>
      <c r="C1081" s="80" t="s">
        <v>56</v>
      </c>
      <c r="D1081" s="80" t="s">
        <v>65</v>
      </c>
      <c r="E1081" s="80" t="s">
        <v>58</v>
      </c>
      <c r="F1081" s="79">
        <v>9</v>
      </c>
      <c r="G1081" s="81">
        <v>2475</v>
      </c>
      <c r="H1081" s="81">
        <v>780.12</v>
      </c>
    </row>
    <row r="1082" spans="1:8" x14ac:dyDescent="0.25">
      <c r="A1082" s="78">
        <v>41776</v>
      </c>
      <c r="B1082" s="79">
        <v>2434</v>
      </c>
      <c r="C1082" s="80" t="s">
        <v>53</v>
      </c>
      <c r="D1082" s="80" t="s">
        <v>65</v>
      </c>
      <c r="E1082" s="80" t="s">
        <v>55</v>
      </c>
      <c r="F1082" s="79">
        <v>10</v>
      </c>
      <c r="G1082" s="81">
        <v>14100</v>
      </c>
      <c r="H1082" s="81">
        <v>3058.29</v>
      </c>
    </row>
    <row r="1083" spans="1:8" x14ac:dyDescent="0.25">
      <c r="A1083" s="78">
        <v>41777</v>
      </c>
      <c r="B1083" s="79">
        <v>2799</v>
      </c>
      <c r="C1083" s="80" t="s">
        <v>57</v>
      </c>
      <c r="D1083" s="80" t="s">
        <v>65</v>
      </c>
      <c r="E1083" s="80" t="s">
        <v>59</v>
      </c>
      <c r="F1083" s="79">
        <v>10</v>
      </c>
      <c r="G1083" s="81">
        <v>10440</v>
      </c>
      <c r="H1083" s="81">
        <v>1908.432</v>
      </c>
    </row>
    <row r="1084" spans="1:8" x14ac:dyDescent="0.25">
      <c r="A1084" s="78">
        <v>41778</v>
      </c>
      <c r="B1084" s="79">
        <v>2435</v>
      </c>
      <c r="C1084" s="80" t="s">
        <v>56</v>
      </c>
      <c r="D1084" s="80" t="s">
        <v>65</v>
      </c>
      <c r="E1084" s="80" t="s">
        <v>55</v>
      </c>
      <c r="F1084" s="79">
        <v>9</v>
      </c>
      <c r="G1084" s="81">
        <v>9108</v>
      </c>
      <c r="H1084" s="81">
        <v>969.77430000000004</v>
      </c>
    </row>
    <row r="1085" spans="1:8" x14ac:dyDescent="0.25">
      <c r="A1085" s="78">
        <v>41779</v>
      </c>
      <c r="B1085" s="79">
        <v>2800</v>
      </c>
      <c r="C1085" s="80" t="s">
        <v>53</v>
      </c>
      <c r="D1085" s="80" t="s">
        <v>65</v>
      </c>
      <c r="E1085" s="80" t="s">
        <v>59</v>
      </c>
      <c r="F1085" s="79">
        <v>8</v>
      </c>
      <c r="G1085" s="81">
        <v>11960</v>
      </c>
      <c r="H1085" s="81">
        <v>4174.04</v>
      </c>
    </row>
    <row r="1086" spans="1:8" x14ac:dyDescent="0.25">
      <c r="A1086" s="78">
        <v>41780</v>
      </c>
      <c r="B1086" s="79">
        <v>2436</v>
      </c>
      <c r="C1086" s="80" t="s">
        <v>57</v>
      </c>
      <c r="D1086" s="80" t="s">
        <v>65</v>
      </c>
      <c r="E1086" s="80" t="s">
        <v>58</v>
      </c>
      <c r="F1086" s="79">
        <v>9</v>
      </c>
      <c r="G1086" s="81">
        <v>10422</v>
      </c>
      <c r="H1086" s="81">
        <v>2384.8141500000002</v>
      </c>
    </row>
    <row r="1087" spans="1:8" x14ac:dyDescent="0.25">
      <c r="A1087" s="78">
        <v>41781</v>
      </c>
      <c r="B1087" s="79">
        <v>2801</v>
      </c>
      <c r="C1087" s="80" t="s">
        <v>56</v>
      </c>
      <c r="D1087" s="80" t="s">
        <v>65</v>
      </c>
      <c r="E1087" s="80" t="s">
        <v>59</v>
      </c>
      <c r="F1087" s="79">
        <v>10</v>
      </c>
      <c r="G1087" s="81">
        <v>2650</v>
      </c>
      <c r="H1087" s="81">
        <v>3340.59</v>
      </c>
    </row>
    <row r="1088" spans="1:8" x14ac:dyDescent="0.25">
      <c r="A1088" s="78">
        <v>41782</v>
      </c>
      <c r="B1088" s="79">
        <v>2437</v>
      </c>
      <c r="C1088" s="80" t="s">
        <v>53</v>
      </c>
      <c r="D1088" s="80" t="s">
        <v>65</v>
      </c>
      <c r="E1088" s="80" t="s">
        <v>58</v>
      </c>
      <c r="F1088" s="79">
        <v>7</v>
      </c>
      <c r="G1088" s="81">
        <v>9660</v>
      </c>
      <c r="H1088" s="81">
        <v>2898.9659999999994</v>
      </c>
    </row>
    <row r="1089" spans="1:8" x14ac:dyDescent="0.25">
      <c r="A1089" s="78">
        <v>41783</v>
      </c>
      <c r="B1089" s="79">
        <v>2802</v>
      </c>
      <c r="C1089" s="80" t="s">
        <v>57</v>
      </c>
      <c r="D1089" s="80" t="s">
        <v>65</v>
      </c>
      <c r="E1089" s="80" t="s">
        <v>55</v>
      </c>
      <c r="F1089" s="79">
        <v>9</v>
      </c>
      <c r="G1089" s="81">
        <v>9990</v>
      </c>
      <c r="H1089" s="81">
        <v>5395.8487500000001</v>
      </c>
    </row>
    <row r="1090" spans="1:8" x14ac:dyDescent="0.25">
      <c r="A1090" s="78">
        <v>41784</v>
      </c>
      <c r="B1090" s="79">
        <v>2438</v>
      </c>
      <c r="C1090" s="80" t="s">
        <v>56</v>
      </c>
      <c r="D1090" s="80" t="s">
        <v>65</v>
      </c>
      <c r="E1090" s="80" t="s">
        <v>58</v>
      </c>
      <c r="F1090" s="79">
        <v>9</v>
      </c>
      <c r="G1090" s="81">
        <v>10980</v>
      </c>
      <c r="H1090" s="81">
        <v>851.60879999999997</v>
      </c>
    </row>
    <row r="1091" spans="1:8" x14ac:dyDescent="0.25">
      <c r="A1091" s="78">
        <v>41785</v>
      </c>
      <c r="B1091" s="79">
        <v>2803</v>
      </c>
      <c r="C1091" s="80" t="s">
        <v>53</v>
      </c>
      <c r="D1091" s="80" t="s">
        <v>65</v>
      </c>
      <c r="E1091" s="80" t="s">
        <v>55</v>
      </c>
      <c r="F1091" s="79">
        <v>9</v>
      </c>
      <c r="G1091" s="81">
        <v>10935</v>
      </c>
      <c r="H1091" s="81">
        <v>3368.8548000000001</v>
      </c>
    </row>
    <row r="1092" spans="1:8" x14ac:dyDescent="0.25">
      <c r="A1092" s="78">
        <v>41786</v>
      </c>
      <c r="B1092" s="79">
        <v>2439</v>
      </c>
      <c r="C1092" s="80" t="s">
        <v>57</v>
      </c>
      <c r="D1092" s="80" t="s">
        <v>65</v>
      </c>
      <c r="E1092" s="80" t="s">
        <v>59</v>
      </c>
      <c r="F1092" s="79">
        <v>7</v>
      </c>
      <c r="G1092" s="81">
        <v>8127</v>
      </c>
      <c r="H1092" s="81">
        <v>1466.1108000000002</v>
      </c>
    </row>
    <row r="1093" spans="1:8" x14ac:dyDescent="0.25">
      <c r="A1093" s="78">
        <v>41787</v>
      </c>
      <c r="B1093" s="79">
        <v>2804</v>
      </c>
      <c r="C1093" s="80" t="s">
        <v>56</v>
      </c>
      <c r="D1093" s="80" t="s">
        <v>65</v>
      </c>
      <c r="E1093" s="80" t="s">
        <v>55</v>
      </c>
      <c r="F1093" s="79">
        <v>7</v>
      </c>
      <c r="G1093" s="81">
        <v>4914</v>
      </c>
      <c r="H1093" s="81">
        <v>3646.1880000000001</v>
      </c>
    </row>
    <row r="1094" spans="1:8" x14ac:dyDescent="0.25">
      <c r="A1094" s="78">
        <v>41788</v>
      </c>
      <c r="B1094" s="79">
        <v>2440</v>
      </c>
      <c r="C1094" s="80" t="s">
        <v>53</v>
      </c>
      <c r="D1094" s="80" t="s">
        <v>65</v>
      </c>
      <c r="E1094" s="80" t="s">
        <v>59</v>
      </c>
      <c r="F1094" s="79">
        <v>10</v>
      </c>
      <c r="G1094" s="81">
        <v>8910</v>
      </c>
      <c r="H1094" s="81">
        <v>5103.9450000000006</v>
      </c>
    </row>
    <row r="1095" spans="1:8" x14ac:dyDescent="0.25">
      <c r="A1095" s="78">
        <v>41789</v>
      </c>
      <c r="B1095" s="79">
        <v>2805</v>
      </c>
      <c r="C1095" s="80" t="s">
        <v>57</v>
      </c>
      <c r="D1095" s="80" t="s">
        <v>65</v>
      </c>
      <c r="E1095" s="80" t="s">
        <v>58</v>
      </c>
      <c r="F1095" s="79">
        <v>8</v>
      </c>
      <c r="G1095" s="81">
        <v>10560</v>
      </c>
      <c r="H1095" s="81">
        <v>915.76319999999998</v>
      </c>
    </row>
    <row r="1096" spans="1:8" x14ac:dyDescent="0.25">
      <c r="A1096" s="78">
        <v>41790</v>
      </c>
      <c r="B1096" s="79">
        <v>2441</v>
      </c>
      <c r="C1096" s="80" t="s">
        <v>56</v>
      </c>
      <c r="D1096" s="80" t="s">
        <v>65</v>
      </c>
      <c r="E1096" s="80" t="s">
        <v>59</v>
      </c>
      <c r="F1096" s="79">
        <v>10</v>
      </c>
      <c r="G1096" s="81">
        <v>2280</v>
      </c>
      <c r="H1096" s="81">
        <v>3961.7280000000001</v>
      </c>
    </row>
    <row r="1097" spans="1:8" x14ac:dyDescent="0.25">
      <c r="A1097" s="78">
        <v>41791</v>
      </c>
      <c r="B1097" s="79">
        <v>2806</v>
      </c>
      <c r="C1097" s="80" t="s">
        <v>53</v>
      </c>
      <c r="D1097" s="80" t="s">
        <v>65</v>
      </c>
      <c r="E1097" s="80" t="s">
        <v>58</v>
      </c>
      <c r="F1097" s="79">
        <v>7</v>
      </c>
      <c r="G1097" s="81">
        <v>2131.5</v>
      </c>
      <c r="H1097" s="81">
        <v>3615.0239999999994</v>
      </c>
    </row>
    <row r="1098" spans="1:8" x14ac:dyDescent="0.25">
      <c r="A1098" s="78">
        <v>41792</v>
      </c>
      <c r="B1098" s="79">
        <v>2442</v>
      </c>
      <c r="C1098" s="80" t="s">
        <v>57</v>
      </c>
      <c r="D1098" s="80" t="s">
        <v>65</v>
      </c>
      <c r="E1098" s="80" t="s">
        <v>55</v>
      </c>
      <c r="F1098" s="79">
        <v>7</v>
      </c>
      <c r="G1098" s="81">
        <v>4046</v>
      </c>
      <c r="H1098" s="81">
        <v>2198.1918000000005</v>
      </c>
    </row>
    <row r="1099" spans="1:8" x14ac:dyDescent="0.25">
      <c r="A1099" s="78">
        <v>41793</v>
      </c>
      <c r="B1099" s="79">
        <v>2807</v>
      </c>
      <c r="C1099" s="80" t="s">
        <v>56</v>
      </c>
      <c r="D1099" s="80" t="s">
        <v>65</v>
      </c>
      <c r="E1099" s="80" t="s">
        <v>58</v>
      </c>
      <c r="F1099" s="79">
        <v>7</v>
      </c>
      <c r="G1099" s="81">
        <v>7612.5</v>
      </c>
      <c r="H1099" s="81">
        <v>609.60900000000004</v>
      </c>
    </row>
    <row r="1100" spans="1:8" x14ac:dyDescent="0.25">
      <c r="A1100" s="78">
        <v>41794</v>
      </c>
      <c r="B1100" s="79">
        <v>2443</v>
      </c>
      <c r="C1100" s="80" t="s">
        <v>53</v>
      </c>
      <c r="D1100" s="80" t="s">
        <v>65</v>
      </c>
      <c r="E1100" s="80" t="s">
        <v>55</v>
      </c>
      <c r="F1100" s="79">
        <v>10</v>
      </c>
      <c r="G1100" s="81">
        <v>9080</v>
      </c>
      <c r="H1100" s="81">
        <v>3489.444</v>
      </c>
    </row>
    <row r="1101" spans="1:8" x14ac:dyDescent="0.25">
      <c r="A1101" s="78">
        <v>41795</v>
      </c>
      <c r="B1101" s="79">
        <v>2808</v>
      </c>
      <c r="C1101" s="80" t="s">
        <v>57</v>
      </c>
      <c r="D1101" s="80" t="s">
        <v>65</v>
      </c>
      <c r="E1101" s="80" t="s">
        <v>59</v>
      </c>
      <c r="F1101" s="79">
        <v>6</v>
      </c>
      <c r="G1101" s="81">
        <v>1458</v>
      </c>
      <c r="H1101" s="81">
        <v>653.7672</v>
      </c>
    </row>
    <row r="1102" spans="1:8" x14ac:dyDescent="0.25">
      <c r="A1102" s="78">
        <v>41796</v>
      </c>
      <c r="B1102" s="79">
        <v>2444</v>
      </c>
      <c r="C1102" s="80" t="s">
        <v>56</v>
      </c>
      <c r="D1102" s="80" t="s">
        <v>65</v>
      </c>
      <c r="E1102" s="80" t="s">
        <v>55</v>
      </c>
      <c r="F1102" s="79">
        <v>7</v>
      </c>
      <c r="G1102" s="81">
        <v>3129</v>
      </c>
      <c r="H1102" s="81">
        <v>686.97194999999999</v>
      </c>
    </row>
    <row r="1103" spans="1:8" x14ac:dyDescent="0.25">
      <c r="A1103" s="78">
        <v>41797</v>
      </c>
      <c r="B1103" s="79">
        <v>2809</v>
      </c>
      <c r="C1103" s="80" t="s">
        <v>53</v>
      </c>
      <c r="D1103" s="80" t="s">
        <v>65</v>
      </c>
      <c r="E1103" s="80" t="s">
        <v>59</v>
      </c>
      <c r="F1103" s="79">
        <v>7</v>
      </c>
      <c r="G1103" s="81">
        <v>1858.5</v>
      </c>
      <c r="H1103" s="81">
        <v>3535.7962500000003</v>
      </c>
    </row>
    <row r="1104" spans="1:8" x14ac:dyDescent="0.25">
      <c r="A1104" s="78">
        <v>41798</v>
      </c>
      <c r="B1104" s="79">
        <v>2445</v>
      </c>
      <c r="C1104" s="80" t="s">
        <v>57</v>
      </c>
      <c r="D1104" s="80" t="s">
        <v>65</v>
      </c>
      <c r="E1104" s="80" t="s">
        <v>58</v>
      </c>
      <c r="F1104" s="79">
        <v>10</v>
      </c>
      <c r="G1104" s="81">
        <v>8370</v>
      </c>
      <c r="H1104" s="81">
        <v>3657.69</v>
      </c>
    </row>
    <row r="1105" spans="1:8" x14ac:dyDescent="0.25">
      <c r="A1105" s="78">
        <v>41799</v>
      </c>
      <c r="B1105" s="79">
        <v>2810</v>
      </c>
      <c r="C1105" s="80" t="s">
        <v>56</v>
      </c>
      <c r="D1105" s="80" t="s">
        <v>65</v>
      </c>
      <c r="E1105" s="80" t="s">
        <v>59</v>
      </c>
      <c r="F1105" s="79">
        <v>8</v>
      </c>
      <c r="G1105" s="81">
        <v>10416</v>
      </c>
      <c r="H1105" s="81">
        <v>3102.9264000000003</v>
      </c>
    </row>
    <row r="1106" spans="1:8" x14ac:dyDescent="0.25">
      <c r="A1106" s="78">
        <v>41800</v>
      </c>
      <c r="B1106" s="79">
        <v>2446</v>
      </c>
      <c r="C1106" s="80" t="s">
        <v>53</v>
      </c>
      <c r="D1106" s="80" t="s">
        <v>65</v>
      </c>
      <c r="E1106" s="80" t="s">
        <v>58</v>
      </c>
      <c r="F1106" s="79">
        <v>8</v>
      </c>
      <c r="G1106" s="81">
        <v>8064</v>
      </c>
      <c r="H1106" s="81">
        <v>2483.712</v>
      </c>
    </row>
    <row r="1107" spans="1:8" x14ac:dyDescent="0.25">
      <c r="A1107" s="78">
        <v>41801</v>
      </c>
      <c r="B1107" s="79">
        <v>2811</v>
      </c>
      <c r="C1107" s="80" t="s">
        <v>57</v>
      </c>
      <c r="D1107" s="80" t="s">
        <v>65</v>
      </c>
      <c r="E1107" s="80" t="s">
        <v>55</v>
      </c>
      <c r="F1107" s="79">
        <v>6</v>
      </c>
      <c r="G1107" s="81">
        <v>2214</v>
      </c>
      <c r="H1107" s="81">
        <v>1799.9819999999997</v>
      </c>
    </row>
    <row r="1108" spans="1:8" x14ac:dyDescent="0.25">
      <c r="A1108" s="78">
        <v>41802</v>
      </c>
      <c r="B1108" s="79">
        <v>2447</v>
      </c>
      <c r="C1108" s="80" t="s">
        <v>56</v>
      </c>
      <c r="D1108" s="80" t="s">
        <v>65</v>
      </c>
      <c r="E1108" s="80" t="s">
        <v>58</v>
      </c>
      <c r="F1108" s="79">
        <v>10</v>
      </c>
      <c r="G1108" s="81">
        <v>2900</v>
      </c>
      <c r="H1108" s="81">
        <v>3108.51</v>
      </c>
    </row>
    <row r="1109" spans="1:8" x14ac:dyDescent="0.25">
      <c r="A1109" s="78">
        <v>41803</v>
      </c>
      <c r="B1109" s="79">
        <v>2812</v>
      </c>
      <c r="C1109" s="80" t="s">
        <v>53</v>
      </c>
      <c r="D1109" s="80" t="s">
        <v>65</v>
      </c>
      <c r="E1109" s="80" t="s">
        <v>55</v>
      </c>
      <c r="F1109" s="79">
        <v>6</v>
      </c>
      <c r="G1109" s="81">
        <v>2214</v>
      </c>
      <c r="H1109" s="81">
        <v>1947.8772000000001</v>
      </c>
    </row>
    <row r="1110" spans="1:8" x14ac:dyDescent="0.25">
      <c r="A1110" s="78">
        <v>41804</v>
      </c>
      <c r="B1110" s="79">
        <v>2448</v>
      </c>
      <c r="C1110" s="80" t="s">
        <v>57</v>
      </c>
      <c r="D1110" s="80" t="s">
        <v>65</v>
      </c>
      <c r="E1110" s="80" t="s">
        <v>59</v>
      </c>
      <c r="F1110" s="79">
        <v>9</v>
      </c>
      <c r="G1110" s="81">
        <v>10044</v>
      </c>
      <c r="H1110" s="81">
        <v>2862.54</v>
      </c>
    </row>
    <row r="1111" spans="1:8" x14ac:dyDescent="0.25">
      <c r="A1111" s="78">
        <v>41805</v>
      </c>
      <c r="B1111" s="79">
        <v>2813</v>
      </c>
      <c r="C1111" s="80" t="s">
        <v>56</v>
      </c>
      <c r="D1111" s="80" t="s">
        <v>65</v>
      </c>
      <c r="E1111" s="80" t="s">
        <v>55</v>
      </c>
      <c r="F1111" s="79">
        <v>8</v>
      </c>
      <c r="G1111" s="81">
        <v>5436</v>
      </c>
      <c r="H1111" s="81">
        <v>578.75280000000009</v>
      </c>
    </row>
    <row r="1112" spans="1:8" x14ac:dyDescent="0.25">
      <c r="A1112" s="78">
        <v>41806</v>
      </c>
      <c r="B1112" s="79">
        <v>2449</v>
      </c>
      <c r="C1112" s="80" t="s">
        <v>53</v>
      </c>
      <c r="D1112" s="80" t="s">
        <v>65</v>
      </c>
      <c r="E1112" s="80" t="s">
        <v>59</v>
      </c>
      <c r="F1112" s="79">
        <v>10</v>
      </c>
      <c r="G1112" s="81">
        <v>13850</v>
      </c>
      <c r="H1112" s="81">
        <v>1676.404</v>
      </c>
    </row>
    <row r="1113" spans="1:8" x14ac:dyDescent="0.25">
      <c r="A1113" s="78">
        <v>41807</v>
      </c>
      <c r="B1113" s="79">
        <v>2814</v>
      </c>
      <c r="C1113" s="80" t="s">
        <v>57</v>
      </c>
      <c r="D1113" s="80" t="s">
        <v>65</v>
      </c>
      <c r="E1113" s="80" t="s">
        <v>58</v>
      </c>
      <c r="F1113" s="79">
        <v>7</v>
      </c>
      <c r="G1113" s="81">
        <v>5544</v>
      </c>
      <c r="H1113" s="81">
        <v>1490.2271999999998</v>
      </c>
    </row>
    <row r="1114" spans="1:8" x14ac:dyDescent="0.25">
      <c r="A1114" s="78">
        <v>41808</v>
      </c>
      <c r="B1114" s="79">
        <v>2450</v>
      </c>
      <c r="C1114" s="80" t="s">
        <v>56</v>
      </c>
      <c r="D1114" s="80" t="s">
        <v>65</v>
      </c>
      <c r="E1114" s="80" t="s">
        <v>59</v>
      </c>
      <c r="F1114" s="79">
        <v>9</v>
      </c>
      <c r="G1114" s="81">
        <v>10584</v>
      </c>
      <c r="H1114" s="81">
        <v>2676.6935999999996</v>
      </c>
    </row>
    <row r="1115" spans="1:8" x14ac:dyDescent="0.25">
      <c r="A1115" s="78">
        <v>41809</v>
      </c>
      <c r="B1115" s="79">
        <v>2815</v>
      </c>
      <c r="C1115" s="80" t="s">
        <v>53</v>
      </c>
      <c r="D1115" s="80" t="s">
        <v>65</v>
      </c>
      <c r="E1115" s="80" t="s">
        <v>58</v>
      </c>
      <c r="F1115" s="79">
        <v>8</v>
      </c>
      <c r="G1115" s="81">
        <v>4688</v>
      </c>
      <c r="H1115" s="81">
        <v>5041.9440000000004</v>
      </c>
    </row>
    <row r="1116" spans="1:8" x14ac:dyDescent="0.25">
      <c r="A1116" s="78">
        <v>41810</v>
      </c>
      <c r="B1116" s="79">
        <v>2451</v>
      </c>
      <c r="C1116" s="80" t="s">
        <v>57</v>
      </c>
      <c r="D1116" s="80" t="s">
        <v>65</v>
      </c>
      <c r="E1116" s="80" t="s">
        <v>55</v>
      </c>
      <c r="F1116" s="79">
        <v>9</v>
      </c>
      <c r="G1116" s="81">
        <v>2376</v>
      </c>
      <c r="H1116" s="81">
        <v>881.25840000000005</v>
      </c>
    </row>
    <row r="1117" spans="1:8" x14ac:dyDescent="0.25">
      <c r="A1117" s="78">
        <v>41811</v>
      </c>
      <c r="B1117" s="79">
        <v>2816</v>
      </c>
      <c r="C1117" s="80" t="s">
        <v>56</v>
      </c>
      <c r="D1117" s="80" t="s">
        <v>65</v>
      </c>
      <c r="E1117" s="80" t="s">
        <v>58</v>
      </c>
      <c r="F1117" s="79">
        <v>6</v>
      </c>
      <c r="G1117" s="81">
        <v>9180</v>
      </c>
      <c r="H1117" s="81">
        <v>1172.4695999999999</v>
      </c>
    </row>
    <row r="1118" spans="1:8" x14ac:dyDescent="0.25">
      <c r="A1118" s="78">
        <v>41812</v>
      </c>
      <c r="B1118" s="79">
        <v>2452</v>
      </c>
      <c r="C1118" s="80" t="s">
        <v>53</v>
      </c>
      <c r="D1118" s="80" t="s">
        <v>65</v>
      </c>
      <c r="E1118" s="80" t="s">
        <v>55</v>
      </c>
      <c r="F1118" s="79">
        <v>6</v>
      </c>
      <c r="G1118" s="81">
        <v>1566</v>
      </c>
      <c r="H1118" s="81">
        <v>2028.5964000000004</v>
      </c>
    </row>
    <row r="1119" spans="1:8" x14ac:dyDescent="0.25">
      <c r="A1119" s="78">
        <v>41813</v>
      </c>
      <c r="B1119" s="79">
        <v>2817</v>
      </c>
      <c r="C1119" s="80" t="s">
        <v>57</v>
      </c>
      <c r="D1119" s="80" t="s">
        <v>65</v>
      </c>
      <c r="E1119" s="80" t="s">
        <v>59</v>
      </c>
      <c r="F1119" s="79">
        <v>9</v>
      </c>
      <c r="G1119" s="81">
        <v>3294</v>
      </c>
      <c r="H1119" s="81">
        <v>1251.3905999999999</v>
      </c>
    </row>
    <row r="1120" spans="1:8" x14ac:dyDescent="0.25">
      <c r="A1120" s="78">
        <v>41814</v>
      </c>
      <c r="B1120" s="79">
        <v>2453</v>
      </c>
      <c r="C1120" s="80" t="s">
        <v>56</v>
      </c>
      <c r="D1120" s="80" t="s">
        <v>65</v>
      </c>
      <c r="E1120" s="80" t="s">
        <v>55</v>
      </c>
      <c r="F1120" s="79">
        <v>9</v>
      </c>
      <c r="G1120" s="81">
        <v>1944</v>
      </c>
      <c r="H1120" s="81">
        <v>1673.3951999999999</v>
      </c>
    </row>
    <row r="1121" spans="1:8" x14ac:dyDescent="0.25">
      <c r="A1121" s="78">
        <v>41815</v>
      </c>
      <c r="B1121" s="79">
        <v>2818</v>
      </c>
      <c r="C1121" s="80" t="s">
        <v>53</v>
      </c>
      <c r="D1121" s="80" t="s">
        <v>65</v>
      </c>
      <c r="E1121" s="80" t="s">
        <v>59</v>
      </c>
      <c r="F1121" s="79">
        <v>8</v>
      </c>
      <c r="G1121" s="81">
        <v>7524</v>
      </c>
      <c r="H1121" s="81">
        <v>4315.0140000000001</v>
      </c>
    </row>
    <row r="1122" spans="1:8" x14ac:dyDescent="0.25">
      <c r="A1122" s="78">
        <v>41816</v>
      </c>
      <c r="B1122" s="79">
        <v>2454</v>
      </c>
      <c r="C1122" s="80" t="s">
        <v>57</v>
      </c>
      <c r="D1122" s="80" t="s">
        <v>65</v>
      </c>
      <c r="E1122" s="80" t="s">
        <v>58</v>
      </c>
      <c r="F1122" s="79">
        <v>6</v>
      </c>
      <c r="G1122" s="81">
        <v>3510</v>
      </c>
      <c r="H1122" s="81">
        <v>2724.6374999999998</v>
      </c>
    </row>
    <row r="1123" spans="1:8" x14ac:dyDescent="0.25">
      <c r="A1123" s="78">
        <v>41817</v>
      </c>
      <c r="B1123" s="79">
        <v>2819</v>
      </c>
      <c r="C1123" s="80" t="s">
        <v>56</v>
      </c>
      <c r="D1123" s="80" t="s">
        <v>65</v>
      </c>
      <c r="E1123" s="80" t="s">
        <v>59</v>
      </c>
      <c r="F1123" s="79">
        <v>7</v>
      </c>
      <c r="G1123" s="81">
        <v>4599</v>
      </c>
      <c r="H1123" s="81">
        <v>2021.2605000000001</v>
      </c>
    </row>
    <row r="1124" spans="1:8" x14ac:dyDescent="0.25">
      <c r="A1124" s="78">
        <v>41818</v>
      </c>
      <c r="B1124" s="79">
        <v>2455</v>
      </c>
      <c r="C1124" s="80" t="s">
        <v>53</v>
      </c>
      <c r="D1124" s="80" t="s">
        <v>65</v>
      </c>
      <c r="E1124" s="80" t="s">
        <v>58</v>
      </c>
      <c r="F1124" s="79">
        <v>7</v>
      </c>
      <c r="G1124" s="81">
        <v>9712.5</v>
      </c>
      <c r="H1124" s="81">
        <v>2367.1305000000002</v>
      </c>
    </row>
    <row r="1125" spans="1:8" x14ac:dyDescent="0.25">
      <c r="A1125" s="78">
        <v>41819</v>
      </c>
      <c r="B1125" s="79">
        <v>2820</v>
      </c>
      <c r="C1125" s="80" t="s">
        <v>57</v>
      </c>
      <c r="D1125" s="80" t="s">
        <v>65</v>
      </c>
      <c r="E1125" s="80" t="s">
        <v>55</v>
      </c>
      <c r="F1125" s="79">
        <v>6</v>
      </c>
      <c r="G1125" s="81">
        <v>6876</v>
      </c>
      <c r="H1125" s="81">
        <v>3053.6316000000002</v>
      </c>
    </row>
    <row r="1126" spans="1:8" x14ac:dyDescent="0.25">
      <c r="A1126" s="78">
        <v>41820</v>
      </c>
      <c r="B1126" s="79">
        <v>2456</v>
      </c>
      <c r="C1126" s="80" t="s">
        <v>56</v>
      </c>
      <c r="D1126" s="80" t="s">
        <v>65</v>
      </c>
      <c r="E1126" s="80" t="s">
        <v>58</v>
      </c>
      <c r="F1126" s="79">
        <v>7</v>
      </c>
      <c r="G1126" s="81">
        <v>2009</v>
      </c>
      <c r="H1126" s="81">
        <v>3864.3114999999998</v>
      </c>
    </row>
    <row r="1127" spans="1:8" x14ac:dyDescent="0.25">
      <c r="A1127" s="78">
        <v>41821</v>
      </c>
      <c r="B1127" s="79">
        <v>2821</v>
      </c>
      <c r="C1127" s="80" t="s">
        <v>53</v>
      </c>
      <c r="D1127" s="80" t="s">
        <v>65</v>
      </c>
      <c r="E1127" s="80" t="s">
        <v>55</v>
      </c>
      <c r="F1127" s="79">
        <v>9</v>
      </c>
      <c r="G1127" s="81">
        <v>8316</v>
      </c>
      <c r="H1127" s="81">
        <v>3690.6407999999997</v>
      </c>
    </row>
    <row r="1128" spans="1:8" x14ac:dyDescent="0.25">
      <c r="A1128" s="78">
        <v>41822</v>
      </c>
      <c r="B1128" s="79">
        <v>2457</v>
      </c>
      <c r="C1128" s="80" t="s">
        <v>57</v>
      </c>
      <c r="D1128" s="80" t="s">
        <v>65</v>
      </c>
      <c r="E1128" s="80" t="s">
        <v>59</v>
      </c>
      <c r="F1128" s="79">
        <v>10</v>
      </c>
      <c r="G1128" s="81">
        <v>5550</v>
      </c>
      <c r="H1128" s="81">
        <v>1232.0999999999999</v>
      </c>
    </row>
    <row r="1129" spans="1:8" x14ac:dyDescent="0.25">
      <c r="A1129" s="78">
        <v>41823</v>
      </c>
      <c r="B1129" s="79">
        <v>2822</v>
      </c>
      <c r="C1129" s="80" t="s">
        <v>56</v>
      </c>
      <c r="D1129" s="80" t="s">
        <v>65</v>
      </c>
      <c r="E1129" s="80" t="s">
        <v>55</v>
      </c>
      <c r="F1129" s="79">
        <v>9</v>
      </c>
      <c r="G1129" s="81">
        <v>11880</v>
      </c>
      <c r="H1129" s="81">
        <v>5095.3320000000003</v>
      </c>
    </row>
    <row r="1130" spans="1:8" x14ac:dyDescent="0.25">
      <c r="A1130" s="78">
        <v>41824</v>
      </c>
      <c r="B1130" s="79">
        <v>2458</v>
      </c>
      <c r="C1130" s="80" t="s">
        <v>53</v>
      </c>
      <c r="D1130" s="80" t="s">
        <v>65</v>
      </c>
      <c r="E1130" s="80" t="s">
        <v>59</v>
      </c>
      <c r="F1130" s="79">
        <v>7</v>
      </c>
      <c r="G1130" s="81">
        <v>9954</v>
      </c>
      <c r="H1130" s="81">
        <v>1101.1612499999999</v>
      </c>
    </row>
    <row r="1131" spans="1:8" x14ac:dyDescent="0.25">
      <c r="A1131" s="78">
        <v>41825</v>
      </c>
      <c r="B1131" s="79">
        <v>2823</v>
      </c>
      <c r="C1131" s="80" t="s">
        <v>57</v>
      </c>
      <c r="D1131" s="80" t="s">
        <v>65</v>
      </c>
      <c r="E1131" s="80" t="s">
        <v>58</v>
      </c>
      <c r="F1131" s="79">
        <v>7</v>
      </c>
      <c r="G1131" s="81">
        <v>2044</v>
      </c>
      <c r="H1131" s="81">
        <v>671.45400000000006</v>
      </c>
    </row>
    <row r="1132" spans="1:8" x14ac:dyDescent="0.25">
      <c r="A1132" s="78">
        <v>41826</v>
      </c>
      <c r="B1132" s="79">
        <v>2459</v>
      </c>
      <c r="C1132" s="80" t="s">
        <v>56</v>
      </c>
      <c r="D1132" s="80" t="s">
        <v>65</v>
      </c>
      <c r="E1132" s="80" t="s">
        <v>59</v>
      </c>
      <c r="F1132" s="79">
        <v>7</v>
      </c>
      <c r="G1132" s="81">
        <v>2625</v>
      </c>
      <c r="H1132" s="81">
        <v>2775.1499999999996</v>
      </c>
    </row>
    <row r="1133" spans="1:8" x14ac:dyDescent="0.25">
      <c r="A1133" s="78">
        <v>41827</v>
      </c>
      <c r="B1133" s="79">
        <v>2824</v>
      </c>
      <c r="C1133" s="80" t="s">
        <v>53</v>
      </c>
      <c r="D1133" s="80" t="s">
        <v>65</v>
      </c>
      <c r="E1133" s="80" t="s">
        <v>58</v>
      </c>
      <c r="F1133" s="79">
        <v>10</v>
      </c>
      <c r="G1133" s="81">
        <v>14650</v>
      </c>
      <c r="H1133" s="81">
        <v>3042.2190000000001</v>
      </c>
    </row>
    <row r="1134" spans="1:8" x14ac:dyDescent="0.25">
      <c r="A1134" s="78">
        <v>41828</v>
      </c>
      <c r="B1134" s="79">
        <v>2460</v>
      </c>
      <c r="C1134" s="80" t="s">
        <v>57</v>
      </c>
      <c r="D1134" s="80" t="s">
        <v>65</v>
      </c>
      <c r="E1134" s="80" t="s">
        <v>55</v>
      </c>
      <c r="F1134" s="79">
        <v>9</v>
      </c>
      <c r="G1134" s="81">
        <v>2997</v>
      </c>
      <c r="H1134" s="81">
        <v>5626.8675000000003</v>
      </c>
    </row>
    <row r="1135" spans="1:8" x14ac:dyDescent="0.25">
      <c r="A1135" s="78">
        <v>41829</v>
      </c>
      <c r="B1135" s="79">
        <v>2825</v>
      </c>
      <c r="C1135" s="80" t="s">
        <v>56</v>
      </c>
      <c r="D1135" s="80" t="s">
        <v>65</v>
      </c>
      <c r="E1135" s="80" t="s">
        <v>58</v>
      </c>
      <c r="F1135" s="79">
        <v>8</v>
      </c>
      <c r="G1135" s="81">
        <v>11070</v>
      </c>
      <c r="H1135" s="81">
        <v>940.5071999999999</v>
      </c>
    </row>
    <row r="1136" spans="1:8" x14ac:dyDescent="0.25">
      <c r="A1136" s="78">
        <v>40909</v>
      </c>
      <c r="B1136" s="79">
        <v>2461</v>
      </c>
      <c r="C1136" s="80" t="s">
        <v>53</v>
      </c>
      <c r="D1136" s="80" t="s">
        <v>64</v>
      </c>
      <c r="E1136" s="80" t="s">
        <v>55</v>
      </c>
      <c r="F1136" s="79">
        <v>10</v>
      </c>
      <c r="G1136" s="81">
        <v>8370</v>
      </c>
      <c r="H1136" s="81">
        <v>3260.9519999999998</v>
      </c>
    </row>
    <row r="1137" spans="1:8" x14ac:dyDescent="0.25">
      <c r="A1137" s="78">
        <v>40910</v>
      </c>
      <c r="B1137" s="79">
        <v>2826</v>
      </c>
      <c r="C1137" s="80" t="s">
        <v>57</v>
      </c>
      <c r="D1137" s="80" t="s">
        <v>64</v>
      </c>
      <c r="E1137" s="80" t="s">
        <v>59</v>
      </c>
      <c r="F1137" s="79">
        <v>6</v>
      </c>
      <c r="G1137" s="81">
        <v>10080</v>
      </c>
      <c r="H1137" s="81">
        <v>2938.5719999999997</v>
      </c>
    </row>
    <row r="1138" spans="1:8" x14ac:dyDescent="0.25">
      <c r="A1138" s="78">
        <v>40911</v>
      </c>
      <c r="B1138" s="79">
        <v>2462</v>
      </c>
      <c r="C1138" s="80" t="s">
        <v>56</v>
      </c>
      <c r="D1138" s="80" t="s">
        <v>64</v>
      </c>
      <c r="E1138" s="80" t="s">
        <v>55</v>
      </c>
      <c r="F1138" s="79">
        <v>6</v>
      </c>
      <c r="G1138" s="81">
        <v>7560</v>
      </c>
      <c r="H1138" s="81">
        <v>2281.6080000000002</v>
      </c>
    </row>
    <row r="1139" spans="1:8" x14ac:dyDescent="0.25">
      <c r="A1139" s="78">
        <v>40913</v>
      </c>
      <c r="B1139" s="79">
        <v>2827</v>
      </c>
      <c r="C1139" s="80" t="s">
        <v>53</v>
      </c>
      <c r="D1139" s="80" t="s">
        <v>64</v>
      </c>
      <c r="E1139" s="80" t="s">
        <v>59</v>
      </c>
      <c r="F1139" s="79">
        <v>8</v>
      </c>
      <c r="G1139" s="81">
        <v>7248</v>
      </c>
      <c r="H1139" s="81">
        <v>1923.2568000000001</v>
      </c>
    </row>
    <row r="1140" spans="1:8" x14ac:dyDescent="0.25">
      <c r="A1140" s="78">
        <v>40914</v>
      </c>
      <c r="B1140" s="79">
        <v>2463</v>
      </c>
      <c r="C1140" s="80" t="s">
        <v>57</v>
      </c>
      <c r="D1140" s="80" t="s">
        <v>64</v>
      </c>
      <c r="E1140" s="80" t="s">
        <v>58</v>
      </c>
      <c r="F1140" s="79">
        <v>10</v>
      </c>
      <c r="G1140" s="81">
        <v>14025</v>
      </c>
      <c r="H1140" s="81">
        <v>1848.4950000000003</v>
      </c>
    </row>
    <row r="1141" spans="1:8" x14ac:dyDescent="0.25">
      <c r="A1141" s="78">
        <v>40915</v>
      </c>
      <c r="B1141" s="79">
        <v>2828</v>
      </c>
      <c r="C1141" s="80" t="s">
        <v>56</v>
      </c>
      <c r="D1141" s="80" t="s">
        <v>64</v>
      </c>
      <c r="E1141" s="80" t="s">
        <v>59</v>
      </c>
      <c r="F1141" s="79">
        <v>8</v>
      </c>
      <c r="G1141" s="81">
        <v>2256</v>
      </c>
      <c r="H1141" s="81">
        <v>1967.232</v>
      </c>
    </row>
    <row r="1142" spans="1:8" x14ac:dyDescent="0.25">
      <c r="A1142" s="78">
        <v>40916</v>
      </c>
      <c r="B1142" s="79">
        <v>2464</v>
      </c>
      <c r="C1142" s="80" t="s">
        <v>53</v>
      </c>
      <c r="D1142" s="80" t="s">
        <v>64</v>
      </c>
      <c r="E1142" s="80" t="s">
        <v>58</v>
      </c>
      <c r="F1142" s="79">
        <v>6</v>
      </c>
      <c r="G1142" s="81">
        <v>11002.5</v>
      </c>
      <c r="H1142" s="81">
        <v>4562.73675</v>
      </c>
    </row>
    <row r="1143" spans="1:8" x14ac:dyDescent="0.25">
      <c r="A1143" s="78">
        <v>40917</v>
      </c>
      <c r="B1143" s="79">
        <v>2829</v>
      </c>
      <c r="C1143" s="80" t="s">
        <v>57</v>
      </c>
      <c r="D1143" s="80" t="s">
        <v>64</v>
      </c>
      <c r="E1143" s="80" t="s">
        <v>55</v>
      </c>
      <c r="F1143" s="79">
        <v>10</v>
      </c>
      <c r="G1143" s="81">
        <v>10300</v>
      </c>
      <c r="H1143" s="81">
        <v>2440.482</v>
      </c>
    </row>
    <row r="1144" spans="1:8" x14ac:dyDescent="0.25">
      <c r="A1144" s="78">
        <v>40918</v>
      </c>
      <c r="B1144" s="79">
        <v>2465</v>
      </c>
      <c r="C1144" s="80" t="s">
        <v>56</v>
      </c>
      <c r="D1144" s="80" t="s">
        <v>64</v>
      </c>
      <c r="E1144" s="80" t="s">
        <v>58</v>
      </c>
      <c r="F1144" s="79">
        <v>8</v>
      </c>
      <c r="G1144" s="81">
        <v>5832</v>
      </c>
      <c r="H1144" s="81">
        <v>1251.2556</v>
      </c>
    </row>
    <row r="1145" spans="1:8" x14ac:dyDescent="0.25">
      <c r="A1145" s="78">
        <v>40919</v>
      </c>
      <c r="B1145" s="79">
        <v>2830</v>
      </c>
      <c r="C1145" s="80" t="s">
        <v>53</v>
      </c>
      <c r="D1145" s="80" t="s">
        <v>64</v>
      </c>
      <c r="E1145" s="80" t="s">
        <v>55</v>
      </c>
      <c r="F1145" s="79">
        <v>7</v>
      </c>
      <c r="G1145" s="81">
        <v>2173.5</v>
      </c>
      <c r="H1145" s="81">
        <v>3364.5779999999995</v>
      </c>
    </row>
    <row r="1146" spans="1:8" x14ac:dyDescent="0.25">
      <c r="A1146" s="78">
        <v>40920</v>
      </c>
      <c r="B1146" s="79">
        <v>2466</v>
      </c>
      <c r="C1146" s="80" t="s">
        <v>57</v>
      </c>
      <c r="D1146" s="80" t="s">
        <v>64</v>
      </c>
      <c r="E1146" s="80" t="s">
        <v>59</v>
      </c>
      <c r="F1146" s="79">
        <v>6</v>
      </c>
      <c r="G1146" s="81">
        <v>3546</v>
      </c>
      <c r="H1146" s="81">
        <v>2980.7676000000001</v>
      </c>
    </row>
    <row r="1147" spans="1:8" x14ac:dyDescent="0.25">
      <c r="A1147" s="78">
        <v>40921</v>
      </c>
      <c r="B1147" s="79">
        <v>2831</v>
      </c>
      <c r="C1147" s="80" t="s">
        <v>56</v>
      </c>
      <c r="D1147" s="80" t="s">
        <v>64</v>
      </c>
      <c r="E1147" s="80" t="s">
        <v>55</v>
      </c>
      <c r="F1147" s="79">
        <v>6</v>
      </c>
      <c r="G1147" s="81">
        <v>6439.5</v>
      </c>
      <c r="H1147" s="81">
        <v>901.31534999999997</v>
      </c>
    </row>
    <row r="1148" spans="1:8" x14ac:dyDescent="0.25">
      <c r="A1148" s="78">
        <v>40922</v>
      </c>
      <c r="B1148" s="79">
        <v>2467</v>
      </c>
      <c r="C1148" s="80" t="s">
        <v>53</v>
      </c>
      <c r="D1148" s="80" t="s">
        <v>64</v>
      </c>
      <c r="E1148" s="80" t="s">
        <v>59</v>
      </c>
      <c r="F1148" s="79">
        <v>10</v>
      </c>
      <c r="G1148" s="81">
        <v>14300</v>
      </c>
      <c r="H1148" s="81">
        <v>5694.26</v>
      </c>
    </row>
    <row r="1149" spans="1:8" x14ac:dyDescent="0.25">
      <c r="A1149" s="78">
        <v>40923</v>
      </c>
      <c r="B1149" s="79">
        <v>2832</v>
      </c>
      <c r="C1149" s="80" t="s">
        <v>57</v>
      </c>
      <c r="D1149" s="80" t="s">
        <v>64</v>
      </c>
      <c r="E1149" s="80" t="s">
        <v>58</v>
      </c>
      <c r="F1149" s="79">
        <v>8</v>
      </c>
      <c r="G1149" s="81">
        <v>12060</v>
      </c>
      <c r="H1149" s="81">
        <v>2411.0352000000003</v>
      </c>
    </row>
    <row r="1150" spans="1:8" x14ac:dyDescent="0.25">
      <c r="A1150" s="78">
        <v>40924</v>
      </c>
      <c r="B1150" s="79">
        <v>2468</v>
      </c>
      <c r="C1150" s="80" t="s">
        <v>56</v>
      </c>
      <c r="D1150" s="80" t="s">
        <v>64</v>
      </c>
      <c r="E1150" s="80" t="s">
        <v>59</v>
      </c>
      <c r="F1150" s="79">
        <v>9</v>
      </c>
      <c r="G1150" s="81">
        <v>4104</v>
      </c>
      <c r="H1150" s="81">
        <v>632.22119999999995</v>
      </c>
    </row>
    <row r="1151" spans="1:8" x14ac:dyDescent="0.25">
      <c r="A1151" s="78">
        <v>40925</v>
      </c>
      <c r="B1151" s="79">
        <v>2833</v>
      </c>
      <c r="C1151" s="80" t="s">
        <v>53</v>
      </c>
      <c r="D1151" s="80" t="s">
        <v>64</v>
      </c>
      <c r="E1151" s="80" t="s">
        <v>58</v>
      </c>
      <c r="F1151" s="79">
        <v>8</v>
      </c>
      <c r="G1151" s="81">
        <v>10640</v>
      </c>
      <c r="H1151" s="81">
        <v>2694.0480000000002</v>
      </c>
    </row>
    <row r="1152" spans="1:8" x14ac:dyDescent="0.25">
      <c r="A1152" s="78">
        <v>40926</v>
      </c>
      <c r="B1152" s="79">
        <v>2469</v>
      </c>
      <c r="C1152" s="80" t="s">
        <v>57</v>
      </c>
      <c r="D1152" s="80" t="s">
        <v>64</v>
      </c>
      <c r="E1152" s="80" t="s">
        <v>55</v>
      </c>
      <c r="F1152" s="79">
        <v>6</v>
      </c>
      <c r="G1152" s="81">
        <v>3654</v>
      </c>
      <c r="H1152" s="81">
        <v>2649.8807999999999</v>
      </c>
    </row>
    <row r="1153" spans="1:8" x14ac:dyDescent="0.25">
      <c r="A1153" s="78">
        <v>40927</v>
      </c>
      <c r="B1153" s="79">
        <v>2834</v>
      </c>
      <c r="C1153" s="80" t="s">
        <v>56</v>
      </c>
      <c r="D1153" s="80" t="s">
        <v>64</v>
      </c>
      <c r="E1153" s="80" t="s">
        <v>58</v>
      </c>
      <c r="F1153" s="79">
        <v>8</v>
      </c>
      <c r="G1153" s="81">
        <v>7440</v>
      </c>
      <c r="H1153" s="81">
        <v>1705.2479999999998</v>
      </c>
    </row>
    <row r="1154" spans="1:8" x14ac:dyDescent="0.25">
      <c r="A1154" s="78">
        <v>40928</v>
      </c>
      <c r="B1154" s="79">
        <v>2470</v>
      </c>
      <c r="C1154" s="80" t="s">
        <v>53</v>
      </c>
      <c r="D1154" s="80" t="s">
        <v>64</v>
      </c>
      <c r="E1154" s="80" t="s">
        <v>55</v>
      </c>
      <c r="F1154" s="79">
        <v>10</v>
      </c>
      <c r="G1154" s="81">
        <v>9840</v>
      </c>
      <c r="H1154" s="81">
        <v>3874.5</v>
      </c>
    </row>
    <row r="1155" spans="1:8" x14ac:dyDescent="0.25">
      <c r="A1155" s="78">
        <v>40929</v>
      </c>
      <c r="B1155" s="79">
        <v>2835</v>
      </c>
      <c r="C1155" s="80" t="s">
        <v>57</v>
      </c>
      <c r="D1155" s="80" t="s">
        <v>64</v>
      </c>
      <c r="E1155" s="80" t="s">
        <v>59</v>
      </c>
      <c r="F1155" s="79">
        <v>6</v>
      </c>
      <c r="G1155" s="81">
        <v>7128</v>
      </c>
      <c r="H1155" s="81">
        <v>2157.6456000000003</v>
      </c>
    </row>
    <row r="1156" spans="1:8" x14ac:dyDescent="0.25">
      <c r="A1156" s="78">
        <v>40930</v>
      </c>
      <c r="B1156" s="79">
        <v>2471</v>
      </c>
      <c r="C1156" s="80" t="s">
        <v>56</v>
      </c>
      <c r="D1156" s="80" t="s">
        <v>64</v>
      </c>
      <c r="E1156" s="80" t="s">
        <v>55</v>
      </c>
      <c r="F1156" s="79">
        <v>9</v>
      </c>
      <c r="G1156" s="81">
        <v>10440</v>
      </c>
      <c r="H1156" s="81">
        <v>3222.8279999999995</v>
      </c>
    </row>
    <row r="1157" spans="1:8" x14ac:dyDescent="0.25">
      <c r="A1157" s="78">
        <v>40931</v>
      </c>
      <c r="B1157" s="79">
        <v>2836</v>
      </c>
      <c r="C1157" s="80" t="s">
        <v>53</v>
      </c>
      <c r="D1157" s="80" t="s">
        <v>64</v>
      </c>
      <c r="E1157" s="80" t="s">
        <v>59</v>
      </c>
      <c r="F1157" s="79">
        <v>6</v>
      </c>
      <c r="G1157" s="81">
        <v>2412</v>
      </c>
      <c r="H1157" s="81">
        <v>2929.1328000000003</v>
      </c>
    </row>
    <row r="1158" spans="1:8" x14ac:dyDescent="0.25">
      <c r="A1158" s="78">
        <v>40932</v>
      </c>
      <c r="B1158" s="79">
        <v>2472</v>
      </c>
      <c r="C1158" s="80" t="s">
        <v>57</v>
      </c>
      <c r="D1158" s="80" t="s">
        <v>64</v>
      </c>
      <c r="E1158" s="80" t="s">
        <v>58</v>
      </c>
      <c r="F1158" s="79">
        <v>9</v>
      </c>
      <c r="G1158" s="81">
        <v>2794.5</v>
      </c>
      <c r="H1158" s="81">
        <v>5992.8052500000003</v>
      </c>
    </row>
    <row r="1159" spans="1:8" x14ac:dyDescent="0.25">
      <c r="A1159" s="78">
        <v>40933</v>
      </c>
      <c r="B1159" s="79">
        <v>2837</v>
      </c>
      <c r="C1159" s="80" t="s">
        <v>56</v>
      </c>
      <c r="D1159" s="80" t="s">
        <v>64</v>
      </c>
      <c r="E1159" s="80" t="s">
        <v>59</v>
      </c>
      <c r="F1159" s="79">
        <v>8</v>
      </c>
      <c r="G1159" s="81">
        <v>2988</v>
      </c>
      <c r="H1159" s="81">
        <v>1167.4115999999999</v>
      </c>
    </row>
    <row r="1160" spans="1:8" x14ac:dyDescent="0.25">
      <c r="A1160" s="78">
        <v>40934</v>
      </c>
      <c r="B1160" s="79">
        <v>2473</v>
      </c>
      <c r="C1160" s="80" t="s">
        <v>53</v>
      </c>
      <c r="D1160" s="80" t="s">
        <v>64</v>
      </c>
      <c r="E1160" s="80" t="s">
        <v>58</v>
      </c>
      <c r="F1160" s="79">
        <v>7</v>
      </c>
      <c r="G1160" s="81">
        <v>4830</v>
      </c>
      <c r="H1160" s="81">
        <v>3731.1750000000002</v>
      </c>
    </row>
    <row r="1161" spans="1:8" x14ac:dyDescent="0.25">
      <c r="A1161" s="78">
        <v>40935</v>
      </c>
      <c r="B1161" s="79">
        <v>2838</v>
      </c>
      <c r="C1161" s="80" t="s">
        <v>57</v>
      </c>
      <c r="D1161" s="80" t="s">
        <v>64</v>
      </c>
      <c r="E1161" s="80" t="s">
        <v>55</v>
      </c>
      <c r="F1161" s="79">
        <v>8</v>
      </c>
      <c r="G1161" s="81">
        <v>8760</v>
      </c>
      <c r="H1161" s="81">
        <v>1515.8303999999998</v>
      </c>
    </row>
    <row r="1162" spans="1:8" x14ac:dyDescent="0.25">
      <c r="A1162" s="78">
        <v>40936</v>
      </c>
      <c r="B1162" s="79">
        <v>2474</v>
      </c>
      <c r="C1162" s="80" t="s">
        <v>56</v>
      </c>
      <c r="D1162" s="80" t="s">
        <v>64</v>
      </c>
      <c r="E1162" s="80" t="s">
        <v>58</v>
      </c>
      <c r="F1162" s="79">
        <v>6</v>
      </c>
      <c r="G1162" s="81">
        <v>1377</v>
      </c>
      <c r="H1162" s="81">
        <v>533.31209999999987</v>
      </c>
    </row>
    <row r="1163" spans="1:8" x14ac:dyDescent="0.25">
      <c r="A1163" s="78">
        <v>40937</v>
      </c>
      <c r="B1163" s="79">
        <v>2839</v>
      </c>
      <c r="C1163" s="80" t="s">
        <v>53</v>
      </c>
      <c r="D1163" s="80" t="s">
        <v>64</v>
      </c>
      <c r="E1163" s="80" t="s">
        <v>55</v>
      </c>
      <c r="F1163" s="79">
        <v>8</v>
      </c>
      <c r="G1163" s="81">
        <v>10704</v>
      </c>
      <c r="H1163" s="81">
        <v>1048.1891999999998</v>
      </c>
    </row>
    <row r="1164" spans="1:8" x14ac:dyDescent="0.25">
      <c r="A1164" s="78">
        <v>40938</v>
      </c>
      <c r="B1164" s="79">
        <v>2475</v>
      </c>
      <c r="C1164" s="80" t="s">
        <v>57</v>
      </c>
      <c r="D1164" s="80" t="s">
        <v>64</v>
      </c>
      <c r="E1164" s="80" t="s">
        <v>59</v>
      </c>
      <c r="F1164" s="79">
        <v>7</v>
      </c>
      <c r="G1164" s="81">
        <v>4830</v>
      </c>
      <c r="H1164" s="81">
        <v>3560.6760000000004</v>
      </c>
    </row>
    <row r="1165" spans="1:8" x14ac:dyDescent="0.25">
      <c r="A1165" s="78">
        <v>40939</v>
      </c>
      <c r="B1165" s="79">
        <v>2840</v>
      </c>
      <c r="C1165" s="80" t="s">
        <v>56</v>
      </c>
      <c r="D1165" s="80" t="s">
        <v>64</v>
      </c>
      <c r="E1165" s="80" t="s">
        <v>55</v>
      </c>
      <c r="F1165" s="79">
        <v>9</v>
      </c>
      <c r="G1165" s="81">
        <v>2268</v>
      </c>
      <c r="H1165" s="81">
        <v>990.20879999999988</v>
      </c>
    </row>
    <row r="1166" spans="1:8" x14ac:dyDescent="0.25">
      <c r="A1166" s="78">
        <v>40940</v>
      </c>
      <c r="B1166" s="79">
        <v>2476</v>
      </c>
      <c r="C1166" s="80" t="s">
        <v>53</v>
      </c>
      <c r="D1166" s="80" t="s">
        <v>64</v>
      </c>
      <c r="E1166" s="80" t="s">
        <v>59</v>
      </c>
      <c r="F1166" s="79">
        <v>8</v>
      </c>
      <c r="G1166" s="81">
        <v>4656</v>
      </c>
      <c r="H1166" s="81">
        <v>4615.26</v>
      </c>
    </row>
    <row r="1167" spans="1:8" x14ac:dyDescent="0.25">
      <c r="A1167" s="78">
        <v>40941</v>
      </c>
      <c r="B1167" s="79">
        <v>2841</v>
      </c>
      <c r="C1167" s="80" t="s">
        <v>57</v>
      </c>
      <c r="D1167" s="80" t="s">
        <v>64</v>
      </c>
      <c r="E1167" s="80" t="s">
        <v>58</v>
      </c>
      <c r="F1167" s="79">
        <v>6</v>
      </c>
      <c r="G1167" s="81">
        <v>3510</v>
      </c>
      <c r="H1167" s="81">
        <v>591.2595</v>
      </c>
    </row>
    <row r="1168" spans="1:8" x14ac:dyDescent="0.25">
      <c r="A1168" s="78">
        <v>40942</v>
      </c>
      <c r="B1168" s="79">
        <v>2477</v>
      </c>
      <c r="C1168" s="80" t="s">
        <v>56</v>
      </c>
      <c r="D1168" s="80" t="s">
        <v>64</v>
      </c>
      <c r="E1168" s="80" t="s">
        <v>59</v>
      </c>
      <c r="F1168" s="79">
        <v>10</v>
      </c>
      <c r="G1168" s="81">
        <v>6060</v>
      </c>
      <c r="H1168" s="81">
        <v>601.75800000000004</v>
      </c>
    </row>
    <row r="1169" spans="1:8" x14ac:dyDescent="0.25">
      <c r="A1169" s="78">
        <v>40943</v>
      </c>
      <c r="B1169" s="79">
        <v>2842</v>
      </c>
      <c r="C1169" s="80" t="s">
        <v>53</v>
      </c>
      <c r="D1169" s="80" t="s">
        <v>64</v>
      </c>
      <c r="E1169" s="80" t="s">
        <v>58</v>
      </c>
      <c r="F1169" s="79">
        <v>10</v>
      </c>
      <c r="G1169" s="81">
        <v>2100</v>
      </c>
      <c r="H1169" s="81">
        <v>2436.84</v>
      </c>
    </row>
    <row r="1170" spans="1:8" x14ac:dyDescent="0.25">
      <c r="A1170" s="78">
        <v>40944</v>
      </c>
      <c r="B1170" s="79">
        <v>2478</v>
      </c>
      <c r="C1170" s="80" t="s">
        <v>57</v>
      </c>
      <c r="D1170" s="80" t="s">
        <v>64</v>
      </c>
      <c r="E1170" s="80" t="s">
        <v>55</v>
      </c>
      <c r="F1170" s="79">
        <v>6</v>
      </c>
      <c r="G1170" s="81">
        <v>4302</v>
      </c>
      <c r="H1170" s="81">
        <v>921.27329999999995</v>
      </c>
    </row>
    <row r="1171" spans="1:8" x14ac:dyDescent="0.25">
      <c r="A1171" s="78">
        <v>40945</v>
      </c>
      <c r="B1171" s="79">
        <v>2843</v>
      </c>
      <c r="C1171" s="80" t="s">
        <v>56</v>
      </c>
      <c r="D1171" s="80" t="s">
        <v>64</v>
      </c>
      <c r="E1171" s="80" t="s">
        <v>58</v>
      </c>
      <c r="F1171" s="79">
        <v>6</v>
      </c>
      <c r="G1171" s="81">
        <v>4950</v>
      </c>
      <c r="H1171" s="81">
        <v>3771.9</v>
      </c>
    </row>
    <row r="1172" spans="1:8" x14ac:dyDescent="0.25">
      <c r="A1172" s="78">
        <v>40946</v>
      </c>
      <c r="B1172" s="79">
        <v>2479</v>
      </c>
      <c r="C1172" s="80" t="s">
        <v>53</v>
      </c>
      <c r="D1172" s="80" t="s">
        <v>64</v>
      </c>
      <c r="E1172" s="80" t="s">
        <v>55</v>
      </c>
      <c r="F1172" s="79">
        <v>9</v>
      </c>
      <c r="G1172" s="81">
        <v>8586</v>
      </c>
      <c r="H1172" s="81">
        <v>6004.4759999999997</v>
      </c>
    </row>
    <row r="1173" spans="1:8" x14ac:dyDescent="0.25">
      <c r="A1173" s="78">
        <v>40947</v>
      </c>
      <c r="B1173" s="79">
        <v>2844</v>
      </c>
      <c r="C1173" s="80" t="s">
        <v>57</v>
      </c>
      <c r="D1173" s="80" t="s">
        <v>64</v>
      </c>
      <c r="E1173" s="80" t="s">
        <v>59</v>
      </c>
      <c r="F1173" s="79">
        <v>8</v>
      </c>
      <c r="G1173" s="81">
        <v>4176</v>
      </c>
      <c r="H1173" s="81">
        <v>2659.6943999999994</v>
      </c>
    </row>
    <row r="1174" spans="1:8" x14ac:dyDescent="0.25">
      <c r="A1174" s="78">
        <v>40948</v>
      </c>
      <c r="B1174" s="79">
        <v>2480</v>
      </c>
      <c r="C1174" s="80" t="s">
        <v>56</v>
      </c>
      <c r="D1174" s="80" t="s">
        <v>64</v>
      </c>
      <c r="E1174" s="80" t="s">
        <v>55</v>
      </c>
      <c r="F1174" s="79">
        <v>7</v>
      </c>
      <c r="G1174" s="81">
        <v>6615</v>
      </c>
      <c r="H1174" s="81">
        <v>1713.1196250000003</v>
      </c>
    </row>
    <row r="1175" spans="1:8" x14ac:dyDescent="0.25">
      <c r="A1175" s="78">
        <v>40949</v>
      </c>
      <c r="B1175" s="79">
        <v>2845</v>
      </c>
      <c r="C1175" s="80" t="s">
        <v>53</v>
      </c>
      <c r="D1175" s="80" t="s">
        <v>64</v>
      </c>
      <c r="E1175" s="80" t="s">
        <v>59</v>
      </c>
      <c r="F1175" s="79">
        <v>8</v>
      </c>
      <c r="G1175" s="81">
        <v>7668</v>
      </c>
      <c r="H1175" s="81">
        <v>3251.9987999999994</v>
      </c>
    </row>
    <row r="1176" spans="1:8" x14ac:dyDescent="0.25">
      <c r="A1176" s="78">
        <v>40950</v>
      </c>
      <c r="B1176" s="79">
        <v>2481</v>
      </c>
      <c r="C1176" s="80" t="s">
        <v>57</v>
      </c>
      <c r="D1176" s="80" t="s">
        <v>64</v>
      </c>
      <c r="E1176" s="80" t="s">
        <v>58</v>
      </c>
      <c r="F1176" s="79">
        <v>9</v>
      </c>
      <c r="G1176" s="81">
        <v>4887</v>
      </c>
      <c r="H1176" s="81">
        <v>3844.8472500000003</v>
      </c>
    </row>
    <row r="1177" spans="1:8" x14ac:dyDescent="0.25">
      <c r="A1177" s="78">
        <v>40951</v>
      </c>
      <c r="B1177" s="79">
        <v>2846</v>
      </c>
      <c r="C1177" s="80" t="s">
        <v>56</v>
      </c>
      <c r="D1177" s="80" t="s">
        <v>64</v>
      </c>
      <c r="E1177" s="80" t="s">
        <v>59</v>
      </c>
      <c r="F1177" s="79">
        <v>9</v>
      </c>
      <c r="G1177" s="81">
        <v>3753</v>
      </c>
      <c r="H1177" s="81">
        <v>780.24869999999999</v>
      </c>
    </row>
    <row r="1178" spans="1:8" x14ac:dyDescent="0.25">
      <c r="A1178" s="78">
        <v>40952</v>
      </c>
      <c r="B1178" s="79">
        <v>2482</v>
      </c>
      <c r="C1178" s="80" t="s">
        <v>53</v>
      </c>
      <c r="D1178" s="80" t="s">
        <v>64</v>
      </c>
      <c r="E1178" s="80" t="s">
        <v>58</v>
      </c>
      <c r="F1178" s="79">
        <v>9</v>
      </c>
      <c r="G1178" s="81">
        <v>3861</v>
      </c>
      <c r="H1178" s="81">
        <v>3315.6337500000009</v>
      </c>
    </row>
    <row r="1179" spans="1:8" x14ac:dyDescent="0.25">
      <c r="A1179" s="78">
        <v>40953</v>
      </c>
      <c r="B1179" s="79">
        <v>2847</v>
      </c>
      <c r="C1179" s="80" t="s">
        <v>57</v>
      </c>
      <c r="D1179" s="80" t="s">
        <v>64</v>
      </c>
      <c r="E1179" s="80" t="s">
        <v>55</v>
      </c>
      <c r="F1179" s="79">
        <v>9</v>
      </c>
      <c r="G1179" s="81">
        <v>9247.5</v>
      </c>
      <c r="H1179" s="81">
        <v>751.63679999999999</v>
      </c>
    </row>
    <row r="1180" spans="1:8" x14ac:dyDescent="0.25">
      <c r="A1180" s="78">
        <v>40954</v>
      </c>
      <c r="B1180" s="79">
        <v>2483</v>
      </c>
      <c r="C1180" s="80" t="s">
        <v>56</v>
      </c>
      <c r="D1180" s="80" t="s">
        <v>64</v>
      </c>
      <c r="E1180" s="80" t="s">
        <v>58</v>
      </c>
      <c r="F1180" s="79">
        <v>8</v>
      </c>
      <c r="G1180" s="81">
        <v>8424</v>
      </c>
      <c r="H1180" s="81">
        <v>1465.7759999999998</v>
      </c>
    </row>
    <row r="1181" spans="1:8" x14ac:dyDescent="0.25">
      <c r="A1181" s="78">
        <v>40955</v>
      </c>
      <c r="B1181" s="79">
        <v>2848</v>
      </c>
      <c r="C1181" s="80" t="s">
        <v>53</v>
      </c>
      <c r="D1181" s="80" t="s">
        <v>64</v>
      </c>
      <c r="E1181" s="80" t="s">
        <v>55</v>
      </c>
      <c r="F1181" s="79">
        <v>7</v>
      </c>
      <c r="G1181" s="81">
        <v>4158</v>
      </c>
      <c r="H1181" s="81">
        <v>3411.6390000000001</v>
      </c>
    </row>
    <row r="1182" spans="1:8" x14ac:dyDescent="0.25">
      <c r="A1182" s="78">
        <v>40956</v>
      </c>
      <c r="B1182" s="79">
        <v>2484</v>
      </c>
      <c r="C1182" s="80" t="s">
        <v>57</v>
      </c>
      <c r="D1182" s="80" t="s">
        <v>64</v>
      </c>
      <c r="E1182" s="80" t="s">
        <v>59</v>
      </c>
      <c r="F1182" s="79">
        <v>9</v>
      </c>
      <c r="G1182" s="81">
        <v>4212</v>
      </c>
      <c r="H1182" s="81">
        <v>2482.9740000000002</v>
      </c>
    </row>
    <row r="1183" spans="1:8" x14ac:dyDescent="0.25">
      <c r="A1183" s="78">
        <v>40957</v>
      </c>
      <c r="B1183" s="79">
        <v>2849</v>
      </c>
      <c r="C1183" s="80" t="s">
        <v>56</v>
      </c>
      <c r="D1183" s="80" t="s">
        <v>64</v>
      </c>
      <c r="E1183" s="80" t="s">
        <v>55</v>
      </c>
      <c r="F1183" s="79">
        <v>8</v>
      </c>
      <c r="G1183" s="81">
        <v>8820</v>
      </c>
      <c r="H1183" s="81">
        <v>1235.1528000000001</v>
      </c>
    </row>
    <row r="1184" spans="1:8" x14ac:dyDescent="0.25">
      <c r="A1184" s="78">
        <v>40958</v>
      </c>
      <c r="B1184" s="79">
        <v>2485</v>
      </c>
      <c r="C1184" s="80" t="s">
        <v>53</v>
      </c>
      <c r="D1184" s="80" t="s">
        <v>64</v>
      </c>
      <c r="E1184" s="80" t="s">
        <v>59</v>
      </c>
      <c r="F1184" s="79">
        <v>8</v>
      </c>
      <c r="G1184" s="81">
        <v>2040</v>
      </c>
      <c r="H1184" s="81">
        <v>793.35599999999999</v>
      </c>
    </row>
    <row r="1185" spans="1:8" x14ac:dyDescent="0.25">
      <c r="A1185" s="78">
        <v>40959</v>
      </c>
      <c r="B1185" s="79">
        <v>2850</v>
      </c>
      <c r="C1185" s="80" t="s">
        <v>57</v>
      </c>
      <c r="D1185" s="80" t="s">
        <v>64</v>
      </c>
      <c r="E1185" s="80" t="s">
        <v>58</v>
      </c>
      <c r="F1185" s="79">
        <v>8</v>
      </c>
      <c r="G1185" s="81">
        <v>7152</v>
      </c>
      <c r="H1185" s="81">
        <v>774.91920000000005</v>
      </c>
    </row>
    <row r="1186" spans="1:8" x14ac:dyDescent="0.25">
      <c r="A1186" s="78">
        <v>40960</v>
      </c>
      <c r="B1186" s="79">
        <v>2486</v>
      </c>
      <c r="C1186" s="80" t="s">
        <v>56</v>
      </c>
      <c r="D1186" s="80" t="s">
        <v>64</v>
      </c>
      <c r="E1186" s="80" t="s">
        <v>59</v>
      </c>
      <c r="F1186" s="79">
        <v>6</v>
      </c>
      <c r="G1186" s="81">
        <v>4734</v>
      </c>
      <c r="H1186" s="81">
        <v>3942.4751999999999</v>
      </c>
    </row>
    <row r="1187" spans="1:8" x14ac:dyDescent="0.25">
      <c r="A1187" s="78">
        <v>40961</v>
      </c>
      <c r="B1187" s="79">
        <v>2851</v>
      </c>
      <c r="C1187" s="80" t="s">
        <v>53</v>
      </c>
      <c r="D1187" s="80" t="s">
        <v>64</v>
      </c>
      <c r="E1187" s="80" t="s">
        <v>58</v>
      </c>
      <c r="F1187" s="79">
        <v>8</v>
      </c>
      <c r="G1187" s="81">
        <v>11376</v>
      </c>
      <c r="H1187" s="81">
        <v>3846.2255999999998</v>
      </c>
    </row>
    <row r="1188" spans="1:8" x14ac:dyDescent="0.25">
      <c r="A1188" s="78">
        <v>40962</v>
      </c>
      <c r="B1188" s="79">
        <v>2487</v>
      </c>
      <c r="C1188" s="80" t="s">
        <v>57</v>
      </c>
      <c r="D1188" s="80" t="s">
        <v>64</v>
      </c>
      <c r="E1188" s="80" t="s">
        <v>55</v>
      </c>
      <c r="F1188" s="79">
        <v>9</v>
      </c>
      <c r="G1188" s="81">
        <v>2173.5</v>
      </c>
      <c r="H1188" s="81">
        <v>1726.1937000000003</v>
      </c>
    </row>
    <row r="1189" spans="1:8" x14ac:dyDescent="0.25">
      <c r="A1189" s="78">
        <v>40963</v>
      </c>
      <c r="B1189" s="79">
        <v>2852</v>
      </c>
      <c r="C1189" s="80" t="s">
        <v>56</v>
      </c>
      <c r="D1189" s="80" t="s">
        <v>64</v>
      </c>
      <c r="E1189" s="80" t="s">
        <v>58</v>
      </c>
      <c r="F1189" s="79">
        <v>9</v>
      </c>
      <c r="G1189" s="81">
        <v>8073</v>
      </c>
      <c r="H1189" s="81">
        <v>2109.7440000000001</v>
      </c>
    </row>
    <row r="1190" spans="1:8" x14ac:dyDescent="0.25">
      <c r="A1190" s="78">
        <v>40964</v>
      </c>
      <c r="B1190" s="79">
        <v>2488</v>
      </c>
      <c r="C1190" s="80" t="s">
        <v>53</v>
      </c>
      <c r="D1190" s="80" t="s">
        <v>64</v>
      </c>
      <c r="E1190" s="80" t="s">
        <v>55</v>
      </c>
      <c r="F1190" s="79">
        <v>9</v>
      </c>
      <c r="G1190" s="81">
        <v>7020</v>
      </c>
      <c r="H1190" s="81">
        <v>3148.47</v>
      </c>
    </row>
    <row r="1191" spans="1:8" x14ac:dyDescent="0.25">
      <c r="A1191" s="78">
        <v>40965</v>
      </c>
      <c r="B1191" s="79">
        <v>2853</v>
      </c>
      <c r="C1191" s="80" t="s">
        <v>57</v>
      </c>
      <c r="D1191" s="80" t="s">
        <v>64</v>
      </c>
      <c r="E1191" s="80" t="s">
        <v>59</v>
      </c>
      <c r="F1191" s="79">
        <v>7</v>
      </c>
      <c r="G1191" s="81">
        <v>5103</v>
      </c>
      <c r="H1191" s="81">
        <v>715.4405999999999</v>
      </c>
    </row>
    <row r="1192" spans="1:8" x14ac:dyDescent="0.25">
      <c r="A1192" s="78">
        <v>40966</v>
      </c>
      <c r="B1192" s="79">
        <v>2489</v>
      </c>
      <c r="C1192" s="80" t="s">
        <v>56</v>
      </c>
      <c r="D1192" s="80" t="s">
        <v>64</v>
      </c>
      <c r="E1192" s="80" t="s">
        <v>55</v>
      </c>
      <c r="F1192" s="79">
        <v>8</v>
      </c>
      <c r="G1192" s="81">
        <v>7800</v>
      </c>
      <c r="H1192" s="81">
        <v>487.5</v>
      </c>
    </row>
    <row r="1193" spans="1:8" x14ac:dyDescent="0.25">
      <c r="A1193" s="78">
        <v>40967</v>
      </c>
      <c r="B1193" s="79">
        <v>2854</v>
      </c>
      <c r="C1193" s="80" t="s">
        <v>53</v>
      </c>
      <c r="D1193" s="80" t="s">
        <v>64</v>
      </c>
      <c r="E1193" s="80" t="s">
        <v>59</v>
      </c>
      <c r="F1193" s="79">
        <v>9</v>
      </c>
      <c r="G1193" s="81">
        <v>7533</v>
      </c>
      <c r="H1193" s="81">
        <v>1518.6528000000001</v>
      </c>
    </row>
    <row r="1194" spans="1:8" x14ac:dyDescent="0.25">
      <c r="A1194" s="78">
        <v>40969</v>
      </c>
      <c r="B1194" s="79">
        <v>2490</v>
      </c>
      <c r="C1194" s="80" t="s">
        <v>57</v>
      </c>
      <c r="D1194" s="80" t="s">
        <v>64</v>
      </c>
      <c r="E1194" s="80" t="s">
        <v>58</v>
      </c>
      <c r="F1194" s="79">
        <v>8</v>
      </c>
      <c r="G1194" s="81">
        <v>13020</v>
      </c>
      <c r="H1194" s="81">
        <v>898.37999999999988</v>
      </c>
    </row>
    <row r="1195" spans="1:8" x14ac:dyDescent="0.25">
      <c r="A1195" s="78">
        <v>40970</v>
      </c>
      <c r="B1195" s="79">
        <v>2855</v>
      </c>
      <c r="C1195" s="80" t="s">
        <v>56</v>
      </c>
      <c r="D1195" s="80" t="s">
        <v>64</v>
      </c>
      <c r="E1195" s="80" t="s">
        <v>59</v>
      </c>
      <c r="F1195" s="79">
        <v>6</v>
      </c>
      <c r="G1195" s="81">
        <v>11520</v>
      </c>
      <c r="H1195" s="81">
        <v>3578.5727999999995</v>
      </c>
    </row>
    <row r="1196" spans="1:8" x14ac:dyDescent="0.25">
      <c r="A1196" s="78">
        <v>40971</v>
      </c>
      <c r="B1196" s="79">
        <v>2491</v>
      </c>
      <c r="C1196" s="80" t="s">
        <v>53</v>
      </c>
      <c r="D1196" s="80" t="s">
        <v>64</v>
      </c>
      <c r="E1196" s="80" t="s">
        <v>58</v>
      </c>
      <c r="F1196" s="79">
        <v>7</v>
      </c>
      <c r="G1196" s="81">
        <v>8400</v>
      </c>
      <c r="H1196" s="81">
        <v>2535.96</v>
      </c>
    </row>
    <row r="1197" spans="1:8" x14ac:dyDescent="0.25">
      <c r="A1197" s="78">
        <v>40972</v>
      </c>
      <c r="B1197" s="79">
        <v>2856</v>
      </c>
      <c r="C1197" s="80" t="s">
        <v>57</v>
      </c>
      <c r="D1197" s="80" t="s">
        <v>64</v>
      </c>
      <c r="E1197" s="80" t="s">
        <v>55</v>
      </c>
      <c r="F1197" s="79">
        <v>8</v>
      </c>
      <c r="G1197" s="81">
        <v>3960</v>
      </c>
      <c r="H1197" s="81">
        <v>712.99800000000005</v>
      </c>
    </row>
    <row r="1198" spans="1:8" x14ac:dyDescent="0.25">
      <c r="A1198" s="78">
        <v>40973</v>
      </c>
      <c r="B1198" s="79">
        <v>2492</v>
      </c>
      <c r="C1198" s="80" t="s">
        <v>56</v>
      </c>
      <c r="D1198" s="80" t="s">
        <v>64</v>
      </c>
      <c r="E1198" s="80" t="s">
        <v>58</v>
      </c>
      <c r="F1198" s="79">
        <v>10</v>
      </c>
      <c r="G1198" s="81">
        <v>13300</v>
      </c>
      <c r="H1198" s="81">
        <v>1908.816</v>
      </c>
    </row>
    <row r="1199" spans="1:8" x14ac:dyDescent="0.25">
      <c r="A1199" s="78">
        <v>41339</v>
      </c>
      <c r="B1199" s="79">
        <v>2857</v>
      </c>
      <c r="C1199" s="80" t="s">
        <v>53</v>
      </c>
      <c r="D1199" s="80" t="s">
        <v>64</v>
      </c>
      <c r="E1199" s="80" t="s">
        <v>55</v>
      </c>
      <c r="F1199" s="79">
        <v>6</v>
      </c>
      <c r="G1199" s="81">
        <v>8820</v>
      </c>
      <c r="H1199" s="81">
        <v>2288.2607999999996</v>
      </c>
    </row>
    <row r="1200" spans="1:8" x14ac:dyDescent="0.25">
      <c r="A1200" s="78">
        <v>41340</v>
      </c>
      <c r="B1200" s="79">
        <v>2493</v>
      </c>
      <c r="C1200" s="80" t="s">
        <v>57</v>
      </c>
      <c r="D1200" s="80" t="s">
        <v>64</v>
      </c>
      <c r="E1200" s="80" t="s">
        <v>59</v>
      </c>
      <c r="F1200" s="79">
        <v>6</v>
      </c>
      <c r="G1200" s="81">
        <v>6624</v>
      </c>
      <c r="H1200" s="81">
        <v>2715.84</v>
      </c>
    </row>
    <row r="1201" spans="1:8" x14ac:dyDescent="0.25">
      <c r="A1201" s="78">
        <v>41341</v>
      </c>
      <c r="B1201" s="79">
        <v>2858</v>
      </c>
      <c r="C1201" s="80" t="s">
        <v>56</v>
      </c>
      <c r="D1201" s="80" t="s">
        <v>64</v>
      </c>
      <c r="E1201" s="80" t="s">
        <v>55</v>
      </c>
      <c r="F1201" s="79">
        <v>6</v>
      </c>
      <c r="G1201" s="81">
        <v>12915</v>
      </c>
      <c r="H1201" s="81">
        <v>1046.1150000000002</v>
      </c>
    </row>
    <row r="1202" spans="1:8" x14ac:dyDescent="0.25">
      <c r="A1202" s="78">
        <v>41342</v>
      </c>
      <c r="B1202" s="79">
        <v>2494</v>
      </c>
      <c r="C1202" s="80" t="s">
        <v>53</v>
      </c>
      <c r="D1202" s="80" t="s">
        <v>64</v>
      </c>
      <c r="E1202" s="80" t="s">
        <v>59</v>
      </c>
      <c r="F1202" s="79">
        <v>9</v>
      </c>
      <c r="G1202" s="81">
        <v>2358</v>
      </c>
      <c r="H1202" s="81">
        <v>3220.0847999999996</v>
      </c>
    </row>
    <row r="1203" spans="1:8" x14ac:dyDescent="0.25">
      <c r="A1203" s="78">
        <v>41343</v>
      </c>
      <c r="B1203" s="79">
        <v>2859</v>
      </c>
      <c r="C1203" s="80" t="s">
        <v>57</v>
      </c>
      <c r="D1203" s="80" t="s">
        <v>64</v>
      </c>
      <c r="E1203" s="80" t="s">
        <v>58</v>
      </c>
      <c r="F1203" s="79">
        <v>8</v>
      </c>
      <c r="G1203" s="81">
        <v>2544</v>
      </c>
      <c r="H1203" s="81">
        <v>3075.1872000000003</v>
      </c>
    </row>
    <row r="1204" spans="1:8" x14ac:dyDescent="0.25">
      <c r="A1204" s="78">
        <v>41344</v>
      </c>
      <c r="B1204" s="79">
        <v>2495</v>
      </c>
      <c r="C1204" s="80" t="s">
        <v>56</v>
      </c>
      <c r="D1204" s="80" t="s">
        <v>64</v>
      </c>
      <c r="E1204" s="80" t="s">
        <v>59</v>
      </c>
      <c r="F1204" s="79">
        <v>6</v>
      </c>
      <c r="G1204" s="81">
        <v>9585</v>
      </c>
      <c r="H1204" s="81">
        <v>827.18550000000005</v>
      </c>
    </row>
    <row r="1205" spans="1:8" x14ac:dyDescent="0.25">
      <c r="A1205" s="78">
        <v>41345</v>
      </c>
      <c r="B1205" s="79">
        <v>2860</v>
      </c>
      <c r="C1205" s="80" t="s">
        <v>53</v>
      </c>
      <c r="D1205" s="80" t="s">
        <v>64</v>
      </c>
      <c r="E1205" s="80" t="s">
        <v>58</v>
      </c>
      <c r="F1205" s="79">
        <v>8</v>
      </c>
      <c r="G1205" s="81">
        <v>1668</v>
      </c>
      <c r="H1205" s="81">
        <v>3338.5019999999995</v>
      </c>
    </row>
    <row r="1206" spans="1:8" x14ac:dyDescent="0.25">
      <c r="A1206" s="78">
        <v>41346</v>
      </c>
      <c r="B1206" s="79">
        <v>2496</v>
      </c>
      <c r="C1206" s="80" t="s">
        <v>57</v>
      </c>
      <c r="D1206" s="80" t="s">
        <v>64</v>
      </c>
      <c r="E1206" s="80" t="s">
        <v>55</v>
      </c>
      <c r="F1206" s="79">
        <v>9</v>
      </c>
      <c r="G1206" s="81">
        <v>7398</v>
      </c>
      <c r="H1206" s="81">
        <v>729.62774999999999</v>
      </c>
    </row>
    <row r="1207" spans="1:8" x14ac:dyDescent="0.25">
      <c r="A1207" s="78">
        <v>41347</v>
      </c>
      <c r="B1207" s="79">
        <v>2861</v>
      </c>
      <c r="C1207" s="80" t="s">
        <v>56</v>
      </c>
      <c r="D1207" s="80" t="s">
        <v>64</v>
      </c>
      <c r="E1207" s="80" t="s">
        <v>58</v>
      </c>
      <c r="F1207" s="79">
        <v>8</v>
      </c>
      <c r="G1207" s="81">
        <v>7848</v>
      </c>
      <c r="H1207" s="81">
        <v>3290.6664000000001</v>
      </c>
    </row>
    <row r="1208" spans="1:8" x14ac:dyDescent="0.25">
      <c r="A1208" s="78">
        <v>41348</v>
      </c>
      <c r="B1208" s="79">
        <v>2497</v>
      </c>
      <c r="C1208" s="80" t="s">
        <v>53</v>
      </c>
      <c r="D1208" s="80" t="s">
        <v>64</v>
      </c>
      <c r="E1208" s="80" t="s">
        <v>55</v>
      </c>
      <c r="F1208" s="79">
        <v>7</v>
      </c>
      <c r="G1208" s="81">
        <v>2063.25</v>
      </c>
      <c r="H1208" s="81">
        <v>1351.8413999999998</v>
      </c>
    </row>
    <row r="1209" spans="1:8" x14ac:dyDescent="0.25">
      <c r="A1209" s="78">
        <v>41349</v>
      </c>
      <c r="B1209" s="79">
        <v>2862</v>
      </c>
      <c r="C1209" s="80" t="s">
        <v>57</v>
      </c>
      <c r="D1209" s="80" t="s">
        <v>64</v>
      </c>
      <c r="E1209" s="80" t="s">
        <v>59</v>
      </c>
      <c r="F1209" s="79">
        <v>8</v>
      </c>
      <c r="G1209" s="81">
        <v>8192</v>
      </c>
      <c r="H1209" s="81">
        <v>3385.7536</v>
      </c>
    </row>
    <row r="1210" spans="1:8" x14ac:dyDescent="0.25">
      <c r="A1210" s="78">
        <v>41350</v>
      </c>
      <c r="B1210" s="79">
        <v>2498</v>
      </c>
      <c r="C1210" s="80" t="s">
        <v>56</v>
      </c>
      <c r="D1210" s="80" t="s">
        <v>64</v>
      </c>
      <c r="E1210" s="80" t="s">
        <v>55</v>
      </c>
      <c r="F1210" s="79">
        <v>6</v>
      </c>
      <c r="G1210" s="81">
        <v>1764</v>
      </c>
      <c r="H1210" s="81">
        <v>2071.2888000000003</v>
      </c>
    </row>
    <row r="1211" spans="1:8" x14ac:dyDescent="0.25">
      <c r="A1211" s="78">
        <v>41351</v>
      </c>
      <c r="B1211" s="79">
        <v>2863</v>
      </c>
      <c r="C1211" s="80" t="s">
        <v>53</v>
      </c>
      <c r="D1211" s="80" t="s">
        <v>64</v>
      </c>
      <c r="E1211" s="80" t="s">
        <v>59</v>
      </c>
      <c r="F1211" s="79">
        <v>8</v>
      </c>
      <c r="G1211" s="81">
        <v>4224</v>
      </c>
      <c r="H1211" s="81">
        <v>3279.9360000000001</v>
      </c>
    </row>
    <row r="1212" spans="1:8" x14ac:dyDescent="0.25">
      <c r="A1212" s="78">
        <v>41352</v>
      </c>
      <c r="B1212" s="79">
        <v>2499</v>
      </c>
      <c r="C1212" s="80" t="s">
        <v>57</v>
      </c>
      <c r="D1212" s="80" t="s">
        <v>64</v>
      </c>
      <c r="E1212" s="80" t="s">
        <v>58</v>
      </c>
      <c r="F1212" s="79">
        <v>8</v>
      </c>
      <c r="G1212" s="81">
        <v>7776</v>
      </c>
      <c r="H1212" s="81">
        <v>1168.7327999999998</v>
      </c>
    </row>
    <row r="1213" spans="1:8" x14ac:dyDescent="0.25">
      <c r="A1213" s="78">
        <v>41353</v>
      </c>
      <c r="B1213" s="79">
        <v>2864</v>
      </c>
      <c r="C1213" s="80" t="s">
        <v>56</v>
      </c>
      <c r="D1213" s="80" t="s">
        <v>64</v>
      </c>
      <c r="E1213" s="80" t="s">
        <v>59</v>
      </c>
      <c r="F1213" s="79">
        <v>7</v>
      </c>
      <c r="G1213" s="81">
        <v>7938</v>
      </c>
      <c r="H1213" s="81">
        <v>887.26994999999988</v>
      </c>
    </row>
    <row r="1214" spans="1:8" x14ac:dyDescent="0.25">
      <c r="A1214" s="78">
        <v>41354</v>
      </c>
      <c r="B1214" s="79">
        <v>2500</v>
      </c>
      <c r="C1214" s="80" t="s">
        <v>53</v>
      </c>
      <c r="D1214" s="80" t="s">
        <v>64</v>
      </c>
      <c r="E1214" s="80" t="s">
        <v>58</v>
      </c>
      <c r="F1214" s="79">
        <v>8</v>
      </c>
      <c r="G1214" s="81">
        <v>3696</v>
      </c>
      <c r="H1214" s="81">
        <v>1456.2240000000002</v>
      </c>
    </row>
    <row r="1215" spans="1:8" x14ac:dyDescent="0.25">
      <c r="A1215" s="78">
        <v>41355</v>
      </c>
      <c r="B1215" s="79">
        <v>2865</v>
      </c>
      <c r="C1215" s="80" t="s">
        <v>57</v>
      </c>
      <c r="D1215" s="80" t="s">
        <v>64</v>
      </c>
      <c r="E1215" s="80" t="s">
        <v>55</v>
      </c>
      <c r="F1215" s="79">
        <v>9</v>
      </c>
      <c r="G1215" s="81">
        <v>7398</v>
      </c>
      <c r="H1215" s="81">
        <v>3510.5976000000001</v>
      </c>
    </row>
    <row r="1216" spans="1:8" x14ac:dyDescent="0.25">
      <c r="A1216" s="78">
        <v>41356</v>
      </c>
      <c r="B1216" s="79">
        <v>2501</v>
      </c>
      <c r="C1216" s="80" t="s">
        <v>56</v>
      </c>
      <c r="D1216" s="80" t="s">
        <v>64</v>
      </c>
      <c r="E1216" s="80" t="s">
        <v>58</v>
      </c>
      <c r="F1216" s="79">
        <v>9</v>
      </c>
      <c r="G1216" s="81">
        <v>14377.5</v>
      </c>
      <c r="H1216" s="81">
        <v>4574.9204999999993</v>
      </c>
    </row>
    <row r="1217" spans="1:8" x14ac:dyDescent="0.25">
      <c r="A1217" s="78">
        <v>41357</v>
      </c>
      <c r="B1217" s="79">
        <v>2866</v>
      </c>
      <c r="C1217" s="80" t="s">
        <v>53</v>
      </c>
      <c r="D1217" s="80" t="s">
        <v>64</v>
      </c>
      <c r="E1217" s="80" t="s">
        <v>55</v>
      </c>
      <c r="F1217" s="79">
        <v>9</v>
      </c>
      <c r="G1217" s="81">
        <v>4770</v>
      </c>
      <c r="H1217" s="81">
        <v>1554.0659999999998</v>
      </c>
    </row>
    <row r="1218" spans="1:8" x14ac:dyDescent="0.25">
      <c r="A1218" s="78">
        <v>41358</v>
      </c>
      <c r="B1218" s="79">
        <v>2502</v>
      </c>
      <c r="C1218" s="80" t="s">
        <v>57</v>
      </c>
      <c r="D1218" s="80" t="s">
        <v>64</v>
      </c>
      <c r="E1218" s="80" t="s">
        <v>59</v>
      </c>
      <c r="F1218" s="79">
        <v>10</v>
      </c>
      <c r="G1218" s="81">
        <v>11400</v>
      </c>
      <c r="H1218" s="81">
        <v>3393.5519999999997</v>
      </c>
    </row>
    <row r="1219" spans="1:8" x14ac:dyDescent="0.25">
      <c r="A1219" s="78">
        <v>41359</v>
      </c>
      <c r="B1219" s="79">
        <v>2867</v>
      </c>
      <c r="C1219" s="80" t="s">
        <v>56</v>
      </c>
      <c r="D1219" s="80" t="s">
        <v>64</v>
      </c>
      <c r="E1219" s="80" t="s">
        <v>55</v>
      </c>
      <c r="F1219" s="79">
        <v>7</v>
      </c>
      <c r="G1219" s="81">
        <v>10962</v>
      </c>
      <c r="H1219" s="81">
        <v>936.7029</v>
      </c>
    </row>
    <row r="1220" spans="1:8" x14ac:dyDescent="0.25">
      <c r="A1220" s="78">
        <v>41360</v>
      </c>
      <c r="B1220" s="79">
        <v>2503</v>
      </c>
      <c r="C1220" s="80" t="s">
        <v>53</v>
      </c>
      <c r="D1220" s="80" t="s">
        <v>64</v>
      </c>
      <c r="E1220" s="80" t="s">
        <v>59</v>
      </c>
      <c r="F1220" s="79">
        <v>10</v>
      </c>
      <c r="G1220" s="81">
        <v>3870</v>
      </c>
      <c r="H1220" s="81">
        <v>3277.116</v>
      </c>
    </row>
    <row r="1221" spans="1:8" x14ac:dyDescent="0.25">
      <c r="A1221" s="78">
        <v>41361</v>
      </c>
      <c r="B1221" s="79">
        <v>2868</v>
      </c>
      <c r="C1221" s="80" t="s">
        <v>57</v>
      </c>
      <c r="D1221" s="80" t="s">
        <v>64</v>
      </c>
      <c r="E1221" s="80" t="s">
        <v>58</v>
      </c>
      <c r="F1221" s="79">
        <v>6</v>
      </c>
      <c r="G1221" s="81">
        <v>2520</v>
      </c>
      <c r="H1221" s="81">
        <v>2804.7599999999998</v>
      </c>
    </row>
    <row r="1222" spans="1:8" x14ac:dyDescent="0.25">
      <c r="A1222" s="78">
        <v>41362</v>
      </c>
      <c r="B1222" s="79">
        <v>2504</v>
      </c>
      <c r="C1222" s="80" t="s">
        <v>56</v>
      </c>
      <c r="D1222" s="80" t="s">
        <v>64</v>
      </c>
      <c r="E1222" s="80" t="s">
        <v>59</v>
      </c>
      <c r="F1222" s="79">
        <v>8</v>
      </c>
      <c r="G1222" s="81">
        <v>4248</v>
      </c>
      <c r="H1222" s="81">
        <v>4709.9699999999993</v>
      </c>
    </row>
    <row r="1223" spans="1:8" x14ac:dyDescent="0.25">
      <c r="A1223" s="78">
        <v>41363</v>
      </c>
      <c r="B1223" s="79">
        <v>2869</v>
      </c>
      <c r="C1223" s="80" t="s">
        <v>53</v>
      </c>
      <c r="D1223" s="80" t="s">
        <v>64</v>
      </c>
      <c r="E1223" s="80" t="s">
        <v>58</v>
      </c>
      <c r="F1223" s="79">
        <v>9</v>
      </c>
      <c r="G1223" s="81">
        <v>8640</v>
      </c>
      <c r="H1223" s="81">
        <v>1875.3119999999999</v>
      </c>
    </row>
    <row r="1224" spans="1:8" x14ac:dyDescent="0.25">
      <c r="A1224" s="78">
        <v>41364</v>
      </c>
      <c r="B1224" s="79">
        <v>2505</v>
      </c>
      <c r="C1224" s="80" t="s">
        <v>57</v>
      </c>
      <c r="D1224" s="80" t="s">
        <v>64</v>
      </c>
      <c r="E1224" s="80" t="s">
        <v>55</v>
      </c>
      <c r="F1224" s="79">
        <v>10</v>
      </c>
      <c r="G1224" s="81">
        <v>10240</v>
      </c>
      <c r="H1224" s="81">
        <v>3927.04</v>
      </c>
    </row>
    <row r="1225" spans="1:8" x14ac:dyDescent="0.25">
      <c r="A1225" s="78">
        <v>41365</v>
      </c>
      <c r="B1225" s="79">
        <v>2870</v>
      </c>
      <c r="C1225" s="80" t="s">
        <v>56</v>
      </c>
      <c r="D1225" s="80" t="s">
        <v>64</v>
      </c>
      <c r="E1225" s="80" t="s">
        <v>58</v>
      </c>
      <c r="F1225" s="79">
        <v>10</v>
      </c>
      <c r="G1225" s="81">
        <v>8640</v>
      </c>
      <c r="H1225" s="81">
        <v>2881.0079999999998</v>
      </c>
    </row>
    <row r="1226" spans="1:8" x14ac:dyDescent="0.25">
      <c r="A1226" s="78">
        <v>41366</v>
      </c>
      <c r="B1226" s="79">
        <v>2506</v>
      </c>
      <c r="C1226" s="80" t="s">
        <v>53</v>
      </c>
      <c r="D1226" s="80" t="s">
        <v>64</v>
      </c>
      <c r="E1226" s="80" t="s">
        <v>55</v>
      </c>
      <c r="F1226" s="79">
        <v>10</v>
      </c>
      <c r="G1226" s="81">
        <v>2340</v>
      </c>
      <c r="H1226" s="81">
        <v>3684.33</v>
      </c>
    </row>
    <row r="1227" spans="1:8" x14ac:dyDescent="0.25">
      <c r="A1227" s="78">
        <v>41367</v>
      </c>
      <c r="B1227" s="79">
        <v>2871</v>
      </c>
      <c r="C1227" s="80" t="s">
        <v>57</v>
      </c>
      <c r="D1227" s="80" t="s">
        <v>64</v>
      </c>
      <c r="E1227" s="80" t="s">
        <v>59</v>
      </c>
      <c r="F1227" s="79">
        <v>6</v>
      </c>
      <c r="G1227" s="81">
        <v>11070</v>
      </c>
      <c r="H1227" s="81">
        <v>2114.8128000000002</v>
      </c>
    </row>
    <row r="1228" spans="1:8" x14ac:dyDescent="0.25">
      <c r="A1228" s="78">
        <v>41368</v>
      </c>
      <c r="B1228" s="79">
        <v>2507</v>
      </c>
      <c r="C1228" s="80" t="s">
        <v>56</v>
      </c>
      <c r="D1228" s="80" t="s">
        <v>64</v>
      </c>
      <c r="E1228" s="80" t="s">
        <v>55</v>
      </c>
      <c r="F1228" s="79">
        <v>8</v>
      </c>
      <c r="G1228" s="81">
        <v>6768</v>
      </c>
      <c r="H1228" s="81">
        <v>3277.5168000000003</v>
      </c>
    </row>
    <row r="1229" spans="1:8" x14ac:dyDescent="0.25">
      <c r="A1229" s="78">
        <v>41369</v>
      </c>
      <c r="B1229" s="79">
        <v>2872</v>
      </c>
      <c r="C1229" s="80" t="s">
        <v>53</v>
      </c>
      <c r="D1229" s="80" t="s">
        <v>64</v>
      </c>
      <c r="E1229" s="80" t="s">
        <v>59</v>
      </c>
      <c r="F1229" s="79">
        <v>6</v>
      </c>
      <c r="G1229" s="81">
        <v>7222.5</v>
      </c>
      <c r="H1229" s="81">
        <v>529.26480000000004</v>
      </c>
    </row>
    <row r="1230" spans="1:8" x14ac:dyDescent="0.25">
      <c r="A1230" s="78">
        <v>41370</v>
      </c>
      <c r="B1230" s="79">
        <v>2508</v>
      </c>
      <c r="C1230" s="80" t="s">
        <v>57</v>
      </c>
      <c r="D1230" s="80" t="s">
        <v>64</v>
      </c>
      <c r="E1230" s="80" t="s">
        <v>58</v>
      </c>
      <c r="F1230" s="79">
        <v>10</v>
      </c>
      <c r="G1230" s="81">
        <v>4240</v>
      </c>
      <c r="H1230" s="81">
        <v>3751.5520000000001</v>
      </c>
    </row>
    <row r="1231" spans="1:8" x14ac:dyDescent="0.25">
      <c r="A1231" s="78">
        <v>41371</v>
      </c>
      <c r="B1231" s="79">
        <v>2873</v>
      </c>
      <c r="C1231" s="80" t="s">
        <v>56</v>
      </c>
      <c r="D1231" s="80" t="s">
        <v>64</v>
      </c>
      <c r="E1231" s="80" t="s">
        <v>59</v>
      </c>
      <c r="F1231" s="79">
        <v>6</v>
      </c>
      <c r="G1231" s="81">
        <v>12330</v>
      </c>
      <c r="H1231" s="81">
        <v>3938.6952000000001</v>
      </c>
    </row>
    <row r="1232" spans="1:8" x14ac:dyDescent="0.25">
      <c r="A1232" s="78">
        <v>41372</v>
      </c>
      <c r="B1232" s="79">
        <v>2509</v>
      </c>
      <c r="C1232" s="80" t="s">
        <v>53</v>
      </c>
      <c r="D1232" s="80" t="s">
        <v>64</v>
      </c>
      <c r="E1232" s="80" t="s">
        <v>58</v>
      </c>
      <c r="F1232" s="79">
        <v>10</v>
      </c>
      <c r="G1232" s="81">
        <v>6960</v>
      </c>
      <c r="H1232" s="81">
        <v>3035.4300000000003</v>
      </c>
    </row>
    <row r="1233" spans="1:8" x14ac:dyDescent="0.25">
      <c r="A1233" s="78">
        <v>41373</v>
      </c>
      <c r="B1233" s="79">
        <v>2874</v>
      </c>
      <c r="C1233" s="80" t="s">
        <v>57</v>
      </c>
      <c r="D1233" s="80" t="s">
        <v>64</v>
      </c>
      <c r="E1233" s="80" t="s">
        <v>55</v>
      </c>
      <c r="F1233" s="79">
        <v>8</v>
      </c>
      <c r="G1233" s="81">
        <v>2952</v>
      </c>
      <c r="H1233" s="81">
        <v>3958.6320000000005</v>
      </c>
    </row>
    <row r="1234" spans="1:8" x14ac:dyDescent="0.25">
      <c r="A1234" s="78">
        <v>41374</v>
      </c>
      <c r="B1234" s="79">
        <v>2510</v>
      </c>
      <c r="C1234" s="80" t="s">
        <v>56</v>
      </c>
      <c r="D1234" s="80" t="s">
        <v>64</v>
      </c>
      <c r="E1234" s="80" t="s">
        <v>58</v>
      </c>
      <c r="F1234" s="79">
        <v>7</v>
      </c>
      <c r="G1234" s="81">
        <v>2236.5</v>
      </c>
      <c r="H1234" s="81">
        <v>2497.2759000000001</v>
      </c>
    </row>
    <row r="1235" spans="1:8" x14ac:dyDescent="0.25">
      <c r="A1235" s="78">
        <v>41375</v>
      </c>
      <c r="B1235" s="79">
        <v>2875</v>
      </c>
      <c r="C1235" s="80" t="s">
        <v>53</v>
      </c>
      <c r="D1235" s="80" t="s">
        <v>64</v>
      </c>
      <c r="E1235" s="80" t="s">
        <v>55</v>
      </c>
      <c r="F1235" s="79">
        <v>6</v>
      </c>
      <c r="G1235" s="81">
        <v>2160</v>
      </c>
      <c r="H1235" s="81">
        <v>3587.7599999999993</v>
      </c>
    </row>
    <row r="1236" spans="1:8" x14ac:dyDescent="0.25">
      <c r="A1236" s="78">
        <v>41376</v>
      </c>
      <c r="B1236" s="79">
        <v>2511</v>
      </c>
      <c r="C1236" s="80" t="s">
        <v>57</v>
      </c>
      <c r="D1236" s="80" t="s">
        <v>64</v>
      </c>
      <c r="E1236" s="80" t="s">
        <v>59</v>
      </c>
      <c r="F1236" s="79">
        <v>9</v>
      </c>
      <c r="G1236" s="81">
        <v>2034</v>
      </c>
      <c r="H1236" s="81">
        <v>1342.0332000000001</v>
      </c>
    </row>
    <row r="1237" spans="1:8" x14ac:dyDescent="0.25">
      <c r="A1237" s="78">
        <v>41377</v>
      </c>
      <c r="B1237" s="79">
        <v>2876</v>
      </c>
      <c r="C1237" s="80" t="s">
        <v>56</v>
      </c>
      <c r="D1237" s="80" t="s">
        <v>64</v>
      </c>
      <c r="E1237" s="80" t="s">
        <v>55</v>
      </c>
      <c r="F1237" s="79">
        <v>9</v>
      </c>
      <c r="G1237" s="81">
        <v>8437.5</v>
      </c>
      <c r="H1237" s="81">
        <v>3468.65625</v>
      </c>
    </row>
    <row r="1238" spans="1:8" x14ac:dyDescent="0.25">
      <c r="A1238" s="78">
        <v>41378</v>
      </c>
      <c r="B1238" s="79">
        <v>2512</v>
      </c>
      <c r="C1238" s="80" t="s">
        <v>53</v>
      </c>
      <c r="D1238" s="80" t="s">
        <v>64</v>
      </c>
      <c r="E1238" s="80" t="s">
        <v>59</v>
      </c>
      <c r="F1238" s="79">
        <v>6</v>
      </c>
      <c r="G1238" s="81">
        <v>12510</v>
      </c>
      <c r="H1238" s="81">
        <v>4870.143</v>
      </c>
    </row>
    <row r="1239" spans="1:8" x14ac:dyDescent="0.25">
      <c r="A1239" s="78">
        <v>41379</v>
      </c>
      <c r="B1239" s="79">
        <v>2877</v>
      </c>
      <c r="C1239" s="80" t="s">
        <v>57</v>
      </c>
      <c r="D1239" s="80" t="s">
        <v>64</v>
      </c>
      <c r="E1239" s="80" t="s">
        <v>58</v>
      </c>
      <c r="F1239" s="79">
        <v>6</v>
      </c>
      <c r="G1239" s="81">
        <v>7209</v>
      </c>
      <c r="H1239" s="81">
        <v>3840.9552000000003</v>
      </c>
    </row>
    <row r="1240" spans="1:8" x14ac:dyDescent="0.25">
      <c r="A1240" s="78">
        <v>41380</v>
      </c>
      <c r="B1240" s="79">
        <v>2513</v>
      </c>
      <c r="C1240" s="80" t="s">
        <v>56</v>
      </c>
      <c r="D1240" s="80" t="s">
        <v>64</v>
      </c>
      <c r="E1240" s="80" t="s">
        <v>59</v>
      </c>
      <c r="F1240" s="79">
        <v>6</v>
      </c>
      <c r="G1240" s="81">
        <v>1791</v>
      </c>
      <c r="H1240" s="81">
        <v>1631.2428</v>
      </c>
    </row>
    <row r="1241" spans="1:8" x14ac:dyDescent="0.25">
      <c r="A1241" s="78">
        <v>41381</v>
      </c>
      <c r="B1241" s="79">
        <v>2878</v>
      </c>
      <c r="C1241" s="80" t="s">
        <v>53</v>
      </c>
      <c r="D1241" s="80" t="s">
        <v>64</v>
      </c>
      <c r="E1241" s="80" t="s">
        <v>58</v>
      </c>
      <c r="F1241" s="79">
        <v>9</v>
      </c>
      <c r="G1241" s="81">
        <v>6264</v>
      </c>
      <c r="H1241" s="81">
        <v>1817.3951999999999</v>
      </c>
    </row>
    <row r="1242" spans="1:8" x14ac:dyDescent="0.25">
      <c r="A1242" s="78">
        <v>41382</v>
      </c>
      <c r="B1242" s="79">
        <v>2514</v>
      </c>
      <c r="C1242" s="80" t="s">
        <v>57</v>
      </c>
      <c r="D1242" s="80" t="s">
        <v>64</v>
      </c>
      <c r="E1242" s="80" t="s">
        <v>55</v>
      </c>
      <c r="F1242" s="79">
        <v>8</v>
      </c>
      <c r="G1242" s="81">
        <v>2280</v>
      </c>
      <c r="H1242" s="81">
        <v>2873.4839999999995</v>
      </c>
    </row>
    <row r="1243" spans="1:8" x14ac:dyDescent="0.25">
      <c r="A1243" s="78">
        <v>41383</v>
      </c>
      <c r="B1243" s="79">
        <v>2879</v>
      </c>
      <c r="C1243" s="80" t="s">
        <v>56</v>
      </c>
      <c r="D1243" s="80" t="s">
        <v>64</v>
      </c>
      <c r="E1243" s="80" t="s">
        <v>58</v>
      </c>
      <c r="F1243" s="79">
        <v>6</v>
      </c>
      <c r="G1243" s="81">
        <v>1530</v>
      </c>
      <c r="H1243" s="81">
        <v>1919.0790000000002</v>
      </c>
    </row>
    <row r="1244" spans="1:8" x14ac:dyDescent="0.25">
      <c r="A1244" s="78">
        <v>41384</v>
      </c>
      <c r="B1244" s="79">
        <v>2515</v>
      </c>
      <c r="C1244" s="80" t="s">
        <v>53</v>
      </c>
      <c r="D1244" s="80" t="s">
        <v>64</v>
      </c>
      <c r="E1244" s="80" t="s">
        <v>55</v>
      </c>
      <c r="F1244" s="79">
        <v>8</v>
      </c>
      <c r="G1244" s="81">
        <v>2016</v>
      </c>
      <c r="H1244" s="81">
        <v>1384.992</v>
      </c>
    </row>
    <row r="1245" spans="1:8" x14ac:dyDescent="0.25">
      <c r="A1245" s="78">
        <v>41385</v>
      </c>
      <c r="B1245" s="79">
        <v>2880</v>
      </c>
      <c r="C1245" s="80" t="s">
        <v>57</v>
      </c>
      <c r="D1245" s="80" t="s">
        <v>64</v>
      </c>
      <c r="E1245" s="80" t="s">
        <v>59</v>
      </c>
      <c r="F1245" s="79">
        <v>6</v>
      </c>
      <c r="G1245" s="81">
        <v>4302</v>
      </c>
      <c r="H1245" s="81">
        <v>2503.7640000000001</v>
      </c>
    </row>
    <row r="1246" spans="1:8" x14ac:dyDescent="0.25">
      <c r="A1246" s="78">
        <v>41386</v>
      </c>
      <c r="B1246" s="79">
        <v>2516</v>
      </c>
      <c r="C1246" s="80" t="s">
        <v>56</v>
      </c>
      <c r="D1246" s="80" t="s">
        <v>64</v>
      </c>
      <c r="E1246" s="80" t="s">
        <v>55</v>
      </c>
      <c r="F1246" s="79">
        <v>10</v>
      </c>
      <c r="G1246" s="81">
        <v>11220</v>
      </c>
      <c r="H1246" s="81">
        <v>4840.0275000000001</v>
      </c>
    </row>
    <row r="1247" spans="1:8" x14ac:dyDescent="0.25">
      <c r="A1247" s="78">
        <v>41387</v>
      </c>
      <c r="B1247" s="79">
        <v>2881</v>
      </c>
      <c r="C1247" s="80" t="s">
        <v>53</v>
      </c>
      <c r="D1247" s="80" t="s">
        <v>64</v>
      </c>
      <c r="E1247" s="80" t="s">
        <v>59</v>
      </c>
      <c r="F1247" s="79">
        <v>7</v>
      </c>
      <c r="G1247" s="81">
        <v>5922</v>
      </c>
      <c r="H1247" s="81">
        <v>2014.0722000000001</v>
      </c>
    </row>
    <row r="1248" spans="1:8" x14ac:dyDescent="0.25">
      <c r="A1248" s="78">
        <v>41388</v>
      </c>
      <c r="B1248" s="79">
        <v>2517</v>
      </c>
      <c r="C1248" s="80" t="s">
        <v>57</v>
      </c>
      <c r="D1248" s="80" t="s">
        <v>64</v>
      </c>
      <c r="E1248" s="80" t="s">
        <v>58</v>
      </c>
      <c r="F1248" s="79">
        <v>9</v>
      </c>
      <c r="G1248" s="81">
        <v>6277.5</v>
      </c>
      <c r="H1248" s="81">
        <v>4457.0249999999996</v>
      </c>
    </row>
    <row r="1249" spans="1:8" x14ac:dyDescent="0.25">
      <c r="A1249" s="78">
        <v>41389</v>
      </c>
      <c r="B1249" s="79">
        <v>2882</v>
      </c>
      <c r="C1249" s="80" t="s">
        <v>56</v>
      </c>
      <c r="D1249" s="80" t="s">
        <v>64</v>
      </c>
      <c r="E1249" s="80" t="s">
        <v>59</v>
      </c>
      <c r="F1249" s="79">
        <v>7</v>
      </c>
      <c r="G1249" s="81">
        <v>4158</v>
      </c>
      <c r="H1249" s="81">
        <v>1633.6782000000001</v>
      </c>
    </row>
    <row r="1250" spans="1:8" x14ac:dyDescent="0.25">
      <c r="A1250" s="78">
        <v>41390</v>
      </c>
      <c r="B1250" s="79">
        <v>2518</v>
      </c>
      <c r="C1250" s="80" t="s">
        <v>53</v>
      </c>
      <c r="D1250" s="80" t="s">
        <v>64</v>
      </c>
      <c r="E1250" s="80" t="s">
        <v>58</v>
      </c>
      <c r="F1250" s="79">
        <v>6</v>
      </c>
      <c r="G1250" s="81">
        <v>7506</v>
      </c>
      <c r="H1250" s="81">
        <v>3336.6671999999999</v>
      </c>
    </row>
    <row r="1251" spans="1:8" x14ac:dyDescent="0.25">
      <c r="A1251" s="78">
        <v>41391</v>
      </c>
      <c r="B1251" s="79">
        <v>2883</v>
      </c>
      <c r="C1251" s="80" t="s">
        <v>57</v>
      </c>
      <c r="D1251" s="80" t="s">
        <v>64</v>
      </c>
      <c r="E1251" s="80" t="s">
        <v>55</v>
      </c>
      <c r="F1251" s="79">
        <v>10</v>
      </c>
      <c r="G1251" s="81">
        <v>4470</v>
      </c>
      <c r="H1251" s="81">
        <v>841.25400000000002</v>
      </c>
    </row>
    <row r="1252" spans="1:8" x14ac:dyDescent="0.25">
      <c r="A1252" s="78">
        <v>41392</v>
      </c>
      <c r="B1252" s="79">
        <v>2519</v>
      </c>
      <c r="C1252" s="80" t="s">
        <v>56</v>
      </c>
      <c r="D1252" s="80" t="s">
        <v>64</v>
      </c>
      <c r="E1252" s="80" t="s">
        <v>58</v>
      </c>
      <c r="F1252" s="79">
        <v>8</v>
      </c>
      <c r="G1252" s="81">
        <v>8496</v>
      </c>
      <c r="H1252" s="81">
        <v>3202.1424000000006</v>
      </c>
    </row>
    <row r="1253" spans="1:8" x14ac:dyDescent="0.25">
      <c r="A1253" s="78">
        <v>41393</v>
      </c>
      <c r="B1253" s="79">
        <v>2884</v>
      </c>
      <c r="C1253" s="80" t="s">
        <v>53</v>
      </c>
      <c r="D1253" s="80" t="s">
        <v>64</v>
      </c>
      <c r="E1253" s="80" t="s">
        <v>55</v>
      </c>
      <c r="F1253" s="79">
        <v>10</v>
      </c>
      <c r="G1253" s="81">
        <v>5860</v>
      </c>
      <c r="H1253" s="81">
        <v>3559.9500000000003</v>
      </c>
    </row>
    <row r="1254" spans="1:8" x14ac:dyDescent="0.25">
      <c r="A1254" s="78">
        <v>41394</v>
      </c>
      <c r="B1254" s="79">
        <v>2520</v>
      </c>
      <c r="C1254" s="80" t="s">
        <v>57</v>
      </c>
      <c r="D1254" s="80" t="s">
        <v>64</v>
      </c>
      <c r="E1254" s="80" t="s">
        <v>59</v>
      </c>
      <c r="F1254" s="79">
        <v>9</v>
      </c>
      <c r="G1254" s="81">
        <v>2821.5</v>
      </c>
      <c r="H1254" s="81">
        <v>4735.605599999999</v>
      </c>
    </row>
    <row r="1255" spans="1:8" x14ac:dyDescent="0.25">
      <c r="A1255" s="78">
        <v>41395</v>
      </c>
      <c r="B1255" s="79">
        <v>2885</v>
      </c>
      <c r="C1255" s="80" t="s">
        <v>56</v>
      </c>
      <c r="D1255" s="80" t="s">
        <v>64</v>
      </c>
      <c r="E1255" s="80" t="s">
        <v>55</v>
      </c>
      <c r="F1255" s="79">
        <v>10</v>
      </c>
      <c r="G1255" s="81">
        <v>2835</v>
      </c>
      <c r="H1255" s="81">
        <v>904.36500000000001</v>
      </c>
    </row>
    <row r="1256" spans="1:8" x14ac:dyDescent="0.25">
      <c r="A1256" s="78">
        <v>41396</v>
      </c>
      <c r="B1256" s="79">
        <v>2521</v>
      </c>
      <c r="C1256" s="80" t="s">
        <v>53</v>
      </c>
      <c r="D1256" s="80" t="s">
        <v>64</v>
      </c>
      <c r="E1256" s="80" t="s">
        <v>59</v>
      </c>
      <c r="F1256" s="79">
        <v>9</v>
      </c>
      <c r="G1256" s="81">
        <v>7533</v>
      </c>
      <c r="H1256" s="81">
        <v>2267.433</v>
      </c>
    </row>
    <row r="1257" spans="1:8" x14ac:dyDescent="0.25">
      <c r="A1257" s="78">
        <v>41397</v>
      </c>
      <c r="B1257" s="79">
        <v>2886</v>
      </c>
      <c r="C1257" s="80" t="s">
        <v>57</v>
      </c>
      <c r="D1257" s="80" t="s">
        <v>64</v>
      </c>
      <c r="E1257" s="80" t="s">
        <v>58</v>
      </c>
      <c r="F1257" s="79">
        <v>8</v>
      </c>
      <c r="G1257" s="81">
        <v>6240</v>
      </c>
      <c r="H1257" s="81">
        <v>2210.8319999999999</v>
      </c>
    </row>
    <row r="1258" spans="1:8" x14ac:dyDescent="0.25">
      <c r="A1258" s="78">
        <v>41398</v>
      </c>
      <c r="B1258" s="79">
        <v>2522</v>
      </c>
      <c r="C1258" s="80" t="s">
        <v>56</v>
      </c>
      <c r="D1258" s="80" t="s">
        <v>64</v>
      </c>
      <c r="E1258" s="80" t="s">
        <v>59</v>
      </c>
      <c r="F1258" s="79">
        <v>7</v>
      </c>
      <c r="G1258" s="81">
        <v>1974</v>
      </c>
      <c r="H1258" s="81">
        <v>2703.5904</v>
      </c>
    </row>
    <row r="1259" spans="1:8" x14ac:dyDescent="0.25">
      <c r="A1259" s="78">
        <v>41399</v>
      </c>
      <c r="B1259" s="79">
        <v>2887</v>
      </c>
      <c r="C1259" s="80" t="s">
        <v>53</v>
      </c>
      <c r="D1259" s="80" t="s">
        <v>64</v>
      </c>
      <c r="E1259" s="80" t="s">
        <v>58</v>
      </c>
      <c r="F1259" s="79">
        <v>9</v>
      </c>
      <c r="G1259" s="81">
        <v>4819.5</v>
      </c>
      <c r="H1259" s="81">
        <v>3159.9855000000002</v>
      </c>
    </row>
    <row r="1260" spans="1:8" x14ac:dyDescent="0.25">
      <c r="A1260" s="78">
        <v>41400</v>
      </c>
      <c r="B1260" s="79">
        <v>2523</v>
      </c>
      <c r="C1260" s="80" t="s">
        <v>57</v>
      </c>
      <c r="D1260" s="80" t="s">
        <v>64</v>
      </c>
      <c r="E1260" s="80" t="s">
        <v>55</v>
      </c>
      <c r="F1260" s="79">
        <v>8</v>
      </c>
      <c r="G1260" s="81">
        <v>6912</v>
      </c>
      <c r="H1260" s="81">
        <v>1589.2991999999999</v>
      </c>
    </row>
    <row r="1261" spans="1:8" x14ac:dyDescent="0.25">
      <c r="A1261" s="78">
        <v>41401</v>
      </c>
      <c r="B1261" s="79">
        <v>2888</v>
      </c>
      <c r="C1261" s="80" t="s">
        <v>56</v>
      </c>
      <c r="D1261" s="80" t="s">
        <v>64</v>
      </c>
      <c r="E1261" s="80" t="s">
        <v>58</v>
      </c>
      <c r="F1261" s="79">
        <v>7</v>
      </c>
      <c r="G1261" s="81">
        <v>1937.25</v>
      </c>
      <c r="H1261" s="81">
        <v>1735.3885500000001</v>
      </c>
    </row>
    <row r="1262" spans="1:8" x14ac:dyDescent="0.25">
      <c r="A1262" s="78">
        <v>41767</v>
      </c>
      <c r="B1262" s="79">
        <v>2524</v>
      </c>
      <c r="C1262" s="80" t="s">
        <v>53</v>
      </c>
      <c r="D1262" s="80" t="s">
        <v>64</v>
      </c>
      <c r="E1262" s="80" t="s">
        <v>55</v>
      </c>
      <c r="F1262" s="79">
        <v>7</v>
      </c>
      <c r="G1262" s="81">
        <v>5701.5</v>
      </c>
      <c r="H1262" s="81">
        <v>2538.3077999999996</v>
      </c>
    </row>
    <row r="1263" spans="1:8" x14ac:dyDescent="0.25">
      <c r="A1263" s="78">
        <v>41768</v>
      </c>
      <c r="B1263" s="79">
        <v>2889</v>
      </c>
      <c r="C1263" s="80" t="s">
        <v>57</v>
      </c>
      <c r="D1263" s="80" t="s">
        <v>64</v>
      </c>
      <c r="E1263" s="80" t="s">
        <v>59</v>
      </c>
      <c r="F1263" s="79">
        <v>8</v>
      </c>
      <c r="G1263" s="81">
        <v>5832</v>
      </c>
      <c r="H1263" s="81">
        <v>666.01440000000002</v>
      </c>
    </row>
    <row r="1264" spans="1:8" x14ac:dyDescent="0.25">
      <c r="A1264" s="78">
        <v>41769</v>
      </c>
      <c r="B1264" s="79">
        <v>2525</v>
      </c>
      <c r="C1264" s="80" t="s">
        <v>56</v>
      </c>
      <c r="D1264" s="80" t="s">
        <v>64</v>
      </c>
      <c r="E1264" s="80" t="s">
        <v>55</v>
      </c>
      <c r="F1264" s="79">
        <v>10</v>
      </c>
      <c r="G1264" s="81">
        <v>7200</v>
      </c>
      <c r="H1264" s="81">
        <v>2791.44</v>
      </c>
    </row>
    <row r="1265" spans="1:8" x14ac:dyDescent="0.25">
      <c r="A1265" s="78">
        <v>41770</v>
      </c>
      <c r="B1265" s="79">
        <v>2890</v>
      </c>
      <c r="C1265" s="80" t="s">
        <v>53</v>
      </c>
      <c r="D1265" s="80" t="s">
        <v>64</v>
      </c>
      <c r="E1265" s="80" t="s">
        <v>59</v>
      </c>
      <c r="F1265" s="79">
        <v>6</v>
      </c>
      <c r="G1265" s="81">
        <v>4819.5</v>
      </c>
      <c r="H1265" s="81">
        <v>2576.826</v>
      </c>
    </row>
    <row r="1266" spans="1:8" x14ac:dyDescent="0.25">
      <c r="A1266" s="78">
        <v>41771</v>
      </c>
      <c r="B1266" s="79">
        <v>2526</v>
      </c>
      <c r="C1266" s="80" t="s">
        <v>57</v>
      </c>
      <c r="D1266" s="80" t="s">
        <v>64</v>
      </c>
      <c r="E1266" s="80" t="s">
        <v>58</v>
      </c>
      <c r="F1266" s="79">
        <v>6</v>
      </c>
      <c r="G1266" s="81">
        <v>2133</v>
      </c>
      <c r="H1266" s="81">
        <v>3367.5803999999998</v>
      </c>
    </row>
    <row r="1267" spans="1:8" x14ac:dyDescent="0.25">
      <c r="A1267" s="78">
        <v>41772</v>
      </c>
      <c r="B1267" s="79">
        <v>2891</v>
      </c>
      <c r="C1267" s="80" t="s">
        <v>56</v>
      </c>
      <c r="D1267" s="80" t="s">
        <v>64</v>
      </c>
      <c r="E1267" s="80" t="s">
        <v>59</v>
      </c>
      <c r="F1267" s="79">
        <v>10</v>
      </c>
      <c r="G1267" s="81">
        <v>4980</v>
      </c>
      <c r="H1267" s="81">
        <v>816.72</v>
      </c>
    </row>
    <row r="1268" spans="1:8" x14ac:dyDescent="0.25">
      <c r="A1268" s="78">
        <v>41773</v>
      </c>
      <c r="B1268" s="79">
        <v>2527</v>
      </c>
      <c r="C1268" s="80" t="s">
        <v>53</v>
      </c>
      <c r="D1268" s="80" t="s">
        <v>64</v>
      </c>
      <c r="E1268" s="80" t="s">
        <v>58</v>
      </c>
      <c r="F1268" s="79">
        <v>6</v>
      </c>
      <c r="G1268" s="81">
        <v>7164</v>
      </c>
      <c r="H1268" s="81">
        <v>3062.61</v>
      </c>
    </row>
    <row r="1269" spans="1:8" x14ac:dyDescent="0.25">
      <c r="A1269" s="78">
        <v>41774</v>
      </c>
      <c r="B1269" s="79">
        <v>2892</v>
      </c>
      <c r="C1269" s="80" t="s">
        <v>57</v>
      </c>
      <c r="D1269" s="80" t="s">
        <v>64</v>
      </c>
      <c r="E1269" s="80" t="s">
        <v>55</v>
      </c>
      <c r="F1269" s="79">
        <v>8</v>
      </c>
      <c r="G1269" s="81">
        <v>12540</v>
      </c>
      <c r="H1269" s="81">
        <v>2151.3624</v>
      </c>
    </row>
    <row r="1270" spans="1:8" x14ac:dyDescent="0.25">
      <c r="A1270" s="78">
        <v>41775</v>
      </c>
      <c r="B1270" s="79">
        <v>2528</v>
      </c>
      <c r="C1270" s="80" t="s">
        <v>56</v>
      </c>
      <c r="D1270" s="80" t="s">
        <v>64</v>
      </c>
      <c r="E1270" s="80" t="s">
        <v>58</v>
      </c>
      <c r="F1270" s="79">
        <v>10</v>
      </c>
      <c r="G1270" s="81">
        <v>2445</v>
      </c>
      <c r="H1270" s="81">
        <v>1606.8540000000003</v>
      </c>
    </row>
    <row r="1271" spans="1:8" x14ac:dyDescent="0.25">
      <c r="A1271" s="78">
        <v>41776</v>
      </c>
      <c r="B1271" s="79">
        <v>2893</v>
      </c>
      <c r="C1271" s="80" t="s">
        <v>53</v>
      </c>
      <c r="D1271" s="80" t="s">
        <v>64</v>
      </c>
      <c r="E1271" s="80" t="s">
        <v>55</v>
      </c>
      <c r="F1271" s="79">
        <v>10</v>
      </c>
      <c r="G1271" s="81">
        <v>4530</v>
      </c>
      <c r="H1271" s="81">
        <v>2665.6784999999995</v>
      </c>
    </row>
    <row r="1272" spans="1:8" x14ac:dyDescent="0.25">
      <c r="A1272" s="78">
        <v>41777</v>
      </c>
      <c r="B1272" s="79">
        <v>2529</v>
      </c>
      <c r="C1272" s="80" t="s">
        <v>57</v>
      </c>
      <c r="D1272" s="80" t="s">
        <v>64</v>
      </c>
      <c r="E1272" s="80" t="s">
        <v>59</v>
      </c>
      <c r="F1272" s="79">
        <v>7</v>
      </c>
      <c r="G1272" s="81">
        <v>3906</v>
      </c>
      <c r="H1272" s="81">
        <v>2996.6831999999999</v>
      </c>
    </row>
    <row r="1273" spans="1:8" x14ac:dyDescent="0.25">
      <c r="A1273" s="78">
        <v>41778</v>
      </c>
      <c r="B1273" s="79">
        <v>2894</v>
      </c>
      <c r="C1273" s="80" t="s">
        <v>56</v>
      </c>
      <c r="D1273" s="80" t="s">
        <v>64</v>
      </c>
      <c r="E1273" s="80" t="s">
        <v>55</v>
      </c>
      <c r="F1273" s="79">
        <v>8</v>
      </c>
      <c r="G1273" s="81">
        <v>4968</v>
      </c>
      <c r="H1273" s="81">
        <v>874.11959999999999</v>
      </c>
    </row>
    <row r="1274" spans="1:8" x14ac:dyDescent="0.25">
      <c r="A1274" s="78">
        <v>41779</v>
      </c>
      <c r="B1274" s="79">
        <v>2530</v>
      </c>
      <c r="C1274" s="80" t="s">
        <v>53</v>
      </c>
      <c r="D1274" s="80" t="s">
        <v>64</v>
      </c>
      <c r="E1274" s="80" t="s">
        <v>59</v>
      </c>
      <c r="F1274" s="79">
        <v>6</v>
      </c>
      <c r="G1274" s="81">
        <v>4104</v>
      </c>
      <c r="H1274" s="81">
        <v>757.39319999999998</v>
      </c>
    </row>
    <row r="1275" spans="1:8" x14ac:dyDescent="0.25">
      <c r="A1275" s="78">
        <v>41780</v>
      </c>
      <c r="B1275" s="79">
        <v>2895</v>
      </c>
      <c r="C1275" s="80" t="s">
        <v>57</v>
      </c>
      <c r="D1275" s="80" t="s">
        <v>64</v>
      </c>
      <c r="E1275" s="80" t="s">
        <v>58</v>
      </c>
      <c r="F1275" s="79">
        <v>8</v>
      </c>
      <c r="G1275" s="81">
        <v>12420</v>
      </c>
      <c r="H1275" s="81">
        <v>4550.6880000000001</v>
      </c>
    </row>
    <row r="1276" spans="1:8" x14ac:dyDescent="0.25">
      <c r="A1276" s="78">
        <v>41781</v>
      </c>
      <c r="B1276" s="79">
        <v>2531</v>
      </c>
      <c r="C1276" s="80" t="s">
        <v>56</v>
      </c>
      <c r="D1276" s="80" t="s">
        <v>64</v>
      </c>
      <c r="E1276" s="80" t="s">
        <v>59</v>
      </c>
      <c r="F1276" s="79">
        <v>6</v>
      </c>
      <c r="G1276" s="81">
        <v>3240</v>
      </c>
      <c r="H1276" s="81">
        <v>1838.0519999999999</v>
      </c>
    </row>
    <row r="1277" spans="1:8" x14ac:dyDescent="0.25">
      <c r="A1277" s="78">
        <v>41782</v>
      </c>
      <c r="B1277" s="79">
        <v>2896</v>
      </c>
      <c r="C1277" s="80" t="s">
        <v>53</v>
      </c>
      <c r="D1277" s="80" t="s">
        <v>64</v>
      </c>
      <c r="E1277" s="80" t="s">
        <v>58</v>
      </c>
      <c r="F1277" s="79">
        <v>8</v>
      </c>
      <c r="G1277" s="81">
        <v>6264</v>
      </c>
      <c r="H1277" s="81">
        <v>938.13840000000005</v>
      </c>
    </row>
    <row r="1278" spans="1:8" x14ac:dyDescent="0.25">
      <c r="A1278" s="78">
        <v>41783</v>
      </c>
      <c r="B1278" s="79">
        <v>2532</v>
      </c>
      <c r="C1278" s="80" t="s">
        <v>57</v>
      </c>
      <c r="D1278" s="80" t="s">
        <v>64</v>
      </c>
      <c r="E1278" s="80" t="s">
        <v>55</v>
      </c>
      <c r="F1278" s="79">
        <v>6</v>
      </c>
      <c r="G1278" s="81">
        <v>7398</v>
      </c>
      <c r="H1278" s="81">
        <v>2380.3065000000001</v>
      </c>
    </row>
    <row r="1279" spans="1:8" x14ac:dyDescent="0.25">
      <c r="A1279" s="78">
        <v>41784</v>
      </c>
      <c r="B1279" s="79">
        <v>2897</v>
      </c>
      <c r="C1279" s="80" t="s">
        <v>56</v>
      </c>
      <c r="D1279" s="80" t="s">
        <v>64</v>
      </c>
      <c r="E1279" s="80" t="s">
        <v>58</v>
      </c>
      <c r="F1279" s="79">
        <v>6</v>
      </c>
      <c r="G1279" s="81">
        <v>7641</v>
      </c>
      <c r="H1279" s="81">
        <v>4349.0025000000005</v>
      </c>
    </row>
    <row r="1280" spans="1:8" x14ac:dyDescent="0.25">
      <c r="A1280" s="78">
        <v>41785</v>
      </c>
      <c r="B1280" s="79">
        <v>2533</v>
      </c>
      <c r="C1280" s="80" t="s">
        <v>53</v>
      </c>
      <c r="D1280" s="80" t="s">
        <v>64</v>
      </c>
      <c r="E1280" s="80" t="s">
        <v>55</v>
      </c>
      <c r="F1280" s="79">
        <v>8</v>
      </c>
      <c r="G1280" s="81">
        <v>7272</v>
      </c>
      <c r="H1280" s="81">
        <v>2285.5896000000002</v>
      </c>
    </row>
    <row r="1281" spans="1:8" x14ac:dyDescent="0.25">
      <c r="A1281" s="78">
        <v>41786</v>
      </c>
      <c r="B1281" s="79">
        <v>2898</v>
      </c>
      <c r="C1281" s="80" t="s">
        <v>57</v>
      </c>
      <c r="D1281" s="80" t="s">
        <v>64</v>
      </c>
      <c r="E1281" s="80" t="s">
        <v>59</v>
      </c>
      <c r="F1281" s="79">
        <v>7</v>
      </c>
      <c r="G1281" s="81">
        <v>2362.5</v>
      </c>
      <c r="H1281" s="81">
        <v>2218.3875000000003</v>
      </c>
    </row>
    <row r="1282" spans="1:8" x14ac:dyDescent="0.25">
      <c r="A1282" s="78">
        <v>41787</v>
      </c>
      <c r="B1282" s="79">
        <v>2534</v>
      </c>
      <c r="C1282" s="80" t="s">
        <v>56</v>
      </c>
      <c r="D1282" s="80" t="s">
        <v>64</v>
      </c>
      <c r="E1282" s="80" t="s">
        <v>55</v>
      </c>
      <c r="F1282" s="79">
        <v>6</v>
      </c>
      <c r="G1282" s="81">
        <v>1539</v>
      </c>
      <c r="H1282" s="81">
        <v>2418.0767999999998</v>
      </c>
    </row>
    <row r="1283" spans="1:8" x14ac:dyDescent="0.25">
      <c r="A1283" s="78">
        <v>41788</v>
      </c>
      <c r="B1283" s="79">
        <v>2899</v>
      </c>
      <c r="C1283" s="80" t="s">
        <v>53</v>
      </c>
      <c r="D1283" s="80" t="s">
        <v>64</v>
      </c>
      <c r="E1283" s="80" t="s">
        <v>59</v>
      </c>
      <c r="F1283" s="79">
        <v>7</v>
      </c>
      <c r="G1283" s="81">
        <v>2499</v>
      </c>
      <c r="H1283" s="81">
        <v>3060.2753999999995</v>
      </c>
    </row>
    <row r="1284" spans="1:8" x14ac:dyDescent="0.25">
      <c r="A1284" s="78">
        <v>41789</v>
      </c>
      <c r="B1284" s="79">
        <v>2535</v>
      </c>
      <c r="C1284" s="80" t="s">
        <v>57</v>
      </c>
      <c r="D1284" s="80" t="s">
        <v>64</v>
      </c>
      <c r="E1284" s="80" t="s">
        <v>58</v>
      </c>
      <c r="F1284" s="79">
        <v>7</v>
      </c>
      <c r="G1284" s="81">
        <v>2205</v>
      </c>
      <c r="H1284" s="81">
        <v>1384.7400000000002</v>
      </c>
    </row>
    <row r="1285" spans="1:8" x14ac:dyDescent="0.25">
      <c r="A1285" s="78">
        <v>41790</v>
      </c>
      <c r="B1285" s="79">
        <v>2900</v>
      </c>
      <c r="C1285" s="80" t="s">
        <v>56</v>
      </c>
      <c r="D1285" s="80" t="s">
        <v>64</v>
      </c>
      <c r="E1285" s="80" t="s">
        <v>59</v>
      </c>
      <c r="F1285" s="79">
        <v>9</v>
      </c>
      <c r="G1285" s="81">
        <v>7249.5</v>
      </c>
      <c r="H1285" s="81">
        <v>3633.2077500000005</v>
      </c>
    </row>
    <row r="1286" spans="1:8" x14ac:dyDescent="0.25">
      <c r="A1286" s="78">
        <v>41791</v>
      </c>
      <c r="B1286" s="79">
        <v>2536</v>
      </c>
      <c r="C1286" s="80" t="s">
        <v>53</v>
      </c>
      <c r="D1286" s="80" t="s">
        <v>64</v>
      </c>
      <c r="E1286" s="80" t="s">
        <v>58</v>
      </c>
      <c r="F1286" s="79">
        <v>10</v>
      </c>
      <c r="G1286" s="81">
        <v>4905</v>
      </c>
      <c r="H1286" s="81">
        <v>1843.299</v>
      </c>
    </row>
    <row r="1287" spans="1:8" x14ac:dyDescent="0.25">
      <c r="A1287" s="78">
        <v>41792</v>
      </c>
      <c r="B1287" s="79">
        <v>2901</v>
      </c>
      <c r="C1287" s="80" t="s">
        <v>57</v>
      </c>
      <c r="D1287" s="80" t="s">
        <v>64</v>
      </c>
      <c r="E1287" s="80" t="s">
        <v>55</v>
      </c>
      <c r="F1287" s="79">
        <v>8</v>
      </c>
      <c r="G1287" s="81">
        <v>7128</v>
      </c>
      <c r="H1287" s="81">
        <v>3282.6815999999999</v>
      </c>
    </row>
    <row r="1288" spans="1:8" x14ac:dyDescent="0.25">
      <c r="A1288" s="78">
        <v>41793</v>
      </c>
      <c r="B1288" s="79">
        <v>2537</v>
      </c>
      <c r="C1288" s="80" t="s">
        <v>56</v>
      </c>
      <c r="D1288" s="80" t="s">
        <v>64</v>
      </c>
      <c r="E1288" s="80" t="s">
        <v>58</v>
      </c>
      <c r="F1288" s="79">
        <v>10</v>
      </c>
      <c r="G1288" s="81">
        <v>3270</v>
      </c>
      <c r="H1288" s="81">
        <v>632.09100000000001</v>
      </c>
    </row>
    <row r="1289" spans="1:8" x14ac:dyDescent="0.25">
      <c r="A1289" s="78">
        <v>41794</v>
      </c>
      <c r="B1289" s="79">
        <v>2902</v>
      </c>
      <c r="C1289" s="80" t="s">
        <v>53</v>
      </c>
      <c r="D1289" s="80" t="s">
        <v>64</v>
      </c>
      <c r="E1289" s="80" t="s">
        <v>55</v>
      </c>
      <c r="F1289" s="79">
        <v>9</v>
      </c>
      <c r="G1289" s="81">
        <v>7884</v>
      </c>
      <c r="H1289" s="81">
        <v>1054.0907999999999</v>
      </c>
    </row>
    <row r="1290" spans="1:8" x14ac:dyDescent="0.25">
      <c r="A1290" s="78">
        <v>41795</v>
      </c>
      <c r="B1290" s="79">
        <v>2538</v>
      </c>
      <c r="C1290" s="80" t="s">
        <v>57</v>
      </c>
      <c r="D1290" s="80" t="s">
        <v>64</v>
      </c>
      <c r="E1290" s="80" t="s">
        <v>59</v>
      </c>
      <c r="F1290" s="79">
        <v>7</v>
      </c>
      <c r="G1290" s="81">
        <v>3874.5</v>
      </c>
      <c r="H1290" s="81">
        <v>4334.5968749999993</v>
      </c>
    </row>
    <row r="1291" spans="1:8" x14ac:dyDescent="0.25">
      <c r="A1291" s="78">
        <v>41796</v>
      </c>
      <c r="B1291" s="79">
        <v>2903</v>
      </c>
      <c r="C1291" s="80" t="s">
        <v>56</v>
      </c>
      <c r="D1291" s="80" t="s">
        <v>64</v>
      </c>
      <c r="E1291" s="80" t="s">
        <v>55</v>
      </c>
      <c r="F1291" s="79">
        <v>8</v>
      </c>
      <c r="G1291" s="81">
        <v>2400</v>
      </c>
      <c r="H1291" s="81">
        <v>2930.3999999999996</v>
      </c>
    </row>
    <row r="1292" spans="1:8" x14ac:dyDescent="0.25">
      <c r="A1292" s="78">
        <v>41797</v>
      </c>
      <c r="B1292" s="79">
        <v>2539</v>
      </c>
      <c r="C1292" s="80" t="s">
        <v>53</v>
      </c>
      <c r="D1292" s="80" t="s">
        <v>64</v>
      </c>
      <c r="E1292" s="80" t="s">
        <v>59</v>
      </c>
      <c r="F1292" s="79">
        <v>9</v>
      </c>
      <c r="G1292" s="81">
        <v>8316</v>
      </c>
      <c r="H1292" s="81">
        <v>1838.2518</v>
      </c>
    </row>
    <row r="1293" spans="1:8" x14ac:dyDescent="0.25">
      <c r="A1293" s="78">
        <v>41798</v>
      </c>
      <c r="B1293" s="79">
        <v>2904</v>
      </c>
      <c r="C1293" s="80" t="s">
        <v>57</v>
      </c>
      <c r="D1293" s="80" t="s">
        <v>64</v>
      </c>
      <c r="E1293" s="80" t="s">
        <v>58</v>
      </c>
      <c r="F1293" s="79">
        <v>7</v>
      </c>
      <c r="G1293" s="81">
        <v>6804</v>
      </c>
      <c r="H1293" s="81">
        <v>2483.46</v>
      </c>
    </row>
    <row r="1294" spans="1:8" x14ac:dyDescent="0.25">
      <c r="A1294" s="78">
        <v>41799</v>
      </c>
      <c r="B1294" s="79">
        <v>2540</v>
      </c>
      <c r="C1294" s="80" t="s">
        <v>56</v>
      </c>
      <c r="D1294" s="80" t="s">
        <v>64</v>
      </c>
      <c r="E1294" s="80" t="s">
        <v>59</v>
      </c>
      <c r="F1294" s="79">
        <v>10</v>
      </c>
      <c r="G1294" s="81">
        <v>4440</v>
      </c>
      <c r="H1294" s="81">
        <v>1779.9959999999999</v>
      </c>
    </row>
    <row r="1295" spans="1:8" x14ac:dyDescent="0.25">
      <c r="A1295" s="78">
        <v>41800</v>
      </c>
      <c r="B1295" s="79">
        <v>2905</v>
      </c>
      <c r="C1295" s="80" t="s">
        <v>53</v>
      </c>
      <c r="D1295" s="80" t="s">
        <v>64</v>
      </c>
      <c r="E1295" s="80" t="s">
        <v>58</v>
      </c>
      <c r="F1295" s="79">
        <v>6</v>
      </c>
      <c r="G1295" s="81">
        <v>7155</v>
      </c>
      <c r="H1295" s="81">
        <v>1952.8380000000002</v>
      </c>
    </row>
    <row r="1296" spans="1:8" x14ac:dyDescent="0.25">
      <c r="A1296" s="78">
        <v>41801</v>
      </c>
      <c r="B1296" s="79">
        <v>2910</v>
      </c>
      <c r="C1296" s="80" t="s">
        <v>53</v>
      </c>
      <c r="D1296" s="80" t="s">
        <v>64</v>
      </c>
      <c r="E1296" s="80" t="s">
        <v>58</v>
      </c>
      <c r="F1296" s="79">
        <v>6</v>
      </c>
      <c r="G1296" s="81">
        <v>11925</v>
      </c>
      <c r="H1296" s="81">
        <v>976.4190000000001</v>
      </c>
    </row>
    <row r="1297" spans="1:8" x14ac:dyDescent="0.25">
      <c r="A1297" s="78">
        <v>41802</v>
      </c>
      <c r="B1297" s="79">
        <v>2541</v>
      </c>
      <c r="C1297" s="80" t="s">
        <v>57</v>
      </c>
      <c r="D1297" s="80" t="s">
        <v>64</v>
      </c>
      <c r="E1297" s="80" t="s">
        <v>55</v>
      </c>
      <c r="F1297" s="79">
        <v>8</v>
      </c>
      <c r="G1297" s="81">
        <v>6144</v>
      </c>
      <c r="H1297" s="81">
        <v>687.66719999999998</v>
      </c>
    </row>
    <row r="1298" spans="1:8" x14ac:dyDescent="0.25">
      <c r="A1298" s="78">
        <v>41803</v>
      </c>
      <c r="B1298" s="79">
        <v>2906</v>
      </c>
      <c r="C1298" s="80" t="s">
        <v>56</v>
      </c>
      <c r="D1298" s="80" t="s">
        <v>64</v>
      </c>
      <c r="E1298" s="80" t="s">
        <v>58</v>
      </c>
      <c r="F1298" s="79">
        <v>10</v>
      </c>
      <c r="G1298" s="81">
        <v>10640</v>
      </c>
      <c r="H1298" s="81">
        <v>2016.28</v>
      </c>
    </row>
    <row r="1299" spans="1:8" x14ac:dyDescent="0.25">
      <c r="A1299" s="78">
        <v>41804</v>
      </c>
      <c r="B1299" s="79">
        <v>2911</v>
      </c>
      <c r="C1299" s="80" t="s">
        <v>56</v>
      </c>
      <c r="D1299" s="80" t="s">
        <v>64</v>
      </c>
      <c r="E1299" s="80" t="s">
        <v>58</v>
      </c>
      <c r="F1299" s="79">
        <v>10</v>
      </c>
      <c r="G1299" s="81">
        <v>7980</v>
      </c>
      <c r="H1299" s="81">
        <v>4032.56</v>
      </c>
    </row>
    <row r="1300" spans="1:8" x14ac:dyDescent="0.25">
      <c r="A1300" s="78">
        <v>41805</v>
      </c>
      <c r="B1300" s="79">
        <v>2542</v>
      </c>
      <c r="C1300" s="80" t="s">
        <v>53</v>
      </c>
      <c r="D1300" s="80" t="s">
        <v>64</v>
      </c>
      <c r="E1300" s="80" t="s">
        <v>55</v>
      </c>
      <c r="F1300" s="79">
        <v>10</v>
      </c>
      <c r="G1300" s="81">
        <v>9900</v>
      </c>
      <c r="H1300" s="81">
        <v>4235.22</v>
      </c>
    </row>
    <row r="1301" spans="1:8" x14ac:dyDescent="0.25">
      <c r="A1301" s="78">
        <v>41806</v>
      </c>
      <c r="B1301" s="79">
        <v>2907</v>
      </c>
      <c r="C1301" s="80" t="s">
        <v>57</v>
      </c>
      <c r="D1301" s="80" t="s">
        <v>64</v>
      </c>
      <c r="E1301" s="80" t="s">
        <v>59</v>
      </c>
      <c r="F1301" s="79">
        <v>9</v>
      </c>
      <c r="G1301" s="81">
        <v>10485</v>
      </c>
      <c r="H1301" s="81">
        <v>2603.8449000000001</v>
      </c>
    </row>
    <row r="1302" spans="1:8" x14ac:dyDescent="0.25">
      <c r="A1302" s="78">
        <v>41807</v>
      </c>
      <c r="B1302" s="79">
        <v>2912</v>
      </c>
      <c r="C1302" s="80" t="s">
        <v>57</v>
      </c>
      <c r="D1302" s="80" t="s">
        <v>64</v>
      </c>
      <c r="E1302" s="80" t="s">
        <v>59</v>
      </c>
      <c r="F1302" s="79">
        <v>9</v>
      </c>
      <c r="G1302" s="81">
        <v>4194</v>
      </c>
      <c r="H1302" s="81">
        <v>4339.7415000000001</v>
      </c>
    </row>
    <row r="1303" spans="1:8" x14ac:dyDescent="0.25">
      <c r="A1303" s="78">
        <v>41808</v>
      </c>
      <c r="B1303" s="79">
        <v>2543</v>
      </c>
      <c r="C1303" s="80" t="s">
        <v>56</v>
      </c>
      <c r="D1303" s="80" t="s">
        <v>64</v>
      </c>
      <c r="E1303" s="80" t="s">
        <v>55</v>
      </c>
      <c r="F1303" s="79">
        <v>6</v>
      </c>
      <c r="G1303" s="81">
        <v>4576.5</v>
      </c>
      <c r="H1303" s="81">
        <v>2406.4762500000002</v>
      </c>
    </row>
    <row r="1304" spans="1:8" x14ac:dyDescent="0.25">
      <c r="A1304" s="78">
        <v>41809</v>
      </c>
      <c r="B1304" s="79">
        <v>2908</v>
      </c>
      <c r="C1304" s="80" t="s">
        <v>53</v>
      </c>
      <c r="D1304" s="80" t="s">
        <v>64</v>
      </c>
      <c r="E1304" s="80" t="s">
        <v>59</v>
      </c>
      <c r="F1304" s="79">
        <v>7</v>
      </c>
      <c r="G1304" s="81">
        <v>6090</v>
      </c>
      <c r="H1304" s="81">
        <v>2547.1425000000004</v>
      </c>
    </row>
    <row r="1305" spans="1:8" x14ac:dyDescent="0.25">
      <c r="A1305" s="78">
        <v>41810</v>
      </c>
      <c r="B1305" s="79">
        <v>2913</v>
      </c>
      <c r="C1305" s="80" t="s">
        <v>53</v>
      </c>
      <c r="D1305" s="80" t="s">
        <v>64</v>
      </c>
      <c r="E1305" s="80" t="s">
        <v>59</v>
      </c>
      <c r="F1305" s="79">
        <v>7</v>
      </c>
      <c r="G1305" s="81">
        <v>6090</v>
      </c>
      <c r="H1305" s="81">
        <v>2547.1425000000004</v>
      </c>
    </row>
    <row r="1306" spans="1:8" x14ac:dyDescent="0.25">
      <c r="A1306" s="78">
        <v>41811</v>
      </c>
      <c r="B1306" s="79">
        <v>2544</v>
      </c>
      <c r="C1306" s="80" t="s">
        <v>57</v>
      </c>
      <c r="D1306" s="80" t="s">
        <v>64</v>
      </c>
      <c r="E1306" s="80" t="s">
        <v>58</v>
      </c>
      <c r="F1306" s="79">
        <v>6</v>
      </c>
      <c r="G1306" s="81">
        <v>5292</v>
      </c>
      <c r="H1306" s="81">
        <v>3454.6175999999996</v>
      </c>
    </row>
    <row r="1307" spans="1:8" x14ac:dyDescent="0.25">
      <c r="A1307" s="78">
        <v>41812</v>
      </c>
      <c r="B1307" s="79">
        <v>2909</v>
      </c>
      <c r="C1307" s="80" t="s">
        <v>56</v>
      </c>
      <c r="D1307" s="80" t="s">
        <v>64</v>
      </c>
      <c r="E1307" s="80" t="s">
        <v>59</v>
      </c>
      <c r="F1307" s="79">
        <v>9</v>
      </c>
      <c r="G1307" s="81">
        <v>4252.5</v>
      </c>
      <c r="H1307" s="81">
        <v>680.40000000000009</v>
      </c>
    </row>
    <row r="1308" spans="1:8" x14ac:dyDescent="0.25">
      <c r="A1308" s="78">
        <v>41813</v>
      </c>
      <c r="B1308" s="79">
        <v>2914</v>
      </c>
      <c r="C1308" s="80" t="s">
        <v>56</v>
      </c>
      <c r="D1308" s="80" t="s">
        <v>64</v>
      </c>
      <c r="E1308" s="80" t="s">
        <v>59</v>
      </c>
      <c r="F1308" s="79">
        <v>9</v>
      </c>
      <c r="G1308" s="81">
        <v>4252.5</v>
      </c>
      <c r="H1308" s="81">
        <v>2041.2000000000003</v>
      </c>
    </row>
    <row r="1309" spans="1:8" x14ac:dyDescent="0.25">
      <c r="A1309" s="78">
        <v>41814</v>
      </c>
      <c r="B1309" s="79">
        <v>2915</v>
      </c>
      <c r="C1309" s="80" t="s">
        <v>53</v>
      </c>
      <c r="D1309" s="80" t="s">
        <v>64</v>
      </c>
      <c r="E1309" s="80" t="s">
        <v>55</v>
      </c>
      <c r="F1309" s="79">
        <v>8</v>
      </c>
      <c r="G1309" s="81">
        <v>4776</v>
      </c>
      <c r="H1309" s="81">
        <v>2532.4739999999997</v>
      </c>
    </row>
    <row r="1310" spans="1:8" x14ac:dyDescent="0.25">
      <c r="A1310" s="78">
        <v>41815</v>
      </c>
      <c r="B1310" s="79">
        <v>2545</v>
      </c>
      <c r="C1310" s="80" t="s">
        <v>53</v>
      </c>
      <c r="D1310" s="80" t="s">
        <v>64</v>
      </c>
      <c r="E1310" s="80" t="s">
        <v>58</v>
      </c>
      <c r="F1310" s="79">
        <v>9</v>
      </c>
      <c r="G1310" s="81">
        <v>6777</v>
      </c>
      <c r="H1310" s="81">
        <v>2062.9187999999999</v>
      </c>
    </row>
    <row r="1311" spans="1:8" x14ac:dyDescent="0.25">
      <c r="A1311" s="78">
        <v>41816</v>
      </c>
      <c r="B1311" s="79">
        <v>2546</v>
      </c>
      <c r="C1311" s="80" t="s">
        <v>56</v>
      </c>
      <c r="D1311" s="80" t="s">
        <v>64</v>
      </c>
      <c r="E1311" s="80" t="s">
        <v>58</v>
      </c>
      <c r="F1311" s="79">
        <v>9</v>
      </c>
      <c r="G1311" s="81">
        <v>5697</v>
      </c>
      <c r="H1311" s="81">
        <v>1026.5994000000001</v>
      </c>
    </row>
    <row r="1312" spans="1:8" x14ac:dyDescent="0.25">
      <c r="A1312" s="78">
        <v>41817</v>
      </c>
      <c r="B1312" s="79">
        <v>2547</v>
      </c>
      <c r="C1312" s="80" t="s">
        <v>57</v>
      </c>
      <c r="D1312" s="80" t="s">
        <v>64</v>
      </c>
      <c r="E1312" s="80" t="s">
        <v>59</v>
      </c>
      <c r="F1312" s="79">
        <v>7</v>
      </c>
      <c r="G1312" s="81">
        <v>4000.5</v>
      </c>
      <c r="H1312" s="81">
        <v>2616.3270000000002</v>
      </c>
    </row>
    <row r="1313" spans="1:8" x14ac:dyDescent="0.25">
      <c r="A1313" s="78">
        <v>41818</v>
      </c>
      <c r="B1313" s="79">
        <v>2548</v>
      </c>
      <c r="C1313" s="80" t="s">
        <v>53</v>
      </c>
      <c r="D1313" s="80" t="s">
        <v>64</v>
      </c>
      <c r="E1313" s="80" t="s">
        <v>59</v>
      </c>
      <c r="F1313" s="79">
        <v>6</v>
      </c>
      <c r="G1313" s="81">
        <v>5427</v>
      </c>
      <c r="H1313" s="81">
        <v>2658.5064000000002</v>
      </c>
    </row>
    <row r="1314" spans="1:8" x14ac:dyDescent="0.25">
      <c r="A1314" s="78">
        <v>41819</v>
      </c>
      <c r="B1314" s="79">
        <v>2549</v>
      </c>
      <c r="C1314" s="80" t="s">
        <v>56</v>
      </c>
      <c r="D1314" s="80" t="s">
        <v>64</v>
      </c>
      <c r="E1314" s="80" t="s">
        <v>59</v>
      </c>
      <c r="F1314" s="79">
        <v>7</v>
      </c>
      <c r="G1314" s="81">
        <v>3192</v>
      </c>
      <c r="H1314" s="81">
        <v>1860.6168</v>
      </c>
    </row>
    <row r="1315" spans="1:8" x14ac:dyDescent="0.25">
      <c r="A1315" s="78">
        <v>41820</v>
      </c>
      <c r="B1315" s="79">
        <v>2550</v>
      </c>
      <c r="C1315" s="80" t="s">
        <v>57</v>
      </c>
      <c r="D1315" s="80" t="s">
        <v>64</v>
      </c>
      <c r="E1315" s="80" t="s">
        <v>55</v>
      </c>
      <c r="F1315" s="79">
        <v>10</v>
      </c>
      <c r="G1315" s="81">
        <v>5175</v>
      </c>
      <c r="H1315" s="81">
        <v>541.30500000000006</v>
      </c>
    </row>
    <row r="1316" spans="1:8" x14ac:dyDescent="0.25">
      <c r="A1316" s="78">
        <v>41821</v>
      </c>
      <c r="B1316" s="79">
        <v>2551</v>
      </c>
      <c r="C1316" s="80" t="s">
        <v>53</v>
      </c>
      <c r="D1316" s="80" t="s">
        <v>64</v>
      </c>
      <c r="E1316" s="80" t="s">
        <v>55</v>
      </c>
      <c r="F1316" s="79">
        <v>10</v>
      </c>
      <c r="G1316" s="81">
        <v>10200</v>
      </c>
      <c r="H1316" s="81">
        <v>3057.5519999999997</v>
      </c>
    </row>
    <row r="1317" spans="1:8" x14ac:dyDescent="0.25">
      <c r="A1317" s="78">
        <v>41822</v>
      </c>
      <c r="B1317" s="79">
        <v>2552</v>
      </c>
      <c r="C1317" s="80" t="s">
        <v>56</v>
      </c>
      <c r="D1317" s="80" t="s">
        <v>64</v>
      </c>
      <c r="E1317" s="80" t="s">
        <v>55</v>
      </c>
      <c r="F1317" s="79">
        <v>8</v>
      </c>
      <c r="G1317" s="81">
        <v>5952</v>
      </c>
      <c r="H1317" s="81">
        <v>4679.4624000000003</v>
      </c>
    </row>
    <row r="1318" spans="1:8" x14ac:dyDescent="0.25">
      <c r="A1318" s="78">
        <v>41823</v>
      </c>
      <c r="B1318" s="79">
        <v>2553</v>
      </c>
      <c r="C1318" s="80" t="s">
        <v>57</v>
      </c>
      <c r="D1318" s="80" t="s">
        <v>64</v>
      </c>
      <c r="E1318" s="80" t="s">
        <v>58</v>
      </c>
      <c r="F1318" s="79">
        <v>9</v>
      </c>
      <c r="G1318" s="81">
        <v>2308.5</v>
      </c>
      <c r="H1318" s="81">
        <v>4884.7860000000001</v>
      </c>
    </row>
    <row r="1319" spans="1:8" x14ac:dyDescent="0.25">
      <c r="A1319" s="78">
        <v>41824</v>
      </c>
      <c r="B1319" s="79">
        <v>2554</v>
      </c>
      <c r="C1319" s="80" t="s">
        <v>53</v>
      </c>
      <c r="D1319" s="80" t="s">
        <v>64</v>
      </c>
      <c r="E1319" s="80" t="s">
        <v>58</v>
      </c>
      <c r="F1319" s="79">
        <v>9</v>
      </c>
      <c r="G1319" s="81">
        <v>6831</v>
      </c>
      <c r="H1319" s="81">
        <v>5122.1115</v>
      </c>
    </row>
    <row r="1320" spans="1:8" x14ac:dyDescent="0.25">
      <c r="A1320" s="78">
        <v>41825</v>
      </c>
      <c r="B1320" s="79">
        <v>2555</v>
      </c>
      <c r="C1320" s="80" t="s">
        <v>56</v>
      </c>
      <c r="D1320" s="80" t="s">
        <v>64</v>
      </c>
      <c r="E1320" s="80" t="s">
        <v>58</v>
      </c>
      <c r="F1320" s="79">
        <v>9</v>
      </c>
      <c r="G1320" s="81">
        <v>5872.5</v>
      </c>
      <c r="H1320" s="81">
        <v>774.97424999999998</v>
      </c>
    </row>
    <row r="1321" spans="1:8" x14ac:dyDescent="0.25">
      <c r="A1321" s="78">
        <v>41826</v>
      </c>
      <c r="B1321" s="79">
        <v>2556</v>
      </c>
      <c r="C1321" s="80" t="s">
        <v>57</v>
      </c>
      <c r="D1321" s="80" t="s">
        <v>64</v>
      </c>
      <c r="E1321" s="80" t="s">
        <v>59</v>
      </c>
      <c r="F1321" s="79">
        <v>9</v>
      </c>
      <c r="G1321" s="81">
        <v>10260</v>
      </c>
      <c r="H1321" s="81">
        <v>2513.9565000000002</v>
      </c>
    </row>
    <row r="1322" spans="1:8" x14ac:dyDescent="0.25">
      <c r="A1322" s="78">
        <v>41827</v>
      </c>
      <c r="B1322" s="79">
        <v>2557</v>
      </c>
      <c r="C1322" s="80" t="s">
        <v>53</v>
      </c>
      <c r="D1322" s="80" t="s">
        <v>64</v>
      </c>
      <c r="E1322" s="80" t="s">
        <v>59</v>
      </c>
      <c r="F1322" s="79">
        <v>6</v>
      </c>
      <c r="G1322" s="81">
        <v>5751</v>
      </c>
      <c r="H1322" s="81">
        <v>2803.4207999999999</v>
      </c>
    </row>
    <row r="1323" spans="1:8" x14ac:dyDescent="0.25">
      <c r="A1323" s="78">
        <v>41828</v>
      </c>
      <c r="B1323" s="79">
        <v>2558</v>
      </c>
      <c r="C1323" s="80" t="s">
        <v>56</v>
      </c>
      <c r="D1323" s="80" t="s">
        <v>64</v>
      </c>
      <c r="E1323" s="80" t="s">
        <v>59</v>
      </c>
      <c r="F1323" s="79">
        <v>6</v>
      </c>
      <c r="G1323" s="81">
        <v>8964</v>
      </c>
      <c r="H1323" s="81">
        <v>2641.4666999999999</v>
      </c>
    </row>
    <row r="1324" spans="1:8" x14ac:dyDescent="0.25">
      <c r="A1324" s="78">
        <v>41829</v>
      </c>
      <c r="B1324" s="79">
        <v>2559</v>
      </c>
      <c r="C1324" s="80" t="s">
        <v>57</v>
      </c>
      <c r="D1324" s="80" t="s">
        <v>64</v>
      </c>
      <c r="E1324" s="80" t="s">
        <v>55</v>
      </c>
      <c r="F1324" s="79">
        <v>7</v>
      </c>
      <c r="G1324" s="81">
        <v>4536</v>
      </c>
      <c r="H1324" s="81">
        <v>503.79839999999996</v>
      </c>
    </row>
    <row r="1325" spans="1:8" x14ac:dyDescent="0.25">
      <c r="A1325" s="78">
        <v>41828</v>
      </c>
      <c r="B1325" s="79">
        <v>2560</v>
      </c>
      <c r="C1325" s="80" t="s">
        <v>53</v>
      </c>
      <c r="D1325" s="80" t="s">
        <v>64</v>
      </c>
      <c r="E1325" s="80" t="s">
        <v>55</v>
      </c>
      <c r="F1325" s="79">
        <v>6</v>
      </c>
      <c r="G1325" s="81">
        <v>1791</v>
      </c>
      <c r="H1325" s="81">
        <v>805.23360000000002</v>
      </c>
    </row>
    <row r="1326" spans="1:8" x14ac:dyDescent="0.25">
      <c r="A1326" s="78">
        <v>41829</v>
      </c>
      <c r="B1326" s="79">
        <v>2561</v>
      </c>
      <c r="C1326" s="80" t="s">
        <v>56</v>
      </c>
      <c r="D1326" s="80" t="s">
        <v>64</v>
      </c>
      <c r="E1326" s="80" t="s">
        <v>55</v>
      </c>
      <c r="F1326" s="79">
        <v>8</v>
      </c>
      <c r="G1326" s="81">
        <v>13020</v>
      </c>
      <c r="H1326" s="81">
        <v>4309.0992000000006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sqref="A1:D10"/>
    </sheetView>
  </sheetViews>
  <sheetFormatPr defaultRowHeight="15" x14ac:dyDescent="0.25"/>
  <cols>
    <col min="1" max="1" width="12.28515625" bestFit="1" customWidth="1"/>
  </cols>
  <sheetData>
    <row r="1" spans="1:9" x14ac:dyDescent="0.35">
      <c r="A1" s="2" t="s">
        <v>0</v>
      </c>
      <c r="B1" s="2" t="s">
        <v>18</v>
      </c>
      <c r="C1" s="2" t="s">
        <v>19</v>
      </c>
      <c r="D1" s="2" t="s">
        <v>20</v>
      </c>
    </row>
    <row r="2" spans="1:9" x14ac:dyDescent="0.35">
      <c r="A2" s="3" t="s">
        <v>3</v>
      </c>
      <c r="B2" s="3">
        <v>4.8</v>
      </c>
      <c r="C2" s="3">
        <v>4.3</v>
      </c>
      <c r="D2" s="3">
        <v>3.4</v>
      </c>
      <c r="I2" s="5" t="s">
        <v>16</v>
      </c>
    </row>
    <row r="3" spans="1:9" x14ac:dyDescent="0.35">
      <c r="A3" s="3" t="s">
        <v>4</v>
      </c>
      <c r="B3" s="3">
        <v>4.8</v>
      </c>
      <c r="C3" s="3">
        <v>4.2</v>
      </c>
      <c r="D3" s="3">
        <v>3.9</v>
      </c>
      <c r="I3" t="s">
        <v>206</v>
      </c>
    </row>
    <row r="4" spans="1:9" x14ac:dyDescent="0.35">
      <c r="A4" s="3" t="s">
        <v>5</v>
      </c>
      <c r="B4" s="3">
        <v>4.5999999999999996</v>
      </c>
      <c r="C4" s="3">
        <v>3.4</v>
      </c>
      <c r="D4" s="3">
        <v>4.0999999999999996</v>
      </c>
    </row>
    <row r="5" spans="1:9" x14ac:dyDescent="0.35">
      <c r="A5" s="3" t="s">
        <v>6</v>
      </c>
      <c r="B5" s="3">
        <v>4.5999999999999996</v>
      </c>
      <c r="C5" s="3">
        <v>3.9</v>
      </c>
      <c r="D5" s="3">
        <v>4.2</v>
      </c>
    </row>
    <row r="6" spans="1:9" x14ac:dyDescent="0.35">
      <c r="A6" s="3" t="s">
        <v>7</v>
      </c>
      <c r="B6" s="3">
        <v>4.3</v>
      </c>
      <c r="C6" s="3">
        <v>4.0999999999999996</v>
      </c>
      <c r="D6" s="3">
        <v>4.3</v>
      </c>
    </row>
    <row r="7" spans="1:9" x14ac:dyDescent="0.35">
      <c r="A7" s="3" t="s">
        <v>8</v>
      </c>
      <c r="B7" s="3">
        <v>4.2</v>
      </c>
      <c r="C7" s="3">
        <v>4.8</v>
      </c>
      <c r="D7" s="3">
        <v>4.5999999999999996</v>
      </c>
    </row>
    <row r="8" spans="1:9" x14ac:dyDescent="0.35">
      <c r="A8" s="3" t="s">
        <v>9</v>
      </c>
      <c r="B8" s="3">
        <v>4.0999999999999996</v>
      </c>
      <c r="C8" s="3">
        <v>4.5999999999999996</v>
      </c>
      <c r="D8" s="3">
        <v>4.5999999999999996</v>
      </c>
    </row>
    <row r="9" spans="1:9" x14ac:dyDescent="0.35">
      <c r="A9" s="3" t="s">
        <v>10</v>
      </c>
      <c r="B9" s="3">
        <v>3.9</v>
      </c>
      <c r="C9" s="3">
        <v>4.8</v>
      </c>
      <c r="D9" s="3">
        <v>4.8</v>
      </c>
    </row>
    <row r="10" spans="1:9" x14ac:dyDescent="0.35">
      <c r="A10" s="3" t="s">
        <v>11</v>
      </c>
      <c r="B10" s="3">
        <v>3.4</v>
      </c>
      <c r="C10" s="3">
        <v>4.5999999999999996</v>
      </c>
      <c r="D10" s="3">
        <v>4.8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5" x14ac:dyDescent="0.25"/>
  <cols>
    <col min="1" max="1" width="24.5703125" bestFit="1" customWidth="1"/>
    <col min="2" max="2" width="16.85546875" bestFit="1" customWidth="1"/>
  </cols>
  <sheetData>
    <row r="1" spans="1:2" x14ac:dyDescent="0.35">
      <c r="A1" s="1" t="s">
        <v>209</v>
      </c>
      <c r="B1" s="1" t="s">
        <v>208</v>
      </c>
    </row>
    <row r="2" spans="1:2" x14ac:dyDescent="0.35">
      <c r="A2" t="s">
        <v>207</v>
      </c>
      <c r="B2">
        <v>47</v>
      </c>
    </row>
    <row r="3" spans="1:2" x14ac:dyDescent="0.35">
      <c r="A3" t="s">
        <v>210</v>
      </c>
      <c r="B3">
        <v>23</v>
      </c>
    </row>
    <row r="4" spans="1:2" x14ac:dyDescent="0.35">
      <c r="A4" t="s">
        <v>211</v>
      </c>
      <c r="B4">
        <v>14</v>
      </c>
    </row>
    <row r="5" spans="1:2" x14ac:dyDescent="0.35">
      <c r="A5" t="s">
        <v>212</v>
      </c>
      <c r="B5">
        <v>6</v>
      </c>
    </row>
    <row r="6" spans="1:2" x14ac:dyDescent="0.35">
      <c r="A6" t="s">
        <v>213</v>
      </c>
      <c r="B6">
        <v>2</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D7"/>
  <sheetViews>
    <sheetView workbookViewId="0">
      <selection activeCell="D3" sqref="D3:D7"/>
    </sheetView>
  </sheetViews>
  <sheetFormatPr defaultRowHeight="15" x14ac:dyDescent="0.25"/>
  <sheetData>
    <row r="3" spans="4:4" ht="36" x14ac:dyDescent="0.8">
      <c r="D3" s="113" t="s">
        <v>214</v>
      </c>
    </row>
    <row r="4" spans="4:4" ht="36" x14ac:dyDescent="0.8">
      <c r="D4" s="113" t="s">
        <v>215</v>
      </c>
    </row>
    <row r="5" spans="4:4" ht="36" x14ac:dyDescent="0.8">
      <c r="D5" s="113" t="s">
        <v>216</v>
      </c>
    </row>
    <row r="6" spans="4:4" ht="36" x14ac:dyDescent="0.8">
      <c r="D6" s="113" t="s">
        <v>217</v>
      </c>
    </row>
    <row r="7" spans="4:4" ht="36" x14ac:dyDescent="0.8">
      <c r="D7" s="113" t="s">
        <v>218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3"/>
  <sheetViews>
    <sheetView workbookViewId="0">
      <selection activeCell="I11" sqref="I11"/>
    </sheetView>
  </sheetViews>
  <sheetFormatPr defaultRowHeight="15" x14ac:dyDescent="0.25"/>
  <cols>
    <col min="2" max="4" width="9" bestFit="1" customWidth="1"/>
    <col min="7" max="7" width="9.42578125" style="11" bestFit="1" customWidth="1"/>
  </cols>
  <sheetData>
    <row r="1" spans="1:15" x14ac:dyDescent="0.35">
      <c r="A1" s="114" t="s">
        <v>172</v>
      </c>
      <c r="B1" s="115" t="s">
        <v>55</v>
      </c>
      <c r="C1" s="115" t="s">
        <v>58</v>
      </c>
      <c r="D1" s="115" t="s">
        <v>59</v>
      </c>
      <c r="F1" s="114" t="s">
        <v>172</v>
      </c>
      <c r="G1" s="119" t="s">
        <v>231</v>
      </c>
      <c r="N1">
        <v>1</v>
      </c>
      <c r="O1" t="s">
        <v>55</v>
      </c>
    </row>
    <row r="2" spans="1:15" x14ac:dyDescent="0.35">
      <c r="A2" s="116" t="s">
        <v>219</v>
      </c>
      <c r="B2" s="117">
        <v>275084</v>
      </c>
      <c r="C2" s="117">
        <v>283246</v>
      </c>
      <c r="D2" s="117">
        <v>264246</v>
      </c>
      <c r="F2" s="116" t="s">
        <v>219</v>
      </c>
      <c r="G2" s="117">
        <f ca="1">OFFSET($A$1,ROW()-1,$N$1)</f>
        <v>275084</v>
      </c>
      <c r="O2" t="s">
        <v>58</v>
      </c>
    </row>
    <row r="3" spans="1:15" x14ac:dyDescent="0.35">
      <c r="A3" s="116" t="s">
        <v>220</v>
      </c>
      <c r="B3" s="117">
        <v>233695.5</v>
      </c>
      <c r="C3" s="117">
        <v>278532.25</v>
      </c>
      <c r="D3" s="117">
        <v>285004.25</v>
      </c>
      <c r="F3" s="116" t="s">
        <v>220</v>
      </c>
      <c r="G3" s="117">
        <f t="shared" ref="G3:G13" ca="1" si="0">OFFSET($A$1,ROW()-1,$N$1)</f>
        <v>233695.5</v>
      </c>
      <c r="O3" t="s">
        <v>59</v>
      </c>
    </row>
    <row r="4" spans="1:15" x14ac:dyDescent="0.35">
      <c r="A4" s="118" t="s">
        <v>221</v>
      </c>
      <c r="B4" s="117">
        <v>220452.25</v>
      </c>
      <c r="C4" s="117">
        <v>297115.5</v>
      </c>
      <c r="D4" s="117">
        <v>246641.75</v>
      </c>
      <c r="F4" s="118" t="s">
        <v>221</v>
      </c>
      <c r="G4" s="117">
        <f t="shared" ca="1" si="0"/>
        <v>220452.25</v>
      </c>
    </row>
    <row r="5" spans="1:15" x14ac:dyDescent="0.35">
      <c r="A5" s="118" t="s">
        <v>222</v>
      </c>
      <c r="B5" s="117">
        <v>285377.5</v>
      </c>
      <c r="C5" s="117">
        <v>231685.25</v>
      </c>
      <c r="D5" s="117">
        <v>240793.5</v>
      </c>
      <c r="F5" s="118" t="s">
        <v>222</v>
      </c>
      <c r="G5" s="117">
        <f t="shared" ca="1" si="0"/>
        <v>285377.5</v>
      </c>
    </row>
    <row r="6" spans="1:15" x14ac:dyDescent="0.35">
      <c r="A6" s="118" t="s">
        <v>223</v>
      </c>
      <c r="B6" s="117">
        <v>292400.5</v>
      </c>
      <c r="C6" s="117">
        <v>256641.75</v>
      </c>
      <c r="D6" s="117">
        <v>222198.75</v>
      </c>
      <c r="F6" s="118" t="s">
        <v>223</v>
      </c>
      <c r="G6" s="117">
        <f t="shared" ca="1" si="0"/>
        <v>292400.5</v>
      </c>
    </row>
    <row r="7" spans="1:15" x14ac:dyDescent="0.35">
      <c r="A7" s="118" t="s">
        <v>224</v>
      </c>
      <c r="B7" s="117">
        <v>205581.5</v>
      </c>
      <c r="C7" s="117">
        <v>250941.25</v>
      </c>
      <c r="D7" s="117">
        <v>245207.75</v>
      </c>
      <c r="F7" s="118" t="s">
        <v>224</v>
      </c>
      <c r="G7" s="117">
        <f t="shared" ca="1" si="0"/>
        <v>205581.5</v>
      </c>
    </row>
    <row r="8" spans="1:15" x14ac:dyDescent="0.35">
      <c r="A8" s="118" t="s">
        <v>225</v>
      </c>
      <c r="B8" s="117">
        <v>283514.5</v>
      </c>
      <c r="C8" s="117">
        <v>259804.75</v>
      </c>
      <c r="D8" s="117">
        <v>268542</v>
      </c>
      <c r="F8" s="118" t="s">
        <v>225</v>
      </c>
      <c r="G8" s="117">
        <f t="shared" ca="1" si="0"/>
        <v>283514.5</v>
      </c>
    </row>
    <row r="9" spans="1:15" x14ac:dyDescent="0.35">
      <c r="A9" s="118" t="s">
        <v>226</v>
      </c>
      <c r="B9" s="117">
        <v>255519.5</v>
      </c>
      <c r="C9" s="117">
        <v>269355.5</v>
      </c>
      <c r="D9" s="117">
        <v>197305.25</v>
      </c>
      <c r="F9" s="118" t="s">
        <v>226</v>
      </c>
      <c r="G9" s="117">
        <f t="shared" ca="1" si="0"/>
        <v>255519.5</v>
      </c>
    </row>
    <row r="10" spans="1:15" x14ac:dyDescent="0.35">
      <c r="A10" s="118" t="s">
        <v>227</v>
      </c>
      <c r="B10" s="117">
        <v>177774.5</v>
      </c>
      <c r="C10" s="117">
        <v>203022</v>
      </c>
      <c r="D10" s="117">
        <v>248659.75</v>
      </c>
      <c r="F10" s="118" t="s">
        <v>227</v>
      </c>
      <c r="G10" s="117">
        <f t="shared" ca="1" si="0"/>
        <v>177774.5</v>
      </c>
    </row>
    <row r="11" spans="1:15" x14ac:dyDescent="0.35">
      <c r="A11" s="118" t="s">
        <v>228</v>
      </c>
      <c r="B11" s="117">
        <v>242503.25</v>
      </c>
      <c r="C11" s="117">
        <v>195045</v>
      </c>
      <c r="D11" s="117">
        <v>199935</v>
      </c>
      <c r="F11" s="118" t="s">
        <v>228</v>
      </c>
      <c r="G11" s="117">
        <f t="shared" ca="1" si="0"/>
        <v>242503.25</v>
      </c>
    </row>
    <row r="12" spans="1:15" x14ac:dyDescent="0.35">
      <c r="A12" s="118" t="s">
        <v>229</v>
      </c>
      <c r="B12" s="117">
        <v>212354.5</v>
      </c>
      <c r="C12" s="117">
        <v>255637</v>
      </c>
      <c r="D12" s="117">
        <v>195347</v>
      </c>
      <c r="F12" s="118" t="s">
        <v>229</v>
      </c>
      <c r="G12" s="117">
        <f t="shared" ca="1" si="0"/>
        <v>212354.5</v>
      </c>
    </row>
    <row r="13" spans="1:15" x14ac:dyDescent="0.35">
      <c r="A13" s="118" t="s">
        <v>230</v>
      </c>
      <c r="B13" s="117">
        <v>190275.5</v>
      </c>
      <c r="C13" s="117">
        <v>191962.75</v>
      </c>
      <c r="D13" s="117">
        <v>237966.5</v>
      </c>
      <c r="F13" s="118" t="s">
        <v>230</v>
      </c>
      <c r="G13" s="117">
        <f t="shared" ca="1" si="0"/>
        <v>190275.5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2529" r:id="rId3" name="Drop Down 1">
              <controlPr defaultSize="0" autoLine="0" autoPict="0">
                <anchor moveWithCells="1">
                  <from>
                    <xdr:col>13</xdr:col>
                    <xdr:colOff>38100</xdr:colOff>
                    <xdr:row>4</xdr:row>
                    <xdr:rowOff>161925</xdr:rowOff>
                  </from>
                  <to>
                    <xdr:col>15</xdr:col>
                    <xdr:colOff>561975</xdr:colOff>
                    <xdr:row>6</xdr:row>
                    <xdr:rowOff>9525</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N36"/>
  <sheetViews>
    <sheetView workbookViewId="0">
      <selection activeCell="B4" sqref="B4:N7"/>
    </sheetView>
  </sheetViews>
  <sheetFormatPr defaultRowHeight="15" x14ac:dyDescent="0.25"/>
  <cols>
    <col min="2" max="2" width="7.42578125" bestFit="1" customWidth="1"/>
    <col min="3" max="14" width="10.5703125" bestFit="1" customWidth="1"/>
  </cols>
  <sheetData>
    <row r="4" spans="1:14" ht="14.45" x14ac:dyDescent="0.35">
      <c r="B4" s="114" t="s">
        <v>172</v>
      </c>
      <c r="C4" s="115" t="s">
        <v>219</v>
      </c>
      <c r="D4" s="115" t="s">
        <v>220</v>
      </c>
      <c r="E4" s="115" t="s">
        <v>221</v>
      </c>
      <c r="F4" s="115" t="s">
        <v>222</v>
      </c>
      <c r="G4" s="114" t="s">
        <v>223</v>
      </c>
      <c r="H4" s="115" t="s">
        <v>224</v>
      </c>
      <c r="I4" s="115" t="s">
        <v>225</v>
      </c>
      <c r="J4" s="115" t="s">
        <v>226</v>
      </c>
      <c r="K4" s="115" t="s">
        <v>227</v>
      </c>
      <c r="L4" s="115" t="s">
        <v>228</v>
      </c>
      <c r="M4" s="115" t="s">
        <v>229</v>
      </c>
      <c r="N4" s="115" t="s">
        <v>230</v>
      </c>
    </row>
    <row r="5" spans="1:14" ht="14.45" x14ac:dyDescent="0.35">
      <c r="B5" s="120" t="s">
        <v>55</v>
      </c>
      <c r="C5" s="121">
        <v>275084</v>
      </c>
      <c r="D5" s="121">
        <v>233695.5</v>
      </c>
      <c r="E5" s="121">
        <v>220452.25</v>
      </c>
      <c r="F5" s="121">
        <v>285377.5</v>
      </c>
      <c r="G5" s="121">
        <v>292400.5</v>
      </c>
      <c r="H5" s="121">
        <v>205581.5</v>
      </c>
      <c r="I5" s="122">
        <v>283514.5</v>
      </c>
      <c r="J5" s="122">
        <v>255519.5</v>
      </c>
      <c r="K5" s="122">
        <v>177774.5</v>
      </c>
      <c r="L5" s="122">
        <v>242503.25</v>
      </c>
      <c r="M5" s="122">
        <v>212354.5</v>
      </c>
      <c r="N5" s="122">
        <v>190275.5</v>
      </c>
    </row>
    <row r="6" spans="1:14" ht="14.45" x14ac:dyDescent="0.35">
      <c r="B6" s="120" t="s">
        <v>58</v>
      </c>
      <c r="C6" s="121">
        <v>283246</v>
      </c>
      <c r="D6" s="121">
        <v>278532.25</v>
      </c>
      <c r="E6" s="121">
        <v>297115.5</v>
      </c>
      <c r="F6" s="121">
        <v>231685.25</v>
      </c>
      <c r="G6" s="121">
        <v>256641.75</v>
      </c>
      <c r="H6" s="121">
        <v>250941.25</v>
      </c>
      <c r="I6" s="122">
        <v>259804.75</v>
      </c>
      <c r="J6" s="122">
        <v>269355.5</v>
      </c>
      <c r="K6" s="122">
        <v>203022</v>
      </c>
      <c r="L6" s="122">
        <v>195045</v>
      </c>
      <c r="M6" s="122">
        <v>255637</v>
      </c>
      <c r="N6" s="122">
        <v>191962.75</v>
      </c>
    </row>
    <row r="7" spans="1:14" ht="14.45" x14ac:dyDescent="0.35">
      <c r="B7" s="123" t="s">
        <v>59</v>
      </c>
      <c r="C7" s="121">
        <v>264246</v>
      </c>
      <c r="D7" s="121">
        <v>285004.25</v>
      </c>
      <c r="E7" s="121">
        <v>246641.75</v>
      </c>
      <c r="F7" s="121">
        <v>240793.5</v>
      </c>
      <c r="G7" s="121">
        <v>222198.75</v>
      </c>
      <c r="H7" s="121">
        <v>245207.75</v>
      </c>
      <c r="I7" s="122">
        <v>268542</v>
      </c>
      <c r="J7" s="122">
        <v>197305.25</v>
      </c>
      <c r="K7" s="122">
        <v>248659.75</v>
      </c>
      <c r="L7" s="122">
        <v>199935</v>
      </c>
      <c r="M7" s="122">
        <v>195347</v>
      </c>
      <c r="N7" s="122">
        <v>237966.5</v>
      </c>
    </row>
    <row r="11" spans="1:14" ht="14.45" x14ac:dyDescent="0.35">
      <c r="B11" s="114" t="s">
        <v>172</v>
      </c>
      <c r="C11" s="115" t="s">
        <v>219</v>
      </c>
      <c r="D11" s="115" t="s">
        <v>220</v>
      </c>
      <c r="E11" s="115" t="s">
        <v>221</v>
      </c>
      <c r="F11" s="115" t="s">
        <v>222</v>
      </c>
      <c r="G11" s="114" t="s">
        <v>223</v>
      </c>
      <c r="H11" s="115" t="s">
        <v>224</v>
      </c>
      <c r="I11" s="115" t="s">
        <v>225</v>
      </c>
      <c r="J11" s="115" t="s">
        <v>226</v>
      </c>
      <c r="K11" s="115" t="s">
        <v>227</v>
      </c>
      <c r="L11" s="115" t="s">
        <v>228</v>
      </c>
      <c r="M11" s="115" t="s">
        <v>229</v>
      </c>
      <c r="N11" s="115" t="s">
        <v>230</v>
      </c>
    </row>
    <row r="12" spans="1:14" ht="14.45" x14ac:dyDescent="0.35">
      <c r="A12" t="b">
        <v>1</v>
      </c>
      <c r="B12" s="120" t="s">
        <v>55</v>
      </c>
      <c r="C12" s="121">
        <f>IF($A$12=TRUE,C5,0)</f>
        <v>275084</v>
      </c>
      <c r="D12" s="121">
        <f t="shared" ref="D12:N12" si="0">IF($A$12=TRUE,D5,0)</f>
        <v>233695.5</v>
      </c>
      <c r="E12" s="121">
        <f t="shared" si="0"/>
        <v>220452.25</v>
      </c>
      <c r="F12" s="121">
        <f t="shared" si="0"/>
        <v>285377.5</v>
      </c>
      <c r="G12" s="121">
        <f t="shared" si="0"/>
        <v>292400.5</v>
      </c>
      <c r="H12" s="121">
        <f t="shared" si="0"/>
        <v>205581.5</v>
      </c>
      <c r="I12" s="121">
        <f t="shared" si="0"/>
        <v>283514.5</v>
      </c>
      <c r="J12" s="121">
        <f t="shared" si="0"/>
        <v>255519.5</v>
      </c>
      <c r="K12" s="121">
        <f t="shared" si="0"/>
        <v>177774.5</v>
      </c>
      <c r="L12" s="121">
        <f t="shared" si="0"/>
        <v>242503.25</v>
      </c>
      <c r="M12" s="121">
        <f t="shared" si="0"/>
        <v>212354.5</v>
      </c>
      <c r="N12" s="121">
        <f t="shared" si="0"/>
        <v>190275.5</v>
      </c>
    </row>
    <row r="13" spans="1:14" ht="14.45" x14ac:dyDescent="0.35">
      <c r="A13" t="b">
        <v>1</v>
      </c>
      <c r="B13" s="120" t="s">
        <v>58</v>
      </c>
      <c r="C13" s="121">
        <f>IF($A$13=TRUE,C6,0)</f>
        <v>283246</v>
      </c>
      <c r="D13" s="121">
        <f t="shared" ref="D13:N13" si="1">IF($A$13=TRUE,D6,0)</f>
        <v>278532.25</v>
      </c>
      <c r="E13" s="121">
        <f t="shared" si="1"/>
        <v>297115.5</v>
      </c>
      <c r="F13" s="121">
        <f t="shared" si="1"/>
        <v>231685.25</v>
      </c>
      <c r="G13" s="121">
        <f t="shared" si="1"/>
        <v>256641.75</v>
      </c>
      <c r="H13" s="121">
        <f t="shared" si="1"/>
        <v>250941.25</v>
      </c>
      <c r="I13" s="121">
        <f t="shared" si="1"/>
        <v>259804.75</v>
      </c>
      <c r="J13" s="121">
        <f t="shared" si="1"/>
        <v>269355.5</v>
      </c>
      <c r="K13" s="121">
        <f t="shared" si="1"/>
        <v>203022</v>
      </c>
      <c r="L13" s="121">
        <f t="shared" si="1"/>
        <v>195045</v>
      </c>
      <c r="M13" s="121">
        <f t="shared" si="1"/>
        <v>255637</v>
      </c>
      <c r="N13" s="121">
        <f t="shared" si="1"/>
        <v>191962.75</v>
      </c>
    </row>
    <row r="14" spans="1:14" ht="14.45" x14ac:dyDescent="0.35">
      <c r="A14" t="b">
        <v>1</v>
      </c>
      <c r="B14" s="123" t="s">
        <v>59</v>
      </c>
      <c r="C14" s="121">
        <f>IF($A$14=TRUE,C7,0)</f>
        <v>264246</v>
      </c>
      <c r="D14" s="121">
        <f t="shared" ref="D14:N14" si="2">IF($A$14=TRUE,D7,0)</f>
        <v>285004.25</v>
      </c>
      <c r="E14" s="121">
        <f t="shared" si="2"/>
        <v>246641.75</v>
      </c>
      <c r="F14" s="121">
        <f t="shared" si="2"/>
        <v>240793.5</v>
      </c>
      <c r="G14" s="121">
        <f t="shared" si="2"/>
        <v>222198.75</v>
      </c>
      <c r="H14" s="121">
        <f t="shared" si="2"/>
        <v>245207.75</v>
      </c>
      <c r="I14" s="121">
        <f t="shared" si="2"/>
        <v>268542</v>
      </c>
      <c r="J14" s="121">
        <f t="shared" si="2"/>
        <v>197305.25</v>
      </c>
      <c r="K14" s="121">
        <f t="shared" si="2"/>
        <v>248659.75</v>
      </c>
      <c r="L14" s="121">
        <f t="shared" si="2"/>
        <v>199935</v>
      </c>
      <c r="M14" s="121">
        <f t="shared" si="2"/>
        <v>195347</v>
      </c>
      <c r="N14" s="121">
        <f t="shared" si="2"/>
        <v>237966.5</v>
      </c>
    </row>
    <row r="33" spans="1:14" x14ac:dyDescent="0.25">
      <c r="B33" s="114" t="s">
        <v>172</v>
      </c>
      <c r="C33" s="115" t="s">
        <v>219</v>
      </c>
      <c r="D33" s="115" t="s">
        <v>220</v>
      </c>
      <c r="E33" s="115" t="s">
        <v>221</v>
      </c>
      <c r="F33" s="115" t="s">
        <v>222</v>
      </c>
      <c r="G33" s="114" t="s">
        <v>223</v>
      </c>
      <c r="H33" s="115" t="s">
        <v>224</v>
      </c>
      <c r="I33" s="115" t="s">
        <v>225</v>
      </c>
      <c r="J33" s="115" t="s">
        <v>226</v>
      </c>
      <c r="K33" s="115" t="s">
        <v>227</v>
      </c>
      <c r="L33" s="115" t="s">
        <v>228</v>
      </c>
      <c r="M33" s="115" t="s">
        <v>229</v>
      </c>
      <c r="N33" s="115" t="s">
        <v>230</v>
      </c>
    </row>
    <row r="34" spans="1:14" x14ac:dyDescent="0.25">
      <c r="A34" t="b">
        <v>1</v>
      </c>
      <c r="B34" s="120" t="s">
        <v>55</v>
      </c>
      <c r="C34">
        <f>IF($A$34=TRUE,C5,0)</f>
        <v>275084</v>
      </c>
      <c r="D34">
        <f t="shared" ref="D34:N34" si="3">IF($A$34=TRUE,D5,0)</f>
        <v>233695.5</v>
      </c>
      <c r="E34">
        <f t="shared" si="3"/>
        <v>220452.25</v>
      </c>
      <c r="F34">
        <f t="shared" si="3"/>
        <v>285377.5</v>
      </c>
      <c r="G34">
        <f t="shared" si="3"/>
        <v>292400.5</v>
      </c>
      <c r="H34">
        <f t="shared" si="3"/>
        <v>205581.5</v>
      </c>
      <c r="I34">
        <f t="shared" si="3"/>
        <v>283514.5</v>
      </c>
      <c r="J34">
        <f t="shared" si="3"/>
        <v>255519.5</v>
      </c>
      <c r="K34">
        <f t="shared" si="3"/>
        <v>177774.5</v>
      </c>
      <c r="L34">
        <f t="shared" si="3"/>
        <v>242503.25</v>
      </c>
      <c r="M34">
        <f t="shared" si="3"/>
        <v>212354.5</v>
      </c>
      <c r="N34">
        <f t="shared" si="3"/>
        <v>190275.5</v>
      </c>
    </row>
    <row r="35" spans="1:14" x14ac:dyDescent="0.25">
      <c r="A35" t="b">
        <v>1</v>
      </c>
      <c r="B35" s="120" t="s">
        <v>58</v>
      </c>
      <c r="C35">
        <f>IF($A$35 = TRUE,C6,0)</f>
        <v>283246</v>
      </c>
    </row>
    <row r="36" spans="1:14" x14ac:dyDescent="0.25">
      <c r="A36" t="b">
        <v>1</v>
      </c>
      <c r="B36" s="123" t="s">
        <v>59</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3556" r:id="rId4" name="Check Box 4">
              <controlPr defaultSize="0" autoFill="0" autoLine="0" autoPict="0" altText="North">
                <anchor moveWithCells="1">
                  <from>
                    <xdr:col>2</xdr:col>
                    <xdr:colOff>9525</xdr:colOff>
                    <xdr:row>8</xdr:row>
                    <xdr:rowOff>0</xdr:rowOff>
                  </from>
                  <to>
                    <xdr:col>2</xdr:col>
                    <xdr:colOff>723900</xdr:colOff>
                    <xdr:row>9</xdr:row>
                    <xdr:rowOff>38100</xdr:rowOff>
                  </to>
                </anchor>
              </controlPr>
            </control>
          </mc:Choice>
        </mc:AlternateContent>
        <mc:AlternateContent xmlns:mc="http://schemas.openxmlformats.org/markup-compatibility/2006">
          <mc:Choice Requires="x14">
            <control shapeId="23557" r:id="rId5" name="Check Box 5">
              <controlPr defaultSize="0" autoFill="0" autoLine="0" autoPict="0" altText="North">
                <anchor moveWithCells="1">
                  <from>
                    <xdr:col>4</xdr:col>
                    <xdr:colOff>0</xdr:colOff>
                    <xdr:row>8</xdr:row>
                    <xdr:rowOff>0</xdr:rowOff>
                  </from>
                  <to>
                    <xdr:col>4</xdr:col>
                    <xdr:colOff>714375</xdr:colOff>
                    <xdr:row>9</xdr:row>
                    <xdr:rowOff>38100</xdr:rowOff>
                  </to>
                </anchor>
              </controlPr>
            </control>
          </mc:Choice>
        </mc:AlternateContent>
        <mc:AlternateContent xmlns:mc="http://schemas.openxmlformats.org/markup-compatibility/2006">
          <mc:Choice Requires="x14">
            <control shapeId="23558" r:id="rId6" name="Check Box 6">
              <controlPr defaultSize="0" autoFill="0" autoLine="0" autoPict="0" altText="North">
                <anchor moveWithCells="1">
                  <from>
                    <xdr:col>6</xdr:col>
                    <xdr:colOff>180975</xdr:colOff>
                    <xdr:row>7</xdr:row>
                    <xdr:rowOff>180975</xdr:rowOff>
                  </from>
                  <to>
                    <xdr:col>7</xdr:col>
                    <xdr:colOff>152400</xdr:colOff>
                    <xdr:row>9</xdr:row>
                    <xdr:rowOff>28575</xdr:rowOff>
                  </to>
                </anchor>
              </controlPr>
            </control>
          </mc:Choice>
        </mc:AlternateContent>
        <mc:AlternateContent xmlns:mc="http://schemas.openxmlformats.org/markup-compatibility/2006">
          <mc:Choice Requires="x14">
            <control shapeId="23559" r:id="rId7" name="Check Box 7">
              <controlPr defaultSize="0" autoFill="0" autoLine="0" autoPict="0" altText="">
                <anchor moveWithCells="1">
                  <from>
                    <xdr:col>1</xdr:col>
                    <xdr:colOff>238125</xdr:colOff>
                    <xdr:row>15</xdr:row>
                    <xdr:rowOff>123825</xdr:rowOff>
                  </from>
                  <to>
                    <xdr:col>3</xdr:col>
                    <xdr:colOff>95250</xdr:colOff>
                    <xdr:row>16</xdr:row>
                    <xdr:rowOff>161925</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O7" sqref="O7"/>
    </sheetView>
  </sheetViews>
  <sheetFormatPr defaultRowHeight="15" x14ac:dyDescent="0.25"/>
  <cols>
    <col min="1" max="1" width="7.42578125" bestFit="1" customWidth="1"/>
    <col min="2" max="13" width="10.5703125" bestFit="1" customWidth="1"/>
  </cols>
  <sheetData>
    <row r="1" spans="1:15" x14ac:dyDescent="0.35">
      <c r="A1" s="114" t="s">
        <v>172</v>
      </c>
      <c r="B1" s="115" t="s">
        <v>219</v>
      </c>
      <c r="C1" s="115" t="s">
        <v>220</v>
      </c>
      <c r="D1" s="115" t="s">
        <v>221</v>
      </c>
      <c r="E1" s="115" t="s">
        <v>222</v>
      </c>
      <c r="F1" s="114" t="s">
        <v>223</v>
      </c>
      <c r="G1" s="115" t="s">
        <v>224</v>
      </c>
      <c r="H1" s="115" t="s">
        <v>225</v>
      </c>
      <c r="I1" s="115" t="s">
        <v>226</v>
      </c>
      <c r="J1" s="115" t="s">
        <v>227</v>
      </c>
      <c r="K1" s="115" t="s">
        <v>228</v>
      </c>
      <c r="L1" s="115" t="s">
        <v>229</v>
      </c>
      <c r="M1" s="115" t="s">
        <v>230</v>
      </c>
    </row>
    <row r="2" spans="1:15" x14ac:dyDescent="0.35">
      <c r="A2" s="120" t="s">
        <v>55</v>
      </c>
      <c r="B2" s="121">
        <v>275084</v>
      </c>
      <c r="C2" s="121">
        <v>233695.5</v>
      </c>
      <c r="D2" s="121">
        <v>220452.25</v>
      </c>
      <c r="E2" s="121">
        <v>285377.5</v>
      </c>
      <c r="F2" s="121">
        <v>292400.5</v>
      </c>
      <c r="G2" s="121">
        <v>205581.5</v>
      </c>
      <c r="H2" s="122">
        <v>283514.5</v>
      </c>
      <c r="I2" s="122">
        <v>255519.5</v>
      </c>
      <c r="J2" s="122">
        <v>177774.5</v>
      </c>
      <c r="K2" s="122">
        <v>242503.25</v>
      </c>
      <c r="L2" s="122">
        <v>212354.5</v>
      </c>
      <c r="M2" s="122">
        <v>190275.5</v>
      </c>
    </row>
    <row r="3" spans="1:15" x14ac:dyDescent="0.35">
      <c r="A3" s="120" t="s">
        <v>58</v>
      </c>
      <c r="B3" s="121">
        <v>283246</v>
      </c>
      <c r="C3" s="121">
        <v>278532.25</v>
      </c>
      <c r="D3" s="121">
        <v>297115.5</v>
      </c>
      <c r="E3" s="121">
        <v>231685.25</v>
      </c>
      <c r="F3" s="121">
        <v>256641.75</v>
      </c>
      <c r="G3" s="121">
        <v>250941.25</v>
      </c>
      <c r="H3" s="122">
        <v>259804.75</v>
      </c>
      <c r="I3" s="122">
        <v>269355.5</v>
      </c>
      <c r="J3" s="122">
        <v>203022</v>
      </c>
      <c r="K3" s="122">
        <v>195045</v>
      </c>
      <c r="L3" s="122">
        <v>255637</v>
      </c>
      <c r="M3" s="122">
        <v>191962.75</v>
      </c>
    </row>
    <row r="4" spans="1:15" x14ac:dyDescent="0.35">
      <c r="A4" s="123" t="s">
        <v>59</v>
      </c>
      <c r="B4" s="121">
        <v>264246</v>
      </c>
      <c r="C4" s="121">
        <v>285004.25</v>
      </c>
      <c r="D4" s="121">
        <v>246641.75</v>
      </c>
      <c r="E4" s="121">
        <v>240793.5</v>
      </c>
      <c r="F4" s="121">
        <v>222198.75</v>
      </c>
      <c r="G4" s="121">
        <v>245207.75</v>
      </c>
      <c r="H4" s="122">
        <v>268542</v>
      </c>
      <c r="I4" s="122">
        <v>197305.25</v>
      </c>
      <c r="J4" s="122">
        <v>248659.75</v>
      </c>
      <c r="K4" s="122">
        <v>199935</v>
      </c>
      <c r="L4" s="122">
        <v>195347</v>
      </c>
      <c r="M4" s="122">
        <v>237966.5</v>
      </c>
    </row>
    <row r="5" spans="1:15" x14ac:dyDescent="0.35">
      <c r="O5" t="s">
        <v>315</v>
      </c>
    </row>
    <row r="6" spans="1:15" x14ac:dyDescent="0.35">
      <c r="O6" t="s">
        <v>316</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N16" sqref="N16"/>
    </sheetView>
  </sheetViews>
  <sheetFormatPr defaultRowHeight="15" x14ac:dyDescent="0.25"/>
  <cols>
    <col min="2" max="2" width="10" bestFit="1" customWidth="1"/>
    <col min="3" max="3" width="10.85546875" bestFit="1" customWidth="1"/>
  </cols>
  <sheetData>
    <row r="1" spans="1:3" x14ac:dyDescent="0.35">
      <c r="A1" s="89" t="s">
        <v>48</v>
      </c>
      <c r="B1" s="90" t="s">
        <v>51</v>
      </c>
      <c r="C1" s="90" t="s">
        <v>52</v>
      </c>
    </row>
    <row r="2" spans="1:3" x14ac:dyDescent="0.35">
      <c r="A2" s="91" t="s">
        <v>54</v>
      </c>
      <c r="B2" s="92">
        <v>1254184.5</v>
      </c>
      <c r="C2" s="92">
        <v>426294.67915000004</v>
      </c>
    </row>
    <row r="3" spans="1:3" x14ac:dyDescent="0.35">
      <c r="A3" s="91" t="s">
        <v>60</v>
      </c>
      <c r="B3" s="92">
        <v>1271887.25</v>
      </c>
      <c r="C3" s="92">
        <v>485028.60967500001</v>
      </c>
    </row>
    <row r="4" spans="1:3" x14ac:dyDescent="0.35">
      <c r="A4" s="93" t="s">
        <v>61</v>
      </c>
      <c r="B4" s="92">
        <v>1178009.25</v>
      </c>
      <c r="C4" s="92">
        <v>437306.96527500002</v>
      </c>
    </row>
    <row r="5" spans="1:3" x14ac:dyDescent="0.35">
      <c r="A5" s="93" t="s">
        <v>62</v>
      </c>
      <c r="B5" s="92">
        <v>1342694</v>
      </c>
      <c r="C5" s="92">
        <v>459900.91060000006</v>
      </c>
    </row>
    <row r="6" spans="1:3" x14ac:dyDescent="0.35">
      <c r="A6" s="93" t="s">
        <v>63</v>
      </c>
      <c r="B6" s="92">
        <v>1171745</v>
      </c>
      <c r="C6" s="92">
        <v>458207.86007500015</v>
      </c>
    </row>
    <row r="7" spans="1:3" x14ac:dyDescent="0.35">
      <c r="A7" s="93" t="s">
        <v>64</v>
      </c>
      <c r="B7" s="92">
        <v>1189646.5</v>
      </c>
      <c r="C7" s="92">
        <v>471603.82100000046</v>
      </c>
    </row>
    <row r="8" spans="1:3" x14ac:dyDescent="0.35">
      <c r="A8" s="93" t="s">
        <v>65</v>
      </c>
      <c r="B8" s="92">
        <v>1291203</v>
      </c>
      <c r="C8" s="92">
        <v>464468.41500000004</v>
      </c>
    </row>
  </sheetData>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O2" sqref="O2"/>
    </sheetView>
  </sheetViews>
  <sheetFormatPr defaultRowHeight="15" x14ac:dyDescent="0.25"/>
  <cols>
    <col min="1" max="1" width="11.85546875" bestFit="1" customWidth="1"/>
    <col min="2" max="2" width="12" bestFit="1" customWidth="1"/>
  </cols>
  <sheetData>
    <row r="1" spans="1:2" x14ac:dyDescent="0.35">
      <c r="A1" s="1" t="s">
        <v>238</v>
      </c>
      <c r="B1" s="1" t="s">
        <v>239</v>
      </c>
    </row>
    <row r="2" spans="1:2" x14ac:dyDescent="0.35">
      <c r="A2" t="s">
        <v>240</v>
      </c>
      <c r="B2">
        <v>15000</v>
      </c>
    </row>
    <row r="3" spans="1:2" x14ac:dyDescent="0.35">
      <c r="A3" t="s">
        <v>241</v>
      </c>
      <c r="B3">
        <v>8000</v>
      </c>
    </row>
    <row r="4" spans="1:2" x14ac:dyDescent="0.35">
      <c r="A4" t="s">
        <v>242</v>
      </c>
      <c r="B4">
        <v>20000</v>
      </c>
    </row>
    <row r="5" spans="1:2" x14ac:dyDescent="0.35">
      <c r="A5" t="s">
        <v>243</v>
      </c>
      <c r="B5">
        <v>10500</v>
      </c>
    </row>
    <row r="6" spans="1:2" x14ac:dyDescent="0.35">
      <c r="A6" t="s">
        <v>244</v>
      </c>
      <c r="B6">
        <v>3000</v>
      </c>
    </row>
  </sheetData>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opLeftCell="D7" workbookViewId="0">
      <selection activeCell="J18" sqref="J18"/>
    </sheetView>
  </sheetViews>
  <sheetFormatPr defaultRowHeight="15" x14ac:dyDescent="0.25"/>
  <cols>
    <col min="2" max="2" width="10.140625" bestFit="1" customWidth="1"/>
    <col min="4" max="4" width="24.140625" customWidth="1"/>
    <col min="5" max="5" width="21.140625" customWidth="1"/>
    <col min="8" max="8" width="15.5703125" customWidth="1"/>
    <col min="9" max="9" width="17.42578125" bestFit="1" customWidth="1"/>
    <col min="10" max="10" width="12.7109375" customWidth="1"/>
  </cols>
  <sheetData>
    <row r="1" spans="1:14" ht="23.1" customHeight="1" x14ac:dyDescent="0.35">
      <c r="A1" s="127" t="s">
        <v>245</v>
      </c>
      <c r="B1" s="127" t="s">
        <v>246</v>
      </c>
      <c r="C1" s="127" t="s">
        <v>247</v>
      </c>
      <c r="D1" s="128" t="s">
        <v>248</v>
      </c>
      <c r="E1" s="127" t="s">
        <v>249</v>
      </c>
    </row>
    <row r="2" spans="1:14" ht="14.45" x14ac:dyDescent="0.35">
      <c r="A2" s="129">
        <v>15752396</v>
      </c>
      <c r="B2" s="130">
        <v>42068</v>
      </c>
      <c r="C2" s="130" t="s">
        <v>250</v>
      </c>
      <c r="D2" s="129">
        <v>18</v>
      </c>
      <c r="E2" s="131" t="s">
        <v>251</v>
      </c>
      <c r="H2" s="5" t="s">
        <v>16</v>
      </c>
    </row>
    <row r="3" spans="1:14" ht="14.45" x14ac:dyDescent="0.35">
      <c r="A3" s="129">
        <v>12917869</v>
      </c>
      <c r="B3" s="130">
        <v>42242</v>
      </c>
      <c r="C3" s="130" t="s">
        <v>250</v>
      </c>
      <c r="D3" s="129">
        <v>17</v>
      </c>
      <c r="E3" s="131" t="s">
        <v>251</v>
      </c>
      <c r="H3" t="s">
        <v>260</v>
      </c>
      <c r="L3" s="124"/>
      <c r="N3" s="133"/>
    </row>
    <row r="4" spans="1:14" ht="14.45" x14ac:dyDescent="0.35">
      <c r="A4" s="129">
        <v>18179290</v>
      </c>
      <c r="B4" s="130">
        <v>42342</v>
      </c>
      <c r="C4" s="130" t="s">
        <v>250</v>
      </c>
      <c r="D4" s="129">
        <v>16</v>
      </c>
      <c r="E4" s="131" t="s">
        <v>251</v>
      </c>
      <c r="L4" s="124"/>
      <c r="N4" s="133"/>
    </row>
    <row r="5" spans="1:14" ht="14.45" x14ac:dyDescent="0.35">
      <c r="A5" s="129">
        <v>14530174</v>
      </c>
      <c r="B5" s="130">
        <v>42342</v>
      </c>
      <c r="C5" s="130" t="s">
        <v>252</v>
      </c>
      <c r="D5" s="129">
        <v>15</v>
      </c>
      <c r="E5" s="131" t="s">
        <v>251</v>
      </c>
      <c r="L5" s="124"/>
      <c r="N5" s="133"/>
    </row>
    <row r="6" spans="1:14" ht="14.45" x14ac:dyDescent="0.35">
      <c r="A6" s="129">
        <v>16386917</v>
      </c>
      <c r="B6" s="130">
        <v>42353</v>
      </c>
      <c r="C6" s="130" t="s">
        <v>252</v>
      </c>
      <c r="D6" s="129">
        <v>9</v>
      </c>
      <c r="E6" s="131" t="s">
        <v>251</v>
      </c>
      <c r="L6" s="124"/>
      <c r="N6" s="133"/>
    </row>
    <row r="7" spans="1:14" ht="14.45" x14ac:dyDescent="0.35">
      <c r="A7" s="129">
        <v>15026748</v>
      </c>
      <c r="B7" s="130">
        <v>42284</v>
      </c>
      <c r="C7" s="130" t="s">
        <v>253</v>
      </c>
      <c r="D7" s="129">
        <v>16</v>
      </c>
      <c r="E7" s="131" t="s">
        <v>251</v>
      </c>
      <c r="L7" s="124"/>
      <c r="N7" s="133"/>
    </row>
    <row r="8" spans="1:14" ht="14.45" x14ac:dyDescent="0.35">
      <c r="A8" s="129">
        <v>16945125</v>
      </c>
      <c r="B8" s="130">
        <v>42356</v>
      </c>
      <c r="C8" s="130" t="s">
        <v>253</v>
      </c>
      <c r="D8" s="129">
        <v>4</v>
      </c>
      <c r="E8" s="131" t="s">
        <v>251</v>
      </c>
      <c r="N8" s="133"/>
    </row>
    <row r="9" spans="1:14" ht="14.45" x14ac:dyDescent="0.35">
      <c r="A9" s="129">
        <v>15594296</v>
      </c>
      <c r="B9" s="130">
        <v>42348</v>
      </c>
      <c r="C9" s="130" t="s">
        <v>253</v>
      </c>
      <c r="D9" s="129">
        <v>7</v>
      </c>
      <c r="E9" s="131" t="s">
        <v>251</v>
      </c>
    </row>
    <row r="10" spans="1:14" ht="14.45" x14ac:dyDescent="0.35">
      <c r="A10" s="129">
        <v>14181488</v>
      </c>
      <c r="B10" s="130">
        <v>42282</v>
      </c>
      <c r="C10" s="130" t="s">
        <v>253</v>
      </c>
      <c r="D10" s="129">
        <v>12</v>
      </c>
      <c r="E10" s="131" t="s">
        <v>251</v>
      </c>
    </row>
    <row r="11" spans="1:14" ht="14.45" x14ac:dyDescent="0.35">
      <c r="A11" s="129">
        <v>15371742</v>
      </c>
      <c r="B11" s="130">
        <v>42353</v>
      </c>
      <c r="C11" s="130" t="s">
        <v>253</v>
      </c>
      <c r="D11" s="129">
        <v>17</v>
      </c>
      <c r="E11" s="131" t="s">
        <v>251</v>
      </c>
      <c r="H11" s="136" t="s">
        <v>267</v>
      </c>
      <c r="I11" s="136" t="s">
        <v>254</v>
      </c>
    </row>
    <row r="12" spans="1:14" ht="14.45" x14ac:dyDescent="0.35">
      <c r="A12" s="129">
        <v>15096954</v>
      </c>
      <c r="B12" s="130">
        <v>42313</v>
      </c>
      <c r="C12" s="130" t="s">
        <v>250</v>
      </c>
      <c r="D12" s="129">
        <v>8</v>
      </c>
      <c r="E12" s="131" t="s">
        <v>251</v>
      </c>
      <c r="H12" s="135" t="s">
        <v>255</v>
      </c>
      <c r="I12" s="44">
        <v>3</v>
      </c>
    </row>
    <row r="13" spans="1:14" ht="14.45" x14ac:dyDescent="0.35">
      <c r="A13" s="129">
        <v>15431945</v>
      </c>
      <c r="B13" s="130">
        <v>42319</v>
      </c>
      <c r="C13" s="130" t="s">
        <v>252</v>
      </c>
      <c r="D13" s="129">
        <v>2</v>
      </c>
      <c r="E13" s="131" t="s">
        <v>251</v>
      </c>
      <c r="H13" s="135" t="s">
        <v>256</v>
      </c>
      <c r="I13" s="44">
        <v>7</v>
      </c>
    </row>
    <row r="14" spans="1:14" ht="14.45" x14ac:dyDescent="0.35">
      <c r="A14" s="129">
        <v>18030549</v>
      </c>
      <c r="B14" s="130">
        <v>42362</v>
      </c>
      <c r="C14" s="130" t="s">
        <v>252</v>
      </c>
      <c r="D14" s="129">
        <v>10</v>
      </c>
      <c r="E14" s="131" t="s">
        <v>251</v>
      </c>
      <c r="H14" s="135" t="s">
        <v>257</v>
      </c>
      <c r="I14" s="44">
        <v>11</v>
      </c>
    </row>
    <row r="15" spans="1:14" ht="14.45" x14ac:dyDescent="0.35">
      <c r="A15" s="129">
        <v>16638096</v>
      </c>
      <c r="B15" s="130">
        <v>42362</v>
      </c>
      <c r="C15" s="130" t="s">
        <v>250</v>
      </c>
      <c r="D15" s="129">
        <v>1</v>
      </c>
      <c r="E15" s="131" t="s">
        <v>251</v>
      </c>
      <c r="H15" s="135" t="s">
        <v>258</v>
      </c>
      <c r="I15" s="44">
        <v>15</v>
      </c>
    </row>
    <row r="16" spans="1:14" ht="14.45" x14ac:dyDescent="0.35">
      <c r="A16" s="129">
        <v>17014930</v>
      </c>
      <c r="B16" s="130">
        <v>42297</v>
      </c>
      <c r="C16" s="130" t="s">
        <v>250</v>
      </c>
      <c r="D16" s="129">
        <v>15</v>
      </c>
      <c r="E16" s="131" t="s">
        <v>251</v>
      </c>
      <c r="H16" s="135" t="s">
        <v>259</v>
      </c>
      <c r="I16" s="44"/>
    </row>
    <row r="17" spans="1:10" thickBot="1" x14ac:dyDescent="0.4">
      <c r="A17" s="129">
        <v>15973431</v>
      </c>
      <c r="B17" s="130">
        <v>42362</v>
      </c>
      <c r="C17" s="130" t="s">
        <v>250</v>
      </c>
      <c r="D17" s="129">
        <v>16</v>
      </c>
      <c r="E17" s="131" t="s">
        <v>251</v>
      </c>
    </row>
    <row r="18" spans="1:10" ht="14.45" x14ac:dyDescent="0.35">
      <c r="A18" s="129">
        <v>14172108</v>
      </c>
      <c r="B18" s="130">
        <v>42345</v>
      </c>
      <c r="C18" s="130" t="s">
        <v>250</v>
      </c>
      <c r="D18" s="129">
        <v>18</v>
      </c>
      <c r="E18" s="131" t="s">
        <v>251</v>
      </c>
      <c r="H18" s="169" t="s">
        <v>317</v>
      </c>
      <c r="I18" s="169" t="s">
        <v>319</v>
      </c>
      <c r="J18" s="169" t="s">
        <v>318</v>
      </c>
    </row>
    <row r="19" spans="1:10" ht="14.45" x14ac:dyDescent="0.35">
      <c r="A19" s="129">
        <v>14619528</v>
      </c>
      <c r="B19" s="130">
        <v>42341</v>
      </c>
      <c r="C19" s="130" t="s">
        <v>253</v>
      </c>
      <c r="D19" s="129">
        <v>6</v>
      </c>
      <c r="E19" s="131" t="s">
        <v>251</v>
      </c>
      <c r="H19" s="44">
        <v>3</v>
      </c>
      <c r="I19" s="134">
        <v>7</v>
      </c>
      <c r="J19" s="165">
        <v>0.17948717948717949</v>
      </c>
    </row>
    <row r="20" spans="1:10" ht="14.45" x14ac:dyDescent="0.35">
      <c r="A20" s="129">
        <v>16425473</v>
      </c>
      <c r="B20" s="130">
        <v>42356</v>
      </c>
      <c r="C20" s="130" t="s">
        <v>253</v>
      </c>
      <c r="D20" s="129">
        <v>11</v>
      </c>
      <c r="E20" s="131" t="s">
        <v>251</v>
      </c>
      <c r="H20" s="44">
        <v>7</v>
      </c>
      <c r="I20" s="134">
        <v>5</v>
      </c>
      <c r="J20" s="165">
        <v>0.30769230769230771</v>
      </c>
    </row>
    <row r="21" spans="1:10" ht="14.45" x14ac:dyDescent="0.35">
      <c r="A21" s="129">
        <v>17431929</v>
      </c>
      <c r="B21" s="130">
        <v>42269</v>
      </c>
      <c r="C21" s="130" t="s">
        <v>253</v>
      </c>
      <c r="D21" s="129">
        <v>8</v>
      </c>
      <c r="E21" s="131" t="s">
        <v>251</v>
      </c>
      <c r="H21" s="44">
        <v>11</v>
      </c>
      <c r="I21" s="134">
        <v>12</v>
      </c>
      <c r="J21" s="165">
        <v>0.61538461538461542</v>
      </c>
    </row>
    <row r="22" spans="1:10" ht="14.45" x14ac:dyDescent="0.35">
      <c r="A22" s="129">
        <v>12788037</v>
      </c>
      <c r="B22" s="130">
        <v>42275</v>
      </c>
      <c r="C22" s="130" t="s">
        <v>250</v>
      </c>
      <c r="D22" s="129">
        <v>9</v>
      </c>
      <c r="E22" s="131" t="s">
        <v>251</v>
      </c>
      <c r="H22" s="44">
        <v>15</v>
      </c>
      <c r="I22" s="134">
        <v>6</v>
      </c>
      <c r="J22" s="165">
        <v>0.76923076923076927</v>
      </c>
    </row>
    <row r="23" spans="1:10" thickBot="1" x14ac:dyDescent="0.4">
      <c r="A23" s="129">
        <v>15678374</v>
      </c>
      <c r="B23" s="130">
        <v>42360</v>
      </c>
      <c r="C23" s="130" t="s">
        <v>250</v>
      </c>
      <c r="D23" s="129">
        <v>12</v>
      </c>
      <c r="E23" s="131" t="s">
        <v>251</v>
      </c>
      <c r="H23" s="44"/>
      <c r="I23" s="166">
        <v>9</v>
      </c>
      <c r="J23" s="167">
        <v>1</v>
      </c>
    </row>
    <row r="24" spans="1:10" ht="14.45" x14ac:dyDescent="0.35">
      <c r="A24" s="129">
        <v>13170557</v>
      </c>
      <c r="B24" s="130">
        <v>42324</v>
      </c>
      <c r="C24" s="130" t="s">
        <v>250</v>
      </c>
      <c r="D24" s="129">
        <v>3</v>
      </c>
      <c r="E24" s="131" t="s">
        <v>251</v>
      </c>
    </row>
    <row r="25" spans="1:10" ht="14.45" x14ac:dyDescent="0.35">
      <c r="A25" s="129">
        <v>13937107</v>
      </c>
      <c r="B25" s="130">
        <v>42340</v>
      </c>
      <c r="C25" s="130" t="s">
        <v>252</v>
      </c>
      <c r="D25" s="129">
        <v>10</v>
      </c>
      <c r="E25" s="131" t="s">
        <v>251</v>
      </c>
    </row>
    <row r="26" spans="1:10" ht="14.45" x14ac:dyDescent="0.35">
      <c r="A26" s="129">
        <v>18348061</v>
      </c>
      <c r="B26" s="130">
        <v>42341</v>
      </c>
      <c r="C26" s="130" t="s">
        <v>252</v>
      </c>
      <c r="D26" s="129">
        <v>5</v>
      </c>
      <c r="E26" s="131" t="s">
        <v>251</v>
      </c>
    </row>
    <row r="27" spans="1:10" ht="14.45" x14ac:dyDescent="0.35">
      <c r="A27" s="129">
        <v>14343585</v>
      </c>
      <c r="B27" s="130">
        <v>42345</v>
      </c>
      <c r="C27" s="130" t="s">
        <v>252</v>
      </c>
      <c r="D27" s="129">
        <v>2</v>
      </c>
      <c r="E27" s="131" t="s">
        <v>251</v>
      </c>
    </row>
    <row r="28" spans="1:10" ht="14.45" x14ac:dyDescent="0.35">
      <c r="A28" s="129">
        <v>13605135</v>
      </c>
      <c r="B28" s="130">
        <v>42345</v>
      </c>
      <c r="C28" s="130" t="s">
        <v>252</v>
      </c>
      <c r="D28" s="129">
        <v>8</v>
      </c>
      <c r="E28" s="131" t="s">
        <v>251</v>
      </c>
    </row>
    <row r="29" spans="1:10" ht="14.45" x14ac:dyDescent="0.35">
      <c r="A29" s="129">
        <v>15520724</v>
      </c>
      <c r="B29" s="130">
        <v>42292</v>
      </c>
      <c r="C29" s="130" t="s">
        <v>252</v>
      </c>
      <c r="D29" s="129">
        <v>9</v>
      </c>
      <c r="E29" s="131" t="s">
        <v>251</v>
      </c>
    </row>
    <row r="30" spans="1:10" ht="14.45" x14ac:dyDescent="0.35">
      <c r="A30" s="129">
        <v>17339116</v>
      </c>
      <c r="B30" s="130">
        <v>42342</v>
      </c>
      <c r="C30" s="130" t="s">
        <v>252</v>
      </c>
      <c r="D30" s="129">
        <v>3</v>
      </c>
      <c r="E30" s="131" t="s">
        <v>251</v>
      </c>
    </row>
    <row r="31" spans="1:10" ht="14.45" x14ac:dyDescent="0.35">
      <c r="A31" s="129">
        <v>15547379</v>
      </c>
      <c r="B31" s="130">
        <v>42296</v>
      </c>
      <c r="C31" s="130" t="s">
        <v>253</v>
      </c>
      <c r="D31" s="129">
        <v>15</v>
      </c>
      <c r="E31" s="131" t="s">
        <v>251</v>
      </c>
    </row>
    <row r="32" spans="1:10" ht="14.45" x14ac:dyDescent="0.35">
      <c r="A32" s="129">
        <v>18527190</v>
      </c>
      <c r="B32" s="130">
        <v>42362</v>
      </c>
      <c r="C32" s="130" t="s">
        <v>253</v>
      </c>
      <c r="D32" s="129">
        <v>8</v>
      </c>
      <c r="E32" s="131" t="s">
        <v>251</v>
      </c>
    </row>
    <row r="33" spans="1:5" ht="14.45" x14ac:dyDescent="0.35">
      <c r="A33" s="129">
        <v>13281770</v>
      </c>
      <c r="B33" s="130">
        <v>42345</v>
      </c>
      <c r="C33" s="130" t="s">
        <v>253</v>
      </c>
      <c r="D33" s="129">
        <v>11</v>
      </c>
      <c r="E33" s="131" t="s">
        <v>251</v>
      </c>
    </row>
    <row r="34" spans="1:5" ht="14.45" x14ac:dyDescent="0.35">
      <c r="A34" s="129">
        <v>15908740</v>
      </c>
      <c r="B34" s="130">
        <v>42268</v>
      </c>
      <c r="C34" s="130" t="s">
        <v>253</v>
      </c>
      <c r="D34" s="129">
        <v>16</v>
      </c>
      <c r="E34" s="131" t="s">
        <v>251</v>
      </c>
    </row>
    <row r="35" spans="1:5" ht="14.45" x14ac:dyDescent="0.35">
      <c r="A35" s="129">
        <v>18062060</v>
      </c>
      <c r="B35" s="130">
        <v>42355</v>
      </c>
      <c r="C35" s="130" t="s">
        <v>250</v>
      </c>
      <c r="D35" s="129">
        <v>7</v>
      </c>
      <c r="E35" s="131" t="s">
        <v>251</v>
      </c>
    </row>
    <row r="36" spans="1:5" ht="14.45" x14ac:dyDescent="0.35">
      <c r="A36" s="129">
        <v>13078444</v>
      </c>
      <c r="B36" s="130">
        <v>42353</v>
      </c>
      <c r="C36" s="130" t="s">
        <v>253</v>
      </c>
      <c r="D36" s="129">
        <v>13</v>
      </c>
      <c r="E36" s="131" t="s">
        <v>251</v>
      </c>
    </row>
    <row r="37" spans="1:5" ht="14.45" x14ac:dyDescent="0.35">
      <c r="A37" s="129">
        <v>17000176</v>
      </c>
      <c r="B37" s="130">
        <v>42265</v>
      </c>
      <c r="C37" s="130" t="s">
        <v>252</v>
      </c>
      <c r="D37" s="129">
        <v>2</v>
      </c>
      <c r="E37" s="131" t="s">
        <v>251</v>
      </c>
    </row>
    <row r="38" spans="1:5" ht="14.45" x14ac:dyDescent="0.35">
      <c r="A38" s="129">
        <v>18717910</v>
      </c>
      <c r="B38" s="130">
        <v>42349</v>
      </c>
      <c r="C38" s="130" t="s">
        <v>253</v>
      </c>
      <c r="D38" s="129">
        <v>17</v>
      </c>
      <c r="E38" s="131" t="s">
        <v>251</v>
      </c>
    </row>
    <row r="39" spans="1:5" ht="14.45" x14ac:dyDescent="0.35">
      <c r="A39" s="129">
        <v>16086235</v>
      </c>
      <c r="B39" s="130">
        <v>42307</v>
      </c>
      <c r="C39" s="130" t="s">
        <v>250</v>
      </c>
      <c r="D39" s="129">
        <v>2</v>
      </c>
      <c r="E39" s="131" t="s">
        <v>251</v>
      </c>
    </row>
    <row r="40" spans="1:5" x14ac:dyDescent="0.25">
      <c r="A40" s="129">
        <v>15653428</v>
      </c>
      <c r="B40" s="130">
        <v>42353</v>
      </c>
      <c r="C40" s="130" t="s">
        <v>252</v>
      </c>
      <c r="D40" s="129">
        <v>8</v>
      </c>
      <c r="E40" s="131" t="s">
        <v>251</v>
      </c>
    </row>
  </sheetData>
  <autoFilter ref="A1:E40"/>
  <sortState ref="H19:H22">
    <sortCondition ref="H19"/>
  </sortState>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D14" workbookViewId="0">
      <selection activeCell="H26" sqref="H26"/>
    </sheetView>
  </sheetViews>
  <sheetFormatPr defaultRowHeight="15" x14ac:dyDescent="0.25"/>
  <cols>
    <col min="1" max="1" width="17" style="125" customWidth="1"/>
    <col min="2" max="2" width="13.28515625" style="125" customWidth="1"/>
    <col min="3" max="3" width="13.28515625" style="126" customWidth="1"/>
    <col min="4" max="4" width="18.140625" style="126" customWidth="1"/>
    <col min="5" max="5" width="15.85546875" style="125" customWidth="1"/>
    <col min="8" max="8" width="18.140625" customWidth="1"/>
    <col min="9" max="9" width="19.28515625" customWidth="1"/>
    <col min="10" max="10" width="12.140625" customWidth="1"/>
  </cols>
  <sheetData>
    <row r="1" spans="1:9" ht="14.45" x14ac:dyDescent="0.35">
      <c r="A1" s="127" t="s">
        <v>46</v>
      </c>
      <c r="B1" s="127" t="s">
        <v>246</v>
      </c>
      <c r="C1" s="127" t="s">
        <v>261</v>
      </c>
      <c r="D1" s="128" t="s">
        <v>262</v>
      </c>
      <c r="E1" s="127" t="s">
        <v>263</v>
      </c>
      <c r="H1" s="5" t="s">
        <v>16</v>
      </c>
    </row>
    <row r="2" spans="1:9" ht="14.45" x14ac:dyDescent="0.35">
      <c r="A2" s="129">
        <v>15752396</v>
      </c>
      <c r="B2" s="130">
        <v>42068</v>
      </c>
      <c r="C2" s="130" t="s">
        <v>264</v>
      </c>
      <c r="D2" s="129">
        <v>35</v>
      </c>
      <c r="E2" s="130" t="s">
        <v>250</v>
      </c>
      <c r="H2" t="s">
        <v>269</v>
      </c>
    </row>
    <row r="3" spans="1:9" ht="14.45" x14ac:dyDescent="0.35">
      <c r="A3" s="129">
        <v>12917869</v>
      </c>
      <c r="B3" s="130">
        <v>42242</v>
      </c>
      <c r="C3" s="130" t="s">
        <v>264</v>
      </c>
      <c r="D3" s="129">
        <v>15</v>
      </c>
      <c r="E3" s="130" t="s">
        <v>250</v>
      </c>
    </row>
    <row r="4" spans="1:9" ht="14.45" x14ac:dyDescent="0.35">
      <c r="A4" s="129">
        <v>18179290</v>
      </c>
      <c r="B4" s="130">
        <v>42342</v>
      </c>
      <c r="C4" s="130" t="s">
        <v>264</v>
      </c>
      <c r="D4" s="129">
        <v>53</v>
      </c>
      <c r="E4" s="130" t="s">
        <v>250</v>
      </c>
    </row>
    <row r="5" spans="1:9" ht="14.45" x14ac:dyDescent="0.35">
      <c r="A5" s="129">
        <v>14530174</v>
      </c>
      <c r="B5" s="130">
        <v>42342</v>
      </c>
      <c r="C5" s="130" t="s">
        <v>264</v>
      </c>
      <c r="D5" s="129">
        <v>36</v>
      </c>
      <c r="E5" s="130" t="s">
        <v>252</v>
      </c>
    </row>
    <row r="6" spans="1:9" ht="14.45" x14ac:dyDescent="0.35">
      <c r="A6" s="129">
        <v>16386917</v>
      </c>
      <c r="B6" s="130">
        <v>42353</v>
      </c>
      <c r="C6" s="130" t="s">
        <v>264</v>
      </c>
      <c r="D6" s="129">
        <v>33</v>
      </c>
      <c r="E6" s="130" t="s">
        <v>252</v>
      </c>
      <c r="H6" s="136" t="s">
        <v>268</v>
      </c>
      <c r="I6" s="136" t="s">
        <v>254</v>
      </c>
    </row>
    <row r="7" spans="1:9" ht="14.45" x14ac:dyDescent="0.35">
      <c r="A7" s="129">
        <v>15026748</v>
      </c>
      <c r="B7" s="130">
        <v>42284</v>
      </c>
      <c r="C7" s="130" t="s">
        <v>264</v>
      </c>
      <c r="D7" s="129">
        <v>20</v>
      </c>
      <c r="E7" s="130" t="s">
        <v>253</v>
      </c>
      <c r="H7" s="135" t="s">
        <v>270</v>
      </c>
      <c r="I7" s="44">
        <v>25</v>
      </c>
    </row>
    <row r="8" spans="1:9" ht="14.45" x14ac:dyDescent="0.35">
      <c r="A8" s="129">
        <v>16945125</v>
      </c>
      <c r="B8" s="130">
        <v>42356</v>
      </c>
      <c r="C8" s="130" t="s">
        <v>264</v>
      </c>
      <c r="D8" s="129">
        <v>59</v>
      </c>
      <c r="E8" s="130" t="s">
        <v>253</v>
      </c>
      <c r="H8" s="135" t="s">
        <v>271</v>
      </c>
      <c r="I8" s="44">
        <v>35</v>
      </c>
    </row>
    <row r="9" spans="1:9" ht="14.45" x14ac:dyDescent="0.35">
      <c r="A9" s="129">
        <v>15594296</v>
      </c>
      <c r="B9" s="130">
        <v>42348</v>
      </c>
      <c r="C9" s="130" t="s">
        <v>265</v>
      </c>
      <c r="D9" s="129">
        <v>42</v>
      </c>
      <c r="E9" s="130" t="s">
        <v>253</v>
      </c>
      <c r="H9" s="135" t="s">
        <v>272</v>
      </c>
      <c r="I9" s="44">
        <v>45</v>
      </c>
    </row>
    <row r="10" spans="1:9" ht="14.45" x14ac:dyDescent="0.35">
      <c r="A10" s="129">
        <v>14181488</v>
      </c>
      <c r="B10" s="130">
        <v>42282</v>
      </c>
      <c r="C10" s="130" t="s">
        <v>265</v>
      </c>
      <c r="D10" s="129">
        <v>30</v>
      </c>
      <c r="E10" s="130" t="s">
        <v>253</v>
      </c>
      <c r="H10" s="135" t="s">
        <v>273</v>
      </c>
      <c r="I10" s="44">
        <v>55</v>
      </c>
    </row>
    <row r="11" spans="1:9" ht="14.45" x14ac:dyDescent="0.35">
      <c r="A11" s="129">
        <v>15371742</v>
      </c>
      <c r="B11" s="130">
        <v>42353</v>
      </c>
      <c r="C11" s="130" t="s">
        <v>265</v>
      </c>
      <c r="D11" s="129">
        <v>15</v>
      </c>
      <c r="E11" s="130" t="s">
        <v>253</v>
      </c>
      <c r="H11" s="135" t="s">
        <v>274</v>
      </c>
      <c r="I11" s="44"/>
    </row>
    <row r="12" spans="1:9" ht="14.45" x14ac:dyDescent="0.35">
      <c r="A12" s="129">
        <v>15096954</v>
      </c>
      <c r="B12" s="130">
        <v>42313</v>
      </c>
      <c r="C12" s="130" t="s">
        <v>265</v>
      </c>
      <c r="D12" s="129">
        <v>60</v>
      </c>
      <c r="E12" s="130" t="s">
        <v>250</v>
      </c>
    </row>
    <row r="13" spans="1:9" ht="14.45" x14ac:dyDescent="0.35">
      <c r="A13" s="129">
        <v>15431945</v>
      </c>
      <c r="B13" s="130">
        <v>42319</v>
      </c>
      <c r="C13" s="130" t="s">
        <v>265</v>
      </c>
      <c r="D13" s="129">
        <v>18</v>
      </c>
      <c r="E13" s="130" t="s">
        <v>252</v>
      </c>
    </row>
    <row r="14" spans="1:9" ht="14.45" x14ac:dyDescent="0.35">
      <c r="A14" s="129">
        <v>18030549</v>
      </c>
      <c r="B14" s="130">
        <v>42362</v>
      </c>
      <c r="C14" s="130" t="s">
        <v>265</v>
      </c>
      <c r="D14" s="129">
        <v>26</v>
      </c>
      <c r="E14" s="130" t="s">
        <v>252</v>
      </c>
    </row>
    <row r="15" spans="1:9" ht="14.45" x14ac:dyDescent="0.35">
      <c r="A15" s="129">
        <v>16638096</v>
      </c>
      <c r="B15" s="130">
        <v>42362</v>
      </c>
      <c r="C15" s="130" t="s">
        <v>265</v>
      </c>
      <c r="D15" s="129">
        <v>49</v>
      </c>
      <c r="E15" s="130" t="s">
        <v>250</v>
      </c>
    </row>
    <row r="16" spans="1:9" ht="14.45" x14ac:dyDescent="0.35">
      <c r="A16" s="129">
        <v>17014930</v>
      </c>
      <c r="B16" s="130">
        <v>42297</v>
      </c>
      <c r="C16" s="130" t="s">
        <v>265</v>
      </c>
      <c r="D16" s="129">
        <v>50</v>
      </c>
      <c r="E16" s="130" t="s">
        <v>250</v>
      </c>
    </row>
    <row r="17" spans="1:10" thickBot="1" x14ac:dyDescent="0.4">
      <c r="A17" s="129">
        <v>15973431</v>
      </c>
      <c r="B17" s="130">
        <v>42362</v>
      </c>
      <c r="C17" s="130" t="s">
        <v>265</v>
      </c>
      <c r="D17" s="129">
        <v>26</v>
      </c>
      <c r="E17" s="130" t="s">
        <v>250</v>
      </c>
    </row>
    <row r="18" spans="1:10" ht="14.45" x14ac:dyDescent="0.35">
      <c r="A18" s="129">
        <v>14172108</v>
      </c>
      <c r="B18" s="130">
        <v>42345</v>
      </c>
      <c r="C18" s="130" t="s">
        <v>265</v>
      </c>
      <c r="D18" s="129">
        <v>32</v>
      </c>
      <c r="E18" s="130" t="s">
        <v>250</v>
      </c>
      <c r="H18" s="169" t="s">
        <v>317</v>
      </c>
      <c r="I18" s="169" t="s">
        <v>192</v>
      </c>
      <c r="J18" s="169" t="s">
        <v>318</v>
      </c>
    </row>
    <row r="19" spans="1:10" ht="14.45" x14ac:dyDescent="0.35">
      <c r="A19" s="129">
        <v>14619528</v>
      </c>
      <c r="B19" s="130">
        <v>42341</v>
      </c>
      <c r="C19" s="130" t="s">
        <v>265</v>
      </c>
      <c r="D19" s="129">
        <v>50</v>
      </c>
      <c r="E19" s="130" t="s">
        <v>253</v>
      </c>
      <c r="H19" s="135" t="s">
        <v>270</v>
      </c>
      <c r="I19" s="134">
        <v>9</v>
      </c>
      <c r="J19" s="165">
        <v>0.23076923076923078</v>
      </c>
    </row>
    <row r="20" spans="1:10" ht="14.45" x14ac:dyDescent="0.35">
      <c r="A20" s="129">
        <v>16425473</v>
      </c>
      <c r="B20" s="130">
        <v>42356</v>
      </c>
      <c r="C20" s="130" t="s">
        <v>265</v>
      </c>
      <c r="D20" s="129">
        <v>37</v>
      </c>
      <c r="E20" s="130" t="s">
        <v>253</v>
      </c>
      <c r="H20" s="135" t="s">
        <v>271</v>
      </c>
      <c r="I20" s="134">
        <v>10</v>
      </c>
      <c r="J20" s="165">
        <v>0.48717948717948717</v>
      </c>
    </row>
    <row r="21" spans="1:10" ht="14.45" x14ac:dyDescent="0.35">
      <c r="A21" s="129">
        <v>17431929</v>
      </c>
      <c r="B21" s="130">
        <v>42269</v>
      </c>
      <c r="C21" s="130" t="s">
        <v>265</v>
      </c>
      <c r="D21" s="129">
        <v>52</v>
      </c>
      <c r="E21" s="130" t="s">
        <v>253</v>
      </c>
      <c r="H21" s="135" t="s">
        <v>272</v>
      </c>
      <c r="I21" s="134">
        <v>7</v>
      </c>
      <c r="J21" s="165">
        <v>0.66666666666666663</v>
      </c>
    </row>
    <row r="22" spans="1:10" ht="14.45" x14ac:dyDescent="0.35">
      <c r="A22" s="129">
        <v>12788037</v>
      </c>
      <c r="B22" s="130">
        <v>42275</v>
      </c>
      <c r="C22" s="130" t="s">
        <v>265</v>
      </c>
      <c r="D22" s="129">
        <v>21</v>
      </c>
      <c r="E22" s="130" t="s">
        <v>250</v>
      </c>
      <c r="H22" s="135" t="s">
        <v>273</v>
      </c>
      <c r="I22" s="134">
        <v>9</v>
      </c>
      <c r="J22" s="165">
        <v>0.89743589743589747</v>
      </c>
    </row>
    <row r="23" spans="1:10" thickBot="1" x14ac:dyDescent="0.4">
      <c r="A23" s="129">
        <v>15678374</v>
      </c>
      <c r="B23" s="130">
        <v>42360</v>
      </c>
      <c r="C23" s="130" t="s">
        <v>265</v>
      </c>
      <c r="D23" s="129">
        <v>48</v>
      </c>
      <c r="E23" s="130" t="s">
        <v>250</v>
      </c>
      <c r="H23" s="135" t="s">
        <v>274</v>
      </c>
      <c r="I23" s="166">
        <v>4</v>
      </c>
      <c r="J23" s="167">
        <v>1</v>
      </c>
    </row>
    <row r="24" spans="1:10" ht="14.45" x14ac:dyDescent="0.35">
      <c r="A24" s="129">
        <v>13170557</v>
      </c>
      <c r="B24" s="130">
        <v>42324</v>
      </c>
      <c r="C24" s="130" t="s">
        <v>266</v>
      </c>
      <c r="D24" s="129">
        <v>43</v>
      </c>
      <c r="E24" s="130" t="s">
        <v>250</v>
      </c>
    </row>
    <row r="25" spans="1:10" ht="14.45" x14ac:dyDescent="0.35">
      <c r="A25" s="129">
        <v>13937107</v>
      </c>
      <c r="B25" s="130">
        <v>42340</v>
      </c>
      <c r="C25" s="130" t="s">
        <v>266</v>
      </c>
      <c r="D25" s="129">
        <v>60</v>
      </c>
      <c r="E25" s="130" t="s">
        <v>252</v>
      </c>
    </row>
    <row r="26" spans="1:10" ht="14.45" x14ac:dyDescent="0.35">
      <c r="A26" s="129">
        <v>18348061</v>
      </c>
      <c r="B26" s="130">
        <v>42341</v>
      </c>
      <c r="C26" s="130" t="s">
        <v>266</v>
      </c>
      <c r="D26" s="129">
        <v>24</v>
      </c>
      <c r="E26" s="130" t="s">
        <v>252</v>
      </c>
    </row>
    <row r="27" spans="1:10" ht="14.45" x14ac:dyDescent="0.35">
      <c r="A27" s="129">
        <v>14343585</v>
      </c>
      <c r="B27" s="130">
        <v>42345</v>
      </c>
      <c r="C27" s="130" t="s">
        <v>266</v>
      </c>
      <c r="D27" s="129">
        <v>43</v>
      </c>
      <c r="E27" s="130" t="s">
        <v>252</v>
      </c>
    </row>
    <row r="28" spans="1:10" ht="14.45" x14ac:dyDescent="0.35">
      <c r="A28" s="129">
        <v>13605135</v>
      </c>
      <c r="B28" s="130">
        <v>42345</v>
      </c>
      <c r="C28" s="130" t="s">
        <v>266</v>
      </c>
      <c r="D28" s="129">
        <v>49</v>
      </c>
      <c r="E28" s="130" t="s">
        <v>252</v>
      </c>
    </row>
    <row r="29" spans="1:10" ht="14.45" x14ac:dyDescent="0.35">
      <c r="A29" s="129">
        <v>15520724</v>
      </c>
      <c r="B29" s="130">
        <v>42292</v>
      </c>
      <c r="C29" s="130" t="s">
        <v>266</v>
      </c>
      <c r="D29" s="129">
        <v>23</v>
      </c>
      <c r="E29" s="130" t="s">
        <v>252</v>
      </c>
    </row>
    <row r="30" spans="1:10" ht="14.45" x14ac:dyDescent="0.35">
      <c r="A30" s="129">
        <v>17339116</v>
      </c>
      <c r="B30" s="130">
        <v>42342</v>
      </c>
      <c r="C30" s="130" t="s">
        <v>266</v>
      </c>
      <c r="D30" s="129">
        <v>30</v>
      </c>
      <c r="E30" s="130" t="s">
        <v>252</v>
      </c>
    </row>
    <row r="31" spans="1:10" ht="14.45" x14ac:dyDescent="0.35">
      <c r="A31" s="129">
        <v>15547379</v>
      </c>
      <c r="B31" s="130">
        <v>42296</v>
      </c>
      <c r="C31" s="130" t="s">
        <v>266</v>
      </c>
      <c r="D31" s="129">
        <v>23</v>
      </c>
      <c r="E31" s="130" t="s">
        <v>253</v>
      </c>
    </row>
    <row r="32" spans="1:10" ht="14.45" x14ac:dyDescent="0.35">
      <c r="A32" s="129">
        <v>18527190</v>
      </c>
      <c r="B32" s="130">
        <v>42362</v>
      </c>
      <c r="C32" s="130" t="s">
        <v>266</v>
      </c>
      <c r="D32" s="129">
        <v>17</v>
      </c>
      <c r="E32" s="130" t="s">
        <v>253</v>
      </c>
    </row>
    <row r="33" spans="1:5" ht="14.45" x14ac:dyDescent="0.35">
      <c r="A33" s="129">
        <v>13281770</v>
      </c>
      <c r="B33" s="130">
        <v>42345</v>
      </c>
      <c r="C33" s="130" t="s">
        <v>266</v>
      </c>
      <c r="D33" s="129">
        <v>31</v>
      </c>
      <c r="E33" s="130" t="s">
        <v>253</v>
      </c>
    </row>
    <row r="34" spans="1:5" ht="14.45" x14ac:dyDescent="0.35">
      <c r="A34" s="129">
        <v>15908740</v>
      </c>
      <c r="B34" s="130">
        <v>42268</v>
      </c>
      <c r="C34" s="130" t="s">
        <v>266</v>
      </c>
      <c r="D34" s="129">
        <v>45</v>
      </c>
      <c r="E34" s="130" t="s">
        <v>253</v>
      </c>
    </row>
    <row r="35" spans="1:5" ht="14.45" x14ac:dyDescent="0.35">
      <c r="A35" s="129">
        <v>18062060</v>
      </c>
      <c r="B35" s="130">
        <v>42355</v>
      </c>
      <c r="C35" s="130" t="s">
        <v>266</v>
      </c>
      <c r="D35" s="129">
        <v>33</v>
      </c>
      <c r="E35" s="130" t="s">
        <v>250</v>
      </c>
    </row>
    <row r="36" spans="1:5" ht="14.45" x14ac:dyDescent="0.35">
      <c r="A36" s="129">
        <v>13078444</v>
      </c>
      <c r="B36" s="130">
        <v>42353</v>
      </c>
      <c r="C36" s="130" t="s">
        <v>266</v>
      </c>
      <c r="D36" s="129">
        <v>33</v>
      </c>
      <c r="E36" s="130" t="s">
        <v>253</v>
      </c>
    </row>
    <row r="37" spans="1:5" ht="14.45" x14ac:dyDescent="0.35">
      <c r="A37" s="129">
        <v>17000176</v>
      </c>
      <c r="B37" s="130">
        <v>42265</v>
      </c>
      <c r="C37" s="130" t="s">
        <v>266</v>
      </c>
      <c r="D37" s="129">
        <v>58</v>
      </c>
      <c r="E37" s="130" t="s">
        <v>252</v>
      </c>
    </row>
    <row r="38" spans="1:5" ht="14.45" x14ac:dyDescent="0.35">
      <c r="A38" s="129">
        <v>18717910</v>
      </c>
      <c r="B38" s="130">
        <v>42349</v>
      </c>
      <c r="C38" s="130" t="s">
        <v>266</v>
      </c>
      <c r="D38" s="129">
        <v>39</v>
      </c>
      <c r="E38" s="130" t="s">
        <v>253</v>
      </c>
    </row>
    <row r="39" spans="1:5" ht="14.45" x14ac:dyDescent="0.35">
      <c r="A39" s="129">
        <v>16086235</v>
      </c>
      <c r="B39" s="130">
        <v>42307</v>
      </c>
      <c r="C39" s="130" t="s">
        <v>266</v>
      </c>
      <c r="D39" s="129">
        <v>54</v>
      </c>
      <c r="E39" s="130" t="s">
        <v>250</v>
      </c>
    </row>
    <row r="40" spans="1:5" ht="14.45" x14ac:dyDescent="0.35">
      <c r="A40" s="129">
        <v>15653428</v>
      </c>
      <c r="B40" s="130">
        <v>42353</v>
      </c>
      <c r="C40" s="130" t="s">
        <v>266</v>
      </c>
      <c r="D40" s="129">
        <v>55</v>
      </c>
      <c r="E40" s="130" t="s">
        <v>252</v>
      </c>
    </row>
  </sheetData>
  <sortState ref="H19:H22">
    <sortCondition ref="H19"/>
  </sortState>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E8"/>
  <sheetViews>
    <sheetView topLeftCell="A2" workbookViewId="0">
      <selection activeCell="C6" sqref="C6"/>
    </sheetView>
  </sheetViews>
  <sheetFormatPr defaultRowHeight="15" x14ac:dyDescent="0.25"/>
  <sheetData>
    <row r="2" spans="5:5" ht="36" x14ac:dyDescent="0.8">
      <c r="E2" s="113"/>
    </row>
    <row r="3" spans="5:5" ht="36" x14ac:dyDescent="0.8">
      <c r="E3" s="113"/>
    </row>
    <row r="4" spans="5:5" ht="36" x14ac:dyDescent="0.8">
      <c r="E4" s="113" t="s">
        <v>214</v>
      </c>
    </row>
    <row r="5" spans="5:5" ht="36" x14ac:dyDescent="0.8">
      <c r="E5" s="113" t="s">
        <v>215</v>
      </c>
    </row>
    <row r="6" spans="5:5" ht="36" x14ac:dyDescent="0.8">
      <c r="E6" s="113" t="s">
        <v>235</v>
      </c>
    </row>
    <row r="7" spans="5:5" ht="36" x14ac:dyDescent="0.8">
      <c r="E7" s="113" t="s">
        <v>236</v>
      </c>
    </row>
    <row r="8" spans="5:5" ht="36" x14ac:dyDescent="0.8">
      <c r="E8" s="113" t="s">
        <v>237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8"/>
  <sheetViews>
    <sheetView workbookViewId="0">
      <selection activeCell="G13" sqref="G13"/>
    </sheetView>
  </sheetViews>
  <sheetFormatPr defaultRowHeight="15" x14ac:dyDescent="0.25"/>
  <cols>
    <col min="3" max="3" width="18.7109375" bestFit="1" customWidth="1"/>
    <col min="4" max="4" width="11.140625" bestFit="1" customWidth="1"/>
  </cols>
  <sheetData>
    <row r="11" spans="3:4" x14ac:dyDescent="0.35">
      <c r="C11" s="137" t="s">
        <v>275</v>
      </c>
      <c r="D11" s="138"/>
    </row>
    <row r="12" spans="3:4" x14ac:dyDescent="0.35">
      <c r="C12" s="8" t="s">
        <v>276</v>
      </c>
      <c r="D12" s="139">
        <v>5000</v>
      </c>
    </row>
    <row r="13" spans="3:4" x14ac:dyDescent="0.35">
      <c r="C13" s="8" t="s">
        <v>277</v>
      </c>
      <c r="D13" s="140">
        <v>7.7777777777777786</v>
      </c>
    </row>
    <row r="14" spans="3:4" x14ac:dyDescent="0.35">
      <c r="C14" s="8" t="s">
        <v>231</v>
      </c>
      <c r="D14" s="141">
        <f>D12*D13</f>
        <v>38888.888888888891</v>
      </c>
    </row>
    <row r="15" spans="3:4" x14ac:dyDescent="0.35">
      <c r="C15" s="8" t="s">
        <v>279</v>
      </c>
      <c r="D15" s="143">
        <f>D14*10%</f>
        <v>3888.8888888888891</v>
      </c>
    </row>
    <row r="16" spans="3:4" x14ac:dyDescent="0.35">
      <c r="C16" s="8" t="s">
        <v>280</v>
      </c>
      <c r="D16" s="8">
        <f>D12*2</f>
        <v>10000</v>
      </c>
    </row>
    <row r="17" spans="3:4" x14ac:dyDescent="0.35">
      <c r="C17" s="8" t="s">
        <v>281</v>
      </c>
      <c r="D17" s="141">
        <f>D15+D16</f>
        <v>13888.888888888889</v>
      </c>
    </row>
    <row r="18" spans="3:4" x14ac:dyDescent="0.35">
      <c r="C18" s="8" t="s">
        <v>278</v>
      </c>
      <c r="D18" s="142">
        <f>D14-D17</f>
        <v>25000</v>
      </c>
    </row>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B1:G11"/>
  <sheetViews>
    <sheetView showGridLines="0" workbookViewId="0">
      <selection activeCell="C6" sqref="C6"/>
    </sheetView>
  </sheetViews>
  <sheetFormatPr defaultRowHeight="15" outlineLevelRow="1" outlineLevelCol="1" x14ac:dyDescent="0.25"/>
  <cols>
    <col min="3" max="3" width="6.140625" bestFit="1" customWidth="1"/>
    <col min="4" max="7" width="12.5703125" bestFit="1" customWidth="1" outlineLevel="1"/>
  </cols>
  <sheetData>
    <row r="1" spans="2:7" thickBot="1" x14ac:dyDescent="0.4"/>
    <row r="2" spans="2:7" ht="15.6" x14ac:dyDescent="0.35">
      <c r="B2" s="173" t="s">
        <v>325</v>
      </c>
      <c r="C2" s="173"/>
      <c r="D2" s="177"/>
      <c r="E2" s="177"/>
      <c r="F2" s="177"/>
      <c r="G2" s="177"/>
    </row>
    <row r="3" spans="2:7" ht="15.6" collapsed="1" x14ac:dyDescent="0.35">
      <c r="B3" s="172"/>
      <c r="C3" s="172"/>
      <c r="D3" s="178" t="s">
        <v>327</v>
      </c>
      <c r="E3" s="178" t="s">
        <v>322</v>
      </c>
      <c r="F3" s="178" t="s">
        <v>323</v>
      </c>
      <c r="G3" s="178" t="s">
        <v>324</v>
      </c>
    </row>
    <row r="4" spans="2:7" ht="14.45" hidden="1" outlineLevel="1" x14ac:dyDescent="0.35">
      <c r="B4" s="174"/>
      <c r="C4" s="174"/>
      <c r="D4" s="134"/>
      <c r="E4" s="180"/>
      <c r="F4" s="180"/>
      <c r="G4" s="180"/>
    </row>
    <row r="5" spans="2:7" ht="14.45" x14ac:dyDescent="0.35">
      <c r="B5" s="175" t="s">
        <v>326</v>
      </c>
      <c r="C5" s="175"/>
      <c r="D5" s="168"/>
      <c r="E5" s="168"/>
      <c r="F5" s="168"/>
      <c r="G5" s="168"/>
    </row>
    <row r="6" spans="2:7" ht="14.45" outlineLevel="1" x14ac:dyDescent="0.35">
      <c r="B6" s="174"/>
      <c r="C6" s="174" t="s">
        <v>320</v>
      </c>
      <c r="D6" s="170">
        <v>10</v>
      </c>
      <c r="E6" s="179">
        <v>15</v>
      </c>
      <c r="F6" s="179">
        <v>18</v>
      </c>
      <c r="G6" s="179">
        <v>25</v>
      </c>
    </row>
    <row r="7" spans="2:7" ht="14.45" x14ac:dyDescent="0.35">
      <c r="B7" s="175" t="s">
        <v>328</v>
      </c>
      <c r="C7" s="175"/>
      <c r="D7" s="168"/>
      <c r="E7" s="168"/>
      <c r="F7" s="168"/>
      <c r="G7" s="168"/>
    </row>
    <row r="8" spans="2:7" outlineLevel="1" thickBot="1" x14ac:dyDescent="0.4">
      <c r="B8" s="176"/>
      <c r="C8" s="176" t="s">
        <v>321</v>
      </c>
      <c r="D8" s="171">
        <v>35000</v>
      </c>
      <c r="E8" s="171">
        <v>52500</v>
      </c>
      <c r="F8" s="171">
        <v>63000</v>
      </c>
      <c r="G8" s="171">
        <v>87500</v>
      </c>
    </row>
    <row r="9" spans="2:7" ht="14.45" x14ac:dyDescent="0.35">
      <c r="B9" t="s">
        <v>329</v>
      </c>
    </row>
    <row r="10" spans="2:7" ht="14.45" x14ac:dyDescent="0.35">
      <c r="B10" t="s">
        <v>330</v>
      </c>
    </row>
    <row r="11" spans="2:7" ht="14.45" x14ac:dyDescent="0.35">
      <c r="B11" t="s">
        <v>331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P18"/>
  <sheetViews>
    <sheetView workbookViewId="0">
      <selection activeCell="D18" sqref="D18"/>
    </sheetView>
  </sheetViews>
  <sheetFormatPr defaultRowHeight="15" x14ac:dyDescent="0.25"/>
  <cols>
    <col min="1" max="2" width="8.7109375" style="125"/>
    <col min="3" max="3" width="18.7109375" style="125" bestFit="1" customWidth="1"/>
    <col min="4" max="4" width="11.140625" style="125" bestFit="1" customWidth="1"/>
    <col min="5" max="16" width="8.7109375" style="125"/>
  </cols>
  <sheetData>
    <row r="10" spans="3:9" x14ac:dyDescent="0.35">
      <c r="I10" s="5" t="s">
        <v>16</v>
      </c>
    </row>
    <row r="11" spans="3:9" x14ac:dyDescent="0.35">
      <c r="C11" s="137" t="s">
        <v>275</v>
      </c>
      <c r="D11" s="138"/>
      <c r="I11" s="125" t="s">
        <v>283</v>
      </c>
    </row>
    <row r="12" spans="3:9" x14ac:dyDescent="0.35">
      <c r="C12" s="8" t="s">
        <v>276</v>
      </c>
      <c r="D12" s="139">
        <v>5000</v>
      </c>
      <c r="I12" s="125" t="s">
        <v>282</v>
      </c>
    </row>
    <row r="13" spans="3:9" x14ac:dyDescent="0.35">
      <c r="C13" s="8" t="s">
        <v>277</v>
      </c>
      <c r="D13" s="140">
        <v>10</v>
      </c>
    </row>
    <row r="14" spans="3:9" x14ac:dyDescent="0.35">
      <c r="C14" s="8" t="s">
        <v>231</v>
      </c>
      <c r="D14" s="141">
        <f>D12*D13</f>
        <v>50000</v>
      </c>
    </row>
    <row r="15" spans="3:9" x14ac:dyDescent="0.35">
      <c r="C15" s="8" t="s">
        <v>279</v>
      </c>
      <c r="D15" s="143">
        <f>D14*10%</f>
        <v>5000</v>
      </c>
    </row>
    <row r="16" spans="3:9" x14ac:dyDescent="0.35">
      <c r="C16" s="8" t="s">
        <v>280</v>
      </c>
      <c r="D16" s="143">
        <f>D15*2</f>
        <v>10000</v>
      </c>
    </row>
    <row r="17" spans="3:4" x14ac:dyDescent="0.35">
      <c r="C17" s="8" t="s">
        <v>281</v>
      </c>
      <c r="D17" s="141">
        <f>D15+D16</f>
        <v>15000</v>
      </c>
    </row>
    <row r="18" spans="3:4" x14ac:dyDescent="0.35">
      <c r="C18" s="8" t="s">
        <v>278</v>
      </c>
      <c r="D18" s="142">
        <f>D14-D17</f>
        <v>35000</v>
      </c>
    </row>
  </sheetData>
  <scenarios current="0" sqref="D18">
    <scenario name="Sp 15" locked="1" count="1" user="GUPTA Achin">
      <inputCells r="D13" val="15" numFmtId="44"/>
    </scenario>
    <scenario name="SP 18" locked="1" count="1" user="GUPTA Achin">
      <inputCells r="D13" val="18" numFmtId="44"/>
    </scenario>
    <scenario name="SP 25" locked="1" count="1" user="GUPTA Achin">
      <inputCells r="D13" val="25" numFmtId="44"/>
    </scenario>
  </scenario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J18"/>
  <sheetViews>
    <sheetView topLeftCell="B1" workbookViewId="0">
      <selection activeCell="K16" sqref="K16"/>
    </sheetView>
  </sheetViews>
  <sheetFormatPr defaultRowHeight="15" x14ac:dyDescent="0.25"/>
  <cols>
    <col min="1" max="2" width="8.7109375" style="125"/>
    <col min="3" max="3" width="18.7109375" style="125" bestFit="1" customWidth="1"/>
    <col min="4" max="4" width="12.5703125" style="125" bestFit="1" customWidth="1"/>
    <col min="5" max="5" width="8.7109375" style="125"/>
    <col min="8" max="8" width="19" bestFit="1" customWidth="1"/>
    <col min="9" max="9" width="11.85546875" bestFit="1" customWidth="1"/>
  </cols>
  <sheetData>
    <row r="8" spans="3:10" x14ac:dyDescent="0.35">
      <c r="J8" s="5" t="s">
        <v>16</v>
      </c>
    </row>
    <row r="9" spans="3:10" x14ac:dyDescent="0.35">
      <c r="J9" t="s">
        <v>284</v>
      </c>
    </row>
    <row r="11" spans="3:10" x14ac:dyDescent="0.35">
      <c r="C11" s="137" t="s">
        <v>275</v>
      </c>
      <c r="D11" s="138"/>
      <c r="H11" t="s">
        <v>285</v>
      </c>
      <c r="I11" t="s">
        <v>278</v>
      </c>
    </row>
    <row r="12" spans="3:10" x14ac:dyDescent="0.35">
      <c r="C12" s="8" t="s">
        <v>276</v>
      </c>
      <c r="D12" s="139">
        <v>5000</v>
      </c>
      <c r="I12" s="144">
        <f>D18</f>
        <v>35000</v>
      </c>
    </row>
    <row r="13" spans="3:10" x14ac:dyDescent="0.35">
      <c r="C13" s="8" t="s">
        <v>277</v>
      </c>
      <c r="D13" s="140">
        <v>10</v>
      </c>
      <c r="H13">
        <v>3000</v>
      </c>
      <c r="I13" s="144">
        <f t="dataTable" ref="I13:I16" dt2D="0" dtr="0" r1="D12"/>
        <v>21000</v>
      </c>
    </row>
    <row r="14" spans="3:10" x14ac:dyDescent="0.35">
      <c r="C14" s="8" t="s">
        <v>231</v>
      </c>
      <c r="D14" s="141">
        <f>D12*D13</f>
        <v>50000</v>
      </c>
      <c r="H14">
        <v>1500</v>
      </c>
      <c r="I14" s="144">
        <v>10500</v>
      </c>
    </row>
    <row r="15" spans="3:10" x14ac:dyDescent="0.35">
      <c r="C15" s="8" t="s">
        <v>279</v>
      </c>
      <c r="D15" s="143">
        <f>D14*10%</f>
        <v>5000</v>
      </c>
      <c r="H15">
        <v>4500</v>
      </c>
      <c r="I15" s="144">
        <v>31500</v>
      </c>
    </row>
    <row r="16" spans="3:10" x14ac:dyDescent="0.35">
      <c r="C16" s="8" t="s">
        <v>280</v>
      </c>
      <c r="D16" s="143">
        <f>D12*2</f>
        <v>10000</v>
      </c>
      <c r="H16">
        <v>8000</v>
      </c>
      <c r="I16" s="144">
        <v>56000</v>
      </c>
    </row>
    <row r="17" spans="3:4" x14ac:dyDescent="0.35">
      <c r="C17" s="8" t="s">
        <v>281</v>
      </c>
      <c r="D17" s="141">
        <f>D15+D16</f>
        <v>15000</v>
      </c>
    </row>
    <row r="18" spans="3:4" x14ac:dyDescent="0.35">
      <c r="C18" s="8" t="s">
        <v>278</v>
      </c>
      <c r="D18" s="142">
        <f>D14-D17</f>
        <v>35000</v>
      </c>
    </row>
  </sheetData>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F19"/>
  <sheetViews>
    <sheetView workbookViewId="0">
      <selection activeCell="F14" sqref="F14"/>
    </sheetView>
  </sheetViews>
  <sheetFormatPr defaultRowHeight="15" x14ac:dyDescent="0.25"/>
  <cols>
    <col min="2" max="2" width="15.42578125" bestFit="1" customWidth="1"/>
    <col min="3" max="4" width="14" bestFit="1" customWidth="1"/>
    <col min="6" max="6" width="15.42578125" customWidth="1"/>
  </cols>
  <sheetData>
    <row r="11" spans="2:6" x14ac:dyDescent="0.35">
      <c r="B11" s="145" t="s">
        <v>286</v>
      </c>
      <c r="C11" s="145" t="s">
        <v>287</v>
      </c>
      <c r="D11" s="145" t="s">
        <v>288</v>
      </c>
      <c r="E11" s="125"/>
      <c r="F11" s="146" t="s">
        <v>289</v>
      </c>
    </row>
    <row r="12" spans="2:6" x14ac:dyDescent="0.35">
      <c r="B12" s="147" t="s">
        <v>290</v>
      </c>
      <c r="C12" s="147">
        <v>-2882303815204208</v>
      </c>
      <c r="D12" s="147">
        <v>-2161727861403156.5</v>
      </c>
      <c r="E12" s="125"/>
      <c r="F12" s="125"/>
    </row>
    <row r="13" spans="2:6" x14ac:dyDescent="0.35">
      <c r="B13" s="125"/>
      <c r="C13" s="125"/>
      <c r="D13" s="125"/>
      <c r="E13" s="125"/>
      <c r="F13" s="125"/>
    </row>
    <row r="14" spans="2:6" x14ac:dyDescent="0.35">
      <c r="B14" s="148" t="s">
        <v>291</v>
      </c>
      <c r="C14" s="149">
        <v>800</v>
      </c>
      <c r="D14" s="149">
        <v>600</v>
      </c>
      <c r="E14" s="125"/>
      <c r="F14" s="150">
        <f>(C14*C12)+(D14*D12)</f>
        <v>-3.6028797690052603E+18</v>
      </c>
    </row>
    <row r="15" spans="2:6" x14ac:dyDescent="0.35">
      <c r="B15" s="125"/>
      <c r="C15" s="125"/>
      <c r="D15" s="125"/>
      <c r="E15" s="125"/>
      <c r="F15" s="125"/>
    </row>
    <row r="16" spans="2:6" x14ac:dyDescent="0.35">
      <c r="B16" s="1" t="s">
        <v>292</v>
      </c>
      <c r="C16" s="125"/>
      <c r="D16" s="125"/>
      <c r="E16" s="125"/>
      <c r="F16" s="125"/>
    </row>
    <row r="17" spans="2:6" x14ac:dyDescent="0.35">
      <c r="B17" s="151" t="s">
        <v>293</v>
      </c>
      <c r="C17" s="151">
        <v>50</v>
      </c>
      <c r="D17" s="151">
        <v>40</v>
      </c>
      <c r="E17" s="125"/>
      <c r="F17" s="152">
        <f>(C17*C12)+(D17*D12)</f>
        <v>-2.3058430521633664E+17</v>
      </c>
    </row>
    <row r="18" spans="2:6" x14ac:dyDescent="0.35">
      <c r="B18" s="151" t="s">
        <v>294</v>
      </c>
      <c r="C18" s="151">
        <v>1</v>
      </c>
      <c r="D18" s="151">
        <v>1</v>
      </c>
      <c r="E18" s="125"/>
      <c r="F18" s="152">
        <f>(C18*C12)+(D18*D12)</f>
        <v>-5044031676607364</v>
      </c>
    </row>
    <row r="19" spans="2:6" x14ac:dyDescent="0.35">
      <c r="B19" s="125"/>
      <c r="C19" s="125"/>
      <c r="D19" s="125"/>
      <c r="E19" s="125"/>
      <c r="F19" s="125"/>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activeCell="K3" sqref="K3"/>
    </sheetView>
  </sheetViews>
  <sheetFormatPr defaultRowHeight="15" x14ac:dyDescent="0.25"/>
  <cols>
    <col min="1" max="1" width="9.140625" bestFit="1" customWidth="1"/>
    <col min="2" max="2" width="9" bestFit="1" customWidth="1"/>
    <col min="5" max="5" width="22" customWidth="1"/>
    <col min="8" max="8" width="16.5703125" customWidth="1"/>
  </cols>
  <sheetData>
    <row r="1" spans="1:8" ht="14.45" x14ac:dyDescent="0.35">
      <c r="A1" s="186" t="s">
        <v>295</v>
      </c>
      <c r="B1" s="187"/>
    </row>
    <row r="2" spans="1:8" thickBot="1" x14ac:dyDescent="0.4">
      <c r="A2" s="155" t="s">
        <v>296</v>
      </c>
      <c r="B2" s="155" t="s">
        <v>297</v>
      </c>
    </row>
    <row r="3" spans="1:8" ht="14.45" x14ac:dyDescent="0.35">
      <c r="A3" s="154">
        <v>92</v>
      </c>
      <c r="B3" s="154">
        <v>50</v>
      </c>
      <c r="D3" s="188" t="s">
        <v>296</v>
      </c>
      <c r="E3" s="188"/>
      <c r="G3" s="188" t="s">
        <v>297</v>
      </c>
      <c r="H3" s="188"/>
    </row>
    <row r="4" spans="1:8" ht="14.45" x14ac:dyDescent="0.35">
      <c r="A4" s="154">
        <v>71</v>
      </c>
      <c r="B4" s="154">
        <v>79</v>
      </c>
      <c r="D4" s="134"/>
      <c r="E4" s="134"/>
      <c r="G4" s="134"/>
      <c r="H4" s="134"/>
    </row>
    <row r="5" spans="1:8" ht="14.45" x14ac:dyDescent="0.35">
      <c r="A5" s="154">
        <v>53</v>
      </c>
      <c r="B5" s="154">
        <v>50</v>
      </c>
      <c r="D5" s="134" t="s">
        <v>314</v>
      </c>
      <c r="E5" s="134">
        <v>71.659574468085111</v>
      </c>
      <c r="G5" s="134" t="s">
        <v>314</v>
      </c>
      <c r="H5" s="134">
        <v>67.829787234042556</v>
      </c>
    </row>
    <row r="6" spans="1:8" ht="14.45" x14ac:dyDescent="0.35">
      <c r="A6" s="154">
        <v>86</v>
      </c>
      <c r="B6" s="154">
        <v>71</v>
      </c>
      <c r="D6" s="134" t="s">
        <v>332</v>
      </c>
      <c r="E6" s="134">
        <v>2.2361251910959949</v>
      </c>
      <c r="G6" s="134" t="s">
        <v>332</v>
      </c>
      <c r="H6" s="134">
        <v>1.9610733409066021</v>
      </c>
    </row>
    <row r="7" spans="1:8" ht="14.45" x14ac:dyDescent="0.35">
      <c r="A7" s="154">
        <v>75</v>
      </c>
      <c r="B7" s="154">
        <v>71</v>
      </c>
      <c r="D7" s="134" t="s">
        <v>134</v>
      </c>
      <c r="E7" s="134">
        <v>74</v>
      </c>
      <c r="G7" s="134" t="s">
        <v>134</v>
      </c>
      <c r="H7" s="134">
        <v>70</v>
      </c>
    </row>
    <row r="8" spans="1:8" ht="14.45" x14ac:dyDescent="0.35">
      <c r="A8" s="154">
        <v>63</v>
      </c>
      <c r="B8" s="154">
        <v>62</v>
      </c>
      <c r="D8" s="134" t="s">
        <v>333</v>
      </c>
      <c r="E8" s="134">
        <v>92</v>
      </c>
      <c r="G8" s="134" t="s">
        <v>333</v>
      </c>
      <c r="H8" s="134">
        <v>63</v>
      </c>
    </row>
    <row r="9" spans="1:8" ht="14.45" x14ac:dyDescent="0.35">
      <c r="A9" s="154">
        <v>66</v>
      </c>
      <c r="B9" s="154">
        <v>50</v>
      </c>
      <c r="D9" s="134" t="s">
        <v>133</v>
      </c>
      <c r="E9" s="134">
        <v>15.330101953409923</v>
      </c>
      <c r="G9" s="134" t="s">
        <v>133</v>
      </c>
      <c r="H9" s="134">
        <v>13.444441471310192</v>
      </c>
    </row>
    <row r="10" spans="1:8" ht="14.45" x14ac:dyDescent="0.35">
      <c r="A10" s="154">
        <v>64</v>
      </c>
      <c r="B10" s="154">
        <v>64</v>
      </c>
      <c r="D10" s="134" t="s">
        <v>334</v>
      </c>
      <c r="E10" s="134">
        <v>235.01202590194274</v>
      </c>
      <c r="G10" s="134" t="s">
        <v>334</v>
      </c>
      <c r="H10" s="134">
        <v>180.75300647548536</v>
      </c>
    </row>
    <row r="11" spans="1:8" ht="14.45" x14ac:dyDescent="0.35">
      <c r="A11" s="154">
        <v>82</v>
      </c>
      <c r="B11" s="154">
        <v>70</v>
      </c>
      <c r="D11" s="134" t="s">
        <v>335</v>
      </c>
      <c r="E11" s="134">
        <v>-1.0612440224665192</v>
      </c>
      <c r="G11" s="134" t="s">
        <v>335</v>
      </c>
      <c r="H11" s="134">
        <v>-1.1463957107876093</v>
      </c>
    </row>
    <row r="12" spans="1:8" ht="14.45" x14ac:dyDescent="0.35">
      <c r="A12" s="154">
        <v>46</v>
      </c>
      <c r="B12" s="154">
        <v>85</v>
      </c>
      <c r="D12" s="134" t="s">
        <v>336</v>
      </c>
      <c r="E12" s="134">
        <v>-0.18487878319313106</v>
      </c>
      <c r="G12" s="134" t="s">
        <v>336</v>
      </c>
      <c r="H12" s="134">
        <v>-3.5691275301940648E-2</v>
      </c>
    </row>
    <row r="13" spans="1:8" ht="14.45" x14ac:dyDescent="0.35">
      <c r="A13" s="154">
        <v>48</v>
      </c>
      <c r="B13" s="154">
        <v>53</v>
      </c>
      <c r="D13" s="134" t="s">
        <v>337</v>
      </c>
      <c r="E13" s="134">
        <v>49</v>
      </c>
      <c r="G13" s="134" t="s">
        <v>337</v>
      </c>
      <c r="H13" s="134">
        <v>47</v>
      </c>
    </row>
    <row r="14" spans="1:8" ht="14.45" x14ac:dyDescent="0.35">
      <c r="A14" s="154">
        <v>47</v>
      </c>
      <c r="B14" s="154">
        <v>77</v>
      </c>
      <c r="D14" s="134" t="s">
        <v>338</v>
      </c>
      <c r="E14" s="134">
        <v>46</v>
      </c>
      <c r="G14" s="134" t="s">
        <v>338</v>
      </c>
      <c r="H14" s="134">
        <v>45</v>
      </c>
    </row>
    <row r="15" spans="1:8" ht="14.45" x14ac:dyDescent="0.35">
      <c r="A15" s="154">
        <v>76</v>
      </c>
      <c r="B15" s="154">
        <v>64</v>
      </c>
      <c r="D15" s="134" t="s">
        <v>339</v>
      </c>
      <c r="E15" s="134">
        <v>95</v>
      </c>
      <c r="G15" s="134" t="s">
        <v>339</v>
      </c>
      <c r="H15" s="134">
        <v>92</v>
      </c>
    </row>
    <row r="16" spans="1:8" ht="14.45" x14ac:dyDescent="0.35">
      <c r="A16" s="154">
        <v>69</v>
      </c>
      <c r="B16" s="154">
        <v>58</v>
      </c>
      <c r="D16" s="134" t="s">
        <v>340</v>
      </c>
      <c r="E16" s="134">
        <v>3368</v>
      </c>
      <c r="G16" s="134" t="s">
        <v>340</v>
      </c>
      <c r="H16" s="134">
        <v>3188</v>
      </c>
    </row>
    <row r="17" spans="1:8" thickBot="1" x14ac:dyDescent="0.4">
      <c r="A17" s="154">
        <v>94</v>
      </c>
      <c r="B17" s="154">
        <v>50</v>
      </c>
      <c r="D17" s="166" t="s">
        <v>341</v>
      </c>
      <c r="E17" s="166">
        <v>47</v>
      </c>
      <c r="G17" s="166" t="s">
        <v>341</v>
      </c>
      <c r="H17" s="166">
        <v>47</v>
      </c>
    </row>
    <row r="18" spans="1:8" ht="14.45" x14ac:dyDescent="0.35">
      <c r="A18" s="154">
        <v>74</v>
      </c>
      <c r="B18" s="154">
        <v>54</v>
      </c>
    </row>
    <row r="19" spans="1:8" ht="14.45" x14ac:dyDescent="0.35">
      <c r="A19" s="154">
        <v>48</v>
      </c>
      <c r="B19" s="154">
        <v>81</v>
      </c>
    </row>
    <row r="20" spans="1:8" ht="14.45" x14ac:dyDescent="0.35">
      <c r="A20" s="154">
        <v>49</v>
      </c>
      <c r="B20" s="154">
        <v>74</v>
      </c>
    </row>
    <row r="21" spans="1:8" ht="14.45" x14ac:dyDescent="0.35">
      <c r="A21" s="154">
        <v>80</v>
      </c>
      <c r="B21" s="154">
        <v>63</v>
      </c>
    </row>
    <row r="22" spans="1:8" ht="14.45" x14ac:dyDescent="0.35">
      <c r="A22" s="154">
        <v>68</v>
      </c>
      <c r="B22" s="154">
        <v>63</v>
      </c>
    </row>
    <row r="23" spans="1:8" ht="14.45" x14ac:dyDescent="0.35">
      <c r="A23" s="154">
        <v>70</v>
      </c>
      <c r="B23" s="154">
        <v>59</v>
      </c>
    </row>
    <row r="24" spans="1:8" ht="14.45" x14ac:dyDescent="0.35">
      <c r="A24" s="154">
        <v>76</v>
      </c>
      <c r="B24" s="154">
        <v>89</v>
      </c>
    </row>
    <row r="25" spans="1:8" ht="14.45" x14ac:dyDescent="0.35">
      <c r="A25" s="154">
        <v>63</v>
      </c>
      <c r="B25" s="154">
        <v>90</v>
      </c>
    </row>
    <row r="26" spans="1:8" ht="14.45" x14ac:dyDescent="0.35">
      <c r="A26" s="154">
        <v>92</v>
      </c>
      <c r="B26" s="154">
        <v>63</v>
      </c>
    </row>
    <row r="27" spans="1:8" ht="14.45" x14ac:dyDescent="0.35">
      <c r="A27" s="154">
        <v>83</v>
      </c>
      <c r="B27" s="154">
        <v>51</v>
      </c>
    </row>
    <row r="28" spans="1:8" ht="14.45" x14ac:dyDescent="0.35">
      <c r="A28" s="154">
        <v>73</v>
      </c>
      <c r="B28" s="154">
        <v>77</v>
      </c>
    </row>
    <row r="29" spans="1:8" ht="14.45" x14ac:dyDescent="0.35">
      <c r="A29" s="154">
        <v>95</v>
      </c>
      <c r="B29" s="154">
        <v>75</v>
      </c>
    </row>
    <row r="30" spans="1:8" ht="14.45" x14ac:dyDescent="0.35">
      <c r="A30" s="154">
        <v>71</v>
      </c>
      <c r="B30" s="154">
        <v>53</v>
      </c>
    </row>
    <row r="31" spans="1:8" ht="14.45" x14ac:dyDescent="0.35">
      <c r="A31" s="154">
        <v>92</v>
      </c>
      <c r="B31" s="154">
        <v>75</v>
      </c>
    </row>
    <row r="32" spans="1:8" ht="14.45" x14ac:dyDescent="0.35">
      <c r="A32" s="154">
        <v>94</v>
      </c>
      <c r="B32" s="154">
        <v>66</v>
      </c>
    </row>
    <row r="33" spans="1:2" ht="14.45" x14ac:dyDescent="0.35">
      <c r="A33" s="154">
        <v>74</v>
      </c>
      <c r="B33" s="154">
        <v>74</v>
      </c>
    </row>
    <row r="34" spans="1:2" x14ac:dyDescent="0.25">
      <c r="A34" s="154">
        <v>54</v>
      </c>
      <c r="B34" s="154">
        <v>92</v>
      </c>
    </row>
    <row r="35" spans="1:2" x14ac:dyDescent="0.25">
      <c r="A35" s="154">
        <v>51</v>
      </c>
      <c r="B35" s="154">
        <v>86</v>
      </c>
    </row>
    <row r="36" spans="1:2" x14ac:dyDescent="0.25">
      <c r="A36" s="154">
        <v>58</v>
      </c>
      <c r="B36" s="154">
        <v>80</v>
      </c>
    </row>
    <row r="37" spans="1:2" x14ac:dyDescent="0.25">
      <c r="A37" s="154">
        <v>76</v>
      </c>
      <c r="B37" s="154">
        <v>85</v>
      </c>
    </row>
    <row r="38" spans="1:2" x14ac:dyDescent="0.25">
      <c r="A38" s="154">
        <v>80</v>
      </c>
      <c r="B38" s="154">
        <v>72</v>
      </c>
    </row>
    <row r="39" spans="1:2" x14ac:dyDescent="0.25">
      <c r="A39" s="154">
        <v>78</v>
      </c>
      <c r="B39" s="154">
        <v>72</v>
      </c>
    </row>
    <row r="40" spans="1:2" x14ac:dyDescent="0.25">
      <c r="A40" s="154">
        <v>75</v>
      </c>
      <c r="B40" s="154">
        <v>84</v>
      </c>
    </row>
    <row r="41" spans="1:2" x14ac:dyDescent="0.25">
      <c r="A41" s="154">
        <v>86</v>
      </c>
      <c r="B41" s="154">
        <v>47</v>
      </c>
    </row>
    <row r="42" spans="1:2" x14ac:dyDescent="0.25">
      <c r="A42" s="154">
        <v>71</v>
      </c>
      <c r="B42" s="154">
        <v>63</v>
      </c>
    </row>
    <row r="43" spans="1:2" x14ac:dyDescent="0.25">
      <c r="A43" s="154">
        <v>53</v>
      </c>
      <c r="B43" s="154">
        <v>45</v>
      </c>
    </row>
    <row r="44" spans="1:2" x14ac:dyDescent="0.25">
      <c r="A44" s="154">
        <v>91</v>
      </c>
      <c r="B44" s="154">
        <v>80</v>
      </c>
    </row>
    <row r="45" spans="1:2" x14ac:dyDescent="0.25">
      <c r="A45" s="154">
        <v>51</v>
      </c>
      <c r="B45" s="154">
        <v>85</v>
      </c>
    </row>
    <row r="46" spans="1:2" x14ac:dyDescent="0.25">
      <c r="A46" s="154">
        <v>47</v>
      </c>
      <c r="B46" s="154">
        <v>76</v>
      </c>
    </row>
    <row r="47" spans="1:2" x14ac:dyDescent="0.25">
      <c r="A47" s="154">
        <v>78</v>
      </c>
      <c r="B47" s="154">
        <v>63</v>
      </c>
    </row>
    <row r="48" spans="1:2" x14ac:dyDescent="0.25">
      <c r="A48" s="154">
        <v>94</v>
      </c>
      <c r="B48" s="154">
        <v>49</v>
      </c>
    </row>
    <row r="49" spans="1:2" x14ac:dyDescent="0.25">
      <c r="A49" s="154">
        <v>91</v>
      </c>
      <c r="B49" s="154">
        <v>48</v>
      </c>
    </row>
  </sheetData>
  <mergeCells count="3">
    <mergeCell ref="A1:B1"/>
    <mergeCell ref="D3:E3"/>
    <mergeCell ref="G3:H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workbookViewId="0">
      <selection activeCell="F10" sqref="F10"/>
    </sheetView>
  </sheetViews>
  <sheetFormatPr defaultRowHeight="15" x14ac:dyDescent="0.25"/>
  <cols>
    <col min="1" max="1" width="10.85546875" style="153" customWidth="1"/>
    <col min="2" max="2" width="11.85546875" style="153" customWidth="1"/>
    <col min="4" max="4" width="15.5703125" customWidth="1"/>
  </cols>
  <sheetData>
    <row r="1" spans="1:9" ht="14.45" x14ac:dyDescent="0.35">
      <c r="A1" s="73" t="s">
        <v>45</v>
      </c>
      <c r="B1" s="77" t="s">
        <v>51</v>
      </c>
      <c r="I1" s="5" t="s">
        <v>16</v>
      </c>
    </row>
    <row r="2" spans="1:9" ht="14.45" x14ac:dyDescent="0.35">
      <c r="A2" s="156">
        <v>42370</v>
      </c>
      <c r="B2" s="81">
        <v>52899</v>
      </c>
      <c r="D2" t="e">
        <v>#N/A</v>
      </c>
      <c r="I2" t="s">
        <v>309</v>
      </c>
    </row>
    <row r="3" spans="1:9" ht="14.45" x14ac:dyDescent="0.35">
      <c r="A3" s="78">
        <v>42371</v>
      </c>
      <c r="B3" s="81">
        <v>40869</v>
      </c>
      <c r="D3" t="e">
        <v>#N/A</v>
      </c>
    </row>
    <row r="4" spans="1:9" ht="14.45" x14ac:dyDescent="0.35">
      <c r="A4" s="78">
        <v>42372</v>
      </c>
      <c r="B4" s="81">
        <v>51741.5</v>
      </c>
      <c r="D4" t="e">
        <v>#N/A</v>
      </c>
    </row>
    <row r="5" spans="1:9" ht="14.45" x14ac:dyDescent="0.35">
      <c r="A5" s="78">
        <v>42374</v>
      </c>
      <c r="B5" s="81">
        <v>57503</v>
      </c>
      <c r="D5" t="e">
        <v>#N/A</v>
      </c>
    </row>
    <row r="6" spans="1:9" ht="14.45" x14ac:dyDescent="0.35">
      <c r="A6" s="78">
        <v>42375</v>
      </c>
      <c r="B6" s="81">
        <v>58185.5</v>
      </c>
      <c r="D6" t="e">
        <v>#N/A</v>
      </c>
    </row>
    <row r="7" spans="1:9" ht="14.45" x14ac:dyDescent="0.35">
      <c r="A7" s="78">
        <v>42376</v>
      </c>
      <c r="B7" s="81">
        <v>50983.5</v>
      </c>
      <c r="D7" t="e">
        <v>#N/A</v>
      </c>
    </row>
    <row r="8" spans="1:9" ht="14.45" x14ac:dyDescent="0.35">
      <c r="A8" s="78">
        <v>42377</v>
      </c>
      <c r="B8" s="81">
        <v>58411.5</v>
      </c>
      <c r="D8" t="e">
        <v>#N/A</v>
      </c>
    </row>
    <row r="9" spans="1:9" ht="14.45" x14ac:dyDescent="0.35">
      <c r="A9" s="78">
        <v>42378</v>
      </c>
      <c r="B9" s="81">
        <v>67561.5</v>
      </c>
      <c r="D9" t="e">
        <v>#N/A</v>
      </c>
    </row>
    <row r="10" spans="1:9" ht="14.45" x14ac:dyDescent="0.35">
      <c r="A10" s="78">
        <v>42379</v>
      </c>
      <c r="B10" s="81">
        <v>47879.5</v>
      </c>
      <c r="D10" t="e">
        <v>#N/A</v>
      </c>
    </row>
    <row r="11" spans="1:9" ht="14.45" x14ac:dyDescent="0.35">
      <c r="A11" s="78">
        <v>42380</v>
      </c>
      <c r="B11" s="81">
        <v>42855</v>
      </c>
      <c r="C11" s="181"/>
      <c r="D11" s="181">
        <f t="shared" ref="D11:D42" si="0">AVERAGE(B3:B12)</f>
        <v>52462.65</v>
      </c>
    </row>
    <row r="12" spans="1:9" ht="14.45" x14ac:dyDescent="0.35">
      <c r="A12" s="78">
        <v>42381</v>
      </c>
      <c r="B12" s="81">
        <v>48636.5</v>
      </c>
      <c r="C12" s="181"/>
      <c r="D12" s="181">
        <f t="shared" si="0"/>
        <v>52553.4</v>
      </c>
    </row>
    <row r="13" spans="1:9" ht="14.45" x14ac:dyDescent="0.35">
      <c r="A13" s="78">
        <v>42382</v>
      </c>
      <c r="B13" s="81">
        <v>41776.5</v>
      </c>
      <c r="C13" s="181"/>
      <c r="D13" s="181">
        <f t="shared" si="0"/>
        <v>53056.724999999999</v>
      </c>
    </row>
    <row r="14" spans="1:9" ht="14.45" x14ac:dyDescent="0.35">
      <c r="A14" s="78">
        <v>42383</v>
      </c>
      <c r="B14" s="81">
        <v>56774.75</v>
      </c>
      <c r="C14" s="181"/>
      <c r="D14" s="181">
        <f t="shared" si="0"/>
        <v>51603.1</v>
      </c>
    </row>
    <row r="15" spans="1:9" ht="14.45" x14ac:dyDescent="0.35">
      <c r="A15" s="78">
        <v>42384</v>
      </c>
      <c r="B15" s="81">
        <v>42966.75</v>
      </c>
      <c r="C15" s="181"/>
      <c r="D15" s="181">
        <f t="shared" si="0"/>
        <v>49071.824999999997</v>
      </c>
    </row>
    <row r="16" spans="1:9" ht="14.45" x14ac:dyDescent="0.35">
      <c r="A16" s="78">
        <v>42385</v>
      </c>
      <c r="B16" s="81">
        <v>32872.75</v>
      </c>
      <c r="C16" s="181"/>
      <c r="D16" s="181">
        <f t="shared" si="0"/>
        <v>49064.074999999997</v>
      </c>
    </row>
    <row r="17" spans="1:4" ht="14.45" x14ac:dyDescent="0.35">
      <c r="A17" s="78">
        <v>42386</v>
      </c>
      <c r="B17" s="81">
        <v>50906</v>
      </c>
      <c r="C17" s="181"/>
      <c r="D17" s="181">
        <f t="shared" si="0"/>
        <v>48244.025000000001</v>
      </c>
    </row>
    <row r="18" spans="1:4" ht="14.45" x14ac:dyDescent="0.35">
      <c r="A18" s="78">
        <v>42387</v>
      </c>
      <c r="B18" s="81">
        <v>50211</v>
      </c>
      <c r="C18" s="181"/>
      <c r="D18" s="181">
        <f t="shared" si="0"/>
        <v>45992.074999999997</v>
      </c>
    </row>
    <row r="19" spans="1:4" ht="14.45" x14ac:dyDescent="0.35">
      <c r="A19" s="78">
        <v>42388</v>
      </c>
      <c r="B19" s="81">
        <v>45042</v>
      </c>
      <c r="C19" s="181"/>
      <c r="D19" s="181">
        <f t="shared" si="0"/>
        <v>46312.824999999997</v>
      </c>
    </row>
    <row r="20" spans="1:4" ht="14.45" x14ac:dyDescent="0.35">
      <c r="A20" s="78">
        <v>42389</v>
      </c>
      <c r="B20" s="81">
        <v>51087</v>
      </c>
      <c r="C20" s="181"/>
      <c r="D20" s="181">
        <f t="shared" si="0"/>
        <v>46453.125</v>
      </c>
    </row>
    <row r="21" spans="1:4" ht="14.45" x14ac:dyDescent="0.35">
      <c r="A21" s="78">
        <v>42390</v>
      </c>
      <c r="B21" s="81">
        <v>44258</v>
      </c>
      <c r="C21" s="181"/>
      <c r="D21" s="181">
        <f t="shared" si="0"/>
        <v>45960.324999999997</v>
      </c>
    </row>
    <row r="22" spans="1:4" ht="14.45" x14ac:dyDescent="0.35">
      <c r="A22" s="78">
        <v>42391</v>
      </c>
      <c r="B22" s="81">
        <v>43708.5</v>
      </c>
      <c r="C22" s="181"/>
      <c r="D22" s="181">
        <f t="shared" si="0"/>
        <v>45130.625</v>
      </c>
    </row>
    <row r="23" spans="1:4" ht="14.45" x14ac:dyDescent="0.35">
      <c r="A23" s="78">
        <v>42392</v>
      </c>
      <c r="B23" s="81">
        <v>33479.5</v>
      </c>
      <c r="C23" s="181"/>
      <c r="D23" s="181">
        <f t="shared" si="0"/>
        <v>44249.9</v>
      </c>
    </row>
    <row r="24" spans="1:4" ht="14.45" x14ac:dyDescent="0.35">
      <c r="A24" s="78">
        <v>42393</v>
      </c>
      <c r="B24" s="81">
        <v>47967.5</v>
      </c>
      <c r="C24" s="181"/>
      <c r="D24" s="181">
        <f t="shared" si="0"/>
        <v>44589.425000000003</v>
      </c>
    </row>
    <row r="25" spans="1:4" ht="14.45" x14ac:dyDescent="0.35">
      <c r="A25" s="78">
        <v>42394</v>
      </c>
      <c r="B25" s="81">
        <v>46362</v>
      </c>
      <c r="C25" s="181"/>
      <c r="D25" s="181">
        <f t="shared" si="0"/>
        <v>44842.55</v>
      </c>
    </row>
    <row r="26" spans="1:4" ht="14.45" x14ac:dyDescent="0.35">
      <c r="A26" s="78">
        <v>42395</v>
      </c>
      <c r="B26" s="81">
        <v>35404</v>
      </c>
      <c r="C26" s="181"/>
      <c r="D26" s="181">
        <f t="shared" si="0"/>
        <v>43985.7</v>
      </c>
    </row>
    <row r="27" spans="1:4" ht="14.45" x14ac:dyDescent="0.35">
      <c r="A27" s="78">
        <v>42396</v>
      </c>
      <c r="B27" s="81">
        <v>42337.5</v>
      </c>
      <c r="C27" s="181"/>
      <c r="D27" s="181">
        <f t="shared" si="0"/>
        <v>43417.35</v>
      </c>
    </row>
    <row r="28" spans="1:4" ht="14.45" x14ac:dyDescent="0.35">
      <c r="A28" s="78">
        <v>42397</v>
      </c>
      <c r="B28" s="81">
        <v>44527.5</v>
      </c>
      <c r="C28" s="181"/>
      <c r="D28" s="181">
        <f t="shared" si="0"/>
        <v>42711.75</v>
      </c>
    </row>
    <row r="29" spans="1:4" ht="14.45" x14ac:dyDescent="0.35">
      <c r="A29" s="78">
        <v>42398</v>
      </c>
      <c r="B29" s="81">
        <v>37986</v>
      </c>
      <c r="C29" s="181"/>
      <c r="D29" s="181">
        <f t="shared" si="0"/>
        <v>42892.95</v>
      </c>
    </row>
    <row r="30" spans="1:4" ht="14.45" x14ac:dyDescent="0.35">
      <c r="A30" s="78">
        <v>42399</v>
      </c>
      <c r="B30" s="81">
        <v>52899</v>
      </c>
      <c r="C30" s="181"/>
      <c r="D30" s="181">
        <f t="shared" si="0"/>
        <v>42118.400000000001</v>
      </c>
    </row>
    <row r="31" spans="1:4" ht="14.45" x14ac:dyDescent="0.35">
      <c r="A31" s="78">
        <v>42400</v>
      </c>
      <c r="B31" s="81">
        <v>36512.5</v>
      </c>
      <c r="C31" s="181"/>
      <c r="D31" s="181">
        <f t="shared" si="0"/>
        <v>43456.1</v>
      </c>
    </row>
    <row r="32" spans="1:4" x14ac:dyDescent="0.25">
      <c r="A32" s="78">
        <v>42401</v>
      </c>
      <c r="B32" s="81">
        <v>57085.5</v>
      </c>
      <c r="C32" s="181"/>
      <c r="D32" s="181">
        <f t="shared" si="0"/>
        <v>42811.275000000001</v>
      </c>
    </row>
    <row r="33" spans="1:4" x14ac:dyDescent="0.25">
      <c r="A33" s="78">
        <v>42402</v>
      </c>
      <c r="B33" s="81">
        <v>27031.25</v>
      </c>
      <c r="C33" s="181"/>
      <c r="D33" s="181">
        <f t="shared" si="0"/>
        <v>42861.474999999999</v>
      </c>
    </row>
    <row r="34" spans="1:4" x14ac:dyDescent="0.25">
      <c r="A34" s="78">
        <v>42403</v>
      </c>
      <c r="B34" s="81">
        <v>48469.5</v>
      </c>
      <c r="C34" s="181"/>
      <c r="D34" s="181">
        <f t="shared" si="0"/>
        <v>42635.95</v>
      </c>
    </row>
    <row r="35" spans="1:4" x14ac:dyDescent="0.25">
      <c r="A35" s="78">
        <v>42404</v>
      </c>
      <c r="B35" s="81">
        <v>44106.75</v>
      </c>
      <c r="C35" s="181"/>
      <c r="D35" s="181">
        <f t="shared" si="0"/>
        <v>44547.35</v>
      </c>
    </row>
    <row r="36" spans="1:4" x14ac:dyDescent="0.25">
      <c r="A36" s="78">
        <v>42405</v>
      </c>
      <c r="B36" s="81">
        <v>54518</v>
      </c>
      <c r="C36" s="181"/>
      <c r="D36" s="181">
        <f t="shared" si="0"/>
        <v>44375.65</v>
      </c>
    </row>
    <row r="37" spans="1:4" x14ac:dyDescent="0.25">
      <c r="A37" s="78">
        <v>42406</v>
      </c>
      <c r="B37" s="81">
        <v>40620.5</v>
      </c>
      <c r="C37" s="181"/>
      <c r="D37" s="181">
        <f t="shared" si="0"/>
        <v>45315.55</v>
      </c>
    </row>
    <row r="38" spans="1:4" x14ac:dyDescent="0.25">
      <c r="A38" s="78">
        <v>42407</v>
      </c>
      <c r="B38" s="81">
        <v>53926.5</v>
      </c>
      <c r="C38" s="181"/>
      <c r="D38" s="181">
        <f t="shared" si="0"/>
        <v>45610</v>
      </c>
    </row>
    <row r="39" spans="1:4" x14ac:dyDescent="0.25">
      <c r="A39" s="78">
        <v>42408</v>
      </c>
      <c r="B39" s="81">
        <v>40930.5</v>
      </c>
      <c r="C39" s="181"/>
      <c r="D39" s="181">
        <f t="shared" si="0"/>
        <v>44319.55</v>
      </c>
    </row>
    <row r="40" spans="1:4" x14ac:dyDescent="0.25">
      <c r="A40" s="78" t="s">
        <v>298</v>
      </c>
      <c r="B40" s="81">
        <v>39994.5</v>
      </c>
      <c r="C40" s="181"/>
      <c r="D40" s="181">
        <f t="shared" si="0"/>
        <v>44819.85</v>
      </c>
    </row>
    <row r="41" spans="1:4" x14ac:dyDescent="0.25">
      <c r="A41" s="78">
        <v>42410</v>
      </c>
      <c r="B41" s="81">
        <v>41515.5</v>
      </c>
      <c r="C41" s="181"/>
      <c r="D41" s="181">
        <f t="shared" si="0"/>
        <v>43240.35</v>
      </c>
    </row>
    <row r="42" spans="1:4" x14ac:dyDescent="0.25">
      <c r="A42" s="78">
        <v>42411</v>
      </c>
      <c r="B42" s="81">
        <v>41290.5</v>
      </c>
      <c r="C42" s="181"/>
      <c r="D42" s="181">
        <f t="shared" si="0"/>
        <v>44477.75</v>
      </c>
    </row>
    <row r="43" spans="1:4" x14ac:dyDescent="0.25">
      <c r="A43" s="78">
        <v>42412</v>
      </c>
      <c r="B43" s="81">
        <v>39405.25</v>
      </c>
      <c r="C43" s="181"/>
      <c r="D43" s="181">
        <f t="shared" ref="D43:D74" si="1">AVERAGE(B35:B44)</f>
        <v>44593.7</v>
      </c>
    </row>
    <row r="44" spans="1:4" x14ac:dyDescent="0.25">
      <c r="A44" s="78">
        <v>42413</v>
      </c>
      <c r="B44" s="81">
        <v>49629</v>
      </c>
      <c r="C44" s="181"/>
      <c r="D44" s="181">
        <f t="shared" si="1"/>
        <v>46060.55</v>
      </c>
    </row>
    <row r="45" spans="1:4" x14ac:dyDescent="0.25">
      <c r="A45" s="78">
        <v>42414</v>
      </c>
      <c r="B45" s="81">
        <v>58775.25</v>
      </c>
      <c r="C45" s="181"/>
      <c r="D45" s="181">
        <f t="shared" si="1"/>
        <v>44303.25</v>
      </c>
    </row>
    <row r="46" spans="1:4" x14ac:dyDescent="0.25">
      <c r="A46" s="78">
        <v>42415</v>
      </c>
      <c r="B46" s="81">
        <v>36945</v>
      </c>
      <c r="C46" s="181"/>
      <c r="D46" s="181">
        <f t="shared" si="1"/>
        <v>45004.7</v>
      </c>
    </row>
    <row r="47" spans="1:4" x14ac:dyDescent="0.25">
      <c r="A47" s="78">
        <v>42416</v>
      </c>
      <c r="B47" s="81">
        <v>47635</v>
      </c>
      <c r="C47" s="181"/>
      <c r="D47" s="181">
        <f t="shared" si="1"/>
        <v>44216.15</v>
      </c>
    </row>
    <row r="48" spans="1:4" x14ac:dyDescent="0.25">
      <c r="A48" s="78">
        <v>42417</v>
      </c>
      <c r="B48" s="81">
        <v>46041</v>
      </c>
      <c r="C48" s="181"/>
      <c r="D48" s="181">
        <f t="shared" si="1"/>
        <v>45711</v>
      </c>
    </row>
    <row r="49" spans="1:4" x14ac:dyDescent="0.25">
      <c r="A49" s="78">
        <v>42418</v>
      </c>
      <c r="B49" s="81">
        <v>55879</v>
      </c>
      <c r="C49" s="181"/>
      <c r="D49" s="181">
        <f t="shared" si="1"/>
        <v>47380.275000000001</v>
      </c>
    </row>
    <row r="50" spans="1:4" x14ac:dyDescent="0.25">
      <c r="A50" s="78">
        <v>42419</v>
      </c>
      <c r="B50" s="81">
        <v>56687.25</v>
      </c>
      <c r="C50" s="181"/>
      <c r="D50" s="181">
        <f t="shared" si="1"/>
        <v>46496.625</v>
      </c>
    </row>
    <row r="51" spans="1:4" x14ac:dyDescent="0.25">
      <c r="A51" s="78">
        <v>42420</v>
      </c>
      <c r="B51" s="81">
        <v>32679</v>
      </c>
      <c r="C51" s="181"/>
      <c r="D51" s="181">
        <f t="shared" si="1"/>
        <v>47052.675000000003</v>
      </c>
    </row>
    <row r="52" spans="1:4" x14ac:dyDescent="0.25">
      <c r="A52" s="78">
        <v>42421</v>
      </c>
      <c r="B52" s="81">
        <v>46851</v>
      </c>
      <c r="C52" s="181"/>
      <c r="D52" s="181">
        <f t="shared" si="1"/>
        <v>48275.45</v>
      </c>
    </row>
    <row r="53" spans="1:4" x14ac:dyDescent="0.25">
      <c r="A53" s="78" t="s">
        <v>299</v>
      </c>
      <c r="B53" s="81">
        <v>51633</v>
      </c>
      <c r="C53" s="181"/>
      <c r="D53" s="181">
        <f t="shared" si="1"/>
        <v>47767.5</v>
      </c>
    </row>
    <row r="54" spans="1:4" x14ac:dyDescent="0.25">
      <c r="A54" s="78">
        <v>42423</v>
      </c>
      <c r="B54" s="81">
        <v>44549.5</v>
      </c>
      <c r="C54" s="181"/>
      <c r="D54" s="181">
        <f t="shared" si="1"/>
        <v>47607.675000000003</v>
      </c>
    </row>
    <row r="55" spans="1:4" x14ac:dyDescent="0.25">
      <c r="A55" s="78">
        <v>42424</v>
      </c>
      <c r="B55" s="81">
        <v>57177</v>
      </c>
      <c r="C55" s="181"/>
      <c r="D55" s="181">
        <f t="shared" si="1"/>
        <v>47375.925000000003</v>
      </c>
    </row>
    <row r="56" spans="1:4" x14ac:dyDescent="0.25">
      <c r="A56" s="78">
        <v>42425</v>
      </c>
      <c r="B56" s="81">
        <v>34627.5</v>
      </c>
      <c r="C56" s="181"/>
      <c r="D56" s="181">
        <f t="shared" si="1"/>
        <v>48693.724999999999</v>
      </c>
    </row>
    <row r="57" spans="1:4" x14ac:dyDescent="0.25">
      <c r="A57" s="78">
        <v>42426</v>
      </c>
      <c r="B57" s="81">
        <v>60813</v>
      </c>
      <c r="C57" s="181"/>
      <c r="D57" s="181">
        <f t="shared" si="1"/>
        <v>48003.275000000001</v>
      </c>
    </row>
    <row r="58" spans="1:4" x14ac:dyDescent="0.25">
      <c r="A58" s="78">
        <v>42427</v>
      </c>
      <c r="B58" s="81">
        <v>39136.5</v>
      </c>
      <c r="C58" s="181"/>
      <c r="D58" s="181">
        <f t="shared" si="1"/>
        <v>48078.925000000003</v>
      </c>
    </row>
    <row r="59" spans="1:4" x14ac:dyDescent="0.25">
      <c r="A59" s="78" t="s">
        <v>300</v>
      </c>
      <c r="B59" s="81">
        <v>56635.5</v>
      </c>
      <c r="C59" s="181"/>
      <c r="D59" s="181">
        <f t="shared" si="1"/>
        <v>47412.25</v>
      </c>
    </row>
    <row r="60" spans="1:4" x14ac:dyDescent="0.25">
      <c r="A60" s="78">
        <v>42430</v>
      </c>
      <c r="B60" s="81">
        <v>50020.5</v>
      </c>
      <c r="C60" s="181"/>
      <c r="D60" s="181">
        <f t="shared" si="1"/>
        <v>49455.55</v>
      </c>
    </row>
    <row r="61" spans="1:4" x14ac:dyDescent="0.25">
      <c r="A61" s="78">
        <v>42431</v>
      </c>
      <c r="B61" s="81">
        <v>53112</v>
      </c>
      <c r="C61" s="181"/>
      <c r="D61" s="181">
        <f t="shared" si="1"/>
        <v>48583.6</v>
      </c>
    </row>
    <row r="62" spans="1:4" x14ac:dyDescent="0.25">
      <c r="A62" s="78">
        <v>42432</v>
      </c>
      <c r="B62" s="81">
        <v>38131.5</v>
      </c>
      <c r="C62" s="181"/>
      <c r="D62" s="181">
        <f t="shared" si="1"/>
        <v>47795.199999999997</v>
      </c>
    </row>
    <row r="63" spans="1:4" x14ac:dyDescent="0.25">
      <c r="A63" s="78" t="s">
        <v>301</v>
      </c>
      <c r="B63" s="81">
        <v>43749</v>
      </c>
      <c r="C63" s="181"/>
      <c r="D63" s="181">
        <f t="shared" si="1"/>
        <v>49320.25</v>
      </c>
    </row>
    <row r="64" spans="1:4" x14ac:dyDescent="0.25">
      <c r="A64" s="78">
        <v>42434</v>
      </c>
      <c r="B64" s="81">
        <v>59800</v>
      </c>
      <c r="C64" s="181"/>
      <c r="D64" s="181">
        <f t="shared" si="1"/>
        <v>48725.05</v>
      </c>
    </row>
    <row r="65" spans="1:4" x14ac:dyDescent="0.25">
      <c r="A65" s="78">
        <v>42435</v>
      </c>
      <c r="B65" s="81">
        <v>51225</v>
      </c>
      <c r="C65" s="181"/>
      <c r="D65" s="181">
        <f t="shared" si="1"/>
        <v>49794.7</v>
      </c>
    </row>
    <row r="66" spans="1:4" x14ac:dyDescent="0.25">
      <c r="A66" s="78">
        <v>42436</v>
      </c>
      <c r="B66" s="81">
        <v>45324</v>
      </c>
      <c r="C66" s="181"/>
      <c r="D66" s="181">
        <f t="shared" si="1"/>
        <v>49629.625</v>
      </c>
    </row>
    <row r="67" spans="1:4" x14ac:dyDescent="0.25">
      <c r="A67" s="78">
        <v>42437</v>
      </c>
      <c r="B67" s="81">
        <v>59162.25</v>
      </c>
      <c r="C67" s="181"/>
      <c r="D67" s="181">
        <f t="shared" si="1"/>
        <v>51167.275000000001</v>
      </c>
    </row>
    <row r="68" spans="1:4" x14ac:dyDescent="0.25">
      <c r="A68" s="78" t="s">
        <v>302</v>
      </c>
      <c r="B68" s="81">
        <v>54513</v>
      </c>
      <c r="C68" s="181"/>
      <c r="D68" s="181">
        <f t="shared" si="1"/>
        <v>50562</v>
      </c>
    </row>
    <row r="69" spans="1:4" x14ac:dyDescent="0.25">
      <c r="A69" s="78">
        <v>42439</v>
      </c>
      <c r="B69" s="81">
        <v>50582.75</v>
      </c>
      <c r="C69" s="181"/>
      <c r="D69" s="181">
        <f t="shared" si="1"/>
        <v>50634.15</v>
      </c>
    </row>
    <row r="70" spans="1:4" x14ac:dyDescent="0.25">
      <c r="A70" s="78">
        <v>42440</v>
      </c>
      <c r="B70" s="81">
        <v>50742</v>
      </c>
      <c r="C70" s="181"/>
      <c r="D70" s="181">
        <f t="shared" si="1"/>
        <v>47583.199999999997</v>
      </c>
    </row>
    <row r="71" spans="1:4" x14ac:dyDescent="0.25">
      <c r="A71" s="78">
        <v>42441</v>
      </c>
      <c r="B71" s="81">
        <v>22602.5</v>
      </c>
      <c r="C71" s="181"/>
      <c r="D71" s="181">
        <f t="shared" si="1"/>
        <v>50251.65</v>
      </c>
    </row>
    <row r="72" spans="1:4" x14ac:dyDescent="0.25">
      <c r="A72" s="78">
        <v>42442</v>
      </c>
      <c r="B72" s="81">
        <v>64816</v>
      </c>
      <c r="C72" s="181"/>
      <c r="D72" s="181">
        <f t="shared" si="1"/>
        <v>50998.05</v>
      </c>
    </row>
    <row r="73" spans="1:4" x14ac:dyDescent="0.25">
      <c r="A73" s="78" t="s">
        <v>303</v>
      </c>
      <c r="B73" s="81">
        <v>51213</v>
      </c>
      <c r="C73" s="181"/>
      <c r="D73" s="181">
        <f t="shared" si="1"/>
        <v>49298.074999999997</v>
      </c>
    </row>
    <row r="74" spans="1:4" x14ac:dyDescent="0.25">
      <c r="A74" s="78">
        <v>42444</v>
      </c>
      <c r="B74" s="81">
        <v>42800.25</v>
      </c>
      <c r="C74" s="181"/>
      <c r="D74" s="181">
        <f t="shared" si="1"/>
        <v>49147.875</v>
      </c>
    </row>
    <row r="75" spans="1:4" x14ac:dyDescent="0.25">
      <c r="A75" s="78">
        <v>42445</v>
      </c>
      <c r="B75" s="81">
        <v>49723</v>
      </c>
      <c r="C75" s="181"/>
      <c r="D75" s="181">
        <f t="shared" ref="D75:D100" si="2">AVERAGE(B67:B76)</f>
        <v>50238.375</v>
      </c>
    </row>
    <row r="76" spans="1:4" x14ac:dyDescent="0.25">
      <c r="A76" s="78">
        <v>42446</v>
      </c>
      <c r="B76" s="81">
        <v>56229</v>
      </c>
      <c r="C76" s="181"/>
      <c r="D76" s="181">
        <f t="shared" si="2"/>
        <v>49606.35</v>
      </c>
    </row>
    <row r="77" spans="1:4" x14ac:dyDescent="0.25">
      <c r="A77" s="78">
        <v>42447</v>
      </c>
      <c r="B77" s="81">
        <v>52842</v>
      </c>
      <c r="C77" s="181"/>
      <c r="D77" s="181">
        <f t="shared" si="2"/>
        <v>47843.15</v>
      </c>
    </row>
    <row r="78" spans="1:4" x14ac:dyDescent="0.25">
      <c r="A78" s="78" t="s">
        <v>304</v>
      </c>
      <c r="B78" s="81">
        <v>36881</v>
      </c>
      <c r="C78" s="181"/>
      <c r="D78" s="181">
        <f t="shared" si="2"/>
        <v>46959.074999999997</v>
      </c>
    </row>
    <row r="79" spans="1:4" x14ac:dyDescent="0.25">
      <c r="A79" s="78">
        <v>42449</v>
      </c>
      <c r="B79" s="81">
        <v>41742</v>
      </c>
      <c r="C79" s="181"/>
      <c r="D79" s="181">
        <f t="shared" si="2"/>
        <v>45415.724999999999</v>
      </c>
    </row>
    <row r="80" spans="1:4" x14ac:dyDescent="0.25">
      <c r="A80" s="78">
        <v>42450</v>
      </c>
      <c r="B80" s="81">
        <v>35308.5</v>
      </c>
      <c r="C80" s="181"/>
      <c r="D80" s="181">
        <f t="shared" si="2"/>
        <v>47453.275000000001</v>
      </c>
    </row>
    <row r="81" spans="1:4" x14ac:dyDescent="0.25">
      <c r="A81" s="78">
        <v>42451</v>
      </c>
      <c r="B81" s="81">
        <v>42978</v>
      </c>
      <c r="C81" s="181"/>
      <c r="D81" s="181">
        <f t="shared" si="2"/>
        <v>45315.125</v>
      </c>
    </row>
    <row r="82" spans="1:4" x14ac:dyDescent="0.25">
      <c r="A82" s="78">
        <v>42452</v>
      </c>
      <c r="B82" s="81">
        <v>43434.5</v>
      </c>
      <c r="C82" s="181"/>
      <c r="D82" s="181">
        <f t="shared" si="2"/>
        <v>45810.724999999999</v>
      </c>
    </row>
    <row r="83" spans="1:4" x14ac:dyDescent="0.25">
      <c r="A83" s="78">
        <v>42453</v>
      </c>
      <c r="B83" s="81">
        <v>56169</v>
      </c>
      <c r="C83" s="181"/>
      <c r="D83" s="181">
        <f t="shared" si="2"/>
        <v>46060.85</v>
      </c>
    </row>
    <row r="84" spans="1:4" x14ac:dyDescent="0.25">
      <c r="A84" s="78" t="s">
        <v>305</v>
      </c>
      <c r="B84" s="81">
        <v>45301.5</v>
      </c>
      <c r="C84" s="181"/>
      <c r="D84" s="181">
        <f t="shared" si="2"/>
        <v>45713.8</v>
      </c>
    </row>
    <row r="85" spans="1:4" x14ac:dyDescent="0.25">
      <c r="A85" s="78">
        <v>42455</v>
      </c>
      <c r="B85" s="81">
        <v>46252.5</v>
      </c>
      <c r="C85" s="181"/>
      <c r="D85" s="181">
        <f t="shared" si="2"/>
        <v>43249.599999999999</v>
      </c>
    </row>
    <row r="86" spans="1:4" x14ac:dyDescent="0.25">
      <c r="A86" s="78">
        <v>42456</v>
      </c>
      <c r="B86" s="81">
        <v>31587</v>
      </c>
      <c r="C86" s="181"/>
      <c r="D86" s="181">
        <f t="shared" si="2"/>
        <v>42427.4</v>
      </c>
    </row>
    <row r="87" spans="1:4" x14ac:dyDescent="0.25">
      <c r="A87" s="78">
        <v>42457</v>
      </c>
      <c r="B87" s="81">
        <v>44620</v>
      </c>
      <c r="C87" s="181"/>
      <c r="D87" s="181">
        <f t="shared" si="2"/>
        <v>42596.625</v>
      </c>
    </row>
    <row r="88" spans="1:4" x14ac:dyDescent="0.25">
      <c r="A88" s="78" t="s">
        <v>306</v>
      </c>
      <c r="B88" s="81">
        <v>38573.25</v>
      </c>
      <c r="C88" s="181"/>
      <c r="D88" s="181">
        <f t="shared" si="2"/>
        <v>42973.8</v>
      </c>
    </row>
    <row r="89" spans="1:4" x14ac:dyDescent="0.25">
      <c r="A89" s="78">
        <v>42459</v>
      </c>
      <c r="B89" s="81">
        <v>45513.75</v>
      </c>
      <c r="C89" s="181"/>
      <c r="D89" s="181">
        <f t="shared" si="2"/>
        <v>45079.9</v>
      </c>
    </row>
    <row r="90" spans="1:4" x14ac:dyDescent="0.25">
      <c r="A90" s="78">
        <v>42460</v>
      </c>
      <c r="B90" s="81">
        <v>56369.5</v>
      </c>
      <c r="C90" s="181"/>
      <c r="D90" s="181">
        <f t="shared" si="2"/>
        <v>44510.8</v>
      </c>
    </row>
    <row r="91" spans="1:4" x14ac:dyDescent="0.25">
      <c r="A91" s="78">
        <v>42461</v>
      </c>
      <c r="B91" s="81">
        <v>37287</v>
      </c>
      <c r="C91" s="181"/>
      <c r="D91" s="181">
        <f t="shared" si="2"/>
        <v>43478.3</v>
      </c>
    </row>
    <row r="92" spans="1:4" x14ac:dyDescent="0.25">
      <c r="A92" s="78">
        <v>42462</v>
      </c>
      <c r="B92" s="81">
        <v>33109.5</v>
      </c>
      <c r="C92" s="181"/>
      <c r="D92" s="181">
        <f t="shared" si="2"/>
        <v>42474.125</v>
      </c>
    </row>
    <row r="93" spans="1:4" x14ac:dyDescent="0.25">
      <c r="A93" s="78" t="s">
        <v>307</v>
      </c>
      <c r="B93" s="81">
        <v>46127.25</v>
      </c>
      <c r="C93" s="181"/>
      <c r="D93" s="181">
        <f t="shared" si="2"/>
        <v>42426.125</v>
      </c>
    </row>
    <row r="94" spans="1:4" x14ac:dyDescent="0.25">
      <c r="A94" s="78">
        <v>42464</v>
      </c>
      <c r="B94" s="81">
        <v>44821.5</v>
      </c>
      <c r="C94" s="181"/>
      <c r="D94" s="181">
        <f t="shared" si="2"/>
        <v>42120.574999999997</v>
      </c>
    </row>
    <row r="95" spans="1:4" x14ac:dyDescent="0.25">
      <c r="A95" s="78">
        <v>42465</v>
      </c>
      <c r="B95" s="81">
        <v>43197</v>
      </c>
      <c r="C95" s="181"/>
      <c r="D95" s="181">
        <f t="shared" si="2"/>
        <v>43476.224999999999</v>
      </c>
    </row>
    <row r="96" spans="1:4" x14ac:dyDescent="0.25">
      <c r="A96" s="78">
        <v>42466</v>
      </c>
      <c r="B96" s="81">
        <v>45143.5</v>
      </c>
      <c r="C96" s="181"/>
      <c r="D96" s="181">
        <f t="shared" si="2"/>
        <v>45251.925000000003</v>
      </c>
    </row>
    <row r="97" spans="1:4" x14ac:dyDescent="0.25">
      <c r="A97" s="78">
        <v>42467</v>
      </c>
      <c r="B97" s="81">
        <v>62377</v>
      </c>
      <c r="C97" s="181"/>
      <c r="D97" s="181">
        <f t="shared" si="2"/>
        <v>45493.5</v>
      </c>
    </row>
    <row r="98" spans="1:4" x14ac:dyDescent="0.25">
      <c r="A98" s="78" t="s">
        <v>308</v>
      </c>
      <c r="B98" s="81">
        <v>40989</v>
      </c>
      <c r="C98" s="181"/>
      <c r="D98" s="181">
        <f t="shared" si="2"/>
        <v>45834.525000000001</v>
      </c>
    </row>
    <row r="99" spans="1:4" x14ac:dyDescent="0.25">
      <c r="A99" s="78">
        <v>42469</v>
      </c>
      <c r="B99" s="81">
        <v>48924</v>
      </c>
      <c r="C99" s="181"/>
      <c r="D99" s="181">
        <f t="shared" si="2"/>
        <v>46773.125</v>
      </c>
    </row>
    <row r="100" spans="1:4" x14ac:dyDescent="0.25">
      <c r="A100" s="78">
        <v>42470</v>
      </c>
      <c r="B100" s="81">
        <v>65755.5</v>
      </c>
      <c r="C100" s="181"/>
      <c r="D100" s="181">
        <f t="shared" si="2"/>
        <v>49619.974999999999</v>
      </c>
    </row>
    <row r="101" spans="1:4" x14ac:dyDescent="0.25">
      <c r="A101" s="78">
        <v>42471</v>
      </c>
      <c r="B101" s="81">
        <v>65755.5</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D2" sqref="D2:D31"/>
    </sheetView>
  </sheetViews>
  <sheetFormatPr defaultRowHeight="15" x14ac:dyDescent="0.25"/>
  <cols>
    <col min="1" max="1" width="10.85546875" style="153" customWidth="1"/>
    <col min="2" max="2" width="11.85546875" style="153" customWidth="1"/>
  </cols>
  <sheetData>
    <row r="1" spans="1:8" ht="14.45" x14ac:dyDescent="0.35">
      <c r="A1" s="73" t="s">
        <v>45</v>
      </c>
      <c r="B1" s="77" t="s">
        <v>51</v>
      </c>
      <c r="H1" s="5" t="s">
        <v>16</v>
      </c>
    </row>
    <row r="2" spans="1:8" ht="14.45" x14ac:dyDescent="0.35">
      <c r="A2" s="78">
        <v>42370</v>
      </c>
      <c r="B2" s="81">
        <v>7164</v>
      </c>
      <c r="D2" t="e">
        <v>#N/A</v>
      </c>
      <c r="H2" t="s">
        <v>310</v>
      </c>
    </row>
    <row r="3" spans="1:8" ht="14.45" x14ac:dyDescent="0.35">
      <c r="A3" s="78">
        <f>A2+1</f>
        <v>42371</v>
      </c>
      <c r="B3" s="81">
        <v>6528</v>
      </c>
      <c r="D3" t="e">
        <v>#N/A</v>
      </c>
    </row>
    <row r="4" spans="1:8" ht="14.45" x14ac:dyDescent="0.35">
      <c r="A4" s="78">
        <f t="shared" ref="A4:A32" si="0">A3+1</f>
        <v>42372</v>
      </c>
      <c r="B4" s="81">
        <v>2520</v>
      </c>
      <c r="D4" t="e">
        <v>#N/A</v>
      </c>
    </row>
    <row r="5" spans="1:8" ht="14.45" x14ac:dyDescent="0.35">
      <c r="A5" s="78">
        <f t="shared" si="0"/>
        <v>42373</v>
      </c>
      <c r="B5" s="81">
        <v>9660</v>
      </c>
      <c r="D5" t="e">
        <v>#N/A</v>
      </c>
    </row>
    <row r="6" spans="1:8" ht="14.45" x14ac:dyDescent="0.35">
      <c r="A6" s="78">
        <f t="shared" si="0"/>
        <v>42374</v>
      </c>
      <c r="B6" s="81">
        <v>11550</v>
      </c>
      <c r="D6" s="181">
        <f t="shared" ref="D6:D31" si="1">AVERAGE(B3:B7)</f>
        <v>7630.8</v>
      </c>
    </row>
    <row r="7" spans="1:8" ht="14.45" x14ac:dyDescent="0.35">
      <c r="A7" s="78">
        <f t="shared" si="0"/>
        <v>42375</v>
      </c>
      <c r="B7" s="81">
        <v>7896</v>
      </c>
      <c r="D7" s="181">
        <f t="shared" si="1"/>
        <v>7944.3</v>
      </c>
    </row>
    <row r="8" spans="1:8" ht="14.45" x14ac:dyDescent="0.35">
      <c r="A8" s="78">
        <f t="shared" si="0"/>
        <v>42376</v>
      </c>
      <c r="B8" s="81">
        <v>8095.5</v>
      </c>
      <c r="D8" s="181">
        <f t="shared" si="1"/>
        <v>9876.2999999999993</v>
      </c>
    </row>
    <row r="9" spans="1:8" ht="14.45" x14ac:dyDescent="0.35">
      <c r="A9" s="78">
        <f t="shared" si="0"/>
        <v>42377</v>
      </c>
      <c r="B9" s="81">
        <v>12180</v>
      </c>
      <c r="D9" s="181">
        <f t="shared" si="1"/>
        <v>8924.4</v>
      </c>
    </row>
    <row r="10" spans="1:8" ht="14.45" x14ac:dyDescent="0.35">
      <c r="A10" s="78">
        <f t="shared" si="0"/>
        <v>42378</v>
      </c>
      <c r="B10" s="81">
        <v>4900.5</v>
      </c>
      <c r="D10" s="181">
        <f t="shared" si="1"/>
        <v>7069.8</v>
      </c>
    </row>
    <row r="11" spans="1:8" ht="14.45" x14ac:dyDescent="0.35">
      <c r="A11" s="78">
        <f t="shared" si="0"/>
        <v>42379</v>
      </c>
      <c r="B11" s="81">
        <v>2277</v>
      </c>
      <c r="D11" s="181">
        <f t="shared" si="1"/>
        <v>7097.1</v>
      </c>
    </row>
    <row r="12" spans="1:8" ht="14.45" x14ac:dyDescent="0.35">
      <c r="A12" s="78">
        <f t="shared" si="0"/>
        <v>42380</v>
      </c>
      <c r="B12" s="81">
        <v>8032.5</v>
      </c>
      <c r="D12" s="181">
        <f t="shared" si="1"/>
        <v>7087.2</v>
      </c>
    </row>
    <row r="13" spans="1:8" ht="14.45" x14ac:dyDescent="0.35">
      <c r="A13" s="78">
        <f t="shared" si="0"/>
        <v>42381</v>
      </c>
      <c r="B13" s="81">
        <v>8046</v>
      </c>
      <c r="D13" s="181">
        <f t="shared" si="1"/>
        <v>6901.2</v>
      </c>
    </row>
    <row r="14" spans="1:8" ht="14.45" x14ac:dyDescent="0.35">
      <c r="A14" s="78">
        <f t="shared" si="0"/>
        <v>42382</v>
      </c>
      <c r="B14" s="81">
        <v>11250</v>
      </c>
      <c r="D14" s="181">
        <f t="shared" si="1"/>
        <v>7159.05</v>
      </c>
    </row>
    <row r="15" spans="1:8" ht="14.45" x14ac:dyDescent="0.35">
      <c r="A15" s="78">
        <f t="shared" si="0"/>
        <v>42383</v>
      </c>
      <c r="B15" s="81">
        <v>6189.75</v>
      </c>
      <c r="D15" s="181">
        <f t="shared" si="1"/>
        <v>7285.35</v>
      </c>
    </row>
    <row r="16" spans="1:8" ht="14.45" x14ac:dyDescent="0.35">
      <c r="A16" s="78">
        <f t="shared" si="0"/>
        <v>42384</v>
      </c>
      <c r="B16" s="81">
        <v>2908.5</v>
      </c>
      <c r="D16" s="181">
        <f t="shared" si="1"/>
        <v>6121.65</v>
      </c>
    </row>
    <row r="17" spans="1:4" ht="14.45" x14ac:dyDescent="0.35">
      <c r="A17" s="78">
        <f t="shared" si="0"/>
        <v>42385</v>
      </c>
      <c r="B17" s="81">
        <v>2214</v>
      </c>
      <c r="D17" s="181">
        <f t="shared" si="1"/>
        <v>6278.25</v>
      </c>
    </row>
    <row r="18" spans="1:4" ht="14.45" x14ac:dyDescent="0.35">
      <c r="A18" s="78">
        <f t="shared" si="0"/>
        <v>42386</v>
      </c>
      <c r="B18" s="81">
        <v>8829</v>
      </c>
      <c r="D18" s="181">
        <f t="shared" si="1"/>
        <v>5852.25</v>
      </c>
    </row>
    <row r="19" spans="1:4" ht="14.45" x14ac:dyDescent="0.35">
      <c r="A19" s="78">
        <f t="shared" si="0"/>
        <v>42387</v>
      </c>
      <c r="B19" s="81">
        <v>9120</v>
      </c>
      <c r="D19" s="181">
        <f t="shared" si="1"/>
        <v>5049</v>
      </c>
    </row>
    <row r="20" spans="1:4" ht="14.45" x14ac:dyDescent="0.35">
      <c r="A20" s="78">
        <f t="shared" si="0"/>
        <v>42388</v>
      </c>
      <c r="B20" s="81">
        <v>2173.5</v>
      </c>
      <c r="D20" s="181">
        <f t="shared" si="1"/>
        <v>5587.3</v>
      </c>
    </row>
    <row r="21" spans="1:4" ht="14.45" x14ac:dyDescent="0.35">
      <c r="A21" s="78">
        <f t="shared" si="0"/>
        <v>42389</v>
      </c>
      <c r="B21" s="81">
        <v>5600</v>
      </c>
      <c r="D21" s="181">
        <f t="shared" si="1"/>
        <v>6066.1</v>
      </c>
    </row>
    <row r="22" spans="1:4" ht="14.45" x14ac:dyDescent="0.35">
      <c r="A22" s="78">
        <f t="shared" si="0"/>
        <v>42390</v>
      </c>
      <c r="B22" s="81">
        <v>4608</v>
      </c>
      <c r="D22" s="181">
        <f t="shared" si="1"/>
        <v>5401.9</v>
      </c>
    </row>
    <row r="23" spans="1:4" ht="14.45" x14ac:dyDescent="0.35">
      <c r="A23" s="78">
        <f t="shared" si="0"/>
        <v>42391</v>
      </c>
      <c r="B23" s="81">
        <v>5508</v>
      </c>
      <c r="D23" s="181">
        <f t="shared" si="1"/>
        <v>6124.9</v>
      </c>
    </row>
    <row r="24" spans="1:4" ht="14.45" x14ac:dyDescent="0.35">
      <c r="A24" s="78">
        <f t="shared" si="0"/>
        <v>42392</v>
      </c>
      <c r="B24" s="81">
        <v>12735</v>
      </c>
      <c r="D24" s="181">
        <f t="shared" si="1"/>
        <v>8405.2000000000007</v>
      </c>
    </row>
    <row r="25" spans="1:4" ht="14.45" x14ac:dyDescent="0.35">
      <c r="A25" s="78">
        <f t="shared" si="0"/>
        <v>42393</v>
      </c>
      <c r="B25" s="81">
        <v>13575</v>
      </c>
      <c r="D25" s="181">
        <f t="shared" si="1"/>
        <v>9063.6</v>
      </c>
    </row>
    <row r="26" spans="1:4" ht="14.45" x14ac:dyDescent="0.35">
      <c r="A26" s="78">
        <f t="shared" si="0"/>
        <v>42394</v>
      </c>
      <c r="B26" s="81">
        <v>8892</v>
      </c>
      <c r="D26" s="181">
        <f t="shared" si="1"/>
        <v>9381.2999999999993</v>
      </c>
    </row>
    <row r="27" spans="1:4" ht="14.45" x14ac:dyDescent="0.35">
      <c r="A27" s="78">
        <f t="shared" si="0"/>
        <v>42395</v>
      </c>
      <c r="B27" s="81">
        <v>6196.5</v>
      </c>
      <c r="D27" s="181">
        <f t="shared" si="1"/>
        <v>9092.4</v>
      </c>
    </row>
    <row r="28" spans="1:4" ht="14.45" x14ac:dyDescent="0.35">
      <c r="A28" s="78">
        <f t="shared" si="0"/>
        <v>42396</v>
      </c>
      <c r="B28" s="81">
        <v>4063.5</v>
      </c>
      <c r="D28" s="181">
        <f t="shared" si="1"/>
        <v>7438.2</v>
      </c>
    </row>
    <row r="29" spans="1:4" ht="14.45" x14ac:dyDescent="0.35">
      <c r="A29" s="78">
        <f t="shared" si="0"/>
        <v>42397</v>
      </c>
      <c r="B29" s="81">
        <v>4464</v>
      </c>
      <c r="D29" s="181">
        <f t="shared" si="1"/>
        <v>6793.2</v>
      </c>
    </row>
    <row r="30" spans="1:4" ht="14.45" x14ac:dyDescent="0.35">
      <c r="A30" s="78">
        <f t="shared" si="0"/>
        <v>42398</v>
      </c>
      <c r="B30" s="81">
        <v>10350</v>
      </c>
      <c r="D30" s="181">
        <f t="shared" si="1"/>
        <v>6750.8</v>
      </c>
    </row>
    <row r="31" spans="1:4" ht="14.45" x14ac:dyDescent="0.35">
      <c r="A31" s="78">
        <f t="shared" si="0"/>
        <v>42399</v>
      </c>
      <c r="B31" s="81">
        <v>8680</v>
      </c>
      <c r="D31" s="181">
        <f t="shared" si="1"/>
        <v>8121.5</v>
      </c>
    </row>
    <row r="32" spans="1:4" x14ac:dyDescent="0.25">
      <c r="A32" s="78">
        <f t="shared" si="0"/>
        <v>42400</v>
      </c>
      <c r="B32" s="81">
        <v>13050</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1"/>
  <sheetViews>
    <sheetView workbookViewId="0">
      <selection activeCell="F4" sqref="F4"/>
    </sheetView>
  </sheetViews>
  <sheetFormatPr defaultRowHeight="15" x14ac:dyDescent="0.25"/>
  <cols>
    <col min="1" max="1" width="10.28515625" style="153" customWidth="1"/>
    <col min="2" max="2" width="12.5703125" style="153" customWidth="1"/>
    <col min="3" max="3" width="12.140625" style="153" bestFit="1" customWidth="1"/>
    <col min="6" max="9" width="19.42578125" bestFit="1" customWidth="1"/>
    <col min="10" max="10" width="9.140625" bestFit="1" customWidth="1"/>
  </cols>
  <sheetData>
    <row r="3" spans="1:10" thickBot="1" x14ac:dyDescent="0.4"/>
    <row r="4" spans="1:10" ht="29.1" x14ac:dyDescent="0.35">
      <c r="A4" s="157" t="s">
        <v>311</v>
      </c>
      <c r="B4" s="157" t="s">
        <v>312</v>
      </c>
      <c r="C4" s="157" t="s">
        <v>51</v>
      </c>
      <c r="F4" s="169"/>
      <c r="G4" s="169" t="s">
        <v>312</v>
      </c>
      <c r="H4" s="169" t="s">
        <v>51</v>
      </c>
    </row>
    <row r="5" spans="1:10" ht="14.45" x14ac:dyDescent="0.35">
      <c r="A5" s="93" t="s">
        <v>54</v>
      </c>
      <c r="B5" s="93">
        <v>189</v>
      </c>
      <c r="C5" s="158">
        <v>1254184.5</v>
      </c>
      <c r="F5" s="134" t="s">
        <v>312</v>
      </c>
      <c r="G5" s="134">
        <v>1</v>
      </c>
      <c r="H5" s="134"/>
      <c r="I5" s="159"/>
      <c r="J5" s="159"/>
    </row>
    <row r="6" spans="1:10" thickBot="1" x14ac:dyDescent="0.4">
      <c r="A6" s="93" t="s">
        <v>60</v>
      </c>
      <c r="B6" s="93">
        <v>193</v>
      </c>
      <c r="C6" s="158">
        <v>1271887.25</v>
      </c>
      <c r="F6" s="166" t="s">
        <v>51</v>
      </c>
      <c r="G6" s="166">
        <v>0.95598072680413548</v>
      </c>
      <c r="H6" s="166">
        <v>1</v>
      </c>
      <c r="I6" s="134"/>
      <c r="J6" s="134"/>
    </row>
    <row r="7" spans="1:10" ht="14.45" x14ac:dyDescent="0.35">
      <c r="A7" s="93" t="s">
        <v>61</v>
      </c>
      <c r="B7" s="93">
        <v>184</v>
      </c>
      <c r="C7" s="158">
        <v>1178009.25</v>
      </c>
      <c r="H7" s="134"/>
      <c r="I7" s="134"/>
      <c r="J7" s="134"/>
    </row>
    <row r="8" spans="1:10" ht="14.45" x14ac:dyDescent="0.35">
      <c r="A8" s="93" t="s">
        <v>62</v>
      </c>
      <c r="B8" s="93">
        <v>199</v>
      </c>
      <c r="C8" s="158">
        <v>1342694</v>
      </c>
    </row>
    <row r="9" spans="1:10" ht="14.45" x14ac:dyDescent="0.35">
      <c r="A9" s="93" t="s">
        <v>63</v>
      </c>
      <c r="B9" s="93">
        <v>185</v>
      </c>
      <c r="C9" s="158">
        <v>1171745</v>
      </c>
    </row>
    <row r="10" spans="1:10" ht="14.45" x14ac:dyDescent="0.35">
      <c r="A10" s="93" t="s">
        <v>64</v>
      </c>
      <c r="B10" s="93">
        <v>187</v>
      </c>
      <c r="C10" s="158">
        <v>1189646.5</v>
      </c>
    </row>
    <row r="11" spans="1:10" ht="14.45" x14ac:dyDescent="0.35">
      <c r="A11" s="93" t="s">
        <v>65</v>
      </c>
      <c r="B11" s="93">
        <v>198</v>
      </c>
      <c r="C11" s="158">
        <v>1291203</v>
      </c>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1"/>
  <sheetViews>
    <sheetView workbookViewId="0">
      <selection activeCell="I12" sqref="I12"/>
    </sheetView>
  </sheetViews>
  <sheetFormatPr defaultRowHeight="15" x14ac:dyDescent="0.25"/>
  <cols>
    <col min="1" max="1" width="10.28515625" style="153" customWidth="1"/>
    <col min="2" max="2" width="12.5703125" style="153" customWidth="1"/>
    <col min="3" max="3" width="12.140625" style="153" bestFit="1" customWidth="1"/>
    <col min="6" max="7" width="19.42578125" bestFit="1" customWidth="1"/>
    <col min="8" max="8" width="10.85546875" bestFit="1" customWidth="1"/>
  </cols>
  <sheetData>
    <row r="3" spans="1:8" thickBot="1" x14ac:dyDescent="0.4"/>
    <row r="4" spans="1:8" ht="29.1" x14ac:dyDescent="0.35">
      <c r="A4" s="157" t="s">
        <v>311</v>
      </c>
      <c r="B4" s="157" t="s">
        <v>312</v>
      </c>
      <c r="C4" s="157" t="s">
        <v>51</v>
      </c>
      <c r="F4" s="169"/>
      <c r="G4" s="169" t="s">
        <v>312</v>
      </c>
      <c r="H4" s="169" t="s">
        <v>51</v>
      </c>
    </row>
    <row r="5" spans="1:8" ht="14.45" x14ac:dyDescent="0.35">
      <c r="A5" s="93" t="s">
        <v>54</v>
      </c>
      <c r="B5" s="93">
        <v>189</v>
      </c>
      <c r="C5" s="158">
        <v>1254184.5</v>
      </c>
      <c r="F5" s="134" t="s">
        <v>312</v>
      </c>
      <c r="G5" s="134">
        <f>VARP(Covariance!$B$5:$B$11)</f>
        <v>31.632653061224485</v>
      </c>
      <c r="H5" s="134"/>
    </row>
    <row r="6" spans="1:8" thickBot="1" x14ac:dyDescent="0.4">
      <c r="A6" s="93" t="s">
        <v>60</v>
      </c>
      <c r="B6" s="93">
        <v>193</v>
      </c>
      <c r="C6" s="158">
        <v>1271887.25</v>
      </c>
      <c r="F6" s="166" t="s">
        <v>51</v>
      </c>
      <c r="G6" s="166">
        <v>323684.55612244894</v>
      </c>
      <c r="H6" s="166">
        <f>VARP(Covariance!$C$5:$C$11)</f>
        <v>3624182554.3698983</v>
      </c>
    </row>
    <row r="7" spans="1:8" ht="14.45" x14ac:dyDescent="0.35">
      <c r="A7" s="93" t="s">
        <v>61</v>
      </c>
      <c r="B7" s="93">
        <v>184</v>
      </c>
      <c r="C7" s="158">
        <v>1178009.25</v>
      </c>
    </row>
    <row r="8" spans="1:8" ht="14.45" x14ac:dyDescent="0.35">
      <c r="A8" s="93" t="s">
        <v>62</v>
      </c>
      <c r="B8" s="93">
        <v>199</v>
      </c>
      <c r="C8" s="158">
        <v>1342694</v>
      </c>
    </row>
    <row r="9" spans="1:8" ht="14.45" x14ac:dyDescent="0.35">
      <c r="A9" s="93" t="s">
        <v>63</v>
      </c>
      <c r="B9" s="93">
        <v>185</v>
      </c>
      <c r="C9" s="158">
        <v>1171745</v>
      </c>
    </row>
    <row r="10" spans="1:8" ht="14.45" x14ac:dyDescent="0.35">
      <c r="A10" s="93" t="s">
        <v>64</v>
      </c>
      <c r="B10" s="93">
        <v>187</v>
      </c>
      <c r="C10" s="158">
        <v>1189646.5</v>
      </c>
    </row>
    <row r="11" spans="1:8" ht="14.45" x14ac:dyDescent="0.35">
      <c r="A11" s="93" t="s">
        <v>65</v>
      </c>
      <c r="B11" s="93">
        <v>198</v>
      </c>
      <c r="C11" s="158">
        <v>1291203</v>
      </c>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90"/>
  <sheetViews>
    <sheetView workbookViewId="0">
      <selection activeCell="F7" sqref="F7"/>
    </sheetView>
  </sheetViews>
  <sheetFormatPr defaultRowHeight="15" x14ac:dyDescent="0.25"/>
  <cols>
    <col min="1" max="1" width="3.7109375" style="153" customWidth="1"/>
    <col min="2" max="2" width="17.5703125" style="153" customWidth="1"/>
    <col min="3" max="3" width="16.7109375" style="11" customWidth="1"/>
    <col min="4" max="4" width="18.5703125" style="153" customWidth="1"/>
    <col min="5" max="5" width="10.5703125" style="153" bestFit="1" customWidth="1"/>
  </cols>
  <sheetData>
    <row r="5" spans="2:5" ht="14.45" x14ac:dyDescent="0.35">
      <c r="D5" s="153" t="s">
        <v>314</v>
      </c>
      <c r="E5" s="164">
        <v>50000</v>
      </c>
    </row>
    <row r="6" spans="2:5" ht="14.45" x14ac:dyDescent="0.35">
      <c r="D6" s="153" t="s">
        <v>133</v>
      </c>
      <c r="E6" s="164">
        <v>20000</v>
      </c>
    </row>
    <row r="8" spans="2:5" ht="14.45" x14ac:dyDescent="0.35">
      <c r="B8" s="132"/>
      <c r="C8" s="160" t="s">
        <v>313</v>
      </c>
    </row>
    <row r="9" spans="2:5" ht="14.45" x14ac:dyDescent="0.35">
      <c r="B9" s="161">
        <f>E5-2*E6</f>
        <v>10000</v>
      </c>
      <c r="C9" s="162">
        <f>_xlfn.NORM.DIST(B9,$E$5,$E$6,FALSE)</f>
        <v>2.6995483256594029E-6</v>
      </c>
      <c r="D9" s="153">
        <f>_xlfn.NORM.DIST(B9,E5,E6,TRUE)</f>
        <v>2.2750131948179191E-2</v>
      </c>
      <c r="E9" s="153">
        <f>NORMINV(0.9,E5,E6)</f>
        <v>75631.031310892009</v>
      </c>
    </row>
    <row r="10" spans="2:5" ht="14.45" x14ac:dyDescent="0.35">
      <c r="B10" s="161">
        <f>B9+1000</f>
        <v>11000</v>
      </c>
      <c r="C10" s="162">
        <f t="shared" ref="C10:C73" si="0">_xlfn.NORM.DIST(B10,$E$5,$E$6,FALSE)</f>
        <v>2.9797353034408039E-6</v>
      </c>
    </row>
    <row r="11" spans="2:5" ht="14.45" x14ac:dyDescent="0.35">
      <c r="B11" s="161">
        <f t="shared" ref="B11:B74" si="1">B10+1000</f>
        <v>12000</v>
      </c>
      <c r="C11" s="162">
        <f t="shared" si="0"/>
        <v>3.28079073873383E-6</v>
      </c>
    </row>
    <row r="12" spans="2:5" ht="14.45" x14ac:dyDescent="0.35">
      <c r="B12" s="161">
        <f t="shared" si="1"/>
        <v>13000</v>
      </c>
      <c r="C12" s="162">
        <f t="shared" si="0"/>
        <v>3.6032437168108996E-6</v>
      </c>
    </row>
    <row r="13" spans="2:5" ht="14.45" x14ac:dyDescent="0.35">
      <c r="B13" s="161">
        <f t="shared" si="1"/>
        <v>14000</v>
      </c>
      <c r="C13" s="162">
        <f t="shared" si="0"/>
        <v>3.947507915044708E-6</v>
      </c>
    </row>
    <row r="14" spans="2:5" ht="14.45" x14ac:dyDescent="0.35">
      <c r="B14" s="161">
        <f t="shared" si="1"/>
        <v>15000</v>
      </c>
      <c r="C14" s="162">
        <f t="shared" si="0"/>
        <v>4.3138659413255761E-6</v>
      </c>
    </row>
    <row r="15" spans="2:5" ht="14.45" x14ac:dyDescent="0.35">
      <c r="B15" s="161">
        <f t="shared" si="1"/>
        <v>16000</v>
      </c>
      <c r="C15" s="162">
        <f t="shared" si="0"/>
        <v>4.7024538688443481E-6</v>
      </c>
    </row>
    <row r="16" spans="2:5" ht="14.45" x14ac:dyDescent="0.35">
      <c r="B16" s="161">
        <f t="shared" si="1"/>
        <v>17000</v>
      </c>
      <c r="C16" s="162">
        <f t="shared" si="0"/>
        <v>5.113246228198902E-6</v>
      </c>
    </row>
    <row r="17" spans="2:3" ht="14.45" x14ac:dyDescent="0.35">
      <c r="B17" s="161">
        <f t="shared" si="1"/>
        <v>18000</v>
      </c>
      <c r="C17" s="162">
        <f t="shared" si="0"/>
        <v>5.5460417339727771E-6</v>
      </c>
    </row>
    <row r="18" spans="2:3" ht="14.45" x14ac:dyDescent="0.35">
      <c r="B18" s="161">
        <f t="shared" si="1"/>
        <v>19000</v>
      </c>
      <c r="C18" s="162">
        <f t="shared" si="0"/>
        <v>6.0004500348492786E-6</v>
      </c>
    </row>
    <row r="19" spans="2:3" ht="14.45" x14ac:dyDescent="0.35">
      <c r="B19" s="161">
        <f t="shared" si="1"/>
        <v>20000</v>
      </c>
      <c r="C19" s="162">
        <f t="shared" si="0"/>
        <v>6.4758797832945864E-6</v>
      </c>
    </row>
    <row r="20" spans="2:3" ht="14.45" x14ac:dyDescent="0.35">
      <c r="B20" s="161">
        <f t="shared" si="1"/>
        <v>21000</v>
      </c>
      <c r="C20" s="162">
        <f t="shared" si="0"/>
        <v>6.9715283222680132E-6</v>
      </c>
    </row>
    <row r="21" spans="2:3" ht="14.45" x14ac:dyDescent="0.35">
      <c r="B21" s="161">
        <f t="shared" si="1"/>
        <v>22000</v>
      </c>
      <c r="C21" s="162">
        <f t="shared" si="0"/>
        <v>7.4863732817872443E-6</v>
      </c>
    </row>
    <row r="22" spans="2:3" ht="14.45" x14ac:dyDescent="0.35">
      <c r="B22" s="161">
        <f t="shared" si="1"/>
        <v>23000</v>
      </c>
      <c r="C22" s="162">
        <f t="shared" si="0"/>
        <v>8.0191663670959797E-6</v>
      </c>
    </row>
    <row r="23" spans="2:3" ht="14.45" x14ac:dyDescent="0.35">
      <c r="B23" s="161">
        <f t="shared" si="1"/>
        <v>24000</v>
      </c>
      <c r="C23" s="162">
        <f t="shared" si="0"/>
        <v>8.5684296023903674E-6</v>
      </c>
    </row>
    <row r="24" spans="2:3" ht="14.45" x14ac:dyDescent="0.35">
      <c r="B24" s="161">
        <f t="shared" si="1"/>
        <v>25000</v>
      </c>
      <c r="C24" s="162">
        <f t="shared" si="0"/>
        <v>9.1324542694510961E-6</v>
      </c>
    </row>
    <row r="25" spans="2:3" ht="14.45" x14ac:dyDescent="0.35">
      <c r="B25" s="161">
        <f t="shared" si="1"/>
        <v>26000</v>
      </c>
      <c r="C25" s="162">
        <f t="shared" si="0"/>
        <v>9.7093027491606492E-6</v>
      </c>
    </row>
    <row r="26" spans="2:3" ht="14.45" x14ac:dyDescent="0.35">
      <c r="B26" s="161">
        <f t="shared" si="1"/>
        <v>27000</v>
      </c>
      <c r="C26" s="162">
        <f t="shared" si="0"/>
        <v>1.0296813435998739E-5</v>
      </c>
    </row>
    <row r="27" spans="2:3" ht="14.45" x14ac:dyDescent="0.35">
      <c r="B27" s="161">
        <f t="shared" si="1"/>
        <v>28000</v>
      </c>
      <c r="C27" s="162">
        <f t="shared" si="0"/>
        <v>1.0892608851627528E-5</v>
      </c>
    </row>
    <row r="28" spans="2:3" ht="14.45" x14ac:dyDescent="0.35">
      <c r="B28" s="161">
        <f t="shared" si="1"/>
        <v>29000</v>
      </c>
      <c r="C28" s="162">
        <f t="shared" si="0"/>
        <v>1.149410703421165E-5</v>
      </c>
    </row>
    <row r="29" spans="2:3" ht="14.45" x14ac:dyDescent="0.35">
      <c r="B29" s="161">
        <f t="shared" si="1"/>
        <v>30000</v>
      </c>
      <c r="C29" s="162">
        <f t="shared" si="0"/>
        <v>1.2098536225957168E-5</v>
      </c>
    </row>
    <row r="30" spans="2:3" ht="14.45" x14ac:dyDescent="0.35">
      <c r="B30" s="161">
        <f t="shared" si="1"/>
        <v>31000</v>
      </c>
      <c r="C30" s="162">
        <f t="shared" si="0"/>
        <v>1.2702952823459452E-5</v>
      </c>
    </row>
    <row r="31" spans="2:3" ht="14.45" x14ac:dyDescent="0.35">
      <c r="B31" s="161">
        <f t="shared" si="1"/>
        <v>32000</v>
      </c>
      <c r="C31" s="162">
        <f t="shared" si="0"/>
        <v>1.3304262494937743E-5</v>
      </c>
    </row>
    <row r="32" spans="2:3" x14ac:dyDescent="0.25">
      <c r="B32" s="161">
        <f t="shared" si="1"/>
        <v>33000</v>
      </c>
      <c r="C32" s="162">
        <f t="shared" si="0"/>
        <v>1.3899244306549824E-5</v>
      </c>
    </row>
    <row r="33" spans="2:3" x14ac:dyDescent="0.25">
      <c r="B33" s="161">
        <f t="shared" si="1"/>
        <v>34000</v>
      </c>
      <c r="C33" s="162">
        <f t="shared" si="0"/>
        <v>1.4484577638074138E-5</v>
      </c>
    </row>
    <row r="34" spans="2:3" x14ac:dyDescent="0.25">
      <c r="B34" s="161">
        <f t="shared" si="1"/>
        <v>35000</v>
      </c>
      <c r="C34" s="162">
        <f t="shared" si="0"/>
        <v>1.5056871607740221E-5</v>
      </c>
    </row>
    <row r="35" spans="2:3" x14ac:dyDescent="0.25">
      <c r="B35" s="161">
        <f t="shared" si="1"/>
        <v>36000</v>
      </c>
      <c r="C35" s="162">
        <f t="shared" si="0"/>
        <v>1.5612696668338065E-5</v>
      </c>
    </row>
    <row r="36" spans="2:3" x14ac:dyDescent="0.25">
      <c r="B36" s="161">
        <f t="shared" si="1"/>
        <v>37000</v>
      </c>
      <c r="C36" s="162">
        <f t="shared" si="0"/>
        <v>1.6148617983395714E-5</v>
      </c>
    </row>
    <row r="37" spans="2:3" x14ac:dyDescent="0.25">
      <c r="B37" s="161">
        <f t="shared" si="1"/>
        <v>38000</v>
      </c>
      <c r="C37" s="162">
        <f t="shared" si="0"/>
        <v>1.6661230144589982E-5</v>
      </c>
    </row>
    <row r="38" spans="2:3" x14ac:dyDescent="0.25">
      <c r="B38" s="161">
        <f t="shared" si="1"/>
        <v>39000</v>
      </c>
      <c r="C38" s="162">
        <f t="shared" si="0"/>
        <v>1.7147192750969195E-5</v>
      </c>
    </row>
    <row r="39" spans="2:3" x14ac:dyDescent="0.25">
      <c r="B39" s="161">
        <f t="shared" si="1"/>
        <v>40000</v>
      </c>
      <c r="C39" s="162">
        <f t="shared" si="0"/>
        <v>1.7603266338214975E-5</v>
      </c>
    </row>
    <row r="40" spans="2:3" x14ac:dyDescent="0.25">
      <c r="B40" s="161">
        <f t="shared" si="1"/>
        <v>41000</v>
      </c>
      <c r="C40" s="162">
        <f t="shared" si="0"/>
        <v>1.8026348123082397E-5</v>
      </c>
    </row>
    <row r="41" spans="2:3" x14ac:dyDescent="0.25">
      <c r="B41" s="161">
        <f t="shared" si="1"/>
        <v>42000</v>
      </c>
      <c r="C41" s="162">
        <f t="shared" si="0"/>
        <v>1.8413507015166167E-5</v>
      </c>
    </row>
    <row r="42" spans="2:3" x14ac:dyDescent="0.25">
      <c r="B42" s="161">
        <f t="shared" si="1"/>
        <v>43000</v>
      </c>
      <c r="C42" s="162">
        <f t="shared" si="0"/>
        <v>1.8762017345846897E-5</v>
      </c>
    </row>
    <row r="43" spans="2:3" x14ac:dyDescent="0.25">
      <c r="B43" s="161">
        <f t="shared" si="1"/>
        <v>44000</v>
      </c>
      <c r="C43" s="162">
        <f t="shared" si="0"/>
        <v>1.9069390773026208E-5</v>
      </c>
    </row>
    <row r="44" spans="2:3" x14ac:dyDescent="0.25">
      <c r="B44" s="161">
        <f t="shared" si="1"/>
        <v>45000</v>
      </c>
      <c r="C44" s="162">
        <f t="shared" si="0"/>
        <v>1.9333405840142464E-5</v>
      </c>
    </row>
    <row r="45" spans="2:3" x14ac:dyDescent="0.25">
      <c r="B45" s="161">
        <f t="shared" si="1"/>
        <v>46000</v>
      </c>
      <c r="C45" s="162">
        <f t="shared" si="0"/>
        <v>1.9552134698772795E-5</v>
      </c>
    </row>
    <row r="46" spans="2:3" x14ac:dyDescent="0.25">
      <c r="B46" s="161">
        <f t="shared" si="1"/>
        <v>47000</v>
      </c>
      <c r="C46" s="162">
        <f t="shared" si="0"/>
        <v>1.9723966545394448E-5</v>
      </c>
    </row>
    <row r="47" spans="2:3" x14ac:dyDescent="0.25">
      <c r="B47" s="161">
        <f t="shared" si="1"/>
        <v>48000</v>
      </c>
      <c r="C47" s="162">
        <f t="shared" si="0"/>
        <v>1.9847627373850588E-5</v>
      </c>
    </row>
    <row r="48" spans="2:3" x14ac:dyDescent="0.25">
      <c r="B48" s="161">
        <f t="shared" si="1"/>
        <v>49000</v>
      </c>
      <c r="C48" s="162">
        <f t="shared" si="0"/>
        <v>1.9922195704738202E-5</v>
      </c>
    </row>
    <row r="49" spans="2:3" x14ac:dyDescent="0.25">
      <c r="B49" s="161">
        <f t="shared" si="1"/>
        <v>50000</v>
      </c>
      <c r="C49" s="162">
        <f t="shared" si="0"/>
        <v>1.9947114020071637E-5</v>
      </c>
    </row>
    <row r="50" spans="2:3" x14ac:dyDescent="0.25">
      <c r="B50" s="161">
        <f t="shared" si="1"/>
        <v>51000</v>
      </c>
      <c r="C50" s="162">
        <f t="shared" si="0"/>
        <v>1.9922195704738202E-5</v>
      </c>
    </row>
    <row r="51" spans="2:3" x14ac:dyDescent="0.25">
      <c r="B51" s="161">
        <f t="shared" si="1"/>
        <v>52000</v>
      </c>
      <c r="C51" s="162">
        <f t="shared" si="0"/>
        <v>1.9847627373850588E-5</v>
      </c>
    </row>
    <row r="52" spans="2:3" x14ac:dyDescent="0.25">
      <c r="B52" s="161">
        <f t="shared" si="1"/>
        <v>53000</v>
      </c>
      <c r="C52" s="162">
        <f t="shared" si="0"/>
        <v>1.9723966545394448E-5</v>
      </c>
    </row>
    <row r="53" spans="2:3" x14ac:dyDescent="0.25">
      <c r="B53" s="161">
        <f t="shared" si="1"/>
        <v>54000</v>
      </c>
      <c r="C53" s="162">
        <f t="shared" si="0"/>
        <v>1.9552134698772795E-5</v>
      </c>
    </row>
    <row r="54" spans="2:3" x14ac:dyDescent="0.25">
      <c r="B54" s="161">
        <f t="shared" si="1"/>
        <v>55000</v>
      </c>
      <c r="C54" s="162">
        <f t="shared" si="0"/>
        <v>1.9333405840142464E-5</v>
      </c>
    </row>
    <row r="55" spans="2:3" x14ac:dyDescent="0.25">
      <c r="B55" s="161">
        <f t="shared" si="1"/>
        <v>56000</v>
      </c>
      <c r="C55" s="162">
        <f t="shared" si="0"/>
        <v>1.9069390773026208E-5</v>
      </c>
    </row>
    <row r="56" spans="2:3" x14ac:dyDescent="0.25">
      <c r="B56" s="161">
        <f t="shared" si="1"/>
        <v>57000</v>
      </c>
      <c r="C56" s="162">
        <f t="shared" si="0"/>
        <v>1.8762017345846897E-5</v>
      </c>
    </row>
    <row r="57" spans="2:3" x14ac:dyDescent="0.25">
      <c r="B57" s="161">
        <f t="shared" si="1"/>
        <v>58000</v>
      </c>
      <c r="C57" s="162">
        <f t="shared" si="0"/>
        <v>1.8413507015166167E-5</v>
      </c>
    </row>
    <row r="58" spans="2:3" x14ac:dyDescent="0.25">
      <c r="B58" s="161">
        <f t="shared" si="1"/>
        <v>59000</v>
      </c>
      <c r="C58" s="162">
        <f t="shared" si="0"/>
        <v>1.8026348123082397E-5</v>
      </c>
    </row>
    <row r="59" spans="2:3" x14ac:dyDescent="0.25">
      <c r="B59" s="161">
        <f t="shared" si="1"/>
        <v>60000</v>
      </c>
      <c r="C59" s="162">
        <f t="shared" si="0"/>
        <v>1.7603266338214975E-5</v>
      </c>
    </row>
    <row r="60" spans="2:3" x14ac:dyDescent="0.25">
      <c r="B60" s="161">
        <f t="shared" si="1"/>
        <v>61000</v>
      </c>
      <c r="C60" s="162">
        <f t="shared" si="0"/>
        <v>1.7147192750969195E-5</v>
      </c>
    </row>
    <row r="61" spans="2:3" x14ac:dyDescent="0.25">
      <c r="B61" s="161">
        <f t="shared" si="1"/>
        <v>62000</v>
      </c>
      <c r="C61" s="162">
        <f t="shared" si="0"/>
        <v>1.6661230144589982E-5</v>
      </c>
    </row>
    <row r="62" spans="2:3" x14ac:dyDescent="0.25">
      <c r="B62" s="161">
        <f t="shared" si="1"/>
        <v>63000</v>
      </c>
      <c r="C62" s="162">
        <f t="shared" si="0"/>
        <v>1.6148617983395714E-5</v>
      </c>
    </row>
    <row r="63" spans="2:3" x14ac:dyDescent="0.25">
      <c r="B63" s="161">
        <f t="shared" si="1"/>
        <v>64000</v>
      </c>
      <c r="C63" s="162">
        <f t="shared" si="0"/>
        <v>1.5612696668338065E-5</v>
      </c>
    </row>
    <row r="64" spans="2:3" x14ac:dyDescent="0.25">
      <c r="B64" s="161">
        <f t="shared" si="1"/>
        <v>65000</v>
      </c>
      <c r="C64" s="162">
        <f t="shared" si="0"/>
        <v>1.5056871607740221E-5</v>
      </c>
    </row>
    <row r="65" spans="2:3" x14ac:dyDescent="0.25">
      <c r="B65" s="161">
        <f t="shared" si="1"/>
        <v>66000</v>
      </c>
      <c r="C65" s="162">
        <f t="shared" si="0"/>
        <v>1.4484577638074138E-5</v>
      </c>
    </row>
    <row r="66" spans="2:3" x14ac:dyDescent="0.25">
      <c r="B66" s="161">
        <f t="shared" si="1"/>
        <v>67000</v>
      </c>
      <c r="C66" s="162">
        <f t="shared" si="0"/>
        <v>1.3899244306549824E-5</v>
      </c>
    </row>
    <row r="67" spans="2:3" x14ac:dyDescent="0.25">
      <c r="B67" s="161">
        <f t="shared" si="1"/>
        <v>68000</v>
      </c>
      <c r="C67" s="162">
        <f t="shared" si="0"/>
        <v>1.3304262494937743E-5</v>
      </c>
    </row>
    <row r="68" spans="2:3" x14ac:dyDescent="0.25">
      <c r="B68" s="161">
        <f t="shared" si="1"/>
        <v>69000</v>
      </c>
      <c r="C68" s="162">
        <f t="shared" si="0"/>
        <v>1.2702952823459452E-5</v>
      </c>
    </row>
    <row r="69" spans="2:3" x14ac:dyDescent="0.25">
      <c r="B69" s="161">
        <f t="shared" si="1"/>
        <v>70000</v>
      </c>
      <c r="C69" s="162">
        <f t="shared" si="0"/>
        <v>1.2098536225957168E-5</v>
      </c>
    </row>
    <row r="70" spans="2:3" x14ac:dyDescent="0.25">
      <c r="B70" s="161">
        <f t="shared" si="1"/>
        <v>71000</v>
      </c>
      <c r="C70" s="162">
        <f t="shared" si="0"/>
        <v>1.149410703421165E-5</v>
      </c>
    </row>
    <row r="71" spans="2:3" x14ac:dyDescent="0.25">
      <c r="B71" s="161">
        <f t="shared" si="1"/>
        <v>72000</v>
      </c>
      <c r="C71" s="162">
        <f t="shared" si="0"/>
        <v>1.0892608851627528E-5</v>
      </c>
    </row>
    <row r="72" spans="2:3" x14ac:dyDescent="0.25">
      <c r="B72" s="161">
        <f t="shared" si="1"/>
        <v>73000</v>
      </c>
      <c r="C72" s="162">
        <f t="shared" si="0"/>
        <v>1.0296813435998739E-5</v>
      </c>
    </row>
    <row r="73" spans="2:3" x14ac:dyDescent="0.25">
      <c r="B73" s="161">
        <f t="shared" si="1"/>
        <v>74000</v>
      </c>
      <c r="C73" s="162">
        <f t="shared" si="0"/>
        <v>9.7093027491606492E-6</v>
      </c>
    </row>
    <row r="74" spans="2:3" x14ac:dyDescent="0.25">
      <c r="B74" s="161">
        <f t="shared" si="1"/>
        <v>75000</v>
      </c>
      <c r="C74" s="162">
        <f t="shared" ref="C74:C89" si="2">_xlfn.NORM.DIST(B74,$E$5,$E$6,FALSE)</f>
        <v>9.1324542694510961E-6</v>
      </c>
    </row>
    <row r="75" spans="2:3" x14ac:dyDescent="0.25">
      <c r="B75" s="161">
        <f t="shared" ref="B75:B89" si="3">B74+1000</f>
        <v>76000</v>
      </c>
      <c r="C75" s="162">
        <f t="shared" si="2"/>
        <v>8.5684296023903674E-6</v>
      </c>
    </row>
    <row r="76" spans="2:3" x14ac:dyDescent="0.25">
      <c r="B76" s="161">
        <f t="shared" si="3"/>
        <v>77000</v>
      </c>
      <c r="C76" s="162">
        <f t="shared" si="2"/>
        <v>8.0191663670959797E-6</v>
      </c>
    </row>
    <row r="77" spans="2:3" x14ac:dyDescent="0.25">
      <c r="B77" s="161">
        <f t="shared" si="3"/>
        <v>78000</v>
      </c>
      <c r="C77" s="162">
        <f t="shared" si="2"/>
        <v>7.4863732817872443E-6</v>
      </c>
    </row>
    <row r="78" spans="2:3" x14ac:dyDescent="0.25">
      <c r="B78" s="161">
        <f t="shared" si="3"/>
        <v>79000</v>
      </c>
      <c r="C78" s="162">
        <f t="shared" si="2"/>
        <v>6.9715283222680132E-6</v>
      </c>
    </row>
    <row r="79" spans="2:3" x14ac:dyDescent="0.25">
      <c r="B79" s="161">
        <f t="shared" si="3"/>
        <v>80000</v>
      </c>
      <c r="C79" s="162">
        <f t="shared" si="2"/>
        <v>6.4758797832945864E-6</v>
      </c>
    </row>
    <row r="80" spans="2:3" x14ac:dyDescent="0.25">
      <c r="B80" s="161">
        <f t="shared" si="3"/>
        <v>81000</v>
      </c>
      <c r="C80" s="162">
        <f t="shared" si="2"/>
        <v>6.0004500348492786E-6</v>
      </c>
    </row>
    <row r="81" spans="2:3" x14ac:dyDescent="0.25">
      <c r="B81" s="161">
        <f t="shared" si="3"/>
        <v>82000</v>
      </c>
      <c r="C81" s="162">
        <f t="shared" si="2"/>
        <v>5.5460417339727771E-6</v>
      </c>
    </row>
    <row r="82" spans="2:3" x14ac:dyDescent="0.25">
      <c r="B82" s="161">
        <f t="shared" si="3"/>
        <v>83000</v>
      </c>
      <c r="C82" s="162">
        <f t="shared" si="2"/>
        <v>5.113246228198902E-6</v>
      </c>
    </row>
    <row r="83" spans="2:3" x14ac:dyDescent="0.25">
      <c r="B83" s="161">
        <f t="shared" si="3"/>
        <v>84000</v>
      </c>
      <c r="C83" s="162">
        <f t="shared" si="2"/>
        <v>4.7024538688443481E-6</v>
      </c>
    </row>
    <row r="84" spans="2:3" x14ac:dyDescent="0.25">
      <c r="B84" s="161">
        <f t="shared" si="3"/>
        <v>85000</v>
      </c>
      <c r="C84" s="162">
        <f t="shared" si="2"/>
        <v>4.3138659413255761E-6</v>
      </c>
    </row>
    <row r="85" spans="2:3" x14ac:dyDescent="0.25">
      <c r="B85" s="161">
        <f t="shared" si="3"/>
        <v>86000</v>
      </c>
      <c r="C85" s="162">
        <f t="shared" si="2"/>
        <v>3.947507915044708E-6</v>
      </c>
    </row>
    <row r="86" spans="2:3" x14ac:dyDescent="0.25">
      <c r="B86" s="161">
        <f t="shared" si="3"/>
        <v>87000</v>
      </c>
      <c r="C86" s="162">
        <f t="shared" si="2"/>
        <v>3.6032437168108996E-6</v>
      </c>
    </row>
    <row r="87" spans="2:3" x14ac:dyDescent="0.25">
      <c r="B87" s="161">
        <f t="shared" si="3"/>
        <v>88000</v>
      </c>
      <c r="C87" s="162">
        <f t="shared" si="2"/>
        <v>3.28079073873383E-6</v>
      </c>
    </row>
    <row r="88" spans="2:3" x14ac:dyDescent="0.25">
      <c r="B88" s="161">
        <f t="shared" si="3"/>
        <v>89000</v>
      </c>
      <c r="C88" s="162">
        <f t="shared" si="2"/>
        <v>2.9797353034408039E-6</v>
      </c>
    </row>
    <row r="89" spans="2:3" x14ac:dyDescent="0.25">
      <c r="B89" s="161">
        <f t="shared" si="3"/>
        <v>90000</v>
      </c>
      <c r="C89" s="162">
        <f t="shared" si="2"/>
        <v>2.6995483256594029E-6</v>
      </c>
    </row>
    <row r="90" spans="2:3" x14ac:dyDescent="0.25">
      <c r="B90" s="16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Sort &amp; Filter</vt:lpstr>
      <vt:lpstr>Grouping , Ungrouping &amp; Subtota</vt:lpstr>
      <vt:lpstr>Text To Columns</vt:lpstr>
      <vt:lpstr>Removing Duplicates</vt:lpstr>
      <vt:lpstr>Data Validation</vt:lpstr>
      <vt:lpstr>Custom Formatting</vt:lpstr>
      <vt:lpstr>Conditional Formatting</vt:lpstr>
      <vt:lpstr>Logical Functions</vt:lpstr>
      <vt:lpstr>Look Up Functions</vt:lpstr>
      <vt:lpstr>Index , Offset &amp; Match Basic</vt:lpstr>
      <vt:lpstr>Index , Offset &amp; Match</vt:lpstr>
      <vt:lpstr>Statistical Functions</vt:lpstr>
      <vt:lpstr>Pivot Sheet</vt:lpstr>
      <vt:lpstr>Pivot Tables</vt:lpstr>
      <vt:lpstr>Creating A Chart</vt:lpstr>
      <vt:lpstr>Thermometer Chart</vt:lpstr>
      <vt:lpstr>Parerto Chart</vt:lpstr>
      <vt:lpstr>Sheet10</vt:lpstr>
      <vt:lpstr>Pivot Table Chart</vt:lpstr>
      <vt:lpstr>Stacked Column Chart</vt:lpstr>
      <vt:lpstr>Funnel Chart</vt:lpstr>
      <vt:lpstr>Install Developer Tab</vt:lpstr>
      <vt:lpstr>Combobox</vt:lpstr>
      <vt:lpstr>Checkbox</vt:lpstr>
      <vt:lpstr>Line Chart</vt:lpstr>
      <vt:lpstr>Scatter Plot</vt:lpstr>
      <vt:lpstr>Pie Chart</vt:lpstr>
      <vt:lpstr>Histogram</vt:lpstr>
      <vt:lpstr>Histogram Exercise 1</vt:lpstr>
      <vt:lpstr>Install Analysis Toolpak</vt:lpstr>
      <vt:lpstr>What If Analysis - Goal Seek</vt:lpstr>
      <vt:lpstr>Scenario Summary</vt:lpstr>
      <vt:lpstr>What If Analysis - Scenario</vt:lpstr>
      <vt:lpstr>What If Analysis - Data Tables</vt:lpstr>
      <vt:lpstr>Solver Add In</vt:lpstr>
      <vt:lpstr>Descriptive Analytics</vt:lpstr>
      <vt:lpstr>Moving Averages</vt:lpstr>
      <vt:lpstr>Moving Averages Execise</vt:lpstr>
      <vt:lpstr>Correlation</vt:lpstr>
      <vt:lpstr>Covariance</vt:lpstr>
      <vt:lpstr>Normal Distribution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Ryyan Mastan</dc:creator>
  <cp:lastModifiedBy>Achin</cp:lastModifiedBy>
  <dcterms:created xsi:type="dcterms:W3CDTF">2015-06-05T18:17:20Z</dcterms:created>
  <dcterms:modified xsi:type="dcterms:W3CDTF">2024-12-20T07:25:04Z</dcterms:modified>
</cp:coreProperties>
</file>