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C5F6A1BA-06F7-44D8-8896-055641D61759}" xr6:coauthVersionLast="47" xr6:coauthVersionMax="47" xr10:uidLastSave="{00000000-0000-0000-0000-000000000000}"/>
  <bookViews>
    <workbookView xWindow="-120" yWindow="-120" windowWidth="29040" windowHeight="15720" tabRatio="915" activeTab="8" xr2:uid="{00000000-000D-0000-FFFF-FFFF00000000}"/>
  </bookViews>
  <sheets>
    <sheet name="Creating Tables" sheetId="1" r:id="rId1"/>
    <sheet name="Conditional Format" sheetId="2" r:id="rId2"/>
    <sheet name="IF Function" sheetId="3" r:id="rId3"/>
    <sheet name="Database Functions" sheetId="4" r:id="rId4"/>
    <sheet name="Unique" sheetId="5" state="hidden" r:id="rId5"/>
    <sheet name="SORT FUNCTION" sheetId="6" state="hidden" r:id="rId6"/>
    <sheet name="FILTER FUNCTION" sheetId="7" state="hidden" r:id="rId7"/>
    <sheet name="Charts" sheetId="8" r:id="rId8"/>
    <sheet name="Sparklines" sheetId="9" r:id="rId9"/>
    <sheet name="Pivot Table Diagram" sheetId="10" state="hidden" r:id="rId10"/>
    <sheet name="Data" sheetId="11" r:id="rId11"/>
    <sheet name="LAB" sheetId="12" r:id="rId12"/>
  </sheets>
  <externalReferences>
    <externalReference r:id="rId13"/>
    <externalReference r:id="rId14"/>
    <externalReference r:id="rId15"/>
    <externalReference r:id="rId16"/>
  </externalReferences>
  <definedNames>
    <definedName name="_xlnm._FilterDatabase" localSheetId="10" hidden="1">Data!$A$3:$W$68</definedName>
    <definedName name="_xlnm._FilterDatabase" localSheetId="3" hidden="1">'Database Functions'!$B$3:$G$33</definedName>
    <definedName name="_xlnm._FilterDatabase" localSheetId="6" hidden="1">'FILTER FUNCTION'!$A$3:$D$8</definedName>
    <definedName name="_xlnm._FilterDatabase" localSheetId="4" hidden="1">Unique!$A$1:$C$12</definedName>
    <definedName name="Category" localSheetId="3">'[1]Database Functions'!$C$5:$C$62</definedName>
    <definedName name="Category" localSheetId="2">'[1]Database Functions'!$C$5:$C$62</definedName>
    <definedName name="Category">'[2]Database Functions'!$C$5:$C$62</definedName>
    <definedName name="CodeList">'[3]In List'!$C$2:$C$4</definedName>
    <definedName name="Division" localSheetId="3">'[1]Database Functions'!$B$5:$B$62</definedName>
    <definedName name="Division" localSheetId="2">'[1]Database Functions'!$B$5:$B$62</definedName>
    <definedName name="Division">'[2]Database Functions'!$B$5:$B$62</definedName>
    <definedName name="Gross_Margin" localSheetId="1">#REF!</definedName>
    <definedName name="Gross_Margin" localSheetId="10">#REF!</definedName>
    <definedName name="Gross_Margin" localSheetId="3">#REF!</definedName>
    <definedName name="Gross_Margin" localSheetId="2">#REF!</definedName>
    <definedName name="Gross_Margin" localSheetId="9">#REF!</definedName>
    <definedName name="Gross_Margin">#REF!</definedName>
    <definedName name="List" localSheetId="1">#REF!</definedName>
    <definedName name="List" localSheetId="10">#REF!</definedName>
    <definedName name="List" localSheetId="3">#REF!</definedName>
    <definedName name="List" localSheetId="2">#REF!</definedName>
    <definedName name="List" localSheetId="9">#REF!</definedName>
    <definedName name="List">#REF!</definedName>
    <definedName name="NumberCheckList">[3]LotteryList!$B1:INDEX([3]LotteryList!$G:$G,COUNTA([3]LotteryList!$G:$G),1)</definedName>
    <definedName name="Prod_Info">[4]Products!$A$3:$E$23</definedName>
    <definedName name="Q1soft" localSheetId="1">#REF!</definedName>
    <definedName name="Q1soft" localSheetId="3">#REF!</definedName>
    <definedName name="Q1soft" localSheetId="2">#REF!</definedName>
    <definedName name="Q1soft">#REF!</definedName>
    <definedName name="Total_Expenses" localSheetId="3">'[1]Database Functions'!$G$5:$G$62</definedName>
    <definedName name="Total_Expenses" localSheetId="2">'[1]Database Functions'!$G$5:$G$62</definedName>
    <definedName name="Total_Expenses">'[2]Database Functions'!$G$5:$G$62</definedName>
    <definedName name="vlookup_table" localSheetId="1">#REF!</definedName>
    <definedName name="vlookup_table" localSheetId="10">#REF!</definedName>
    <definedName name="vlookup_table" localSheetId="3">#REF!</definedName>
    <definedName name="vlookup_table" localSheetId="2">#REF!</definedName>
    <definedName name="vlookup_table" localSheetId="9">#REF!</definedName>
    <definedName name="vlookup_table">#REF!</definedName>
  </definedNames>
  <calcPr calcId="191029"/>
  <pivotCaches>
    <pivotCache cacheId="5" r:id="rId17"/>
    <pivotCache cacheId="9" r:id="rId18"/>
    <pivotCache cacheId="14" r:id="rId1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3" l="1"/>
  <c r="K19" i="4"/>
  <c r="J7" i="4"/>
  <c r="J13" i="4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H8" i="3"/>
  <c r="H9" i="3"/>
  <c r="H10" i="3"/>
  <c r="H11" i="3"/>
  <c r="H12" i="3"/>
  <c r="U68" i="11"/>
  <c r="K68" i="11"/>
  <c r="U67" i="11"/>
  <c r="K67" i="11"/>
  <c r="U66" i="11"/>
  <c r="K66" i="11"/>
  <c r="U65" i="11"/>
  <c r="K65" i="11"/>
  <c r="U64" i="11"/>
  <c r="K64" i="11"/>
  <c r="U63" i="11"/>
  <c r="K63" i="11"/>
  <c r="U62" i="11"/>
  <c r="K62" i="11"/>
  <c r="U61" i="11"/>
  <c r="K61" i="11"/>
  <c r="U60" i="11"/>
  <c r="K60" i="11"/>
  <c r="U59" i="11"/>
  <c r="K59" i="11"/>
  <c r="U58" i="11"/>
  <c r="K58" i="11"/>
  <c r="U57" i="11"/>
  <c r="K57" i="11"/>
  <c r="U56" i="11"/>
  <c r="K56" i="11"/>
  <c r="U55" i="11"/>
  <c r="K55" i="11"/>
  <c r="U54" i="11"/>
  <c r="K54" i="11"/>
  <c r="U53" i="11"/>
  <c r="K53" i="11"/>
  <c r="U52" i="11"/>
  <c r="K52" i="11"/>
  <c r="U51" i="11"/>
  <c r="K51" i="11"/>
  <c r="U50" i="11"/>
  <c r="K50" i="11"/>
  <c r="U49" i="11"/>
  <c r="K49" i="11"/>
  <c r="U48" i="11"/>
  <c r="K48" i="11"/>
  <c r="U47" i="11"/>
  <c r="K47" i="11"/>
  <c r="U46" i="11"/>
  <c r="K46" i="11"/>
  <c r="U45" i="11"/>
  <c r="K45" i="11"/>
  <c r="U44" i="11"/>
  <c r="K44" i="11"/>
  <c r="U43" i="11"/>
  <c r="K43" i="11"/>
  <c r="U42" i="11"/>
  <c r="K42" i="11"/>
  <c r="U41" i="11"/>
  <c r="K41" i="11"/>
  <c r="U40" i="11"/>
  <c r="K40" i="11"/>
  <c r="U39" i="11"/>
  <c r="K39" i="11"/>
  <c r="U38" i="11"/>
  <c r="K38" i="11"/>
  <c r="U37" i="11"/>
  <c r="K37" i="11"/>
  <c r="U36" i="11"/>
  <c r="K36" i="11"/>
  <c r="U35" i="11"/>
  <c r="K35" i="11"/>
  <c r="U34" i="11"/>
  <c r="K34" i="11"/>
  <c r="U33" i="11"/>
  <c r="K33" i="11"/>
  <c r="U32" i="11"/>
  <c r="K32" i="11"/>
  <c r="U31" i="11"/>
  <c r="K31" i="11"/>
  <c r="U30" i="11"/>
  <c r="K30" i="11"/>
  <c r="U29" i="11"/>
  <c r="K29" i="11"/>
  <c r="U28" i="11"/>
  <c r="K28" i="11"/>
  <c r="U27" i="11"/>
  <c r="K27" i="11"/>
  <c r="U26" i="11"/>
  <c r="K26" i="11"/>
  <c r="U25" i="11"/>
  <c r="K25" i="11"/>
  <c r="U24" i="11"/>
  <c r="K24" i="11"/>
  <c r="U23" i="11"/>
  <c r="K23" i="11"/>
  <c r="U22" i="11"/>
  <c r="K22" i="11"/>
  <c r="U21" i="11"/>
  <c r="K21" i="11"/>
  <c r="U20" i="11"/>
  <c r="K20" i="11"/>
  <c r="U19" i="11"/>
  <c r="K19" i="11"/>
  <c r="U18" i="11"/>
  <c r="K18" i="11"/>
  <c r="U17" i="11"/>
  <c r="K17" i="11"/>
  <c r="U16" i="11"/>
  <c r="K16" i="11"/>
  <c r="U15" i="11"/>
  <c r="K15" i="11"/>
  <c r="U14" i="11"/>
  <c r="K14" i="11"/>
  <c r="U13" i="11"/>
  <c r="K13" i="11"/>
  <c r="U12" i="11"/>
  <c r="K12" i="11"/>
  <c r="U11" i="11"/>
  <c r="K11" i="11"/>
  <c r="U10" i="11"/>
  <c r="K10" i="11"/>
  <c r="U9" i="11"/>
  <c r="K9" i="11"/>
  <c r="U8" i="11"/>
  <c r="K8" i="11"/>
  <c r="U7" i="11"/>
  <c r="K7" i="11"/>
  <c r="U6" i="11"/>
  <c r="K6" i="11"/>
  <c r="U5" i="11"/>
  <c r="K5" i="11"/>
  <c r="U4" i="11"/>
  <c r="K4" i="11"/>
  <c r="A2" i="8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F12" i="3"/>
  <c r="F11" i="3"/>
  <c r="F10" i="3"/>
  <c r="F9" i="3"/>
  <c r="F8" i="3"/>
  <c r="F7" i="3"/>
</calcChain>
</file>

<file path=xl/sharedStrings.xml><?xml version="1.0" encoding="utf-8"?>
<sst xmlns="http://schemas.openxmlformats.org/spreadsheetml/2006/main" count="1862" uniqueCount="566">
  <si>
    <t xml:space="preserve">Creating Tables </t>
  </si>
  <si>
    <t>Emp ID</t>
  </si>
  <si>
    <t>Last Name</t>
  </si>
  <si>
    <t>First Name</t>
  </si>
  <si>
    <t>Dept</t>
  </si>
  <si>
    <t>E-mail</t>
  </si>
  <si>
    <t>Phone Ext</t>
  </si>
  <si>
    <t>Location</t>
  </si>
  <si>
    <t>Hire Date</t>
  </si>
  <si>
    <t>Pay Rate</t>
  </si>
  <si>
    <t>Smith</t>
  </si>
  <si>
    <t>Howard</t>
  </si>
  <si>
    <t>AT</t>
  </si>
  <si>
    <t>howards</t>
  </si>
  <si>
    <t>Building 1</t>
  </si>
  <si>
    <t>Gonzales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</si>
  <si>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</si>
  <si>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</si>
  <si>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</si>
  <si>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</si>
  <si>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</si>
  <si>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</si>
  <si>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</si>
  <si>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</si>
  <si>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</si>
  <si>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</si>
  <si>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</si>
  <si>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</si>
  <si>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</si>
  <si>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</si>
  <si>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</si>
  <si>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</si>
  <si>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</si>
  <si>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Atherton</t>
  </si>
  <si>
    <t>Katie</t>
  </si>
  <si>
    <t>HR</t>
  </si>
  <si>
    <t>katiea</t>
  </si>
  <si>
    <t>Building 3</t>
  </si>
  <si>
    <t>Bellwood</t>
  </si>
  <si>
    <t>Frank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</si>
  <si>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</si>
  <si>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</si>
  <si>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</si>
  <si>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</si>
  <si>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</si>
  <si>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</si>
  <si>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</si>
  <si>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</si>
  <si>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</si>
  <si>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</si>
  <si>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</si>
  <si>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</si>
  <si>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</si>
  <si>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</si>
  <si>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</si>
  <si>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</si>
  <si>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</si>
  <si>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</si>
  <si>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</si>
  <si>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</si>
  <si>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</si>
  <si>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</si>
  <si>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</si>
  <si>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Wu</t>
  </si>
  <si>
    <t>Tammy</t>
  </si>
  <si>
    <t>tammyw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</si>
  <si>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</si>
  <si>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</si>
  <si>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</si>
  <si>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</si>
  <si>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</si>
  <si>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</si>
  <si>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</si>
  <si>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</si>
  <si>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</si>
  <si>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</si>
  <si>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</si>
  <si>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</si>
  <si>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</si>
  <si>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</si>
  <si>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</si>
  <si>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</si>
  <si>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</si>
  <si>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Miller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</si>
  <si>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</si>
  <si>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</si>
  <si>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</si>
  <si>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</si>
  <si>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</si>
  <si>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</si>
  <si>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</si>
  <si>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</si>
  <si>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</si>
  <si>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</si>
  <si>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</si>
  <si>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</si>
  <si>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</si>
  <si>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</si>
  <si>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daouda</t>
  </si>
  <si>
    <t>Zostoc</t>
  </si>
  <si>
    <t>Melissa</t>
  </si>
  <si>
    <t>melissaz</t>
  </si>
  <si>
    <t>Mueller</t>
  </si>
  <si>
    <t>Ursula</t>
  </si>
  <si>
    <t>ursulam</t>
  </si>
  <si>
    <t>Fontaine</t>
  </si>
  <si>
    <t>Jean</t>
  </si>
  <si>
    <t>jeanf</t>
  </si>
  <si>
    <t>Corwick</t>
  </si>
  <si>
    <t>Rob</t>
  </si>
  <si>
    <t>robertc</t>
  </si>
  <si>
    <t>Franklin</t>
  </si>
  <si>
    <t>Larry</t>
  </si>
  <si>
    <t>larryf</t>
  </si>
  <si>
    <t>Judy</t>
  </si>
  <si>
    <t>judyc</t>
  </si>
  <si>
    <t>Chang</t>
  </si>
  <si>
    <t>Jessica</t>
  </si>
  <si>
    <t>jessc</t>
  </si>
  <si>
    <t>Mivelli</t>
  </si>
  <si>
    <t>Maria</t>
  </si>
  <si>
    <t>mariam</t>
  </si>
  <si>
    <t>Atherly</t>
  </si>
  <si>
    <t>Katherine</t>
  </si>
  <si>
    <t>kathya</t>
  </si>
  <si>
    <t>House</t>
  </si>
  <si>
    <t>Listing Price</t>
  </si>
  <si>
    <t>Town</t>
  </si>
  <si>
    <t>Square Feet</t>
  </si>
  <si>
    <t>Bedrooms</t>
  </si>
  <si>
    <t>Bathrooms</t>
  </si>
  <si>
    <t>House1</t>
  </si>
  <si>
    <t>Fayetteville</t>
  </si>
  <si>
    <t>House10</t>
  </si>
  <si>
    <t>Dewitt</t>
  </si>
  <si>
    <t>House100</t>
  </si>
  <si>
    <t>House101</t>
  </si>
  <si>
    <t>Jamesville</t>
  </si>
  <si>
    <t>House102</t>
  </si>
  <si>
    <t>Cicero</t>
  </si>
  <si>
    <t>House103</t>
  </si>
  <si>
    <t>House104</t>
  </si>
  <si>
    <t>Camillus</t>
  </si>
  <si>
    <t>House105</t>
  </si>
  <si>
    <t>Manlius</t>
  </si>
  <si>
    <t>House106</t>
  </si>
  <si>
    <t>House107</t>
  </si>
  <si>
    <t>House108</t>
  </si>
  <si>
    <t>House109</t>
  </si>
  <si>
    <t>House11</t>
  </si>
  <si>
    <t>House110</t>
  </si>
  <si>
    <t>House111</t>
  </si>
  <si>
    <t>House112</t>
  </si>
  <si>
    <t>House113</t>
  </si>
  <si>
    <t>House114</t>
  </si>
  <si>
    <t>House115</t>
  </si>
  <si>
    <t>House116</t>
  </si>
  <si>
    <t>House117</t>
  </si>
  <si>
    <t>House118</t>
  </si>
  <si>
    <t>House119</t>
  </si>
  <si>
    <t>House12</t>
  </si>
  <si>
    <t>House120</t>
  </si>
  <si>
    <t>House121</t>
  </si>
  <si>
    <t>House122</t>
  </si>
  <si>
    <t>House123</t>
  </si>
  <si>
    <t>House124</t>
  </si>
  <si>
    <t>House125</t>
  </si>
  <si>
    <t>House126</t>
  </si>
  <si>
    <t>House127</t>
  </si>
  <si>
    <t>House128</t>
  </si>
  <si>
    <t>House129</t>
  </si>
  <si>
    <t>House13</t>
  </si>
  <si>
    <t>House130</t>
  </si>
  <si>
    <t>House131</t>
  </si>
  <si>
    <t>House132</t>
  </si>
  <si>
    <t>House14</t>
  </si>
  <si>
    <t>House15</t>
  </si>
  <si>
    <t>House16</t>
  </si>
  <si>
    <t>House17</t>
  </si>
  <si>
    <t>House18</t>
  </si>
  <si>
    <t>House19</t>
  </si>
  <si>
    <t>House2</t>
  </si>
  <si>
    <t>House20</t>
  </si>
  <si>
    <t>House21</t>
  </si>
  <si>
    <t>House22</t>
  </si>
  <si>
    <t>House23</t>
  </si>
  <si>
    <t>House24</t>
  </si>
  <si>
    <t>House25</t>
  </si>
  <si>
    <t>House26</t>
  </si>
  <si>
    <t>House27</t>
  </si>
  <si>
    <t>House28</t>
  </si>
  <si>
    <t>House29</t>
  </si>
  <si>
    <t>House3</t>
  </si>
  <si>
    <t>House30</t>
  </si>
  <si>
    <t>House31</t>
  </si>
  <si>
    <t>House32</t>
  </si>
  <si>
    <t>House33</t>
  </si>
  <si>
    <t>House34</t>
  </si>
  <si>
    <t>House35</t>
  </si>
  <si>
    <t>House36</t>
  </si>
  <si>
    <t>House37</t>
  </si>
  <si>
    <t>House38</t>
  </si>
  <si>
    <t>House39</t>
  </si>
  <si>
    <t>House4</t>
  </si>
  <si>
    <t>House40</t>
  </si>
  <si>
    <t>House41</t>
  </si>
  <si>
    <t>House42</t>
  </si>
  <si>
    <t>House43</t>
  </si>
  <si>
    <t>House44</t>
  </si>
  <si>
    <t>House45</t>
  </si>
  <si>
    <t>House46</t>
  </si>
  <si>
    <t>House47</t>
  </si>
  <si>
    <t>House48</t>
  </si>
  <si>
    <t>House49</t>
  </si>
  <si>
    <t>House5</t>
  </si>
  <si>
    <t>House50</t>
  </si>
  <si>
    <t>House51</t>
  </si>
  <si>
    <t>House52</t>
  </si>
  <si>
    <t>House53</t>
  </si>
  <si>
    <t>House54</t>
  </si>
  <si>
    <t>House55</t>
  </si>
  <si>
    <t>House56</t>
  </si>
  <si>
    <t>House57</t>
  </si>
  <si>
    <t>House58</t>
  </si>
  <si>
    <t>House59</t>
  </si>
  <si>
    <t>House6</t>
  </si>
  <si>
    <t>House60</t>
  </si>
  <si>
    <t>House61</t>
  </si>
  <si>
    <t>House62</t>
  </si>
  <si>
    <t>House63</t>
  </si>
  <si>
    <t>House64</t>
  </si>
  <si>
    <t>House65</t>
  </si>
  <si>
    <t>House66</t>
  </si>
  <si>
    <t>House67</t>
  </si>
  <si>
    <t>House68</t>
  </si>
  <si>
    <t>House69</t>
  </si>
  <si>
    <t>House7</t>
  </si>
  <si>
    <t>House70</t>
  </si>
  <si>
    <t>House71</t>
  </si>
  <si>
    <t>House72</t>
  </si>
  <si>
    <t>House73</t>
  </si>
  <si>
    <t>House74</t>
  </si>
  <si>
    <t>House75</t>
  </si>
  <si>
    <t>House76</t>
  </si>
  <si>
    <t>House77</t>
  </si>
  <si>
    <t>House78</t>
  </si>
  <si>
    <t>House79</t>
  </si>
  <si>
    <t>House8</t>
  </si>
  <si>
    <t>House80</t>
  </si>
  <si>
    <t>House81</t>
  </si>
  <si>
    <t>House82</t>
  </si>
  <si>
    <t>House83</t>
  </si>
  <si>
    <t>House84</t>
  </si>
  <si>
    <t>House85</t>
  </si>
  <si>
    <t>House86</t>
  </si>
  <si>
    <t>House87</t>
  </si>
  <si>
    <t>House88</t>
  </si>
  <si>
    <t>House89</t>
  </si>
  <si>
    <t>House9</t>
  </si>
  <si>
    <t>House90</t>
  </si>
  <si>
    <t>House91</t>
  </si>
  <si>
    <t>House92</t>
  </si>
  <si>
    <t>House93</t>
  </si>
  <si>
    <t>House94</t>
  </si>
  <si>
    <t>House95</t>
  </si>
  <si>
    <t>House96</t>
  </si>
  <si>
    <t>House97</t>
  </si>
  <si>
    <t>House98</t>
  </si>
  <si>
    <t>House99</t>
  </si>
  <si>
    <t>Pear Company Sales - February 2023</t>
  </si>
  <si>
    <t>Monthly Goal:</t>
  </si>
  <si>
    <t>Sales Person</t>
  </si>
  <si>
    <t>Week 1</t>
  </si>
  <si>
    <t>Week 2</t>
  </si>
  <si>
    <t>Week 3</t>
  </si>
  <si>
    <t>Week 4</t>
  </si>
  <si>
    <t>Totals</t>
  </si>
  <si>
    <t>Was Goal Met?</t>
  </si>
  <si>
    <t>S. Sam</t>
  </si>
  <si>
    <t>E. Brown</t>
  </si>
  <si>
    <t>W. Dani</t>
  </si>
  <si>
    <t>M. Mayer</t>
  </si>
  <si>
    <t>S. Sandberg</t>
  </si>
  <si>
    <t>A. John</t>
  </si>
  <si>
    <t>Total Sales:</t>
  </si>
  <si>
    <t>Department Bonus of $850 per person</t>
  </si>
  <si>
    <t>Average Sales:</t>
  </si>
  <si>
    <t>Max Sales:</t>
  </si>
  <si>
    <t>Min Sales:</t>
  </si>
  <si>
    <t>Count of Sales:</t>
  </si>
  <si>
    <t>Pear Company - Q1 Expenses</t>
  </si>
  <si>
    <t>Division</t>
  </si>
  <si>
    <t>Category</t>
  </si>
  <si>
    <t>January</t>
  </si>
  <si>
    <t>February</t>
  </si>
  <si>
    <t>March</t>
  </si>
  <si>
    <t>Total Expenses</t>
  </si>
  <si>
    <t>East</t>
  </si>
  <si>
    <t>Technical Support</t>
  </si>
  <si>
    <t>Telephone</t>
  </si>
  <si>
    <t>Copying</t>
  </si>
  <si>
    <t>Overhead</t>
  </si>
  <si>
    <t>Software</t>
  </si>
  <si>
    <t>Maintenance</t>
  </si>
  <si>
    <t>Supplies</t>
  </si>
  <si>
    <t>Telemarketing</t>
  </si>
  <si>
    <t>Contractors</t>
  </si>
  <si>
    <t>Total Expense</t>
  </si>
  <si>
    <t>Consultants</t>
  </si>
  <si>
    <t>Rent</t>
  </si>
  <si>
    <t>Miscellaneous</t>
  </si>
  <si>
    <t>Advertising</t>
  </si>
  <si>
    <t>Clerical Support</t>
  </si>
  <si>
    <t>North</t>
  </si>
  <si>
    <t>AVG. Expense</t>
  </si>
  <si>
    <t>South</t>
  </si>
  <si>
    <t>Salaries</t>
  </si>
  <si>
    <t>West</t>
  </si>
  <si>
    <t>Customer Name</t>
  </si>
  <si>
    <t>Service Type</t>
  </si>
  <si>
    <t>Date</t>
  </si>
  <si>
    <t>Fife, Grant</t>
  </si>
  <si>
    <t>Tire Rotation</t>
  </si>
  <si>
    <t>Pruitt, Barbara</t>
  </si>
  <si>
    <t>Oil Change</t>
  </si>
  <si>
    <t>Horn, Frances</t>
  </si>
  <si>
    <t>30k mile service</t>
  </si>
  <si>
    <t>Barret, Alicia</t>
  </si>
  <si>
    <t>Brake Pads</t>
  </si>
  <si>
    <t>Larson, Lynn</t>
  </si>
  <si>
    <t>Snook, Anthony</t>
  </si>
  <si>
    <t>Transmission flush</t>
  </si>
  <si>
    <t>Brown,Charity</t>
  </si>
  <si>
    <t>One-time Only Customers</t>
  </si>
  <si>
    <t>Region</t>
  </si>
  <si>
    <t>Sales Rep</t>
  </si>
  <si>
    <t>Product</t>
  </si>
  <si>
    <t>Units</t>
  </si>
  <si>
    <t>Sorted</t>
  </si>
  <si>
    <t>Apple</t>
  </si>
  <si>
    <t>Fred</t>
  </si>
  <si>
    <t>Grape</t>
  </si>
  <si>
    <t>Amy</t>
  </si>
  <si>
    <t>Pear</t>
  </si>
  <si>
    <t>Sal</t>
  </si>
  <si>
    <t>Banana</t>
  </si>
  <si>
    <t>Fritz</t>
  </si>
  <si>
    <t>Sravan</t>
  </si>
  <si>
    <t xml:space="preserve">Sales Transactions </t>
  </si>
  <si>
    <t xml:space="preserve">North </t>
  </si>
  <si>
    <t>Stravan</t>
  </si>
  <si>
    <t>Sales Figures</t>
  </si>
  <si>
    <t>Salesperson</t>
  </si>
  <si>
    <t>R.Smith</t>
  </si>
  <si>
    <t>H. James</t>
  </si>
  <si>
    <t>S.O'Brian</t>
  </si>
  <si>
    <t>L. Carrie</t>
  </si>
  <si>
    <t>K. Dunn</t>
  </si>
  <si>
    <t>May</t>
  </si>
  <si>
    <t>June</t>
  </si>
  <si>
    <t>July</t>
  </si>
  <si>
    <t>Aug.</t>
  </si>
  <si>
    <t>Sept.</t>
  </si>
  <si>
    <t>Oct.</t>
  </si>
  <si>
    <t>Albertson, Kathy</t>
  </si>
  <si>
    <t>Allenson, Carol</t>
  </si>
  <si>
    <t>Altman, Zoey</t>
  </si>
  <si>
    <t>Bittiman, William</t>
  </si>
  <si>
    <t>Brennan, Michael</t>
  </si>
  <si>
    <t>Carlson, David</t>
  </si>
  <si>
    <t>Collman, Harry</t>
  </si>
  <si>
    <t>Counts, Elizabeth</t>
  </si>
  <si>
    <t>David, Chloe</t>
  </si>
  <si>
    <t>Davis, William</t>
  </si>
  <si>
    <t>Dumlao, Richard</t>
  </si>
  <si>
    <t>Farmer, Kim</t>
  </si>
  <si>
    <t>Ferguson, Elizabeth</t>
  </si>
  <si>
    <t>Flores, Tia</t>
  </si>
  <si>
    <t>Ford, Victor</t>
  </si>
  <si>
    <t>Hodges, Melissa</t>
  </si>
  <si>
    <t>Jameson, Robinson</t>
  </si>
  <si>
    <t>Kellerman, Frances</t>
  </si>
  <si>
    <t>Mark, Katharine</t>
  </si>
  <si>
    <t>Morrison, Thomas</t>
  </si>
  <si>
    <t>Moss, Pete</t>
  </si>
  <si>
    <t>Paul, Henry David</t>
  </si>
  <si>
    <t>Post, Melissa</t>
  </si>
  <si>
    <t>Robinson, Betty</t>
  </si>
  <si>
    <t>Shadow, Elizabeth</t>
  </si>
  <si>
    <t>Smith, Harold</t>
  </si>
  <si>
    <t>Thomas, Robert</t>
  </si>
  <si>
    <t>Thompson, Shannon</t>
  </si>
  <si>
    <t>Walters, Chris</t>
  </si>
  <si>
    <t>Zimmerman, Kate</t>
  </si>
  <si>
    <t>Order Details for December 2023</t>
  </si>
  <si>
    <t>Order ID</t>
  </si>
  <si>
    <t>Order Date</t>
  </si>
  <si>
    <t>Customer ID</t>
  </si>
  <si>
    <t>Address</t>
  </si>
  <si>
    <t>City</t>
  </si>
  <si>
    <t>State</t>
  </si>
  <si>
    <t>Country/Region</t>
  </si>
  <si>
    <t>Shipped Date</t>
  </si>
  <si>
    <t>Shipper Name</t>
  </si>
  <si>
    <t>Ship Name</t>
  </si>
  <si>
    <t>Ship City</t>
  </si>
  <si>
    <t>Ship State</t>
  </si>
  <si>
    <t>Ship Country/Region</t>
  </si>
  <si>
    <t>Product Name</t>
  </si>
  <si>
    <t>Unit Price</t>
  </si>
  <si>
    <t>Quantity</t>
  </si>
  <si>
    <t>Revenue</t>
  </si>
  <si>
    <t>Shipping Fee</t>
  </si>
  <si>
    <t>Company AA</t>
  </si>
  <si>
    <t>789 27th Street</t>
  </si>
  <si>
    <t>Las Vegas</t>
  </si>
  <si>
    <t>NV</t>
  </si>
  <si>
    <t>USA</t>
  </si>
  <si>
    <t>Mariya Sergienko</t>
  </si>
  <si>
    <t>Shipping Company B</t>
  </si>
  <si>
    <t>Karen Toh</t>
  </si>
  <si>
    <t>Beer</t>
  </si>
  <si>
    <t>Beverages</t>
  </si>
  <si>
    <t>Dried Plums</t>
  </si>
  <si>
    <t>Dried Fruit &amp; Nuts</t>
  </si>
  <si>
    <t>Company D</t>
  </si>
  <si>
    <t>123 4th Street</t>
  </si>
  <si>
    <t>New York</t>
  </si>
  <si>
    <t>NY</t>
  </si>
  <si>
    <t>Andrew Cencini</t>
  </si>
  <si>
    <t>Shipping Company A</t>
  </si>
  <si>
    <t>Christina Lee</t>
  </si>
  <si>
    <t>Dried Pears</t>
  </si>
  <si>
    <t>Dried Apples</t>
  </si>
  <si>
    <t>Company L</t>
  </si>
  <si>
    <t>123 12th Street</t>
  </si>
  <si>
    <t>John Edwards</t>
  </si>
  <si>
    <t>Chai</t>
  </si>
  <si>
    <t>Coffee</t>
  </si>
  <si>
    <t>Company H</t>
  </si>
  <si>
    <t>123 8th Street</t>
  </si>
  <si>
    <t>Portland</t>
  </si>
  <si>
    <t>OR</t>
  </si>
  <si>
    <t>Nancy Freehafer</t>
  </si>
  <si>
    <t>Shipping Company C</t>
  </si>
  <si>
    <t>Elizabeth Andersen</t>
  </si>
  <si>
    <t>Chocolate Biscuits Mix</t>
  </si>
  <si>
    <t>Baked Goods &amp; Mixes</t>
  </si>
  <si>
    <t>Company CC</t>
  </si>
  <si>
    <t>789 29th Street</t>
  </si>
  <si>
    <t>Denver</t>
  </si>
  <si>
    <t>CO</t>
  </si>
  <si>
    <t>Jan Kotas</t>
  </si>
  <si>
    <t>Soo Jung Lee</t>
  </si>
  <si>
    <t>Chocolate</t>
  </si>
  <si>
    <t>Candy</t>
  </si>
  <si>
    <t>Company C</t>
  </si>
  <si>
    <t>123 3rd Street</t>
  </si>
  <si>
    <t>Los Angelas</t>
  </si>
  <si>
    <t>CA</t>
  </si>
  <si>
    <t>Thomas Axerr</t>
  </si>
  <si>
    <t>Clam Chowder</t>
  </si>
  <si>
    <t>Soups</t>
  </si>
  <si>
    <t>Company F</t>
  </si>
  <si>
    <t>123 6th Street</t>
  </si>
  <si>
    <t>Milwaukee</t>
  </si>
  <si>
    <t>WI</t>
  </si>
  <si>
    <t>Michael Neipper</t>
  </si>
  <si>
    <t>Francisco Pérez-Olaeta</t>
  </si>
  <si>
    <t>Curry Sauce</t>
  </si>
  <si>
    <t>Sauces</t>
  </si>
  <si>
    <t>Company BB</t>
  </si>
  <si>
    <t>789 28th Street</t>
  </si>
  <si>
    <t>Memphis</t>
  </si>
  <si>
    <t>TN</t>
  </si>
  <si>
    <t>Anne Larsen</t>
  </si>
  <si>
    <t>Amritansh Raghav</t>
  </si>
  <si>
    <t>Company J</t>
  </si>
  <si>
    <t>123 10th Street</t>
  </si>
  <si>
    <t>Chicago</t>
  </si>
  <si>
    <t>IL</t>
  </si>
  <si>
    <t>Laura Giussani</t>
  </si>
  <si>
    <t>Roland Wacker</t>
  </si>
  <si>
    <t>Green Tea</t>
  </si>
  <si>
    <t>Company G</t>
  </si>
  <si>
    <t>123 7th Street</t>
  </si>
  <si>
    <t>Boise</t>
  </si>
  <si>
    <t>ID</t>
  </si>
  <si>
    <t>Ming-Yang Xie</t>
  </si>
  <si>
    <t>Boysenberry Spread</t>
  </si>
  <si>
    <t>Jams, Preserves</t>
  </si>
  <si>
    <t>Cajun Seasoning</t>
  </si>
  <si>
    <t>Condiments</t>
  </si>
  <si>
    <t>Company K</t>
  </si>
  <si>
    <t>123 11th Street</t>
  </si>
  <si>
    <t>Miami</t>
  </si>
  <si>
    <t>FL</t>
  </si>
  <si>
    <t>Peter Krschne</t>
  </si>
  <si>
    <t>Company A</t>
  </si>
  <si>
    <t>123 1st Street</t>
  </si>
  <si>
    <t>Seattle</t>
  </si>
  <si>
    <t>WA</t>
  </si>
  <si>
    <t>Anna Bedecs</t>
  </si>
  <si>
    <t>Crab Meat</t>
  </si>
  <si>
    <t>Canned Meat</t>
  </si>
  <si>
    <t>Company I</t>
  </si>
  <si>
    <t>123 9th Street</t>
  </si>
  <si>
    <t>Salt Lake City</t>
  </si>
  <si>
    <t>UT</t>
  </si>
  <si>
    <t>Robert Zare</t>
  </si>
  <si>
    <t>Sven Mortensen</t>
  </si>
  <si>
    <t>Ravioli</t>
  </si>
  <si>
    <t>Pasta</t>
  </si>
  <si>
    <t>Mozzarella</t>
  </si>
  <si>
    <t>Dairy Products</t>
  </si>
  <si>
    <t>Company Y</t>
  </si>
  <si>
    <t>789 25th Street</t>
  </si>
  <si>
    <t>John Rodman</t>
  </si>
  <si>
    <t>Scones</t>
  </si>
  <si>
    <t>Company Z</t>
  </si>
  <si>
    <t>789 26th Street</t>
  </si>
  <si>
    <t>Run Liu</t>
  </si>
  <si>
    <t>Olive Oil</t>
  </si>
  <si>
    <t>Oil</t>
  </si>
  <si>
    <t>Marmalade</t>
  </si>
  <si>
    <t>Long Grain Rice</t>
  </si>
  <si>
    <t>Grains</t>
  </si>
  <si>
    <t>Syrup</t>
  </si>
  <si>
    <t>Almonds</t>
  </si>
  <si>
    <t>Fruit Cocktail</t>
  </si>
  <si>
    <t>Fruit &amp; Veg</t>
  </si>
  <si>
    <t>Gnocchi</t>
  </si>
  <si>
    <t>My Grocery Store Chain</t>
  </si>
  <si>
    <t>Store Name</t>
  </si>
  <si>
    <t>Report_Date</t>
  </si>
  <si>
    <t>Reported_Sales</t>
  </si>
  <si>
    <t>INSTRUCTIONS</t>
  </si>
  <si>
    <t>Kosher Grocer</t>
  </si>
  <si>
    <t>Uptown</t>
  </si>
  <si>
    <t>Insert a pivot table (to a new sheet)</t>
  </si>
  <si>
    <t>Midtown</t>
  </si>
  <si>
    <t>Rename the sheet as Pivot2</t>
  </si>
  <si>
    <t>Downtown</t>
  </si>
  <si>
    <t>Name the table as StoreSales</t>
  </si>
  <si>
    <t>Suburb</t>
  </si>
  <si>
    <t>Apply the accounting number format</t>
  </si>
  <si>
    <t>Answer the following questions</t>
  </si>
  <si>
    <t>Highest grossing store:</t>
  </si>
  <si>
    <t>Highest grossing Region:</t>
  </si>
  <si>
    <t>Total sales for Kosher Grocer and Gourmet Grocer:</t>
  </si>
  <si>
    <t>Rite Grocer</t>
  </si>
  <si>
    <t>Gourmet Grocer</t>
  </si>
  <si>
    <t>Fair Grocer</t>
  </si>
  <si>
    <t>Daou'd</t>
  </si>
  <si>
    <t>Row Labels</t>
  </si>
  <si>
    <t>Grand Total</t>
  </si>
  <si>
    <t xml:space="preserve"> </t>
  </si>
  <si>
    <t>Gross Pay</t>
  </si>
  <si>
    <t>Hourly</t>
  </si>
  <si>
    <t>Sum of Square Feet</t>
  </si>
  <si>
    <t>Count of House</t>
  </si>
  <si>
    <t>Sum of Week 1</t>
  </si>
  <si>
    <t>Sum of Week 4</t>
  </si>
  <si>
    <t>Sum of Week 3</t>
  </si>
  <si>
    <t>Sum of Reported_Sales</t>
  </si>
  <si>
    <t xml:space="preserve">14065763 and 13219917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</si>
</sst>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&quot;$&quot;#,##0.00"/>
    <numFmt numFmtId="165" formatCode="_(* #,##0_);_(* \(#,##0\);_(* &quot;-&quot;??_);_(@_)"/>
    <numFmt numFmtId="166" formatCode="_(&quot;$&quot;* #,##0_);_(&quot;$&quot;* \(#,##0\);_(&quot;$&quot;* &quot;-&quot;??_);_(@_)"/>
    <numFmt numFmtId="167" formatCode="&quot;$&quot;#,##0"/>
    <numFmt numFmtId="168" formatCode="0.00_);[Red]\(0.00\)"/>
    <numFmt numFmtId="169" formatCode="_(* #,##0_);_(* \(#,##0\);_(* &quot;-&quot;_);_(@_)"/>
    <numFmt numFmtId="170" formatCode="_(&quot;$&quot;* #,##0.00_);_(&quot;$&quot;* \(#,##0.00\);_(&quot;$&quot;* &quot;-&quot;??_);_(@_)"/>
    <numFmt numFmtId="171" formatCode="_(* #,##0.00_);_(* \(#,##0.00\);_(* &quot;-&quot;??_);_(@_)"/>
    <numFmt numFmtId="172" formatCode="[$-409]mmmm\ yyyy;@"/>
    <numFmt numFmtId="173" formatCode="mm/dd/yy;@"/>
  </numFmts>
  <fonts count="41" x14ac:knownFonts="1">
    <font>
      <sz val="12"/>
      <name val="Courier New"/>
    </font>
    <font>
      <sz val="10"/>
      <name val="Arial"/>
    </font>
    <font>
      <sz val="18"/>
      <color rgb="FFFFFFFF"/>
      <name val="Calibri"/>
    </font>
    <font>
      <b/>
      <sz val="12"/>
      <color rgb="FF000000"/>
      <name val="Courier New"/>
    </font>
    <font>
      <sz val="12"/>
      <name val="Calibri"/>
    </font>
    <font>
      <sz val="11"/>
      <color rgb="FF000000"/>
      <name val="Calibri"/>
    </font>
    <font>
      <sz val="12"/>
      <color rgb="FF000000"/>
      <name val="Courier New"/>
    </font>
    <font>
      <sz val="14"/>
      <color rgb="FFFFFFFF"/>
      <name val="Calibri"/>
    </font>
    <font>
      <sz val="12"/>
      <color rgb="FF000000"/>
      <name val="Calibri"/>
    </font>
    <font>
      <sz val="11"/>
      <name val="Calibri"/>
    </font>
    <font>
      <b/>
      <sz val="18"/>
      <color rgb="FF435369"/>
      <name val="Calibri Light"/>
    </font>
    <font>
      <b/>
      <sz val="14"/>
      <color rgb="FF435369"/>
      <name val="Calibri"/>
    </font>
    <font>
      <sz val="12"/>
      <color rgb="FF3F3F76"/>
      <name val="Calibri"/>
    </font>
    <font>
      <b/>
      <sz val="12"/>
      <color rgb="FF000000"/>
      <name val="Calibri"/>
    </font>
    <font>
      <sz val="10"/>
      <name val="Arial"/>
    </font>
    <font>
      <b/>
      <sz val="12"/>
      <name val="Calibri"/>
    </font>
    <font>
      <b/>
      <sz val="12"/>
      <color rgb="FF3F3F3F"/>
      <name val="Calibri"/>
    </font>
    <font>
      <b/>
      <sz val="11"/>
      <color rgb="FF000000"/>
      <name val="Calibri"/>
    </font>
    <font>
      <b/>
      <sz val="11"/>
      <name val="Calibri"/>
    </font>
    <font>
      <sz val="16"/>
      <color rgb="FFFFFFFF"/>
      <name val="Calibri"/>
    </font>
    <font>
      <b/>
      <sz val="12"/>
      <color rgb="FFFFFFFF"/>
      <name val="Calibri"/>
    </font>
    <font>
      <sz val="11"/>
      <color rgb="FF3F3F76"/>
      <name val="Calibri"/>
    </font>
    <font>
      <b/>
      <sz val="11"/>
      <color rgb="FF3F3F3F"/>
      <name val="Calibri"/>
    </font>
    <font>
      <sz val="12"/>
      <color rgb="FF000000"/>
      <name val="Calibri"/>
    </font>
    <font>
      <sz val="12"/>
      <color rgb="FFFFFFFF"/>
      <name val="Calibri"/>
    </font>
    <font>
      <sz val="18"/>
      <color rgb="FF435369"/>
      <name val="Calibri Light"/>
    </font>
    <font>
      <b/>
      <sz val="11"/>
      <color rgb="FF435369"/>
      <name val="Calibri"/>
    </font>
    <font>
      <b/>
      <sz val="18"/>
      <color rgb="FF435369"/>
      <name val="Calibri Light"/>
    </font>
    <font>
      <b/>
      <sz val="12"/>
      <color rgb="FF435369"/>
      <name val="Calibri"/>
    </font>
    <font>
      <u/>
      <sz val="11"/>
      <color rgb="FF0463C1"/>
      <name val="Calibri"/>
    </font>
    <font>
      <b/>
      <sz val="14"/>
      <color rgb="FF000000"/>
      <name val="Calibri"/>
    </font>
    <font>
      <sz val="12"/>
      <color rgb="FF000000"/>
      <name val="Calibri"/>
    </font>
    <font>
      <sz val="14"/>
      <color rgb="FF000000"/>
      <name val="Calibri"/>
    </font>
    <font>
      <b/>
      <sz val="11"/>
      <color rgb="FF3F3F3F"/>
      <name val="Calibri"/>
    </font>
    <font>
      <sz val="11"/>
      <color rgb="FFFFFFFF"/>
      <name val="Calibri"/>
    </font>
    <font>
      <b/>
      <sz val="13"/>
      <color rgb="FF435369"/>
      <name val="Calibri"/>
    </font>
    <font>
      <sz val="11"/>
      <color rgb="FFFFFFFF"/>
      <name val="Calibri"/>
    </font>
    <font>
      <b/>
      <sz val="12"/>
      <color theme="1"/>
      <name val="Courier New"/>
    </font>
    <font>
      <b/>
      <sz val="10"/>
      <name val="Arial"/>
      <family val="2"/>
    </font>
    <font>
      <sz val="18"/>
      <color rgb="FFFFFFFF"/>
      <name val="Calibri"/>
      <family val="2"/>
    </font>
    <font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4473C4"/>
      </patternFill>
    </fill>
    <fill>
      <patternFill patternType="solid">
        <fgColor rgb="FFFFCC99"/>
      </patternFill>
    </fill>
    <fill>
      <patternFill patternType="solid">
        <fgColor rgb="FFFFF2CB"/>
      </patternFill>
    </fill>
    <fill>
      <patternFill patternType="solid">
        <fgColor rgb="FFB4C7E7"/>
      </patternFill>
    </fill>
    <fill>
      <patternFill patternType="solid">
        <fgColor rgb="FFF2F2F2"/>
      </patternFill>
    </fill>
    <fill>
      <patternFill patternType="solid">
        <fgColor rgb="FFEDEDED"/>
      </patternFill>
    </fill>
    <fill>
      <patternFill patternType="solid">
        <fgColor rgb="FF70AD46"/>
      </patternFill>
    </fill>
    <fill>
      <patternFill patternType="solid">
        <fgColor rgb="FF70AD46"/>
        <bgColor rgb="FF70AD46"/>
      </patternFill>
    </fill>
    <fill>
      <patternFill patternType="solid">
        <fgColor rgb="FFD8D8D8"/>
        <bgColor indexed="64"/>
      </patternFill>
    </fill>
    <fill>
      <patternFill patternType="solid">
        <fgColor rgb="FFDBDBDB"/>
      </patternFill>
    </fill>
    <fill>
      <patternFill patternType="solid">
        <fgColor rgb="FFE2EFD9"/>
      </patternFill>
    </fill>
    <fill>
      <patternFill patternType="solid">
        <fgColor rgb="FFFBE4D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ck">
        <color rgb="FFA1B9E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rgb="FF8FABDB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A8D08E"/>
      </left>
      <right/>
      <top style="thin">
        <color rgb="FFA8D08E"/>
      </top>
      <bottom style="thin">
        <color rgb="FFA8D08E"/>
      </bottom>
      <diagonal/>
    </border>
    <border>
      <left/>
      <right/>
      <top style="thin">
        <color rgb="FFA8D08E"/>
      </top>
      <bottom style="thin">
        <color rgb="FFA8D08E"/>
      </bottom>
      <diagonal/>
    </border>
    <border>
      <left/>
      <right style="thin">
        <color rgb="FFA8D08E"/>
      </right>
      <top style="thin">
        <color rgb="FFA8D08E"/>
      </top>
      <bottom style="thin">
        <color rgb="FFA8D08E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0">
    <xf numFmtId="0" fontId="0" fillId="0" borderId="0">
      <alignment vertical="center"/>
    </xf>
    <xf numFmtId="0" fontId="1" fillId="0" borderId="0">
      <protection locked="0"/>
    </xf>
    <xf numFmtId="0" fontId="34" fillId="2" borderId="0">
      <alignment vertical="top"/>
      <protection locked="0"/>
    </xf>
    <xf numFmtId="0" fontId="5" fillId="0" borderId="0">
      <protection locked="0"/>
    </xf>
    <xf numFmtId="171" fontId="5" fillId="0" borderId="0">
      <alignment vertical="top"/>
      <protection locked="0"/>
    </xf>
    <xf numFmtId="0" fontId="14" fillId="0" borderId="0">
      <protection locked="0"/>
    </xf>
    <xf numFmtId="0" fontId="25" fillId="0" borderId="0">
      <alignment vertical="top"/>
      <protection locked="0"/>
    </xf>
    <xf numFmtId="0" fontId="35" fillId="0" borderId="3">
      <alignment vertical="top"/>
      <protection locked="0"/>
    </xf>
    <xf numFmtId="0" fontId="12" fillId="3" borderId="4">
      <alignment vertical="top"/>
      <protection locked="0"/>
    </xf>
    <xf numFmtId="0" fontId="26" fillId="0" borderId="5">
      <alignment vertical="top"/>
      <protection locked="0"/>
    </xf>
    <xf numFmtId="0" fontId="5" fillId="4" borderId="0">
      <alignment vertical="top"/>
      <protection locked="0"/>
    </xf>
    <xf numFmtId="0" fontId="26" fillId="0" borderId="0">
      <alignment vertical="top"/>
      <protection locked="0"/>
    </xf>
    <xf numFmtId="170" fontId="14" fillId="0" borderId="0">
      <alignment vertical="top"/>
      <protection locked="0"/>
    </xf>
    <xf numFmtId="0" fontId="22" fillId="6" borderId="10">
      <alignment vertical="top"/>
      <protection locked="0"/>
    </xf>
    <xf numFmtId="0" fontId="5" fillId="7" borderId="0">
      <alignment vertical="top"/>
      <protection locked="0"/>
    </xf>
    <xf numFmtId="0" fontId="14" fillId="0" borderId="0">
      <protection locked="0"/>
    </xf>
    <xf numFmtId="0" fontId="5" fillId="11" borderId="0">
      <alignment vertical="top"/>
      <protection locked="0"/>
    </xf>
    <xf numFmtId="0" fontId="5" fillId="12" borderId="0">
      <alignment vertical="top"/>
      <protection locked="0"/>
    </xf>
    <xf numFmtId="170" fontId="14" fillId="0" borderId="0">
      <alignment vertical="top"/>
      <protection locked="0"/>
    </xf>
    <xf numFmtId="0" fontId="5" fillId="13" borderId="0">
      <alignment vertical="top"/>
      <protection locked="0"/>
    </xf>
    <xf numFmtId="0" fontId="36" fillId="2" borderId="0">
      <alignment vertical="top"/>
      <protection locked="0"/>
    </xf>
    <xf numFmtId="0" fontId="21" fillId="3" borderId="4">
      <alignment vertical="top"/>
      <protection locked="0"/>
    </xf>
    <xf numFmtId="0" fontId="23" fillId="0" borderId="0">
      <protection locked="0"/>
    </xf>
    <xf numFmtId="0" fontId="24" fillId="2" borderId="0">
      <alignment vertical="top"/>
      <protection locked="0"/>
    </xf>
    <xf numFmtId="0" fontId="24" fillId="8" borderId="0">
      <alignment vertical="top"/>
      <protection locked="0"/>
    </xf>
    <xf numFmtId="0" fontId="26" fillId="0" borderId="0">
      <alignment vertical="top"/>
      <protection locked="0"/>
    </xf>
    <xf numFmtId="0" fontId="12" fillId="3" borderId="4">
      <alignment vertical="top"/>
      <protection locked="0"/>
    </xf>
    <xf numFmtId="0" fontId="29" fillId="0" borderId="0">
      <alignment vertical="top"/>
      <protection locked="0"/>
    </xf>
    <xf numFmtId="170" fontId="5" fillId="0" borderId="0">
      <alignment vertical="top"/>
      <protection locked="0"/>
    </xf>
    <xf numFmtId="0" fontId="33" fillId="6" borderId="10">
      <alignment vertical="top"/>
      <protection locked="0"/>
    </xf>
  </cellStyleXfs>
  <cellXfs count="111">
    <xf numFmtId="0" fontId="0" fillId="0" borderId="0" xfId="0">
      <alignment vertical="center"/>
    </xf>
    <xf numFmtId="0" fontId="1" fillId="0" borderId="0" xfId="1" applyAlignment="1" applyProtection="1"/>
    <xf numFmtId="0" fontId="3" fillId="0" borderId="0" xfId="0" applyFont="1" applyAlignment="1"/>
    <xf numFmtId="0" fontId="4" fillId="0" borderId="0" xfId="1" applyFont="1" applyAlignment="1" applyProtection="1">
      <alignment horizontal="center"/>
    </xf>
    <xf numFmtId="14" fontId="4" fillId="0" borderId="0" xfId="1" applyNumberFormat="1" applyFont="1" applyAlignment="1" applyProtection="1">
      <alignment horizontal="center"/>
    </xf>
    <xf numFmtId="164" fontId="4" fillId="0" borderId="0" xfId="1" applyNumberFormat="1" applyFont="1" applyAlignment="1" applyProtection="1">
      <alignment horizontal="center"/>
    </xf>
    <xf numFmtId="0" fontId="5" fillId="0" borderId="0" xfId="3" applyAlignment="1" applyProtection="1"/>
    <xf numFmtId="165" fontId="6" fillId="0" borderId="0" xfId="4" applyNumberFormat="1" applyFont="1" applyAlignment="1" applyProtection="1"/>
    <xf numFmtId="0" fontId="7" fillId="2" borderId="1" xfId="2" applyFont="1" applyBorder="1" applyAlignment="1" applyProtection="1">
      <alignment horizontal="center"/>
    </xf>
    <xf numFmtId="165" fontId="7" fillId="2" borderId="1" xfId="2" applyNumberFormat="1" applyFont="1" applyBorder="1" applyAlignment="1" applyProtection="1">
      <alignment horizontal="center"/>
    </xf>
    <xf numFmtId="0" fontId="8" fillId="0" borderId="0" xfId="3" applyFont="1" applyAlignment="1" applyProtection="1">
      <alignment horizontal="center"/>
    </xf>
    <xf numFmtId="165" fontId="8" fillId="0" borderId="0" xfId="4" applyNumberFormat="1" applyFont="1" applyAlignment="1" applyProtection="1">
      <alignment horizontal="center"/>
    </xf>
    <xf numFmtId="165" fontId="8" fillId="0" borderId="0" xfId="3" applyNumberFormat="1" applyFont="1" applyAlignment="1" applyProtection="1">
      <alignment horizontal="center"/>
    </xf>
    <xf numFmtId="0" fontId="9" fillId="0" borderId="0" xfId="5" applyFont="1" applyAlignment="1" applyProtection="1"/>
    <xf numFmtId="0" fontId="10" fillId="0" borderId="0" xfId="6" applyFont="1" applyBorder="1" applyAlignment="1" applyProtection="1">
      <alignment horizontal="center"/>
    </xf>
    <xf numFmtId="0" fontId="11" fillId="0" borderId="3" xfId="7" applyFont="1" applyAlignment="1" applyProtection="1">
      <alignment horizontal="right"/>
    </xf>
    <xf numFmtId="164" fontId="12" fillId="3" borderId="4" xfId="8" applyNumberFormat="1" applyAlignment="1" applyProtection="1"/>
    <xf numFmtId="0" fontId="13" fillId="4" borderId="5" xfId="9" applyFont="1" applyFill="1" applyAlignment="1" applyProtection="1">
      <alignment horizontal="center"/>
    </xf>
    <xf numFmtId="0" fontId="4" fillId="0" borderId="0" xfId="5" applyFont="1" applyAlignment="1" applyProtection="1"/>
    <xf numFmtId="0" fontId="13" fillId="4" borderId="6" xfId="10" applyFont="1" applyBorder="1" applyAlignment="1" applyProtection="1">
      <alignment horizontal="center"/>
    </xf>
    <xf numFmtId="0" fontId="14" fillId="0" borderId="0" xfId="5" applyAlignment="1" applyProtection="1"/>
    <xf numFmtId="0" fontId="13" fillId="5" borderId="7" xfId="11" applyFont="1" applyFill="1" applyBorder="1" applyAlignment="1" applyProtection="1">
      <alignment horizontal="right"/>
    </xf>
    <xf numFmtId="166" fontId="4" fillId="0" borderId="8" xfId="12" applyNumberFormat="1" applyFont="1" applyBorder="1" applyAlignment="1" applyProtection="1">
      <alignment horizontal="left"/>
    </xf>
    <xf numFmtId="167" fontId="15" fillId="0" borderId="9" xfId="12" applyNumberFormat="1" applyFont="1" applyBorder="1" applyAlignment="1" applyProtection="1">
      <alignment horizontal="center"/>
    </xf>
    <xf numFmtId="168" fontId="16" fillId="6" borderId="10" xfId="13" applyNumberFormat="1" applyFont="1" applyAlignment="1" applyProtection="1">
      <alignment horizontal="center"/>
    </xf>
    <xf numFmtId="0" fontId="13" fillId="5" borderId="11" xfId="11" applyFont="1" applyFill="1" applyBorder="1" applyAlignment="1" applyProtection="1">
      <alignment horizontal="right"/>
    </xf>
    <xf numFmtId="166" fontId="4" fillId="0" borderId="12" xfId="12" applyNumberFormat="1" applyFont="1" applyBorder="1" applyAlignment="1" applyProtection="1">
      <alignment horizontal="left"/>
    </xf>
    <xf numFmtId="0" fontId="13" fillId="5" borderId="13" xfId="11" applyFont="1" applyFill="1" applyBorder="1" applyAlignment="1" applyProtection="1">
      <alignment horizontal="right"/>
    </xf>
    <xf numFmtId="166" fontId="4" fillId="0" borderId="14" xfId="12" applyNumberFormat="1" applyFont="1" applyBorder="1" applyAlignment="1" applyProtection="1">
      <alignment horizontal="left"/>
    </xf>
    <xf numFmtId="167" fontId="18" fillId="0" borderId="8" xfId="5" applyNumberFormat="1" applyFont="1" applyBorder="1" applyAlignment="1" applyProtection="1">
      <alignment horizontal="right" vertical="center"/>
    </xf>
    <xf numFmtId="0" fontId="17" fillId="7" borderId="8" xfId="14" applyFont="1" applyBorder="1" applyAlignment="1" applyProtection="1">
      <alignment vertical="top" wrapText="1"/>
    </xf>
    <xf numFmtId="0" fontId="9" fillId="0" borderId="8" xfId="5" applyFont="1" applyBorder="1" applyAlignment="1" applyProtection="1">
      <alignment horizontal="center" vertical="center"/>
    </xf>
    <xf numFmtId="0" fontId="9" fillId="0" borderId="0" xfId="15" applyFont="1" applyAlignment="1" applyProtection="1"/>
    <xf numFmtId="0" fontId="9" fillId="0" borderId="0" xfId="15" applyFont="1" applyAlignment="1" applyProtection="1">
      <alignment horizontal="right"/>
    </xf>
    <xf numFmtId="169" fontId="13" fillId="0" borderId="8" xfId="16" applyNumberFormat="1" applyFont="1" applyFill="1" applyBorder="1" applyAlignment="1" applyProtection="1">
      <alignment horizontal="center"/>
    </xf>
    <xf numFmtId="0" fontId="13" fillId="0" borderId="8" xfId="16" applyFont="1" applyFill="1" applyBorder="1" applyAlignment="1" applyProtection="1">
      <alignment horizontal="center"/>
    </xf>
    <xf numFmtId="0" fontId="18" fillId="0" borderId="0" xfId="15" applyFont="1" applyAlignment="1" applyProtection="1">
      <alignment horizontal="right"/>
    </xf>
    <xf numFmtId="170" fontId="5" fillId="0" borderId="8" xfId="17" applyNumberFormat="1" applyFill="1" applyBorder="1" applyAlignment="1" applyProtection="1">
      <alignment horizontal="left"/>
    </xf>
    <xf numFmtId="171" fontId="5" fillId="0" borderId="8" xfId="17" applyNumberFormat="1" applyFill="1" applyBorder="1" applyAlignment="1" applyProtection="1">
      <alignment horizontal="left"/>
    </xf>
    <xf numFmtId="170" fontId="5" fillId="0" borderId="8" xfId="18" applyFont="1" applyFill="1" applyBorder="1" applyAlignment="1" applyProtection="1"/>
    <xf numFmtId="170" fontId="5" fillId="0" borderId="8" xfId="19" applyNumberFormat="1" applyFill="1" applyBorder="1" applyAlignment="1" applyProtection="1"/>
    <xf numFmtId="0" fontId="18" fillId="0" borderId="0" xfId="15" applyFont="1" applyAlignment="1" applyProtection="1">
      <alignment horizontal="center"/>
    </xf>
    <xf numFmtId="170" fontId="18" fillId="0" borderId="0" xfId="18" applyFont="1" applyBorder="1" applyAlignment="1" applyProtection="1">
      <alignment horizontal="center"/>
    </xf>
    <xf numFmtId="169" fontId="20" fillId="2" borderId="8" xfId="20" applyNumberFormat="1" applyFont="1" applyBorder="1" applyAlignment="1" applyProtection="1">
      <alignment horizontal="center"/>
    </xf>
    <xf numFmtId="0" fontId="21" fillId="3" borderId="4" xfId="21" applyAlignment="1" applyProtection="1">
      <alignment horizontal="center"/>
    </xf>
    <xf numFmtId="0" fontId="22" fillId="6" borderId="10" xfId="13" applyAlignment="1" applyProtection="1">
      <alignment horizontal="center"/>
    </xf>
    <xf numFmtId="170" fontId="22" fillId="6" borderId="10" xfId="13" applyNumberFormat="1" applyAlignment="1" applyProtection="1">
      <alignment horizontal="center"/>
    </xf>
    <xf numFmtId="0" fontId="23" fillId="0" borderId="0" xfId="22" applyAlignment="1" applyProtection="1"/>
    <xf numFmtId="14" fontId="23" fillId="0" borderId="0" xfId="22" applyNumberFormat="1" applyAlignment="1" applyProtection="1"/>
    <xf numFmtId="0" fontId="24" fillId="2" borderId="0" xfId="23" applyAlignment="1" applyProtection="1"/>
    <xf numFmtId="0" fontId="24" fillId="8" borderId="0" xfId="24" applyAlignment="1" applyProtection="1"/>
    <xf numFmtId="3" fontId="23" fillId="0" borderId="0" xfId="22" applyNumberFormat="1" applyAlignment="1" applyProtection="1"/>
    <xf numFmtId="0" fontId="25" fillId="0" borderId="0" xfId="6" applyAlignment="1" applyProtection="1"/>
    <xf numFmtId="0" fontId="26" fillId="0" borderId="0" xfId="25" applyAlignment="1" applyProtection="1"/>
    <xf numFmtId="0" fontId="12" fillId="3" borderId="4" xfId="26" applyAlignment="1" applyProtection="1"/>
    <xf numFmtId="0" fontId="20" fillId="9" borderId="20" xfId="22" applyFont="1" applyFill="1" applyBorder="1" applyAlignment="1" applyProtection="1"/>
    <xf numFmtId="0" fontId="20" fillId="9" borderId="21" xfId="22" applyFont="1" applyFill="1" applyBorder="1" applyAlignment="1" applyProtection="1"/>
    <xf numFmtId="0" fontId="20" fillId="9" borderId="22" xfId="22" applyFont="1" applyFill="1" applyBorder="1" applyAlignment="1" applyProtection="1"/>
    <xf numFmtId="167" fontId="9" fillId="0" borderId="0" xfId="5" applyNumberFormat="1" applyFont="1" applyAlignment="1" applyProtection="1"/>
    <xf numFmtId="0" fontId="28" fillId="0" borderId="0" xfId="11" applyFont="1" applyAlignment="1" applyProtection="1">
      <alignment horizontal="center"/>
    </xf>
    <xf numFmtId="167" fontId="4" fillId="0" borderId="0" xfId="5" applyNumberFormat="1" applyFont="1" applyAlignment="1" applyProtection="1">
      <alignment horizontal="center"/>
    </xf>
    <xf numFmtId="164" fontId="5" fillId="0" borderId="0" xfId="3" applyNumberFormat="1" applyAlignment="1" applyProtection="1">
      <alignment horizontal="right"/>
    </xf>
    <xf numFmtId="164" fontId="5" fillId="0" borderId="0" xfId="3" applyNumberFormat="1" applyAlignment="1" applyProtection="1"/>
    <xf numFmtId="0" fontId="5" fillId="0" borderId="0" xfId="3" applyAlignment="1" applyProtection="1">
      <alignment horizontal="left"/>
    </xf>
    <xf numFmtId="0" fontId="17" fillId="0" borderId="0" xfId="3" applyFont="1" applyAlignment="1" applyProtection="1"/>
    <xf numFmtId="0" fontId="29" fillId="0" borderId="0" xfId="27" applyAlignment="1" applyProtection="1"/>
    <xf numFmtId="0" fontId="17" fillId="10" borderId="0" xfId="3" applyFont="1" applyFill="1" applyAlignment="1" applyProtection="1">
      <alignment horizontal="center"/>
    </xf>
    <xf numFmtId="0" fontId="5" fillId="0" borderId="0" xfId="3" applyAlignment="1" applyProtection="1">
      <alignment horizontal="center"/>
    </xf>
    <xf numFmtId="173" fontId="5" fillId="0" borderId="0" xfId="3" applyNumberFormat="1" applyAlignment="1" applyProtection="1">
      <alignment horizontal="center"/>
    </xf>
    <xf numFmtId="164" fontId="31" fillId="0" borderId="0" xfId="28" applyNumberFormat="1" applyFont="1" applyAlignment="1" applyProtection="1">
      <alignment horizontal="center"/>
    </xf>
    <xf numFmtId="0" fontId="5" fillId="0" borderId="0" xfId="3" applyFont="1" applyAlignment="1" applyProtection="1">
      <alignment horizontal="center"/>
    </xf>
    <xf numFmtId="164" fontId="5" fillId="0" borderId="0" xfId="3" applyNumberFormat="1" applyFont="1" applyAlignment="1" applyProtection="1">
      <alignment horizontal="center"/>
    </xf>
    <xf numFmtId="0" fontId="24" fillId="2" borderId="0" xfId="2" applyFont="1" applyAlignment="1" applyProtection="1"/>
    <xf numFmtId="0" fontId="32" fillId="0" borderId="0" xfId="0" applyFont="1" applyAlignment="1"/>
    <xf numFmtId="0" fontId="23" fillId="0" borderId="0" xfId="0" applyFont="1" applyAlignment="1"/>
    <xf numFmtId="14" fontId="23" fillId="0" borderId="0" xfId="0" applyNumberFormat="1" applyFont="1" applyAlignment="1"/>
    <xf numFmtId="167" fontId="16" fillId="6" borderId="10" xfId="29" applyNumberFormat="1" applyFont="1" applyAlignment="1" applyProtection="1"/>
    <xf numFmtId="0" fontId="30" fillId="0" borderId="0" xfId="0" applyFont="1" applyAlignment="1"/>
    <xf numFmtId="0" fontId="30" fillId="0" borderId="0" xfId="0" applyFont="1" applyAlignment="1">
      <alignment horizontal="left"/>
    </xf>
    <xf numFmtId="0" fontId="32" fillId="0" borderId="0" xfId="0" applyFont="1" applyAlignment="1">
      <alignment horizontal="left"/>
    </xf>
    <xf numFmtId="0" fontId="0" fillId="14" borderId="0" xfId="0" applyFill="1">
      <alignment vertical="center"/>
    </xf>
    <xf numFmtId="0" fontId="1" fillId="14" borderId="0" xfId="1" applyFill="1" applyAlignment="1" applyProtection="1"/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2" fillId="2" borderId="0" xfId="2" applyFont="1" applyAlignment="1" applyProtection="1">
      <alignment horizontal="center"/>
    </xf>
    <xf numFmtId="0" fontId="7" fillId="2" borderId="2" xfId="2" applyFont="1" applyBorder="1" applyAlignment="1" applyProtection="1">
      <alignment horizontal="center"/>
    </xf>
    <xf numFmtId="0" fontId="17" fillId="7" borderId="15" xfId="14" applyFont="1" applyBorder="1" applyAlignment="1" applyProtection="1">
      <alignment horizontal="center" vertical="center"/>
    </xf>
    <xf numFmtId="0" fontId="17" fillId="7" borderId="16" xfId="14" applyFont="1" applyBorder="1" applyAlignment="1" applyProtection="1">
      <alignment horizontal="center" vertical="center"/>
    </xf>
    <xf numFmtId="0" fontId="19" fillId="2" borderId="17" xfId="2" applyFont="1" applyBorder="1" applyAlignment="1" applyProtection="1">
      <alignment horizontal="center" vertical="center"/>
    </xf>
    <xf numFmtId="0" fontId="19" fillId="2" borderId="18" xfId="2" applyFont="1" applyBorder="1" applyAlignment="1" applyProtection="1">
      <alignment horizontal="center" vertical="center"/>
    </xf>
    <xf numFmtId="0" fontId="19" fillId="2" borderId="19" xfId="2" applyFont="1" applyBorder="1" applyAlignment="1" applyProtection="1">
      <alignment horizontal="center" vertical="center"/>
    </xf>
    <xf numFmtId="0" fontId="27" fillId="0" borderId="0" xfId="6" applyFont="1" applyAlignment="1" applyProtection="1">
      <alignment horizontal="center"/>
    </xf>
    <xf numFmtId="172" fontId="27" fillId="0" borderId="0" xfId="6" applyNumberFormat="1" applyFont="1" applyAlignment="1" applyProtection="1">
      <alignment horizontal="center"/>
    </xf>
    <xf numFmtId="0" fontId="30" fillId="0" borderId="0" xfId="3" applyFont="1" applyAlignment="1" applyProtection="1"/>
    <xf numFmtId="0" fontId="7" fillId="2" borderId="0" xfId="2" applyFont="1" applyAlignment="1" applyProtection="1">
      <alignment horizontal="center"/>
    </xf>
    <xf numFmtId="0" fontId="30" fillId="0" borderId="0" xfId="0" applyFont="1" applyAlignment="1">
      <alignment horizontal="left"/>
    </xf>
    <xf numFmtId="0" fontId="7" fillId="2" borderId="0" xfId="2" applyFont="1" applyAlignment="1" applyProtection="1">
      <alignment horizontal="left"/>
    </xf>
    <xf numFmtId="0" fontId="7" fillId="2" borderId="0" xfId="2" applyFont="1" applyAlignment="1" applyProtection="1">
      <alignment horizontal="center" vertical="center" wrapText="1"/>
    </xf>
    <xf numFmtId="0" fontId="33" fillId="6" borderId="10" xfId="29" applyAlignment="1" applyProtection="1">
      <alignment horizontal="center"/>
    </xf>
    <xf numFmtId="0" fontId="0" fillId="0" borderId="0" xfId="0" applyAlignment="1">
      <alignment vertical="center" wrapText="1"/>
    </xf>
    <xf numFmtId="164" fontId="1" fillId="0" borderId="0" xfId="1" applyNumberFormat="1" applyAlignment="1" applyProtection="1"/>
    <xf numFmtId="0" fontId="38" fillId="0" borderId="0" xfId="1" applyFont="1" applyAlignment="1" applyProtection="1"/>
    <xf numFmtId="0" fontId="39" fillId="2" borderId="0" xfId="2" applyFont="1" applyAlignment="1" applyProtection="1">
      <alignment horizontal="center"/>
    </xf>
    <xf numFmtId="0" fontId="1" fillId="16" borderId="0" xfId="1" applyFill="1" applyAlignment="1" applyProtection="1"/>
    <xf numFmtId="0" fontId="40" fillId="0" borderId="0" xfId="1" applyFont="1" applyAlignment="1" applyProtection="1"/>
    <xf numFmtId="169" fontId="22" fillId="6" borderId="10" xfId="13" applyNumberFormat="1" applyAlignment="1" applyProtection="1">
      <alignment horizontal="center"/>
    </xf>
    <xf numFmtId="0" fontId="0" fillId="0" borderId="0" xfId="0" applyAlignment="1">
      <alignment horizontal="left" vertical="center" indent="1"/>
    </xf>
    <xf numFmtId="0" fontId="37" fillId="15" borderId="24" xfId="0" applyNumberFormat="1" applyFont="1" applyFill="1" applyBorder="1">
      <alignment vertical="center"/>
    </xf>
    <xf numFmtId="0" fontId="37" fillId="0" borderId="23" xfId="0" applyFont="1" applyBorder="1" applyAlignment="1">
      <alignment horizontal="left" vertical="center"/>
    </xf>
    <xf numFmtId="0" fontId="22" fillId="6" borderId="10" xfId="29" applyFont="1" applyAlignment="1" applyProtection="1">
      <alignment horizontal="center"/>
    </xf>
  </cellXfs>
  <cellStyles count="30">
    <cellStyle name="20% - Accent2 2" xfId="19" xr:uid="{00000000-0005-0000-0000-000013000000}"/>
    <cellStyle name="20% - Accent3 2" xfId="14" xr:uid="{00000000-0005-0000-0000-00000E000000}"/>
    <cellStyle name="20% - Accent4 2" xfId="10" xr:uid="{00000000-0005-0000-0000-00000A000000}"/>
    <cellStyle name="20% - Accent6 2" xfId="17" xr:uid="{00000000-0005-0000-0000-000011000000}"/>
    <cellStyle name="40% - Accent3 2" xfId="16" xr:uid="{00000000-0005-0000-0000-000010000000}"/>
    <cellStyle name="Accent1" xfId="2" xr:uid="{00000000-0005-0000-0000-000002000000}"/>
    <cellStyle name="Accent1 2" xfId="20" xr:uid="{00000000-0005-0000-0000-000014000000}"/>
    <cellStyle name="Accent1 3" xfId="23" xr:uid="{00000000-0005-0000-0000-000017000000}"/>
    <cellStyle name="Accent6 2" xfId="24" xr:uid="{00000000-0005-0000-0000-000018000000}"/>
    <cellStyle name="Comma 2" xfId="4" xr:uid="{00000000-0005-0000-0000-000004000000}"/>
    <cellStyle name="Currency 2" xfId="12" xr:uid="{00000000-0005-0000-0000-00000C000000}"/>
    <cellStyle name="Currency 2 2" xfId="18" xr:uid="{00000000-0005-0000-0000-000012000000}"/>
    <cellStyle name="Currency 2 2 2" xfId="28" xr:uid="{00000000-0005-0000-0000-00001C000000}"/>
    <cellStyle name="Heading 2" xfId="7" xr:uid="{00000000-0005-0000-0000-000007000000}"/>
    <cellStyle name="Heading 3 2" xfId="9" xr:uid="{00000000-0005-0000-0000-000009000000}"/>
    <cellStyle name="Heading 4" xfId="25" xr:uid="{00000000-0005-0000-0000-000019000000}"/>
    <cellStyle name="Heading 4 2" xfId="11" xr:uid="{00000000-0005-0000-0000-00000B000000}"/>
    <cellStyle name="Hyperlink" xfId="27" xr:uid="{00000000-0005-0000-0000-00001B000000}"/>
    <cellStyle name="Input" xfId="8" xr:uid="{00000000-0005-0000-0000-000008000000}"/>
    <cellStyle name="Input 2" xfId="21" xr:uid="{00000000-0005-0000-0000-000015000000}"/>
    <cellStyle name="Input 3" xfId="26" xr:uid="{00000000-0005-0000-0000-00001A000000}"/>
    <cellStyle name="Normal" xfId="0" builtinId="0"/>
    <cellStyle name="Normal 2" xfId="1" xr:uid="{00000000-0005-0000-0000-000001000000}"/>
    <cellStyle name="Normal 2 2" xfId="5" xr:uid="{00000000-0005-0000-0000-000005000000}"/>
    <cellStyle name="Normal 3" xfId="3" xr:uid="{00000000-0005-0000-0000-000003000000}"/>
    <cellStyle name="Normal 4" xfId="15" xr:uid="{00000000-0005-0000-0000-00000F000000}"/>
    <cellStyle name="Normal 5" xfId="22" xr:uid="{00000000-0005-0000-0000-000016000000}"/>
    <cellStyle name="Output" xfId="29" xr:uid="{00000000-0005-0000-0000-00001D000000}"/>
    <cellStyle name="Output 2" xfId="13" xr:uid="{00000000-0005-0000-0000-00000D000000}"/>
    <cellStyle name="Title" xfId="6" xr:uid="{00000000-0005-0000-0000-000006000000}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&quot;$&quot;#,##0.00"/>
      <alignment horizontal="general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ourier New"/>
        <scheme val="none"/>
      </font>
      <alignment horizontal="general" vertical="bottom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numFmt numFmtId="164" formatCode="&quot;$&quot;#,##0.00"/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numFmt numFmtId="19" formatCode="dd/mm/yyyy"/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sz val="11"/>
        <color rgb="FF000000"/>
      </font>
      <numFmt numFmtId="164" formatCode="&quot;$&quot;#,##0.00"/>
    </dxf>
    <dxf>
      <font>
        <sz val="11"/>
        <color rgb="FF000000"/>
      </font>
      <numFmt numFmtId="164" formatCode="&quot;$&quot;#,##0.00"/>
    </dxf>
    <dxf>
      <font>
        <sz val="11"/>
        <color rgb="FF000000"/>
      </font>
      <numFmt numFmtId="164" formatCode="&quot;$&quot;#,##0.00"/>
    </dxf>
    <dxf>
      <font>
        <sz val="11"/>
        <color rgb="FF000000"/>
      </font>
      <numFmt numFmtId="164" formatCode="&quot;$&quot;#,##0.00"/>
    </dxf>
    <dxf>
      <font>
        <sz val="11"/>
        <color rgb="FF000000"/>
      </font>
      <numFmt numFmtId="164" formatCode="&quot;$&quot;#,##0.00"/>
    </dxf>
    <dxf>
      <font>
        <sz val="11"/>
        <color rgb="FF000000"/>
      </font>
      <numFmt numFmtId="164" formatCode="&quot;$&quot;#,##0.00"/>
    </dxf>
    <dxf>
      <font>
        <sz val="11"/>
        <color rgb="FF000000"/>
      </font>
    </dxf>
    <dxf>
      <font>
        <sz val="11"/>
        <color rgb="FF000000"/>
      </font>
    </dxf>
    <dxf>
      <font>
        <sz val="11"/>
        <color rgb="FF000000"/>
      </font>
    </dxf>
    <dxf>
      <numFmt numFmtId="3" formatCode="#,##0"/>
    </dxf>
    <dxf>
      <numFmt numFmtId="174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pivotCacheDefinition" Target="pivotCache/pivotCacheDefinition2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calcChain" Target="calcChain.xml"/><Relationship Id="rId28" Type="http://www.wps.cn/officeDocument/2020/cellImage" Target="NUL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sharedStrings" Target="sharedStrings.xml"/><Relationship Id="rId27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[Intro+to+data+Anaylsis+in+Excel+-+Practice+File.xlsx]Charts!PivotTable2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Charts!$H$21</c:f>
              <c:strCache>
                <c:ptCount val="1"/>
                <c:pt idx="0">
                  <c:v>Sum of Week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Charts!$G$22:$G$27</c:f>
              <c:strCache>
                <c:ptCount val="5"/>
                <c:pt idx="0">
                  <c:v>H. James</c:v>
                </c:pt>
                <c:pt idx="1">
                  <c:v>K. Dunn</c:v>
                </c:pt>
                <c:pt idx="2">
                  <c:v>L. Carrie</c:v>
                </c:pt>
                <c:pt idx="3">
                  <c:v>R.Smith</c:v>
                </c:pt>
                <c:pt idx="4">
                  <c:v>S.O'Brian</c:v>
                </c:pt>
              </c:strCache>
            </c:strRef>
          </c:cat>
          <c:val>
            <c:numRef>
              <c:f>Charts!$H$22:$H$27</c:f>
              <c:numCache>
                <c:formatCode>General</c:formatCode>
                <c:ptCount val="5"/>
                <c:pt idx="0">
                  <c:v>3220</c:v>
                </c:pt>
                <c:pt idx="1">
                  <c:v>2330</c:v>
                </c:pt>
                <c:pt idx="2">
                  <c:v>5600</c:v>
                </c:pt>
                <c:pt idx="3">
                  <c:v>4520</c:v>
                </c:pt>
                <c:pt idx="4">
                  <c:v>4560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43-4572-8176-B565A2C99DBD}"/>
            </c:ext>
          </c:extLst>
        </c:ser>
        <c:ser>
          <c:idx val="1"/>
          <c:order val="1"/>
          <c:tx>
            <c:strRef>
              <c:f>Charts!$I$21</c:f>
              <c:strCache>
                <c:ptCount val="1"/>
                <c:pt idx="0">
                  <c:v>Sum of Week 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Charts!$G$22:$G$27</c:f>
              <c:strCache>
                <c:ptCount val="5"/>
                <c:pt idx="0">
                  <c:v>H. James</c:v>
                </c:pt>
                <c:pt idx="1">
                  <c:v>K. Dunn</c:v>
                </c:pt>
                <c:pt idx="2">
                  <c:v>L. Carrie</c:v>
                </c:pt>
                <c:pt idx="3">
                  <c:v>R.Smith</c:v>
                </c:pt>
                <c:pt idx="4">
                  <c:v>S.O'Brian</c:v>
                </c:pt>
              </c:strCache>
            </c:strRef>
          </c:cat>
          <c:val>
            <c:numRef>
              <c:f>Charts!$I$22:$I$27</c:f>
              <c:numCache>
                <c:formatCode>General</c:formatCode>
                <c:ptCount val="5"/>
                <c:pt idx="0">
                  <c:v>5400</c:v>
                </c:pt>
                <c:pt idx="1">
                  <c:v>4510</c:v>
                </c:pt>
                <c:pt idx="2">
                  <c:v>4500</c:v>
                </c:pt>
                <c:pt idx="3">
                  <c:v>2750</c:v>
                </c:pt>
                <c:pt idx="4">
                  <c:v>2320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43-4572-8176-B565A2C99DBD}"/>
            </c:ext>
          </c:extLst>
        </c:ser>
        <c:ser>
          <c:idx val="2"/>
          <c:order val="2"/>
          <c:tx>
            <c:strRef>
              <c:f>Charts!$J$21</c:f>
              <c:strCache>
                <c:ptCount val="1"/>
                <c:pt idx="0">
                  <c:v>Sum of Week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Charts!$G$22:$G$27</c:f>
              <c:strCache>
                <c:ptCount val="5"/>
                <c:pt idx="0">
                  <c:v>H. James</c:v>
                </c:pt>
                <c:pt idx="1">
                  <c:v>K. Dunn</c:v>
                </c:pt>
                <c:pt idx="2">
                  <c:v>L. Carrie</c:v>
                </c:pt>
                <c:pt idx="3">
                  <c:v>R.Smith</c:v>
                </c:pt>
                <c:pt idx="4">
                  <c:v>S.O'Brian</c:v>
                </c:pt>
              </c:strCache>
            </c:strRef>
          </c:cat>
          <c:val>
            <c:numRef>
              <c:f>Charts!$J$22:$J$27</c:f>
              <c:numCache>
                <c:formatCode>General</c:formatCode>
                <c:ptCount val="5"/>
                <c:pt idx="0">
                  <c:v>4550</c:v>
                </c:pt>
                <c:pt idx="1">
                  <c:v>5500</c:v>
                </c:pt>
                <c:pt idx="2">
                  <c:v>5660</c:v>
                </c:pt>
                <c:pt idx="3">
                  <c:v>2560</c:v>
                </c:pt>
                <c:pt idx="4">
                  <c:v>3220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43-4572-8176-B565A2C99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6617904"/>
        <c:axId val="1316618384"/>
      </c:barChart>
      <c:catAx>
        <c:axId val="131661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618384"/>
        <c:crosses val="autoZero"/>
        <c:auto val="1"/>
        <c:lblAlgn val="ctr"/>
        <c:lblOffset val="100"/>
        <c:noMultiLvlLbl val="0"/>
      </c:catAx>
      <c:valAx>
        <c:axId val="131661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61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9739</xdr:colOff>
      <xdr:row>15</xdr:row>
      <xdr:rowOff>0</xdr:rowOff>
    </xdr:from>
    <xdr:to>
      <xdr:col>11</xdr:col>
      <xdr:colOff>0</xdr:colOff>
      <xdr:row>16</xdr:row>
      <xdr:rowOff>164715</xdr:rowOff>
    </xdr:to>
    <xdr:sp macro="" textlink="">
      <xdr:nvSpPr>
        <xdr:cNvPr id="2" name=" 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6618402" y="2806688"/>
          <a:ext cx="3162907" cy="354224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27432" tIns="22860" rIns="27432" bIns="0" anchor="t" upright="1"/>
        <a:lstStyle/>
        <a:p>
          <a:pPr algn="ctr"/>
          <a:r>
            <a:rPr lang="en-US" altLang="zh-CN" sz="1000" b="1">
              <a:solidFill>
                <a:srgbClr val="000000"/>
              </a:solidFill>
              <a:latin typeface="Arial" panose="00000000000000000000" charset="0"/>
              <a:ea typeface="Arial" panose="00000000000000000000" charset="0"/>
            </a:rPr>
            <a:t>Look up</a:t>
          </a:r>
        </a:p>
        <a:p>
          <a:pPr algn="ctr"/>
          <a:r>
            <a:rPr lang="en-US" altLang="zh-CN" sz="1000" b="1">
              <a:solidFill>
                <a:srgbClr val="000000"/>
              </a:solidFill>
              <a:latin typeface="Arial" panose="00000000000000000000" charset="0"/>
              <a:ea typeface="Arial" panose="00000000000000000000" charset="0"/>
            </a:rPr>
            <a:t> Expenses by Division and Category</a:t>
          </a:r>
        </a:p>
      </xdr:txBody>
    </xdr:sp>
    <xdr:clientData/>
  </xdr:twoCellAnchor>
  <xdr:twoCellAnchor>
    <xdr:from>
      <xdr:col>7</xdr:col>
      <xdr:colOff>229616</xdr:colOff>
      <xdr:row>2</xdr:row>
      <xdr:rowOff>189867</xdr:rowOff>
    </xdr:from>
    <xdr:to>
      <xdr:col>9</xdr:col>
      <xdr:colOff>1054206</xdr:colOff>
      <xdr:row>4</xdr:row>
      <xdr:rowOff>164752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6604288" y="850446"/>
          <a:ext cx="2078442" cy="358265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27432" tIns="22860" rIns="27432" bIns="0" anchor="t" upright="1"/>
        <a:lstStyle/>
        <a:p>
          <a:pPr algn="ctr"/>
          <a:r>
            <a:rPr lang="en-US" altLang="zh-CN" sz="1000" b="1">
              <a:solidFill>
                <a:srgbClr val="000000"/>
              </a:solidFill>
              <a:latin typeface="Arial" panose="00000000000000000000" charset="0"/>
              <a:ea typeface="Arial" panose="00000000000000000000" charset="0"/>
            </a:rPr>
            <a:t>Look up </a:t>
          </a:r>
        </a:p>
        <a:p>
          <a:pPr algn="ctr"/>
          <a:r>
            <a:rPr lang="en-US" altLang="zh-CN" sz="1000" b="1">
              <a:solidFill>
                <a:srgbClr val="000000"/>
              </a:solidFill>
              <a:latin typeface="Arial" panose="00000000000000000000" charset="0"/>
              <a:ea typeface="Arial" panose="00000000000000000000" charset="0"/>
            </a:rPr>
            <a:t>TOTAL Expenses by Category</a:t>
          </a:r>
        </a:p>
      </xdr:txBody>
    </xdr:sp>
    <xdr:clientData/>
  </xdr:twoCellAnchor>
  <xdr:twoCellAnchor>
    <xdr:from>
      <xdr:col>8</xdr:col>
      <xdr:colOff>8854</xdr:colOff>
      <xdr:row>9</xdr:row>
      <xdr:rowOff>12017</xdr:rowOff>
    </xdr:from>
    <xdr:to>
      <xdr:col>9</xdr:col>
      <xdr:colOff>1054206</xdr:colOff>
      <xdr:row>11</xdr:row>
      <xdr:rowOff>0</xdr:rowOff>
    </xdr:to>
    <xdr:sp macro="" textlink="">
      <xdr:nvSpPr>
        <xdr:cNvPr id="4" name=" 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6618140" y="1721376"/>
          <a:ext cx="2068659" cy="344977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27432" tIns="22860" rIns="27432" bIns="0" anchor="t" upright="1"/>
        <a:lstStyle/>
        <a:p>
          <a:pPr algn="ctr"/>
          <a:r>
            <a:rPr lang="en-US" altLang="zh-CN" sz="1000" b="1">
              <a:solidFill>
                <a:srgbClr val="000000"/>
              </a:solidFill>
              <a:latin typeface="Arial" panose="00000000000000000000" charset="0"/>
              <a:ea typeface="Arial" panose="00000000000000000000" charset="0"/>
            </a:rPr>
            <a:t>Look up </a:t>
          </a:r>
        </a:p>
        <a:p>
          <a:pPr algn="ctr"/>
          <a:r>
            <a:rPr lang="en-US" altLang="zh-CN" sz="1000" b="1">
              <a:solidFill>
                <a:srgbClr val="000000"/>
              </a:solidFill>
              <a:latin typeface="Arial" panose="00000000000000000000" charset="0"/>
              <a:ea typeface="Arial" panose="00000000000000000000" charset="0"/>
            </a:rPr>
            <a:t>AVG. Expenses by Category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684069</xdr:colOff>
      <xdr:row>4</xdr:row>
      <xdr:rowOff>26844</xdr:rowOff>
    </xdr:from>
    <xdr:to>
      <xdr:col>11</xdr:col>
      <xdr:colOff>632114</xdr:colOff>
      <xdr:row>18</xdr:row>
      <xdr:rowOff>59748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A882FF-69C3-3295-D697-5C927A366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514084</xdr:colOff>
      <xdr:row>1</xdr:row>
      <xdr:rowOff>139265</xdr:rowOff>
    </xdr:from>
    <xdr:to>
      <xdr:col>10</xdr:col>
      <xdr:colOff>503838</xdr:colOff>
      <xdr:row>17</xdr:row>
      <xdr:rowOff>101091</xdr:rowOff>
    </xdr:to>
    <xdr:pic>
      <xdr:nvPicPr>
        <xdr:cNvPr id="2" name="Picture 1" descr=" 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14350" y="327025"/>
          <a:ext cx="6403214" cy="2917448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lassroom.lan\Share\Volumes\LaCie\Excel%25202016%2520Outlines\Excel%2520Day%25203%2520Workfil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lumes\LaCie\Excel%25202016%2520Outlines\Excel%2520Day%25203%2520Workfi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earnitanywhere-my.sharepoint.com/Users/Karim/Documents/Book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lassroom.lan\Share\Users\04-02.CLASSROOM.000\Desktop\Excel%2520Power%2520User%2520Course\Retrieving%2520Data%2520-%2520Comple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base Function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base Functions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ok1"/>
      <sheetName val="In List"/>
      <sheetName val="LotteryTable"/>
      <sheetName val="LotteryList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Products"/>
      <sheetName val="Index Match"/>
      <sheetName val="Payroll"/>
      <sheetName val="Examine Functions"/>
    </sheetNames>
    <sheetDataSet>
      <sheetData sheetId="0"/>
      <sheetData sheetId="1"/>
      <sheetData sheetId="2"/>
      <sheetData sheetId="3"/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ish Sharma" refreshedDate="45594.648572222221" createdVersion="8" refreshedVersion="8" minRefreshableVersion="3" recordCount="132" xr:uid="{335A8A42-CD1A-438F-8E22-A564170BC5FB}">
  <cacheSource type="worksheet">
    <worksheetSource ref="A1:F133" sheet="Conditional Format"/>
  </cacheSource>
  <cacheFields count="6">
    <cacheField name="House" numFmtId="0">
      <sharedItems count="132">
        <s v="House1"/>
        <s v="House10"/>
        <s v="House100"/>
        <s v="House101"/>
        <s v="House102"/>
        <s v="House103"/>
        <s v="House104"/>
        <s v="House105"/>
        <s v="House106"/>
        <s v="House107"/>
        <s v="House108"/>
        <s v="House109"/>
        <s v="House11"/>
        <s v="House110"/>
        <s v="House111"/>
        <s v="House112"/>
        <s v="House113"/>
        <s v="House114"/>
        <s v="House115"/>
        <s v="House116"/>
        <s v="House117"/>
        <s v="House118"/>
        <s v="House119"/>
        <s v="House12"/>
        <s v="House120"/>
        <s v="House121"/>
        <s v="House122"/>
        <s v="House123"/>
        <s v="House124"/>
        <s v="House125"/>
        <s v="House126"/>
        <s v="House127"/>
        <s v="House128"/>
        <s v="House129"/>
        <s v="House13"/>
        <s v="House130"/>
        <s v="House131"/>
        <s v="House132"/>
        <s v="House14"/>
        <s v="House15"/>
        <s v="House16"/>
        <s v="House17"/>
        <s v="House18"/>
        <s v="House19"/>
        <s v="House2"/>
        <s v="House20"/>
        <s v="House21"/>
        <s v="House22"/>
        <s v="House23"/>
        <s v="House24"/>
        <s v="House25"/>
        <s v="House26"/>
        <s v="House27"/>
        <s v="House28"/>
        <s v="House29"/>
        <s v="House3"/>
        <s v="House30"/>
        <s v="House31"/>
        <s v="House32"/>
        <s v="House33"/>
        <s v="House34"/>
        <s v="House35"/>
        <s v="House36"/>
        <s v="House37"/>
        <s v="House38"/>
        <s v="House39"/>
        <s v="House4"/>
        <s v="House40"/>
        <s v="House41"/>
        <s v="House42"/>
        <s v="House43"/>
        <s v="House44"/>
        <s v="House45"/>
        <s v="House46"/>
        <s v="House47"/>
        <s v="House48"/>
        <s v="House49"/>
        <s v="House5"/>
        <s v="House50"/>
        <s v="House51"/>
        <s v="House52"/>
        <s v="House53"/>
        <s v="House54"/>
        <s v="House55"/>
        <s v="House56"/>
        <s v="House57"/>
        <s v="House58"/>
        <s v="House59"/>
        <s v="House6"/>
        <s v="House60"/>
        <s v="House61"/>
        <s v="House62"/>
        <s v="House63"/>
        <s v="House64"/>
        <s v="House65"/>
        <s v="House66"/>
        <s v="House67"/>
        <s v="House68"/>
        <s v="House69"/>
        <s v="House7"/>
        <s v="House70"/>
        <s v="House71"/>
        <s v="House72"/>
        <s v="House73"/>
        <s v="House74"/>
        <s v="House75"/>
        <s v="House76"/>
        <s v="House77"/>
        <s v="House78"/>
        <s v="House79"/>
        <s v="House8"/>
        <s v="House80"/>
        <s v="House81"/>
        <s v="House82"/>
        <s v="House83"/>
        <s v="House84"/>
        <s v="House85"/>
        <s v="House86"/>
        <s v="House87"/>
        <s v="House88"/>
        <s v="House89"/>
        <s v="House9"/>
        <s v="House90"/>
        <s v="House91"/>
        <s v="House92"/>
        <s v="House93"/>
        <s v="House94"/>
        <s v="House95"/>
        <s v="House96"/>
        <s v="House97"/>
        <s v="House98"/>
        <s v="House99"/>
      </sharedItems>
    </cacheField>
    <cacheField name="Listing Price" numFmtId="165">
      <sharedItems containsSemiMixedTypes="0" containsString="0" containsNumber="1" containsInteger="1" minValue="79000" maxValue="158250"/>
    </cacheField>
    <cacheField name="Town" numFmtId="0">
      <sharedItems count="6">
        <s v="Fayetteville"/>
        <s v="Dewitt"/>
        <s v="Jamesville"/>
        <s v="Cicero"/>
        <s v="Camillus"/>
        <s v="Manlius"/>
      </sharedItems>
    </cacheField>
    <cacheField name="Square Feet" numFmtId="165">
      <sharedItems containsSemiMixedTypes="0" containsString="0" containsNumber="1" containsInteger="1" minValue="1580" maxValue="3165"/>
    </cacheField>
    <cacheField name="Bedrooms" numFmtId="0">
      <sharedItems containsSemiMixedTypes="0" containsString="0" containsNumber="1" containsInteger="1" minValue="2" maxValue="4"/>
    </cacheField>
    <cacheField name="Bathrooms" numFmtId="0">
      <sharedItems containsSemiMixedTypes="0" containsString="0" containsNumber="1" containsInteger="1" minValue="1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ish Sharma" refreshedDate="45594.662616898146" createdVersion="8" refreshedVersion="8" minRefreshableVersion="3" recordCount="5" xr:uid="{D362A7F8-206D-4B81-85DE-B11310E0245B}">
  <cacheSource type="worksheet">
    <worksheetSource ref="A4:E9" sheet="Charts"/>
  </cacheSource>
  <cacheFields count="5">
    <cacheField name="Salesperson" numFmtId="0">
      <sharedItems count="5">
        <s v="R.Smith"/>
        <s v="H. James"/>
        <s v="S.O'Brian"/>
        <s v="L. Carrie"/>
        <s v="K. Dunn"/>
      </sharedItems>
    </cacheField>
    <cacheField name="Week 1" numFmtId="167">
      <sharedItems containsSemiMixedTypes="0" containsString="0" containsNumber="1" containsInteger="1" minValue="2330" maxValue="5600"/>
    </cacheField>
    <cacheField name="Week 2" numFmtId="167">
      <sharedItems containsSemiMixedTypes="0" containsString="0" containsNumber="1" containsInteger="1" minValue="2320" maxValue="6510"/>
    </cacheField>
    <cacheField name="Week 3" numFmtId="167">
      <sharedItems containsSemiMixedTypes="0" containsString="0" containsNumber="1" containsInteger="1" minValue="2560" maxValue="5660"/>
    </cacheField>
    <cacheField name="Week 4" numFmtId="167">
      <sharedItems containsSemiMixedTypes="0" containsString="0" containsNumber="1" containsInteger="1" minValue="2320" maxValue="54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ish Sharma" refreshedDate="45594.667850925929" createdVersion="8" refreshedVersion="8" minRefreshableVersion="3" recordCount="48" xr:uid="{9E55A449-4BAB-4ABD-87A2-76428D8CA9B3}">
  <cacheSource type="worksheet">
    <worksheetSource ref="A3:D51" sheet="LAB"/>
  </cacheSource>
  <cacheFields count="4">
    <cacheField name="Store Name" numFmtId="0">
      <sharedItems count="4">
        <s v="Kosher Grocer"/>
        <s v="Rite Grocer"/>
        <s v="Gourmet Grocer"/>
        <s v="Fair Grocer"/>
      </sharedItems>
    </cacheField>
    <cacheField name="Region" numFmtId="0">
      <sharedItems count="4">
        <s v="Uptown"/>
        <s v="Midtown"/>
        <s v="Downtown"/>
        <s v="Suburb"/>
      </sharedItems>
    </cacheField>
    <cacheField name="Report_Date" numFmtId="14">
      <sharedItems containsSemiMixedTypes="0" containsNonDate="0" containsDate="1" containsString="0" minDate="2021-03-31T00:00:00" maxDate="2021-10-01T00:00:00"/>
    </cacheField>
    <cacheField name="Reported_Sales" numFmtId="167">
      <sharedItems containsSemiMixedTypes="0" containsString="0" containsNumber="1" containsInteger="1" minValue="856208" maxValue="14992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">
  <r>
    <x v="0"/>
    <n v="129000"/>
    <x v="0"/>
    <n v="2580"/>
    <n v="4"/>
    <n v="2"/>
  </r>
  <r>
    <x v="1"/>
    <n v="79000"/>
    <x v="1"/>
    <n v="1580"/>
    <n v="4"/>
    <n v="3"/>
  </r>
  <r>
    <x v="2"/>
    <n v="117250"/>
    <x v="1"/>
    <n v="2345"/>
    <n v="3"/>
    <n v="2"/>
  </r>
  <r>
    <x v="3"/>
    <n v="121250"/>
    <x v="2"/>
    <n v="2425"/>
    <n v="4"/>
    <n v="2"/>
  </r>
  <r>
    <x v="4"/>
    <n v="125250"/>
    <x v="3"/>
    <n v="2505"/>
    <n v="3"/>
    <n v="1"/>
  </r>
  <r>
    <x v="5"/>
    <n v="129250"/>
    <x v="0"/>
    <n v="2585"/>
    <n v="2"/>
    <n v="3"/>
  </r>
  <r>
    <x v="6"/>
    <n v="133250"/>
    <x v="4"/>
    <n v="2665"/>
    <n v="3"/>
    <n v="2"/>
  </r>
  <r>
    <x v="7"/>
    <n v="137250"/>
    <x v="5"/>
    <n v="2745"/>
    <n v="4"/>
    <n v="2"/>
  </r>
  <r>
    <x v="8"/>
    <n v="141250"/>
    <x v="1"/>
    <n v="2825"/>
    <n v="3"/>
    <n v="2"/>
  </r>
  <r>
    <x v="9"/>
    <n v="145250"/>
    <x v="2"/>
    <n v="2905"/>
    <n v="4"/>
    <n v="3"/>
  </r>
  <r>
    <x v="10"/>
    <n v="149250"/>
    <x v="3"/>
    <n v="2985"/>
    <n v="3"/>
    <n v="3"/>
  </r>
  <r>
    <x v="11"/>
    <n v="134250"/>
    <x v="0"/>
    <n v="2685"/>
    <n v="4"/>
    <n v="2"/>
  </r>
  <r>
    <x v="12"/>
    <n v="83000"/>
    <x v="2"/>
    <n v="1660"/>
    <n v="4"/>
    <n v="4"/>
  </r>
  <r>
    <x v="13"/>
    <n v="137250"/>
    <x v="4"/>
    <n v="2745"/>
    <n v="4"/>
    <n v="3"/>
  </r>
  <r>
    <x v="14"/>
    <n v="140250"/>
    <x v="5"/>
    <n v="2805"/>
    <n v="4"/>
    <n v="4"/>
  </r>
  <r>
    <x v="15"/>
    <n v="143250"/>
    <x v="1"/>
    <n v="2865"/>
    <n v="3"/>
    <n v="2"/>
  </r>
  <r>
    <x v="16"/>
    <n v="146250"/>
    <x v="2"/>
    <n v="2925"/>
    <n v="3"/>
    <n v="2"/>
  </r>
  <r>
    <x v="17"/>
    <n v="149250"/>
    <x v="3"/>
    <n v="2985"/>
    <n v="2"/>
    <n v="2"/>
  </r>
  <r>
    <x v="18"/>
    <n v="152250"/>
    <x v="0"/>
    <n v="3045"/>
    <n v="3"/>
    <n v="1"/>
  </r>
  <r>
    <x v="19"/>
    <n v="155250"/>
    <x v="4"/>
    <n v="3105"/>
    <n v="4"/>
    <n v="2"/>
  </r>
  <r>
    <x v="20"/>
    <n v="158250"/>
    <x v="5"/>
    <n v="3165"/>
    <n v="4"/>
    <n v="2"/>
  </r>
  <r>
    <x v="21"/>
    <n v="84250"/>
    <x v="1"/>
    <n v="1685"/>
    <n v="4"/>
    <n v="3"/>
  </r>
  <r>
    <x v="22"/>
    <n v="88250"/>
    <x v="2"/>
    <n v="1765"/>
    <n v="3"/>
    <n v="2"/>
  </r>
  <r>
    <x v="23"/>
    <n v="87000"/>
    <x v="3"/>
    <n v="1740"/>
    <n v="3"/>
    <n v="2"/>
  </r>
  <r>
    <x v="24"/>
    <n v="92250"/>
    <x v="3"/>
    <n v="1845"/>
    <n v="3"/>
    <n v="3"/>
  </r>
  <r>
    <x v="25"/>
    <n v="96250"/>
    <x v="0"/>
    <n v="1925"/>
    <n v="4"/>
    <n v="2"/>
  </r>
  <r>
    <x v="26"/>
    <n v="100250"/>
    <x v="4"/>
    <n v="2005"/>
    <n v="3"/>
    <n v="1"/>
  </r>
  <r>
    <x v="27"/>
    <n v="104250"/>
    <x v="5"/>
    <n v="2085"/>
    <n v="2"/>
    <n v="3"/>
  </r>
  <r>
    <x v="28"/>
    <n v="108250"/>
    <x v="1"/>
    <n v="2165"/>
    <n v="3"/>
    <n v="2"/>
  </r>
  <r>
    <x v="29"/>
    <n v="112250"/>
    <x v="2"/>
    <n v="2245"/>
    <n v="4"/>
    <n v="2"/>
  </r>
  <r>
    <x v="30"/>
    <n v="116250"/>
    <x v="3"/>
    <n v="2325"/>
    <n v="3"/>
    <n v="2"/>
  </r>
  <r>
    <x v="31"/>
    <n v="120250"/>
    <x v="0"/>
    <n v="2405"/>
    <n v="4"/>
    <n v="3"/>
  </r>
  <r>
    <x v="32"/>
    <n v="124250"/>
    <x v="4"/>
    <n v="2485"/>
    <n v="3"/>
    <n v="3"/>
  </r>
  <r>
    <x v="33"/>
    <n v="128250"/>
    <x v="5"/>
    <n v="2565"/>
    <n v="4"/>
    <n v="2"/>
  </r>
  <r>
    <x v="34"/>
    <n v="91000"/>
    <x v="0"/>
    <n v="1820"/>
    <n v="3"/>
    <n v="2"/>
  </r>
  <r>
    <x v="35"/>
    <n v="132250"/>
    <x v="1"/>
    <n v="2645"/>
    <n v="4"/>
    <n v="3"/>
  </r>
  <r>
    <x v="36"/>
    <n v="136250"/>
    <x v="2"/>
    <n v="2725"/>
    <n v="4"/>
    <n v="4"/>
  </r>
  <r>
    <x v="37"/>
    <n v="140250"/>
    <x v="3"/>
    <n v="2805"/>
    <n v="3"/>
    <n v="2"/>
  </r>
  <r>
    <x v="38"/>
    <n v="95000"/>
    <x v="4"/>
    <n v="1900"/>
    <n v="2"/>
    <n v="2"/>
  </r>
  <r>
    <x v="39"/>
    <n v="99000"/>
    <x v="5"/>
    <n v="1980"/>
    <n v="3"/>
    <n v="1"/>
  </r>
  <r>
    <x v="40"/>
    <n v="103000"/>
    <x v="1"/>
    <n v="2060"/>
    <n v="4"/>
    <n v="2"/>
  </r>
  <r>
    <x v="41"/>
    <n v="107000"/>
    <x v="2"/>
    <n v="2140"/>
    <n v="4"/>
    <n v="2"/>
  </r>
  <r>
    <x v="42"/>
    <n v="111000"/>
    <x v="3"/>
    <n v="2220"/>
    <n v="4"/>
    <n v="3"/>
  </r>
  <r>
    <x v="43"/>
    <n v="115000"/>
    <x v="0"/>
    <n v="2300"/>
    <n v="3"/>
    <n v="3"/>
  </r>
  <r>
    <x v="44"/>
    <n v="132000"/>
    <x v="4"/>
    <n v="2640"/>
    <n v="3"/>
    <n v="1"/>
  </r>
  <r>
    <x v="45"/>
    <n v="119000"/>
    <x v="4"/>
    <n v="2380"/>
    <n v="3"/>
    <n v="2"/>
  </r>
  <r>
    <x v="46"/>
    <n v="123000"/>
    <x v="5"/>
    <n v="2460"/>
    <n v="4"/>
    <n v="2"/>
  </r>
  <r>
    <x v="47"/>
    <n v="127000"/>
    <x v="1"/>
    <n v="2540"/>
    <n v="3"/>
    <n v="1"/>
  </r>
  <r>
    <x v="48"/>
    <n v="131000"/>
    <x v="2"/>
    <n v="2620"/>
    <n v="2"/>
    <n v="3"/>
  </r>
  <r>
    <x v="49"/>
    <n v="135000"/>
    <x v="3"/>
    <n v="2700"/>
    <n v="3"/>
    <n v="2"/>
  </r>
  <r>
    <x v="50"/>
    <n v="139000"/>
    <x v="0"/>
    <n v="2780"/>
    <n v="4"/>
    <n v="2"/>
  </r>
  <r>
    <x v="51"/>
    <n v="143000"/>
    <x v="4"/>
    <n v="2860"/>
    <n v="3"/>
    <n v="2"/>
  </r>
  <r>
    <x v="52"/>
    <n v="147000"/>
    <x v="5"/>
    <n v="2940"/>
    <n v="4"/>
    <n v="3"/>
  </r>
  <r>
    <x v="53"/>
    <n v="130500"/>
    <x v="1"/>
    <n v="2610"/>
    <n v="3"/>
    <n v="3"/>
  </r>
  <r>
    <x v="54"/>
    <n v="133500"/>
    <x v="2"/>
    <n v="2670"/>
    <n v="4"/>
    <n v="2"/>
  </r>
  <r>
    <x v="55"/>
    <n v="135000"/>
    <x v="5"/>
    <n v="2700"/>
    <n v="2"/>
    <n v="3"/>
  </r>
  <r>
    <x v="56"/>
    <n v="136500"/>
    <x v="3"/>
    <n v="2730"/>
    <n v="4"/>
    <n v="3"/>
  </r>
  <r>
    <x v="57"/>
    <n v="139500"/>
    <x v="0"/>
    <n v="2790"/>
    <n v="4"/>
    <n v="4"/>
  </r>
  <r>
    <x v="58"/>
    <n v="142500"/>
    <x v="4"/>
    <n v="2850"/>
    <n v="3"/>
    <n v="2"/>
  </r>
  <r>
    <x v="59"/>
    <n v="145500"/>
    <x v="5"/>
    <n v="2910"/>
    <n v="3"/>
    <n v="2"/>
  </r>
  <r>
    <x v="60"/>
    <n v="148500"/>
    <x v="1"/>
    <n v="2970"/>
    <n v="2"/>
    <n v="2"/>
  </r>
  <r>
    <x v="61"/>
    <n v="151500"/>
    <x v="2"/>
    <n v="3030"/>
    <n v="3"/>
    <n v="1"/>
  </r>
  <r>
    <x v="62"/>
    <n v="154500"/>
    <x v="3"/>
    <n v="3090"/>
    <n v="4"/>
    <n v="2"/>
  </r>
  <r>
    <x v="63"/>
    <n v="80500"/>
    <x v="0"/>
    <n v="1610"/>
    <n v="4"/>
    <n v="2"/>
  </r>
  <r>
    <x v="64"/>
    <n v="84500"/>
    <x v="4"/>
    <n v="1690"/>
    <n v="4"/>
    <n v="3"/>
  </r>
  <r>
    <x v="65"/>
    <n v="88500"/>
    <x v="5"/>
    <n v="1770"/>
    <n v="3"/>
    <n v="2"/>
  </r>
  <r>
    <x v="66"/>
    <n v="138000"/>
    <x v="1"/>
    <n v="2760"/>
    <n v="3"/>
    <n v="2"/>
  </r>
  <r>
    <x v="67"/>
    <n v="92500"/>
    <x v="1"/>
    <n v="1850"/>
    <n v="3"/>
    <n v="3"/>
  </r>
  <r>
    <x v="68"/>
    <n v="96500"/>
    <x v="2"/>
    <n v="1930"/>
    <n v="4"/>
    <n v="2"/>
  </r>
  <r>
    <x v="69"/>
    <n v="100500"/>
    <x v="3"/>
    <n v="2010"/>
    <n v="3"/>
    <n v="1"/>
  </r>
  <r>
    <x v="70"/>
    <n v="104500"/>
    <x v="0"/>
    <n v="2090"/>
    <n v="2"/>
    <n v="3"/>
  </r>
  <r>
    <x v="71"/>
    <n v="108500"/>
    <x v="4"/>
    <n v="2170"/>
    <n v="3"/>
    <n v="2"/>
  </r>
  <r>
    <x v="72"/>
    <n v="112500"/>
    <x v="5"/>
    <n v="2250"/>
    <n v="4"/>
    <n v="2"/>
  </r>
  <r>
    <x v="73"/>
    <n v="116500"/>
    <x v="1"/>
    <n v="2330"/>
    <n v="3"/>
    <n v="2"/>
  </r>
  <r>
    <x v="74"/>
    <n v="120500"/>
    <x v="2"/>
    <n v="2410"/>
    <n v="4"/>
    <n v="3"/>
  </r>
  <r>
    <x v="75"/>
    <n v="124500"/>
    <x v="3"/>
    <n v="2490"/>
    <n v="3"/>
    <n v="3"/>
  </r>
  <r>
    <x v="76"/>
    <n v="128500"/>
    <x v="0"/>
    <n v="2570"/>
    <n v="4"/>
    <n v="2"/>
  </r>
  <r>
    <x v="77"/>
    <n v="141000"/>
    <x v="2"/>
    <n v="2820"/>
    <n v="4"/>
    <n v="2"/>
  </r>
  <r>
    <x v="78"/>
    <n v="132500"/>
    <x v="4"/>
    <n v="2650"/>
    <n v="4"/>
    <n v="3"/>
  </r>
  <r>
    <x v="79"/>
    <n v="136500"/>
    <x v="5"/>
    <n v="2730"/>
    <n v="4"/>
    <n v="4"/>
  </r>
  <r>
    <x v="80"/>
    <n v="140500"/>
    <x v="1"/>
    <n v="2810"/>
    <n v="3"/>
    <n v="2"/>
  </r>
  <r>
    <x v="81"/>
    <n v="144500"/>
    <x v="2"/>
    <n v="2890"/>
    <n v="3"/>
    <n v="2"/>
  </r>
  <r>
    <x v="82"/>
    <n v="148500"/>
    <x v="3"/>
    <n v="2970"/>
    <n v="2"/>
    <n v="2"/>
  </r>
  <r>
    <x v="83"/>
    <n v="129750"/>
    <x v="0"/>
    <n v="2595"/>
    <n v="3"/>
    <n v="1"/>
  </r>
  <r>
    <x v="84"/>
    <n v="132750"/>
    <x v="4"/>
    <n v="2655"/>
    <n v="4"/>
    <n v="2"/>
  </r>
  <r>
    <x v="85"/>
    <n v="135750"/>
    <x v="5"/>
    <n v="2715"/>
    <n v="4"/>
    <n v="2"/>
  </r>
  <r>
    <x v="86"/>
    <n v="138750"/>
    <x v="1"/>
    <n v="2775"/>
    <n v="4"/>
    <n v="3"/>
  </r>
  <r>
    <x v="87"/>
    <n v="141750"/>
    <x v="2"/>
    <n v="2835"/>
    <n v="3"/>
    <n v="3"/>
  </r>
  <r>
    <x v="88"/>
    <n v="144000"/>
    <x v="3"/>
    <n v="2880"/>
    <n v="3"/>
    <n v="2"/>
  </r>
  <r>
    <x v="89"/>
    <n v="144750"/>
    <x v="3"/>
    <n v="2895"/>
    <n v="3"/>
    <n v="2"/>
  </r>
  <r>
    <x v="90"/>
    <n v="147750"/>
    <x v="0"/>
    <n v="2955"/>
    <n v="4"/>
    <n v="2"/>
  </r>
  <r>
    <x v="91"/>
    <n v="150750"/>
    <x v="4"/>
    <n v="3015"/>
    <n v="3"/>
    <n v="1"/>
  </r>
  <r>
    <x v="92"/>
    <n v="153750"/>
    <x v="5"/>
    <n v="3075"/>
    <n v="2"/>
    <n v="3"/>
  </r>
  <r>
    <x v="93"/>
    <n v="79750"/>
    <x v="1"/>
    <n v="1595"/>
    <n v="3"/>
    <n v="2"/>
  </r>
  <r>
    <x v="94"/>
    <n v="83750"/>
    <x v="2"/>
    <n v="1675"/>
    <n v="4"/>
    <n v="2"/>
  </r>
  <r>
    <x v="95"/>
    <n v="87750"/>
    <x v="3"/>
    <n v="1755"/>
    <n v="3"/>
    <n v="2"/>
  </r>
  <r>
    <x v="96"/>
    <n v="91750"/>
    <x v="0"/>
    <n v="1835"/>
    <n v="4"/>
    <n v="3"/>
  </r>
  <r>
    <x v="97"/>
    <n v="95750"/>
    <x v="4"/>
    <n v="1915"/>
    <n v="3"/>
    <n v="3"/>
  </r>
  <r>
    <x v="98"/>
    <n v="99750"/>
    <x v="5"/>
    <n v="1995"/>
    <n v="4"/>
    <n v="2"/>
  </r>
  <r>
    <x v="99"/>
    <n v="147000"/>
    <x v="0"/>
    <n v="2940"/>
    <n v="4"/>
    <n v="3"/>
  </r>
  <r>
    <x v="100"/>
    <n v="103750"/>
    <x v="1"/>
    <n v="2075"/>
    <n v="4"/>
    <n v="3"/>
  </r>
  <r>
    <x v="101"/>
    <n v="107750"/>
    <x v="2"/>
    <n v="2155"/>
    <n v="4"/>
    <n v="4"/>
  </r>
  <r>
    <x v="102"/>
    <n v="111750"/>
    <x v="3"/>
    <n v="2235"/>
    <n v="3"/>
    <n v="2"/>
  </r>
  <r>
    <x v="103"/>
    <n v="115750"/>
    <x v="0"/>
    <n v="2315"/>
    <n v="3"/>
    <n v="2"/>
  </r>
  <r>
    <x v="104"/>
    <n v="119750"/>
    <x v="4"/>
    <n v="2395"/>
    <n v="2"/>
    <n v="2"/>
  </r>
  <r>
    <x v="105"/>
    <n v="123750"/>
    <x v="5"/>
    <n v="2475"/>
    <n v="3"/>
    <n v="1"/>
  </r>
  <r>
    <x v="106"/>
    <n v="127750"/>
    <x v="1"/>
    <n v="2555"/>
    <n v="4"/>
    <n v="2"/>
  </r>
  <r>
    <x v="107"/>
    <n v="131750"/>
    <x v="2"/>
    <n v="2635"/>
    <n v="4"/>
    <n v="2"/>
  </r>
  <r>
    <x v="108"/>
    <n v="135750"/>
    <x v="3"/>
    <n v="2715"/>
    <n v="4"/>
    <n v="3"/>
  </r>
  <r>
    <x v="109"/>
    <n v="139750"/>
    <x v="0"/>
    <n v="2795"/>
    <n v="3"/>
    <n v="2"/>
  </r>
  <r>
    <x v="110"/>
    <n v="150000"/>
    <x v="4"/>
    <n v="3000"/>
    <n v="3"/>
    <n v="3"/>
  </r>
  <r>
    <x v="111"/>
    <n v="143750"/>
    <x v="4"/>
    <n v="2875"/>
    <n v="3"/>
    <n v="3"/>
  </r>
  <r>
    <x v="112"/>
    <n v="147750"/>
    <x v="5"/>
    <n v="2955"/>
    <n v="4"/>
    <n v="2"/>
  </r>
  <r>
    <x v="113"/>
    <n v="131250"/>
    <x v="1"/>
    <n v="2625"/>
    <n v="3"/>
    <n v="1"/>
  </r>
  <r>
    <x v="114"/>
    <n v="134250"/>
    <x v="2"/>
    <n v="2685"/>
    <n v="2"/>
    <n v="3"/>
  </r>
  <r>
    <x v="115"/>
    <n v="137250"/>
    <x v="3"/>
    <n v="2745"/>
    <n v="3"/>
    <n v="2"/>
  </r>
  <r>
    <x v="116"/>
    <n v="140250"/>
    <x v="0"/>
    <n v="2805"/>
    <n v="4"/>
    <n v="2"/>
  </r>
  <r>
    <x v="117"/>
    <n v="143250"/>
    <x v="4"/>
    <n v="2865"/>
    <n v="3"/>
    <n v="2"/>
  </r>
  <r>
    <x v="118"/>
    <n v="146250"/>
    <x v="5"/>
    <n v="2925"/>
    <n v="4"/>
    <n v="3"/>
  </r>
  <r>
    <x v="119"/>
    <n v="149250"/>
    <x v="1"/>
    <n v="2985"/>
    <n v="3"/>
    <n v="3"/>
  </r>
  <r>
    <x v="120"/>
    <n v="152250"/>
    <x v="2"/>
    <n v="3045"/>
    <n v="4"/>
    <n v="2"/>
  </r>
  <r>
    <x v="121"/>
    <n v="153000"/>
    <x v="5"/>
    <n v="3060"/>
    <n v="4"/>
    <n v="2"/>
  </r>
  <r>
    <x v="122"/>
    <n v="155250"/>
    <x v="3"/>
    <n v="3105"/>
    <n v="4"/>
    <n v="3"/>
  </r>
  <r>
    <x v="123"/>
    <n v="81250"/>
    <x v="0"/>
    <n v="1625"/>
    <n v="4"/>
    <n v="4"/>
  </r>
  <r>
    <x v="124"/>
    <n v="85250"/>
    <x v="4"/>
    <n v="1705"/>
    <n v="3"/>
    <n v="2"/>
  </r>
  <r>
    <x v="125"/>
    <n v="89250"/>
    <x v="5"/>
    <n v="1785"/>
    <n v="3"/>
    <n v="2"/>
  </r>
  <r>
    <x v="126"/>
    <n v="93250"/>
    <x v="1"/>
    <n v="1865"/>
    <n v="2"/>
    <n v="2"/>
  </r>
  <r>
    <x v="127"/>
    <n v="97250"/>
    <x v="2"/>
    <n v="1945"/>
    <n v="3"/>
    <n v="1"/>
  </r>
  <r>
    <x v="128"/>
    <n v="101250"/>
    <x v="3"/>
    <n v="2025"/>
    <n v="4"/>
    <n v="2"/>
  </r>
  <r>
    <x v="129"/>
    <n v="105250"/>
    <x v="0"/>
    <n v="2105"/>
    <n v="4"/>
    <n v="2"/>
  </r>
  <r>
    <x v="130"/>
    <n v="109250"/>
    <x v="4"/>
    <n v="2185"/>
    <n v="4"/>
    <n v="3"/>
  </r>
  <r>
    <x v="131"/>
    <n v="113250"/>
    <x v="5"/>
    <n v="2265"/>
    <n v="3"/>
    <n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4520"/>
    <n v="3620"/>
    <n v="2560"/>
    <n v="2750"/>
  </r>
  <r>
    <x v="1"/>
    <n v="3220"/>
    <n v="5230"/>
    <n v="4550"/>
    <n v="5400"/>
  </r>
  <r>
    <x v="2"/>
    <n v="4560"/>
    <n v="2320"/>
    <n v="3220"/>
    <n v="2320"/>
  </r>
  <r>
    <x v="3"/>
    <n v="5600"/>
    <n v="6510"/>
    <n v="5660"/>
    <n v="4500"/>
  </r>
  <r>
    <x v="4"/>
    <n v="2330"/>
    <n v="4520"/>
    <n v="5500"/>
    <n v="451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x v="0"/>
    <d v="2021-03-31T00:00:00"/>
    <n v="1242677"/>
  </r>
  <r>
    <x v="0"/>
    <x v="1"/>
    <d v="2021-03-31T00:00:00"/>
    <n v="921439"/>
  </r>
  <r>
    <x v="0"/>
    <x v="2"/>
    <d v="2021-03-31T00:00:00"/>
    <n v="1349854"/>
  </r>
  <r>
    <x v="0"/>
    <x v="3"/>
    <d v="2021-03-31T00:00:00"/>
    <n v="1104078"/>
  </r>
  <r>
    <x v="0"/>
    <x v="0"/>
    <d v="2021-06-30T00:00:00"/>
    <n v="856808"/>
  </r>
  <r>
    <x v="0"/>
    <x v="1"/>
    <d v="2021-06-30T00:00:00"/>
    <n v="1449931"/>
  </r>
  <r>
    <x v="0"/>
    <x v="2"/>
    <d v="2021-06-30T00:00:00"/>
    <n v="906792"/>
  </r>
  <r>
    <x v="0"/>
    <x v="3"/>
    <d v="2021-06-30T00:00:00"/>
    <n v="945886"/>
  </r>
  <r>
    <x v="0"/>
    <x v="0"/>
    <d v="2021-09-30T00:00:00"/>
    <n v="1309137"/>
  </r>
  <r>
    <x v="0"/>
    <x v="1"/>
    <d v="2021-09-30T00:00:00"/>
    <n v="1216894"/>
  </r>
  <r>
    <x v="0"/>
    <x v="2"/>
    <d v="2021-09-30T00:00:00"/>
    <n v="1331072"/>
  </r>
  <r>
    <x v="0"/>
    <x v="3"/>
    <d v="2021-09-30T00:00:00"/>
    <n v="1431195"/>
  </r>
  <r>
    <x v="1"/>
    <x v="0"/>
    <d v="2021-03-31T00:00:00"/>
    <n v="907526"/>
  </r>
  <r>
    <x v="1"/>
    <x v="1"/>
    <d v="2021-03-31T00:00:00"/>
    <n v="1191364"/>
  </r>
  <r>
    <x v="1"/>
    <x v="2"/>
    <d v="2021-03-31T00:00:00"/>
    <n v="1227391"/>
  </r>
  <r>
    <x v="1"/>
    <x v="3"/>
    <d v="2021-03-31T00:00:00"/>
    <n v="1332342"/>
  </r>
  <r>
    <x v="1"/>
    <x v="0"/>
    <d v="2021-06-30T00:00:00"/>
    <n v="1269010"/>
  </r>
  <r>
    <x v="1"/>
    <x v="1"/>
    <d v="2021-06-30T00:00:00"/>
    <n v="994590"/>
  </r>
  <r>
    <x v="1"/>
    <x v="2"/>
    <d v="2021-06-30T00:00:00"/>
    <n v="894997"/>
  </r>
  <r>
    <x v="1"/>
    <x v="3"/>
    <d v="2021-06-30T00:00:00"/>
    <n v="904338"/>
  </r>
  <r>
    <x v="1"/>
    <x v="0"/>
    <d v="2021-09-30T00:00:00"/>
    <n v="962731"/>
  </r>
  <r>
    <x v="1"/>
    <x v="1"/>
    <d v="2021-09-30T00:00:00"/>
    <n v="953786"/>
  </r>
  <r>
    <x v="1"/>
    <x v="2"/>
    <d v="2021-09-30T00:00:00"/>
    <n v="1419314"/>
  </r>
  <r>
    <x v="1"/>
    <x v="3"/>
    <d v="2021-09-30T00:00:00"/>
    <n v="1436093"/>
  </r>
  <r>
    <x v="2"/>
    <x v="0"/>
    <d v="2021-03-31T00:00:00"/>
    <n v="1068137"/>
  </r>
  <r>
    <x v="2"/>
    <x v="1"/>
    <d v="2021-03-31T00:00:00"/>
    <n v="1250695"/>
  </r>
  <r>
    <x v="2"/>
    <x v="2"/>
    <d v="2021-03-31T00:00:00"/>
    <n v="898949"/>
  </r>
  <r>
    <x v="2"/>
    <x v="3"/>
    <d v="2021-03-31T00:00:00"/>
    <n v="1213455"/>
  </r>
  <r>
    <x v="2"/>
    <x v="0"/>
    <d v="2021-06-30T00:00:00"/>
    <n v="1164510"/>
  </r>
  <r>
    <x v="2"/>
    <x v="1"/>
    <d v="2021-06-30T00:00:00"/>
    <n v="1163870"/>
  </r>
  <r>
    <x v="2"/>
    <x v="2"/>
    <d v="2021-06-30T00:00:00"/>
    <n v="906880"/>
  </r>
  <r>
    <x v="2"/>
    <x v="3"/>
    <d v="2021-06-30T00:00:00"/>
    <n v="894539"/>
  </r>
  <r>
    <x v="2"/>
    <x v="0"/>
    <d v="2021-09-30T00:00:00"/>
    <n v="913945"/>
  </r>
  <r>
    <x v="2"/>
    <x v="1"/>
    <d v="2021-09-30T00:00:00"/>
    <n v="1440870"/>
  </r>
  <r>
    <x v="2"/>
    <x v="2"/>
    <d v="2021-09-30T00:00:00"/>
    <n v="1280710"/>
  </r>
  <r>
    <x v="2"/>
    <x v="3"/>
    <d v="2021-09-30T00:00:00"/>
    <n v="1023357"/>
  </r>
  <r>
    <x v="3"/>
    <x v="0"/>
    <d v="2021-03-31T00:00:00"/>
    <n v="1499269"/>
  </r>
  <r>
    <x v="3"/>
    <x v="1"/>
    <d v="2021-03-31T00:00:00"/>
    <n v="970517"/>
  </r>
  <r>
    <x v="3"/>
    <x v="2"/>
    <d v="2021-03-31T00:00:00"/>
    <n v="1141777"/>
  </r>
  <r>
    <x v="3"/>
    <x v="3"/>
    <d v="2021-03-31T00:00:00"/>
    <n v="856208"/>
  </r>
  <r>
    <x v="3"/>
    <x v="0"/>
    <d v="2021-06-30T00:00:00"/>
    <n v="1064145"/>
  </r>
  <r>
    <x v="3"/>
    <x v="1"/>
    <d v="2021-06-30T00:00:00"/>
    <n v="955424"/>
  </r>
  <r>
    <x v="3"/>
    <x v="2"/>
    <d v="2021-06-30T00:00:00"/>
    <n v="903006"/>
  </r>
  <r>
    <x v="3"/>
    <x v="3"/>
    <d v="2021-06-30T00:00:00"/>
    <n v="1420494"/>
  </r>
  <r>
    <x v="3"/>
    <x v="0"/>
    <d v="2021-09-30T00:00:00"/>
    <n v="1267870"/>
  </r>
  <r>
    <x v="3"/>
    <x v="1"/>
    <d v="2021-09-30T00:00:00"/>
    <n v="1013266"/>
  </r>
  <r>
    <x v="3"/>
    <x v="2"/>
    <d v="2021-09-30T00:00:00"/>
    <n v="1416121"/>
  </r>
  <r>
    <x v="3"/>
    <x v="3"/>
    <d v="2021-09-30T00:00:00"/>
    <n v="12615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DC7A69-8868-4F90-AEA8-B644E8AE8F14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3:L10" firstHeaderRow="0" firstDataRow="1" firstDataCol="1"/>
  <pivotFields count="6">
    <pivotField dataField="1" showAll="0">
      <items count="1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t="default"/>
      </items>
    </pivotField>
    <pivotField numFmtId="165" showAll="0"/>
    <pivotField axis="axisRow" showAll="0">
      <items count="7">
        <item x="4"/>
        <item x="3"/>
        <item x="1"/>
        <item x="0"/>
        <item x="2"/>
        <item x="5"/>
        <item t="default"/>
      </items>
    </pivotField>
    <pivotField dataField="1" numFmtId="165"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quare Feet" fld="3" baseField="0" baseItem="0"/>
    <dataField name="Count of Hous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18C860-FA58-4615-91A0-CDAB0DBC7751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G21:J27" firstHeaderRow="0" firstDataRow="1" firstDataCol="1"/>
  <pivotFields count="5">
    <pivotField axis="axisRow" showAll="0">
      <items count="6">
        <item x="1"/>
        <item x="4"/>
        <item x="3"/>
        <item x="0"/>
        <item x="2"/>
        <item t="default"/>
      </items>
    </pivotField>
    <pivotField dataField="1" numFmtId="167" showAll="0"/>
    <pivotField numFmtId="167" showAll="0"/>
    <pivotField dataField="1" numFmtId="167" showAll="0"/>
    <pivotField dataField="1" numFmtId="167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Week 1" fld="1" baseField="0" baseItem="0"/>
    <dataField name="Sum of Week 4" fld="4" baseField="0" baseItem="0"/>
    <dataField name="Sum of Week 3" fld="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6EB748-0AC3-4AAC-95EB-1D7F0891A00A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20:G41" firstHeaderRow="1" firstDataRow="1" firstDataCol="1"/>
  <pivotFields count="4">
    <pivotField axis="axisRow" showAll="0">
      <items count="5">
        <item x="3"/>
        <item x="2"/>
        <item x="0"/>
        <item x="1"/>
        <item t="default"/>
      </items>
    </pivotField>
    <pivotField axis="axisRow" showAll="0">
      <items count="5">
        <item x="2"/>
        <item x="1"/>
        <item x="3"/>
        <item x="0"/>
        <item t="default"/>
      </items>
    </pivotField>
    <pivotField numFmtId="14" showAll="0"/>
    <pivotField dataField="1" numFmtId="167" showAll="0"/>
  </pivotFields>
  <rowFields count="2">
    <field x="0"/>
    <field x="1"/>
  </rowFields>
  <rowItems count="2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Sum of Reported_Sal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435846D-68F5-48DD-A1DC-CE64315ADBC5}" name="Table4" displayName="Table4" ref="A3:K40" totalsRowShown="0" headerRowDxfId="4">
  <autoFilter ref="A3:K40" xr:uid="{4435846D-68F5-48DD-A1DC-CE64315ADBC5}"/>
  <tableColumns count="11">
    <tableColumn id="1" xr3:uid="{54FB4BDC-5AA5-4246-9F2C-0D9763D2A3A8}" name="Emp ID" dataDxfId="14" dataCellStyle="Normal 2"/>
    <tableColumn id="2" xr3:uid="{F7816E03-200A-4CF3-8E06-15B5708435AD}" name="Last Name" dataDxfId="13" dataCellStyle="Normal 2"/>
    <tableColumn id="3" xr3:uid="{B74175D5-5821-456A-A7A1-F00D09A9AB0E}" name="First Name" dataDxfId="12" dataCellStyle="Normal 2"/>
    <tableColumn id="4" xr3:uid="{7C039A67-E69C-44E4-8CBB-CD09D4EF63ED}" name="Dept" dataDxfId="11" dataCellStyle="Normal 2"/>
    <tableColumn id="5" xr3:uid="{AAF0B232-BED8-49CF-8CA8-AB48D657F606}" name="E-mail" dataDxfId="10" dataCellStyle="Normal 2"/>
    <tableColumn id="6" xr3:uid="{798FC83E-7164-46E0-AC0E-36F47082EE9B}" name="Phone Ext" dataDxfId="9" dataCellStyle="Normal 2"/>
    <tableColumn id="7" xr3:uid="{6394907E-0A46-4E07-A5EC-886F557377F9}" name="Location" dataDxfId="8" dataCellStyle="Normal 2"/>
    <tableColumn id="8" xr3:uid="{00C2596C-EF5C-4350-A21B-010B7F7B9918}" name="Hire Date" dataDxfId="7" dataCellStyle="Normal 2"/>
    <tableColumn id="9" xr3:uid="{63D826CF-5E78-402E-9A50-8C7D586DD533}" name="Pay Rate" dataDxfId="6" dataCellStyle="Normal 2"/>
    <tableColumn id="10" xr3:uid="{25785265-E623-479A-A87F-9A778BC5A6CE}" name="Hourly" dataDxfId="5"/>
    <tableColumn id="11" xr3:uid="{ABBF8FDC-37C8-40B0-8229-9F19866F34C2}" name="Gross Pay" dataDxfId="3" dataCellStyle="Normal 2">
      <calculatedColumnFormula>Table4[[#This Row],[Pay Rate]]*Table4[[#This Row],[Hourly]]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10" displayName="Table10" ref="A1:C12">
  <autoFilter ref="A1:C12" xr:uid="{00000000-0009-0000-0100-000003000000}"/>
  <tableColumns count="3">
    <tableColumn id="1" xr3:uid="{00000000-0010-0000-0000-000001000000}" name="Customer Name"/>
    <tableColumn id="2" xr3:uid="{00000000-0010-0000-0000-000002000000}" name="Service Type"/>
    <tableColumn id="3" xr3:uid="{00000000-0010-0000-0000-000003000000}" name="Date" dataDxfId="2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3:D8">
  <autoFilter ref="A3:D8" xr:uid="{00000000-0009-0000-0100-000002000000}"/>
  <tableColumns count="4">
    <tableColumn id="1" xr3:uid="{00000000-0010-0000-0100-000001000000}" name="Region"/>
    <tableColumn id="2" xr3:uid="{00000000-0010-0000-0100-000002000000}" name="Sales Rep"/>
    <tableColumn id="3" xr3:uid="{00000000-0010-0000-0100-000003000000}" name="Product"/>
    <tableColumn id="4" xr3:uid="{00000000-0010-0000-0100-000004000000}" name="Units" dataDxfId="2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e1" displayName="Table1" ref="A1:G31" headerRowDxfId="23" dataDxfId="22">
  <sortState xmlns:xlrd2="http://schemas.microsoft.com/office/spreadsheetml/2017/richdata2" ref="A2:H31">
    <sortCondition ref="A2"/>
  </sortState>
  <tableColumns count="7">
    <tableColumn id="1" xr3:uid="{00000000-0010-0000-0200-000001000000}" name="Salesperson" dataDxfId="21"/>
    <tableColumn id="4" xr3:uid="{00000000-0010-0000-0200-000004000000}" name="May" dataDxfId="20"/>
    <tableColumn id="5" xr3:uid="{00000000-0010-0000-0200-000005000000}" name="June" dataDxfId="19"/>
    <tableColumn id="3" xr3:uid="{00000000-0010-0000-0200-000003000000}" name="July" dataDxfId="18"/>
    <tableColumn id="6" xr3:uid="{00000000-0010-0000-0200-000006000000}" name="Aug." dataDxfId="17"/>
    <tableColumn id="7" xr3:uid="{00000000-0010-0000-0200-000007000000}" name="Sept." dataDxfId="16"/>
    <tableColumn id="8" xr3:uid="{00000000-0010-0000-0200-000008000000}" name="Oct." dataDxf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85623"/>
  </sheetPr>
  <dimension ref="A1:AY90"/>
  <sheetViews>
    <sheetView zoomScale="93" workbookViewId="0">
      <selection activeCell="K5" sqref="K5"/>
    </sheetView>
  </sheetViews>
  <sheetFormatPr defaultColWidth="6.8984375" defaultRowHeight="12.75" x14ac:dyDescent="0.2"/>
  <cols>
    <col min="1" max="1" width="8.09765625" style="1" customWidth="1"/>
    <col min="2" max="2" width="11" style="1" customWidth="1"/>
    <col min="3" max="3" width="11.8984375" style="1" customWidth="1"/>
    <col min="4" max="4" width="6.09765625" style="1" customWidth="1"/>
    <col min="5" max="5" width="8.09765625" style="1" customWidth="1"/>
    <col min="6" max="6" width="11" style="1" customWidth="1"/>
    <col min="7" max="7" width="10" style="1" customWidth="1"/>
    <col min="8" max="8" width="11" style="1" customWidth="1"/>
    <col min="9" max="9" width="10" style="1" customWidth="1"/>
    <col min="10" max="10" width="6.8984375" style="1"/>
    <col min="11" max="11" width="8.5" style="1" customWidth="1"/>
    <col min="12" max="12" width="6.8984375" style="1"/>
    <col min="13" max="13" width="20.09765625" style="1" bestFit="1" customWidth="1"/>
    <col min="14" max="16" width="16" style="1" bestFit="1" customWidth="1"/>
    <col min="17" max="17" width="6.8984375" style="1" bestFit="1" customWidth="1"/>
    <col min="18" max="50" width="6.8984375" style="1"/>
    <col min="51" max="51" width="11.8984375" style="1" bestFit="1" customWidth="1"/>
    <col min="52" max="16384" width="6.8984375" style="1"/>
  </cols>
  <sheetData>
    <row r="1" spans="1:18" ht="29.25" customHeight="1" x14ac:dyDescent="0.35">
      <c r="A1" s="103" t="s">
        <v>0</v>
      </c>
      <c r="B1" s="85"/>
      <c r="C1" s="85"/>
      <c r="D1" s="85"/>
      <c r="E1" s="85"/>
      <c r="F1" s="85"/>
      <c r="G1" s="85"/>
      <c r="H1" s="85"/>
      <c r="I1" s="85"/>
      <c r="J1" s="104"/>
      <c r="K1" s="104"/>
    </row>
    <row r="3" spans="1:18" ht="16.5" x14ac:dyDescent="0.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102" t="s">
        <v>558</v>
      </c>
      <c r="K3" s="102" t="s">
        <v>557</v>
      </c>
      <c r="M3" s="80"/>
      <c r="N3" s="81"/>
      <c r="O3" s="81"/>
      <c r="P3" s="81"/>
      <c r="Q3" s="81"/>
      <c r="R3" s="81"/>
    </row>
    <row r="4" spans="1:18" ht="15.75" x14ac:dyDescent="0.25">
      <c r="A4" s="3">
        <v>1054</v>
      </c>
      <c r="B4" s="3" t="s">
        <v>10</v>
      </c>
      <c r="C4" s="3" t="s">
        <v>11</v>
      </c>
      <c r="D4" s="3" t="s">
        <v>12</v>
      </c>
      <c r="E4" s="3" t="s">
        <v>13</v>
      </c>
      <c r="F4" s="3">
        <v>148</v>
      </c>
      <c r="G4" s="3" t="s">
        <v>14</v>
      </c>
      <c r="H4" s="4">
        <v>41742</v>
      </c>
      <c r="I4" s="5">
        <v>23.112682518640405</v>
      </c>
      <c r="J4" s="100">
        <v>38</v>
      </c>
      <c r="K4" s="101">
        <f>Table4[[#This Row],[Pay Rate]]*Table4[[#This Row],[Hourly]]</f>
        <v>878.28193570833537</v>
      </c>
    </row>
    <row r="5" spans="1:18" ht="15.75" x14ac:dyDescent="0.25">
      <c r="A5" s="3">
        <v>1056</v>
      </c>
      <c r="B5" s="3" t="s">
        <v>15</v>
      </c>
      <c r="C5" s="3" t="s">
        <v>16</v>
      </c>
      <c r="D5" s="3" t="s">
        <v>12</v>
      </c>
      <c r="E5" s="3" t="s">
        <v>17</v>
      </c>
      <c r="F5" s="3">
        <v>121</v>
      </c>
      <c r="G5" s="3" t="s">
        <v>14</v>
      </c>
      <c r="H5" s="4">
        <v>37551</v>
      </c>
      <c r="I5" s="5">
        <v>34.525388617350792</v>
      </c>
      <c r="J5" s="100">
        <v>40</v>
      </c>
      <c r="K5" s="101">
        <f>Table4[[#This Row],[Pay Rate]]*Table4[[#This Row],[Hourly]]</f>
        <v>1381.0155446940316</v>
      </c>
    </row>
    <row r="6" spans="1:18" ht="15.75" x14ac:dyDescent="0.25">
      <c r="A6" s="3">
        <v>1067</v>
      </c>
      <c r="B6" s="3" t="s">
        <v>18</v>
      </c>
      <c r="C6" s="3" t="s">
        <v>19</v>
      </c>
      <c r="D6" s="3" t="s">
        <v>12</v>
      </c>
      <c r="E6" s="3" t="s">
        <v>20</v>
      </c>
      <c r="F6" s="3">
        <v>123</v>
      </c>
      <c r="G6" s="3" t="s">
        <v>14</v>
      </c>
      <c r="H6" s="4">
        <v>40438</v>
      </c>
      <c r="I6" s="5">
        <v>22.187984645409315</v>
      </c>
      <c r="J6" s="100">
        <v>36</v>
      </c>
      <c r="K6" s="101">
        <f>Table4[[#This Row],[Pay Rate]]*Table4[[#This Row],[Hourly]]</f>
        <v>798.7674472347353</v>
      </c>
      <c r="M6" s="105" t="s">
        <v>556</v>
      </c>
    </row>
    <row r="7" spans="1:18" ht="15.75" x14ac:dyDescent="0.25">
      <c r="A7" s="3">
        <v>1075</v>
      </c>
      <c r="B7" s="3" t="s">
        <v>21</v>
      </c>
      <c r="C7" s="3" t="s">
        <v>22</v>
      </c>
      <c r="D7" s="3" t="s">
        <v>23</v>
      </c>
      <c r="E7" s="3" t="s">
        <v>24</v>
      </c>
      <c r="F7" s="3">
        <v>126</v>
      </c>
      <c r="G7" s="3" t="s">
        <v>25</v>
      </c>
      <c r="H7" s="4">
        <v>42221</v>
      </c>
      <c r="I7" s="5">
        <v>22.650786708090671</v>
      </c>
      <c r="J7" s="100">
        <v>42</v>
      </c>
      <c r="K7" s="101">
        <f>Table4[[#This Row],[Pay Rate]]*Table4[[#This Row],[Hourly]]</f>
        <v>951.33304173980821</v>
      </c>
    </row>
    <row r="8" spans="1:18" ht="15.75" x14ac:dyDescent="0.25">
      <c r="A8" s="3">
        <v>1078</v>
      </c>
      <c r="B8" s="3" t="s">
        <v>26</v>
      </c>
      <c r="C8" s="3" t="s">
        <v>27</v>
      </c>
      <c r="D8" s="3" t="s">
        <v>28</v>
      </c>
      <c r="E8" s="3" t="s">
        <v>29</v>
      </c>
      <c r="F8" s="3">
        <v>101</v>
      </c>
      <c r="G8" s="3" t="s">
        <v>25</v>
      </c>
      <c r="H8" s="4">
        <v>39901</v>
      </c>
      <c r="I8" s="5">
        <v>35.093078297663361</v>
      </c>
      <c r="J8" s="100">
        <v>39</v>
      </c>
      <c r="K8" s="101">
        <f>Table4[[#This Row],[Pay Rate]]*Table4[[#This Row],[Hourly]]</f>
        <v>1368.6300536088711</v>
      </c>
    </row>
    <row r="9" spans="1:18" ht="15.75" x14ac:dyDescent="0.25">
      <c r="A9" s="3">
        <v>1152</v>
      </c>
      <c r="B9" s="3" t="s">
        <v>30</v>
      </c>
      <c r="C9" s="3" t="s">
        <v>31</v>
      </c>
      <c r="D9" s="3" t="s">
        <v>23</v>
      </c>
      <c r="E9" s="3" t="s">
        <v>32</v>
      </c>
      <c r="F9" s="3">
        <v>118</v>
      </c>
      <c r="G9" s="3" t="s">
        <v>25</v>
      </c>
      <c r="H9" s="4">
        <v>41292</v>
      </c>
      <c r="I9" s="5">
        <v>20.450480626241173</v>
      </c>
      <c r="J9" s="100">
        <v>37</v>
      </c>
      <c r="K9" s="101">
        <f>Table4[[#This Row],[Pay Rate]]*Table4[[#This Row],[Hourly]]</f>
        <v>756.66778317092337</v>
      </c>
    </row>
    <row r="10" spans="1:18" ht="15.75" x14ac:dyDescent="0.25">
      <c r="A10" s="3">
        <v>1196</v>
      </c>
      <c r="B10" s="3" t="s">
        <v>33</v>
      </c>
      <c r="C10" s="3" t="s">
        <v>34</v>
      </c>
      <c r="D10" s="3" t="s">
        <v>35</v>
      </c>
      <c r="E10" s="3" t="s">
        <v>36</v>
      </c>
      <c r="F10" s="3">
        <v>289</v>
      </c>
      <c r="G10" s="3" t="s">
        <v>37</v>
      </c>
      <c r="H10" s="4">
        <v>44284</v>
      </c>
      <c r="I10" s="5">
        <v>21.116426350677912</v>
      </c>
      <c r="J10" s="100">
        <v>41</v>
      </c>
      <c r="K10" s="101">
        <f>Table4[[#This Row],[Pay Rate]]*Table4[[#This Row],[Hourly]]</f>
        <v>865.77348037779439</v>
      </c>
    </row>
    <row r="11" spans="1:18" ht="15.75" x14ac:dyDescent="0.25">
      <c r="A11" s="3">
        <v>1284</v>
      </c>
      <c r="B11" s="3" t="s">
        <v>38</v>
      </c>
      <c r="C11" s="3" t="s">
        <v>39</v>
      </c>
      <c r="D11" s="3" t="s">
        <v>40</v>
      </c>
      <c r="E11" s="3" t="s">
        <v>41</v>
      </c>
      <c r="F11" s="3">
        <v>124</v>
      </c>
      <c r="G11" s="3" t="s">
        <v>14</v>
      </c>
      <c r="H11" s="4">
        <v>39449</v>
      </c>
      <c r="I11" s="5">
        <v>31.521433991091691</v>
      </c>
      <c r="J11" s="100">
        <v>35</v>
      </c>
      <c r="K11" s="101">
        <f>Table4[[#This Row],[Pay Rate]]*Table4[[#This Row],[Hourly]]</f>
        <v>1103.2501896882093</v>
      </c>
    </row>
    <row r="12" spans="1:18" ht="15.75" x14ac:dyDescent="0.25">
      <c r="A12" s="3">
        <v>1290</v>
      </c>
      <c r="B12" s="3" t="s">
        <v>42</v>
      </c>
      <c r="C12" s="3" t="s">
        <v>43</v>
      </c>
      <c r="D12" s="3" t="s">
        <v>23</v>
      </c>
      <c r="E12" s="3" t="s">
        <v>44</v>
      </c>
      <c r="F12" s="3">
        <v>113</v>
      </c>
      <c r="G12" s="3" t="s">
        <v>25</v>
      </c>
      <c r="H12" s="4">
        <v>39448</v>
      </c>
      <c r="I12" s="5">
        <v>26.263290691845491</v>
      </c>
      <c r="J12" s="100">
        <v>43</v>
      </c>
      <c r="K12" s="101">
        <f>Table4[[#This Row],[Pay Rate]]*Table4[[#This Row],[Hourly]]</f>
        <v>1129.321499749356</v>
      </c>
      <c r="N12" s="80"/>
      <c r="O12" s="81"/>
      <c r="P12" s="81"/>
      <c r="Q12" s="81"/>
      <c r="R12" s="81"/>
    </row>
    <row r="13" spans="1:18" ht="15.75" x14ac:dyDescent="0.25">
      <c r="A13" s="3">
        <v>1293</v>
      </c>
      <c r="B13" s="3" t="s">
        <v>45</v>
      </c>
      <c r="C13" s="3" t="s">
        <v>46</v>
      </c>
      <c r="D13" s="3" t="s">
        <v>35</v>
      </c>
      <c r="E13" s="3" t="s">
        <v>47</v>
      </c>
      <c r="F13" s="3">
        <v>205</v>
      </c>
      <c r="G13" s="3" t="s">
        <v>37</v>
      </c>
      <c r="H13" s="4">
        <v>39337</v>
      </c>
      <c r="I13" s="5">
        <v>34.790615088923452</v>
      </c>
      <c r="J13" s="100">
        <v>40</v>
      </c>
      <c r="K13" s="101">
        <f>Table4[[#This Row],[Pay Rate]]*Table4[[#This Row],[Hourly]]</f>
        <v>1391.6246035569382</v>
      </c>
    </row>
    <row r="14" spans="1:18" ht="15.75" x14ac:dyDescent="0.25">
      <c r="A14" s="3">
        <v>1299</v>
      </c>
      <c r="B14" s="3" t="s">
        <v>48</v>
      </c>
      <c r="C14" s="3" t="s">
        <v>49</v>
      </c>
      <c r="D14" s="3" t="s">
        <v>50</v>
      </c>
      <c r="E14" s="3" t="s">
        <v>51</v>
      </c>
      <c r="F14" s="3">
        <v>127</v>
      </c>
      <c r="G14" s="3" t="s">
        <v>14</v>
      </c>
      <c r="H14" s="4">
        <v>41261</v>
      </c>
      <c r="I14" s="5">
        <v>36.358152121831047</v>
      </c>
      <c r="J14" s="100">
        <v>38</v>
      </c>
      <c r="K14" s="101">
        <f>Table4[[#This Row],[Pay Rate]]*Table4[[#This Row],[Hourly]]</f>
        <v>1381.6097806295797</v>
      </c>
    </row>
    <row r="15" spans="1:18" ht="15.75" x14ac:dyDescent="0.25">
      <c r="A15" s="3">
        <v>1302</v>
      </c>
      <c r="B15" s="3" t="s">
        <v>52</v>
      </c>
      <c r="C15" s="3" t="s">
        <v>53</v>
      </c>
      <c r="D15" s="3" t="s">
        <v>40</v>
      </c>
      <c r="E15" s="3" t="s">
        <v>54</v>
      </c>
      <c r="F15" s="3">
        <v>139</v>
      </c>
      <c r="G15" s="3" t="s">
        <v>14</v>
      </c>
      <c r="H15" s="4">
        <v>39298</v>
      </c>
      <c r="I15" s="5">
        <v>31.941259411760427</v>
      </c>
      <c r="J15" s="100">
        <v>36</v>
      </c>
      <c r="K15" s="101">
        <f>Table4[[#This Row],[Pay Rate]]*Table4[[#This Row],[Hourly]]</f>
        <v>1149.8853388233754</v>
      </c>
    </row>
    <row r="16" spans="1:18" ht="15.75" x14ac:dyDescent="0.25">
      <c r="A16" s="3">
        <v>1310</v>
      </c>
      <c r="B16" s="3" t="s">
        <v>10</v>
      </c>
      <c r="C16" s="3" t="s">
        <v>55</v>
      </c>
      <c r="D16" s="3" t="s">
        <v>50</v>
      </c>
      <c r="E16" s="3" t="s">
        <v>56</v>
      </c>
      <c r="F16" s="3">
        <v>137</v>
      </c>
      <c r="G16" s="3" t="s">
        <v>14</v>
      </c>
      <c r="H16" s="4">
        <v>40087</v>
      </c>
      <c r="I16" s="5">
        <v>27.748133280634171</v>
      </c>
      <c r="J16" s="100">
        <v>44</v>
      </c>
      <c r="K16" s="101">
        <f>Table4[[#This Row],[Pay Rate]]*Table4[[#This Row],[Hourly]]</f>
        <v>1220.9178643479036</v>
      </c>
    </row>
    <row r="17" spans="1:17" ht="15.75" x14ac:dyDescent="0.25">
      <c r="A17" s="3">
        <v>1329</v>
      </c>
      <c r="B17" s="3" t="s">
        <v>57</v>
      </c>
      <c r="C17" s="3" t="s">
        <v>58</v>
      </c>
      <c r="D17" s="3" t="s">
        <v>28</v>
      </c>
      <c r="E17" s="3" t="s">
        <v>59</v>
      </c>
      <c r="F17" s="3">
        <v>151</v>
      </c>
      <c r="G17" s="3" t="s">
        <v>25</v>
      </c>
      <c r="H17" s="4">
        <v>40959</v>
      </c>
      <c r="I17" s="5">
        <v>30.059453552217725</v>
      </c>
      <c r="J17" s="100">
        <v>39</v>
      </c>
      <c r="K17" s="101">
        <f>Table4[[#This Row],[Pay Rate]]*Table4[[#This Row],[Hourly]]</f>
        <v>1172.3186885364912</v>
      </c>
    </row>
    <row r="18" spans="1:17" ht="15.75" x14ac:dyDescent="0.25">
      <c r="A18" s="3">
        <v>1333</v>
      </c>
      <c r="B18" s="3" t="s">
        <v>60</v>
      </c>
      <c r="C18" s="3" t="s">
        <v>61</v>
      </c>
      <c r="D18" s="3" t="s">
        <v>35</v>
      </c>
      <c r="E18" s="3" t="s">
        <v>62</v>
      </c>
      <c r="F18" s="3">
        <v>122</v>
      </c>
      <c r="G18" s="3" t="s">
        <v>37</v>
      </c>
      <c r="H18" s="4">
        <v>41377</v>
      </c>
      <c r="I18" s="5">
        <v>28.040146247387376</v>
      </c>
      <c r="J18" s="100">
        <v>37</v>
      </c>
      <c r="K18" s="101">
        <f>Table4[[#This Row],[Pay Rate]]*Table4[[#This Row],[Hourly]]</f>
        <v>1037.485411153333</v>
      </c>
    </row>
    <row r="19" spans="1:17" ht="15.75" x14ac:dyDescent="0.25">
      <c r="A19" s="3">
        <v>1368</v>
      </c>
      <c r="B19" s="3" t="s">
        <v>63</v>
      </c>
      <c r="C19" s="3" t="s">
        <v>64</v>
      </c>
      <c r="D19" s="3" t="s">
        <v>23</v>
      </c>
      <c r="E19" s="3" t="s">
        <v>65</v>
      </c>
      <c r="F19" s="3">
        <v>132</v>
      </c>
      <c r="G19" s="3" t="s">
        <v>25</v>
      </c>
      <c r="H19" s="4">
        <v>38784</v>
      </c>
      <c r="I19" s="5">
        <v>21.582316808537904</v>
      </c>
      <c r="J19" s="100">
        <v>42</v>
      </c>
      <c r="K19" s="101">
        <f>Table4[[#This Row],[Pay Rate]]*Table4[[#This Row],[Hourly]]</f>
        <v>906.45730595859197</v>
      </c>
    </row>
    <row r="20" spans="1:17" ht="15.75" x14ac:dyDescent="0.25">
      <c r="A20" s="3">
        <v>1509</v>
      </c>
      <c r="B20" s="3" t="s">
        <v>66</v>
      </c>
      <c r="C20" s="3" t="s">
        <v>67</v>
      </c>
      <c r="D20" s="3" t="s">
        <v>12</v>
      </c>
      <c r="E20" s="3" t="s">
        <v>68</v>
      </c>
      <c r="F20" s="3">
        <v>135</v>
      </c>
      <c r="G20" s="3" t="s">
        <v>14</v>
      </c>
      <c r="H20" s="4">
        <v>39615</v>
      </c>
      <c r="I20" s="5">
        <v>28.504920646844454</v>
      </c>
      <c r="J20" s="100">
        <v>40</v>
      </c>
      <c r="K20" s="101">
        <f>Table4[[#This Row],[Pay Rate]]*Table4[[#This Row],[Hourly]]</f>
        <v>1140.1968258737782</v>
      </c>
    </row>
    <row r="21" spans="1:17" ht="15.75" x14ac:dyDescent="0.25">
      <c r="A21" s="3">
        <v>1516</v>
      </c>
      <c r="B21" s="3" t="s">
        <v>69</v>
      </c>
      <c r="C21" s="3" t="s">
        <v>70</v>
      </c>
      <c r="D21" s="3" t="s">
        <v>28</v>
      </c>
      <c r="E21" s="3" t="s">
        <v>71</v>
      </c>
      <c r="F21" s="3">
        <v>105</v>
      </c>
      <c r="G21" s="3" t="s">
        <v>25</v>
      </c>
      <c r="H21" s="4">
        <v>39510</v>
      </c>
      <c r="I21" s="5">
        <v>25.041609972404515</v>
      </c>
      <c r="J21" s="100">
        <v>35</v>
      </c>
      <c r="K21" s="101">
        <f>Table4[[#This Row],[Pay Rate]]*Table4[[#This Row],[Hourly]]</f>
        <v>876.45634903415805</v>
      </c>
    </row>
    <row r="22" spans="1:17" ht="15.75" x14ac:dyDescent="0.25">
      <c r="A22" s="3">
        <v>1529</v>
      </c>
      <c r="B22" s="3" t="s">
        <v>72</v>
      </c>
      <c r="C22" s="3" t="s">
        <v>73</v>
      </c>
      <c r="D22" s="3" t="s">
        <v>40</v>
      </c>
      <c r="E22" s="3" t="s">
        <v>74</v>
      </c>
      <c r="F22" s="3">
        <v>129</v>
      </c>
      <c r="G22" s="3" t="s">
        <v>14</v>
      </c>
      <c r="H22" s="4">
        <v>40203</v>
      </c>
      <c r="I22" s="5">
        <v>36.76047319596379</v>
      </c>
      <c r="J22" s="100">
        <v>41</v>
      </c>
      <c r="K22" s="101">
        <f>Table4[[#This Row],[Pay Rate]]*Table4[[#This Row],[Hourly]]</f>
        <v>1507.1794010345154</v>
      </c>
      <c r="M22"/>
      <c r="N22"/>
      <c r="O22"/>
      <c r="P22"/>
      <c r="Q22"/>
    </row>
    <row r="23" spans="1:17" ht="15.75" x14ac:dyDescent="0.25">
      <c r="A23" s="3">
        <v>1656</v>
      </c>
      <c r="B23" s="3" t="s">
        <v>75</v>
      </c>
      <c r="C23" s="3" t="s">
        <v>76</v>
      </c>
      <c r="D23" s="3" t="s">
        <v>50</v>
      </c>
      <c r="E23" s="3" t="s">
        <v>77</v>
      </c>
      <c r="F23" s="3">
        <v>149</v>
      </c>
      <c r="G23" s="3" t="s">
        <v>14</v>
      </c>
      <c r="H23" s="4">
        <v>40523</v>
      </c>
      <c r="I23" s="5">
        <v>34.594860632050001</v>
      </c>
      <c r="J23" s="100">
        <v>38</v>
      </c>
      <c r="K23" s="101">
        <f>Table4[[#This Row],[Pay Rate]]*Table4[[#This Row],[Hourly]]</f>
        <v>1314.6047040179001</v>
      </c>
      <c r="M23"/>
      <c r="N23"/>
      <c r="O23"/>
      <c r="P23"/>
      <c r="Q23"/>
    </row>
    <row r="24" spans="1:17" ht="15.75" x14ac:dyDescent="0.25">
      <c r="A24" s="3">
        <v>1672</v>
      </c>
      <c r="B24" s="3" t="s">
        <v>78</v>
      </c>
      <c r="C24" s="3" t="s">
        <v>79</v>
      </c>
      <c r="D24" s="3" t="s">
        <v>50</v>
      </c>
      <c r="E24" s="3" t="s">
        <v>80</v>
      </c>
      <c r="F24" s="3">
        <v>114</v>
      </c>
      <c r="G24" s="3" t="s">
        <v>14</v>
      </c>
      <c r="H24" s="4">
        <v>41377</v>
      </c>
      <c r="I24" s="5">
        <v>21.821067915080782</v>
      </c>
      <c r="J24" s="100">
        <v>36</v>
      </c>
      <c r="K24" s="101">
        <f>Table4[[#This Row],[Pay Rate]]*Table4[[#This Row],[Hourly]]</f>
        <v>785.55844494290818</v>
      </c>
      <c r="M24"/>
      <c r="N24"/>
      <c r="O24"/>
      <c r="P24"/>
      <c r="Q24"/>
    </row>
    <row r="25" spans="1:17" ht="15.75" x14ac:dyDescent="0.25">
      <c r="A25" s="3">
        <v>1673</v>
      </c>
      <c r="B25" s="3" t="s">
        <v>81</v>
      </c>
      <c r="C25" s="3" t="s">
        <v>39</v>
      </c>
      <c r="D25" s="3" t="s">
        <v>23</v>
      </c>
      <c r="E25" s="3" t="s">
        <v>82</v>
      </c>
      <c r="F25" s="3">
        <v>112</v>
      </c>
      <c r="G25" s="3" t="s">
        <v>25</v>
      </c>
      <c r="H25" s="4">
        <v>42086</v>
      </c>
      <c r="I25" s="5">
        <v>34.737713847797657</v>
      </c>
      <c r="J25" s="100">
        <v>43</v>
      </c>
      <c r="K25" s="101">
        <f>Table4[[#This Row],[Pay Rate]]*Table4[[#This Row],[Hourly]]</f>
        <v>1493.7216954552994</v>
      </c>
      <c r="M25"/>
      <c r="N25"/>
      <c r="O25"/>
      <c r="P25"/>
      <c r="Q25"/>
    </row>
    <row r="26" spans="1:17" ht="15.75" x14ac:dyDescent="0.25">
      <c r="A26" s="3">
        <v>1676</v>
      </c>
      <c r="B26" s="3" t="s">
        <v>83</v>
      </c>
      <c r="C26" s="3" t="s">
        <v>84</v>
      </c>
      <c r="D26" s="3" t="s">
        <v>40</v>
      </c>
      <c r="E26" s="3" t="s">
        <v>85</v>
      </c>
      <c r="F26" s="3">
        <v>115</v>
      </c>
      <c r="G26" s="3" t="s">
        <v>14</v>
      </c>
      <c r="H26" s="4">
        <v>38283</v>
      </c>
      <c r="I26" s="5">
        <v>23.923732649470132</v>
      </c>
      <c r="J26" s="100">
        <v>39</v>
      </c>
      <c r="K26" s="101">
        <f>Table4[[#This Row],[Pay Rate]]*Table4[[#This Row],[Hourly]]</f>
        <v>933.0255733293352</v>
      </c>
      <c r="M26"/>
      <c r="N26"/>
      <c r="O26"/>
      <c r="P26"/>
      <c r="Q26"/>
    </row>
    <row r="27" spans="1:17" ht="15.75" x14ac:dyDescent="0.25">
      <c r="A27" s="3">
        <v>1721</v>
      </c>
      <c r="B27" s="3" t="s">
        <v>86</v>
      </c>
      <c r="C27" s="3" t="s">
        <v>87</v>
      </c>
      <c r="D27" s="3" t="s">
        <v>35</v>
      </c>
      <c r="E27" s="3" t="s">
        <v>88</v>
      </c>
      <c r="F27" s="3">
        <v>102</v>
      </c>
      <c r="G27" s="3" t="s">
        <v>37</v>
      </c>
      <c r="H27" s="4">
        <v>41489</v>
      </c>
      <c r="I27" s="5">
        <v>30.530481883132325</v>
      </c>
      <c r="J27" s="100">
        <v>37</v>
      </c>
      <c r="K27" s="101">
        <f>Table4[[#This Row],[Pay Rate]]*Table4[[#This Row],[Hourly]]</f>
        <v>1129.627829675896</v>
      </c>
      <c r="M27"/>
      <c r="N27"/>
      <c r="O27"/>
      <c r="P27"/>
      <c r="Q27"/>
    </row>
    <row r="28" spans="1:17" ht="15.75" x14ac:dyDescent="0.25">
      <c r="A28" s="3">
        <v>1723</v>
      </c>
      <c r="B28" s="3" t="s">
        <v>89</v>
      </c>
      <c r="C28" s="3" t="s">
        <v>31</v>
      </c>
      <c r="D28" s="3" t="s">
        <v>40</v>
      </c>
      <c r="E28" s="3" t="s">
        <v>90</v>
      </c>
      <c r="F28" s="3">
        <v>145</v>
      </c>
      <c r="G28" s="3" t="s">
        <v>14</v>
      </c>
      <c r="H28" s="4">
        <v>36929</v>
      </c>
      <c r="I28" s="5">
        <v>30.633823369091417</v>
      </c>
      <c r="J28" s="100">
        <v>42</v>
      </c>
      <c r="K28" s="101">
        <f>Table4[[#This Row],[Pay Rate]]*Table4[[#This Row],[Hourly]]</f>
        <v>1286.6205815018395</v>
      </c>
      <c r="M28"/>
      <c r="N28"/>
      <c r="O28"/>
      <c r="P28"/>
      <c r="Q28"/>
    </row>
    <row r="29" spans="1:17" ht="15.75" x14ac:dyDescent="0.25">
      <c r="A29" s="3">
        <v>1758</v>
      </c>
      <c r="B29" s="3" t="s">
        <v>91</v>
      </c>
      <c r="C29" s="3" t="s">
        <v>92</v>
      </c>
      <c r="D29" s="3" t="s">
        <v>28</v>
      </c>
      <c r="E29" s="3" t="s">
        <v>93</v>
      </c>
      <c r="F29" s="3">
        <v>107</v>
      </c>
      <c r="G29" s="3" t="s">
        <v>25</v>
      </c>
      <c r="H29" s="4">
        <v>38426</v>
      </c>
      <c r="I29" s="5">
        <v>23.323201962374185</v>
      </c>
      <c r="J29" s="100">
        <v>35</v>
      </c>
      <c r="K29" s="101">
        <f>Table4[[#This Row],[Pay Rate]]*Table4[[#This Row],[Hourly]]</f>
        <v>816.31206868309641</v>
      </c>
      <c r="M29"/>
      <c r="N29"/>
      <c r="O29"/>
      <c r="P29"/>
      <c r="Q29"/>
    </row>
    <row r="30" spans="1:17" ht="15.75" x14ac:dyDescent="0.25">
      <c r="A30" s="3">
        <v>1792</v>
      </c>
      <c r="B30" s="3" t="s">
        <v>94</v>
      </c>
      <c r="C30" s="3" t="s">
        <v>95</v>
      </c>
      <c r="D30" s="3" t="s">
        <v>12</v>
      </c>
      <c r="E30" s="3" t="s">
        <v>96</v>
      </c>
      <c r="F30" s="3">
        <v>111</v>
      </c>
      <c r="G30" s="3" t="s">
        <v>14</v>
      </c>
      <c r="H30" s="4">
        <v>41629</v>
      </c>
      <c r="I30" s="5">
        <v>22.865282515192384</v>
      </c>
      <c r="J30" s="100">
        <v>40</v>
      </c>
      <c r="K30" s="101">
        <f>Table4[[#This Row],[Pay Rate]]*Table4[[#This Row],[Hourly]]</f>
        <v>914.61130060769528</v>
      </c>
      <c r="M30"/>
      <c r="N30"/>
      <c r="O30"/>
      <c r="P30"/>
      <c r="Q30"/>
    </row>
    <row r="31" spans="1:17" ht="15.75" x14ac:dyDescent="0.25">
      <c r="A31" s="3">
        <v>1814</v>
      </c>
      <c r="B31" s="3" t="s">
        <v>97</v>
      </c>
      <c r="C31" s="3" t="s">
        <v>553</v>
      </c>
      <c r="D31" s="3" t="s">
        <v>35</v>
      </c>
      <c r="E31" s="3" t="s">
        <v>98</v>
      </c>
      <c r="F31" s="3">
        <v>103</v>
      </c>
      <c r="G31" s="3" t="s">
        <v>37</v>
      </c>
      <c r="H31" s="4">
        <v>40969</v>
      </c>
      <c r="I31" s="5">
        <v>28.314886343881007</v>
      </c>
      <c r="J31" s="100">
        <v>38</v>
      </c>
      <c r="K31" s="101">
        <f>Table4[[#This Row],[Pay Rate]]*Table4[[#This Row],[Hourly]]</f>
        <v>1075.9656810674783</v>
      </c>
      <c r="M31"/>
      <c r="N31"/>
      <c r="O31"/>
    </row>
    <row r="32" spans="1:17" ht="15.75" x14ac:dyDescent="0.25">
      <c r="A32" s="3">
        <v>1908</v>
      </c>
      <c r="B32" s="3" t="s">
        <v>99</v>
      </c>
      <c r="C32" s="3" t="s">
        <v>100</v>
      </c>
      <c r="D32" s="3" t="s">
        <v>12</v>
      </c>
      <c r="E32" s="3" t="s">
        <v>101</v>
      </c>
      <c r="F32" s="3">
        <v>152</v>
      </c>
      <c r="G32" s="3" t="s">
        <v>14</v>
      </c>
      <c r="H32" s="4">
        <v>39215</v>
      </c>
      <c r="I32" s="5">
        <v>21.583297549698294</v>
      </c>
      <c r="J32" s="100">
        <v>36</v>
      </c>
      <c r="K32" s="101">
        <f>Table4[[#This Row],[Pay Rate]]*Table4[[#This Row],[Hourly]]</f>
        <v>776.99871178913861</v>
      </c>
      <c r="M32"/>
      <c r="N32"/>
      <c r="O32"/>
    </row>
    <row r="33" spans="1:51" ht="15.75" x14ac:dyDescent="0.25">
      <c r="A33" s="3">
        <v>1931</v>
      </c>
      <c r="B33" s="3" t="s">
        <v>102</v>
      </c>
      <c r="C33" s="3" t="s">
        <v>103</v>
      </c>
      <c r="D33" s="3" t="s">
        <v>28</v>
      </c>
      <c r="E33" s="3" t="s">
        <v>104</v>
      </c>
      <c r="F33" s="3">
        <v>110</v>
      </c>
      <c r="G33" s="3" t="s">
        <v>25</v>
      </c>
      <c r="H33" s="4">
        <v>41077</v>
      </c>
      <c r="I33" s="5">
        <v>22.096372011411539</v>
      </c>
      <c r="J33" s="100">
        <v>43</v>
      </c>
      <c r="K33" s="101">
        <f>Table4[[#This Row],[Pay Rate]]*Table4[[#This Row],[Hourly]]</f>
        <v>950.14399649069617</v>
      </c>
      <c r="M33"/>
      <c r="N33"/>
      <c r="O33"/>
    </row>
    <row r="34" spans="1:51" ht="15.75" x14ac:dyDescent="0.25">
      <c r="A34" s="3">
        <v>1960</v>
      </c>
      <c r="B34" s="3" t="s">
        <v>105</v>
      </c>
      <c r="C34" s="3" t="s">
        <v>106</v>
      </c>
      <c r="D34" s="3" t="s">
        <v>50</v>
      </c>
      <c r="E34" s="3" t="s">
        <v>107</v>
      </c>
      <c r="F34" s="3">
        <v>150</v>
      </c>
      <c r="G34" s="3" t="s">
        <v>14</v>
      </c>
      <c r="H34" s="4">
        <v>40127</v>
      </c>
      <c r="I34" s="5">
        <v>24.110587484316248</v>
      </c>
      <c r="J34" s="100">
        <v>39</v>
      </c>
      <c r="K34" s="101">
        <f>Table4[[#This Row],[Pay Rate]]*Table4[[#This Row],[Hourly]]</f>
        <v>940.3129118883337</v>
      </c>
      <c r="M34"/>
      <c r="N34"/>
      <c r="O34"/>
    </row>
    <row r="35" spans="1:51" ht="15.75" x14ac:dyDescent="0.25">
      <c r="A35" s="3">
        <v>1964</v>
      </c>
      <c r="B35" s="3" t="s">
        <v>108</v>
      </c>
      <c r="C35" s="3" t="s">
        <v>109</v>
      </c>
      <c r="D35" s="3" t="s">
        <v>28</v>
      </c>
      <c r="E35" s="3" t="s">
        <v>110</v>
      </c>
      <c r="F35" s="3">
        <v>108</v>
      </c>
      <c r="G35" s="3" t="s">
        <v>25</v>
      </c>
      <c r="H35" s="4">
        <v>41957</v>
      </c>
      <c r="I35" s="5">
        <v>32.746626443985036</v>
      </c>
      <c r="J35" s="100">
        <v>37</v>
      </c>
      <c r="K35" s="101">
        <f>Table4[[#This Row],[Pay Rate]]*Table4[[#This Row],[Hourly]]</f>
        <v>1211.6251784274464</v>
      </c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</row>
    <row r="36" spans="1:51" ht="15.75" x14ac:dyDescent="0.25">
      <c r="A36" s="3">
        <v>1975</v>
      </c>
      <c r="B36" s="3" t="s">
        <v>111</v>
      </c>
      <c r="C36" s="3" t="s">
        <v>112</v>
      </c>
      <c r="D36" s="3" t="s">
        <v>28</v>
      </c>
      <c r="E36" s="3" t="s">
        <v>113</v>
      </c>
      <c r="F36" s="3">
        <v>125</v>
      </c>
      <c r="G36" s="3" t="s">
        <v>25</v>
      </c>
      <c r="H36" s="4">
        <v>43523</v>
      </c>
      <c r="I36" s="5">
        <v>20.224401476642818</v>
      </c>
      <c r="J36" s="100">
        <v>41</v>
      </c>
      <c r="K36" s="101">
        <f>Table4[[#This Row],[Pay Rate]]*Table4[[#This Row],[Hourly]]</f>
        <v>829.20046054235559</v>
      </c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</row>
    <row r="37" spans="1:51" ht="15.75" x14ac:dyDescent="0.25">
      <c r="A37" s="3">
        <v>1983</v>
      </c>
      <c r="B37" s="3" t="s">
        <v>108</v>
      </c>
      <c r="C37" s="3" t="s">
        <v>114</v>
      </c>
      <c r="D37" s="3" t="s">
        <v>12</v>
      </c>
      <c r="E37" s="3" t="s">
        <v>115</v>
      </c>
      <c r="F37" s="3">
        <v>154</v>
      </c>
      <c r="G37" s="3" t="s">
        <v>14</v>
      </c>
      <c r="H37" s="4">
        <v>44007</v>
      </c>
      <c r="I37" s="5">
        <v>26.320559271906468</v>
      </c>
      <c r="J37" s="100">
        <v>40</v>
      </c>
      <c r="K37" s="101">
        <f>Table4[[#This Row],[Pay Rate]]*Table4[[#This Row],[Hourly]]</f>
        <v>1052.8223708762587</v>
      </c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</row>
    <row r="38" spans="1:51" ht="15.75" x14ac:dyDescent="0.25">
      <c r="A38" s="3">
        <v>1990</v>
      </c>
      <c r="B38" s="3" t="s">
        <v>116</v>
      </c>
      <c r="C38" s="3" t="s">
        <v>117</v>
      </c>
      <c r="D38" s="3" t="s">
        <v>50</v>
      </c>
      <c r="E38" s="3" t="s">
        <v>118</v>
      </c>
      <c r="F38" s="3">
        <v>198</v>
      </c>
      <c r="G38" s="3" t="s">
        <v>14</v>
      </c>
      <c r="H38" s="4">
        <v>44238</v>
      </c>
      <c r="I38" s="5">
        <v>27.176260395039776</v>
      </c>
      <c r="J38" s="100">
        <v>42</v>
      </c>
      <c r="K38" s="101">
        <f>Table4[[#This Row],[Pay Rate]]*Table4[[#This Row],[Hourly]]</f>
        <v>1141.4029365916706</v>
      </c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</row>
    <row r="39" spans="1:51" ht="15.75" x14ac:dyDescent="0.25">
      <c r="A39" s="3">
        <v>1995</v>
      </c>
      <c r="B39" s="3" t="s">
        <v>119</v>
      </c>
      <c r="C39" s="3" t="s">
        <v>120</v>
      </c>
      <c r="D39" s="3" t="s">
        <v>12</v>
      </c>
      <c r="E39" s="3" t="s">
        <v>121</v>
      </c>
      <c r="F39" s="3">
        <v>198</v>
      </c>
      <c r="G39" s="3" t="s">
        <v>14</v>
      </c>
      <c r="H39" s="4">
        <v>44253</v>
      </c>
      <c r="I39" s="5">
        <v>27.273205533671039</v>
      </c>
      <c r="J39" s="1">
        <v>12</v>
      </c>
      <c r="K39" s="101">
        <f>Table4[[#This Row],[Pay Rate]]*Table4[[#This Row],[Hourly]]</f>
        <v>327.27846640405244</v>
      </c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</row>
    <row r="40" spans="1:51" ht="15.75" x14ac:dyDescent="0.25">
      <c r="A40" s="3">
        <v>1999</v>
      </c>
      <c r="B40" s="3" t="s">
        <v>122</v>
      </c>
      <c r="C40" s="3" t="s">
        <v>123</v>
      </c>
      <c r="D40" s="3" t="s">
        <v>35</v>
      </c>
      <c r="E40" s="3" t="s">
        <v>124</v>
      </c>
      <c r="F40" s="3">
        <v>428</v>
      </c>
      <c r="G40" s="3" t="s">
        <v>37</v>
      </c>
      <c r="H40" s="4">
        <v>44379</v>
      </c>
      <c r="I40" s="5">
        <v>20.275620323911021</v>
      </c>
      <c r="J40" s="1">
        <v>35</v>
      </c>
      <c r="K40" s="101">
        <f>Table4[[#This Row],[Pay Rate]]*Table4[[#This Row],[Hourly]]</f>
        <v>709.64671133688569</v>
      </c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</row>
    <row r="41" spans="1:51" ht="15.75" x14ac:dyDescent="0.2"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</row>
    <row r="42" spans="1:51" ht="15.75" x14ac:dyDescent="0.2"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</row>
    <row r="43" spans="1:51" ht="15.75" x14ac:dyDescent="0.2"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</row>
    <row r="44" spans="1:51" ht="15.75" x14ac:dyDescent="0.2">
      <c r="M44"/>
      <c r="N44"/>
      <c r="O44"/>
    </row>
    <row r="45" spans="1:51" ht="15.75" x14ac:dyDescent="0.2">
      <c r="M45"/>
      <c r="N45"/>
      <c r="O45"/>
    </row>
    <row r="46" spans="1:51" ht="15.75" x14ac:dyDescent="0.2">
      <c r="M46"/>
      <c r="N46"/>
      <c r="O46"/>
    </row>
    <row r="47" spans="1:51" ht="15.75" x14ac:dyDescent="0.2">
      <c r="M47"/>
      <c r="N47"/>
      <c r="O47"/>
    </row>
    <row r="48" spans="1:51" ht="15.75" x14ac:dyDescent="0.2">
      <c r="M48"/>
      <c r="N48"/>
      <c r="O48"/>
    </row>
    <row r="49" spans="13:15" ht="15.75" x14ac:dyDescent="0.2">
      <c r="M49"/>
      <c r="N49"/>
      <c r="O49"/>
    </row>
    <row r="50" spans="13:15" ht="15.75" x14ac:dyDescent="0.2">
      <c r="M50"/>
      <c r="N50"/>
      <c r="O50"/>
    </row>
    <row r="51" spans="13:15" ht="15.75" x14ac:dyDescent="0.2">
      <c r="M51"/>
      <c r="N51"/>
      <c r="O51"/>
    </row>
    <row r="52" spans="13:15" ht="15.75" x14ac:dyDescent="0.2">
      <c r="M52"/>
      <c r="N52"/>
      <c r="O52"/>
    </row>
    <row r="53" spans="13:15" ht="15.75" x14ac:dyDescent="0.2">
      <c r="M53"/>
      <c r="N53"/>
      <c r="O53"/>
    </row>
    <row r="54" spans="13:15" ht="15.75" x14ac:dyDescent="0.2">
      <c r="M54"/>
      <c r="N54"/>
      <c r="O54"/>
    </row>
    <row r="55" spans="13:15" ht="15.75" x14ac:dyDescent="0.2">
      <c r="M55"/>
      <c r="N55"/>
      <c r="O55"/>
    </row>
    <row r="56" spans="13:15" ht="15.75" x14ac:dyDescent="0.2">
      <c r="M56"/>
      <c r="N56"/>
      <c r="O56"/>
    </row>
    <row r="57" spans="13:15" ht="15.75" x14ac:dyDescent="0.2">
      <c r="M57"/>
      <c r="N57"/>
      <c r="O57"/>
    </row>
    <row r="58" spans="13:15" ht="15.75" x14ac:dyDescent="0.2">
      <c r="M58"/>
      <c r="N58"/>
      <c r="O58"/>
    </row>
    <row r="59" spans="13:15" ht="15.75" x14ac:dyDescent="0.2">
      <c r="M59"/>
      <c r="N59"/>
      <c r="O59"/>
    </row>
    <row r="60" spans="13:15" ht="15.75" x14ac:dyDescent="0.2">
      <c r="M60"/>
      <c r="N60"/>
      <c r="O60"/>
    </row>
    <row r="61" spans="13:15" ht="15.75" x14ac:dyDescent="0.2">
      <c r="M61"/>
      <c r="N61"/>
      <c r="O61"/>
    </row>
    <row r="62" spans="13:15" ht="15.75" x14ac:dyDescent="0.2">
      <c r="M62"/>
      <c r="N62"/>
      <c r="O62"/>
    </row>
    <row r="63" spans="13:15" ht="15.75" x14ac:dyDescent="0.2">
      <c r="M63"/>
      <c r="N63"/>
      <c r="O63"/>
    </row>
    <row r="64" spans="13:15" ht="15.75" x14ac:dyDescent="0.2">
      <c r="M64"/>
      <c r="N64"/>
      <c r="O64"/>
    </row>
    <row r="65" spans="13:15" ht="15.75" x14ac:dyDescent="0.2">
      <c r="M65"/>
      <c r="N65"/>
      <c r="O65"/>
    </row>
    <row r="66" spans="13:15" ht="15.75" x14ac:dyDescent="0.2">
      <c r="M66"/>
      <c r="N66"/>
      <c r="O66"/>
    </row>
    <row r="67" spans="13:15" ht="15.75" x14ac:dyDescent="0.2">
      <c r="M67"/>
      <c r="N67"/>
      <c r="O67"/>
    </row>
    <row r="68" spans="13:15" ht="15.75" x14ac:dyDescent="0.2">
      <c r="M68"/>
      <c r="N68"/>
      <c r="O68"/>
    </row>
    <row r="69" spans="13:15" ht="15.75" x14ac:dyDescent="0.2">
      <c r="M69"/>
      <c r="N69"/>
      <c r="O69"/>
    </row>
    <row r="70" spans="13:15" ht="15.75" x14ac:dyDescent="0.2">
      <c r="M70"/>
      <c r="N70"/>
      <c r="O70"/>
    </row>
    <row r="71" spans="13:15" ht="15.75" x14ac:dyDescent="0.2">
      <c r="M71"/>
    </row>
    <row r="72" spans="13:15" ht="15.75" x14ac:dyDescent="0.2">
      <c r="M72"/>
    </row>
    <row r="73" spans="13:15" ht="15.75" x14ac:dyDescent="0.2">
      <c r="M73"/>
    </row>
    <row r="74" spans="13:15" ht="15.75" x14ac:dyDescent="0.2">
      <c r="M74"/>
    </row>
    <row r="75" spans="13:15" ht="15.75" x14ac:dyDescent="0.2">
      <c r="M75"/>
    </row>
    <row r="76" spans="13:15" ht="15.75" x14ac:dyDescent="0.2">
      <c r="M76"/>
    </row>
    <row r="77" spans="13:15" ht="15.75" x14ac:dyDescent="0.2">
      <c r="M77"/>
    </row>
    <row r="78" spans="13:15" ht="15.75" x14ac:dyDescent="0.2">
      <c r="M78"/>
    </row>
    <row r="79" spans="13:15" ht="15.75" x14ac:dyDescent="0.2">
      <c r="M79"/>
    </row>
    <row r="80" spans="13:15" ht="15.75" x14ac:dyDescent="0.2">
      <c r="M80"/>
    </row>
    <row r="81" spans="13:13" ht="15.75" x14ac:dyDescent="0.2">
      <c r="M81"/>
    </row>
    <row r="82" spans="13:13" ht="15.75" x14ac:dyDescent="0.2">
      <c r="M82"/>
    </row>
    <row r="83" spans="13:13" ht="15.75" x14ac:dyDescent="0.2">
      <c r="M83"/>
    </row>
    <row r="84" spans="13:13" ht="15.75" x14ac:dyDescent="0.2">
      <c r="M84"/>
    </row>
    <row r="85" spans="13:13" ht="15.75" x14ac:dyDescent="0.2">
      <c r="M85"/>
    </row>
    <row r="86" spans="13:13" ht="15.75" x14ac:dyDescent="0.2">
      <c r="M86"/>
    </row>
    <row r="87" spans="13:13" ht="15.75" x14ac:dyDescent="0.2">
      <c r="M87"/>
    </row>
    <row r="88" spans="13:13" ht="15.75" x14ac:dyDescent="0.2">
      <c r="M88"/>
    </row>
    <row r="89" spans="13:13" ht="15.75" x14ac:dyDescent="0.2">
      <c r="M89"/>
    </row>
    <row r="90" spans="13:13" ht="15.75" x14ac:dyDescent="0.2">
      <c r="M90"/>
    </row>
  </sheetData>
  <mergeCells count="1">
    <mergeCell ref="A1:I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FF"/>
  </sheetPr>
  <dimension ref="B19:C20"/>
  <sheetViews>
    <sheetView showGridLines="0" workbookViewId="0">
      <selection activeCell="I26" sqref="I26"/>
    </sheetView>
  </sheetViews>
  <sheetFormatPr defaultColWidth="7.19921875" defaultRowHeight="15" x14ac:dyDescent="0.25"/>
  <cols>
    <col min="1" max="16384" width="7.19921875" style="6"/>
  </cols>
  <sheetData>
    <row r="19" spans="2:3" x14ac:dyDescent="0.25">
      <c r="B19" s="64"/>
    </row>
    <row r="20" spans="2:3" x14ac:dyDescent="0.25">
      <c r="B20" s="64"/>
      <c r="C20" s="65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A1:V68"/>
  <sheetViews>
    <sheetView zoomScale="110" workbookViewId="0">
      <selection activeCell="F10" sqref="F10"/>
    </sheetView>
  </sheetViews>
  <sheetFormatPr defaultColWidth="7.19921875" defaultRowHeight="15" x14ac:dyDescent="0.25"/>
  <cols>
    <col min="1" max="1" width="9.5" style="6" bestFit="1" customWidth="1"/>
    <col min="2" max="2" width="11.19921875" style="6" bestFit="1" customWidth="1"/>
    <col min="3" max="3" width="12" style="6" bestFit="1" customWidth="1"/>
    <col min="4" max="4" width="14.3984375" style="6" bestFit="1" customWidth="1"/>
    <col min="5" max="5" width="10.5" style="6" bestFit="1" customWidth="1"/>
    <col min="6" max="6" width="9" style="6" bestFit="1" customWidth="1"/>
    <col min="7" max="7" width="7.3984375" style="6" bestFit="1" customWidth="1"/>
    <col min="8" max="8" width="14.19921875" style="6" bestFit="1" customWidth="1"/>
    <col min="9" max="9" width="11.796875" style="6" bestFit="1" customWidth="1"/>
    <col min="10" max="10" width="8.5" style="6" bestFit="1" customWidth="1"/>
    <col min="11" max="11" width="12.69921875" style="6" bestFit="1" customWidth="1"/>
    <col min="12" max="12" width="13.8984375" style="6" bestFit="1" customWidth="1"/>
    <col min="13" max="13" width="15.09765625" style="6" bestFit="1" customWidth="1"/>
    <col min="14" max="14" width="9.59765625" style="6" bestFit="1" customWidth="1"/>
    <col min="15" max="15" width="10.5" style="6" bestFit="1" customWidth="1"/>
    <col min="16" max="16" width="17.3984375" style="6" bestFit="1" customWidth="1"/>
    <col min="17" max="17" width="15.09765625" style="6" bestFit="1" customWidth="1"/>
    <col min="18" max="18" width="14.796875" style="6" bestFit="1" customWidth="1"/>
    <col min="19" max="19" width="10.296875" style="6" bestFit="1" customWidth="1"/>
    <col min="20" max="21" width="9.69921875" style="6" bestFit="1" customWidth="1"/>
    <col min="22" max="22" width="12.296875" style="6" bestFit="1" customWidth="1"/>
    <col min="23" max="23" width="9.8984375" style="6" bestFit="1" customWidth="1"/>
    <col min="24" max="16384" width="7.19921875" style="6"/>
  </cols>
  <sheetData>
    <row r="1" spans="1:22" ht="18.75" x14ac:dyDescent="0.3">
      <c r="A1" s="94" t="s">
        <v>394</v>
      </c>
      <c r="B1" s="94"/>
      <c r="C1" s="94"/>
      <c r="D1" s="94"/>
    </row>
    <row r="3" spans="1:22" x14ac:dyDescent="0.25">
      <c r="A3" s="66" t="s">
        <v>395</v>
      </c>
      <c r="B3" s="66" t="s">
        <v>396</v>
      </c>
      <c r="C3" s="66" t="s">
        <v>397</v>
      </c>
      <c r="D3" s="66" t="s">
        <v>318</v>
      </c>
      <c r="E3" s="66" t="s">
        <v>398</v>
      </c>
      <c r="F3" s="66" t="s">
        <v>399</v>
      </c>
      <c r="G3" s="66" t="s">
        <v>400</v>
      </c>
      <c r="H3" s="66" t="s">
        <v>401</v>
      </c>
      <c r="I3" s="66" t="s">
        <v>352</v>
      </c>
      <c r="J3" s="66" t="s">
        <v>334</v>
      </c>
      <c r="K3" s="66" t="s">
        <v>402</v>
      </c>
      <c r="L3" s="66" t="s">
        <v>403</v>
      </c>
      <c r="M3" s="66" t="s">
        <v>404</v>
      </c>
      <c r="N3" s="66" t="s">
        <v>405</v>
      </c>
      <c r="O3" s="66" t="s">
        <v>406</v>
      </c>
      <c r="P3" s="66" t="s">
        <v>407</v>
      </c>
      <c r="Q3" s="66" t="s">
        <v>408</v>
      </c>
      <c r="R3" s="66" t="s">
        <v>292</v>
      </c>
      <c r="S3" s="66" t="s">
        <v>409</v>
      </c>
      <c r="T3" s="66" t="s">
        <v>410</v>
      </c>
      <c r="U3" s="66" t="s">
        <v>411</v>
      </c>
      <c r="V3" s="66" t="s">
        <v>412</v>
      </c>
    </row>
    <row r="4" spans="1:22" ht="15.75" x14ac:dyDescent="0.25">
      <c r="A4" s="67">
        <v>1368</v>
      </c>
      <c r="B4" s="68">
        <v>45287</v>
      </c>
      <c r="C4" s="67">
        <v>27</v>
      </c>
      <c r="D4" s="67" t="s">
        <v>413</v>
      </c>
      <c r="E4" s="67" t="s">
        <v>414</v>
      </c>
      <c r="F4" s="67" t="s">
        <v>415</v>
      </c>
      <c r="G4" s="67" t="s">
        <v>416</v>
      </c>
      <c r="H4" s="67" t="s">
        <v>417</v>
      </c>
      <c r="I4" s="67" t="s">
        <v>418</v>
      </c>
      <c r="J4" s="67" t="s">
        <v>317</v>
      </c>
      <c r="K4" s="68">
        <f t="shared" ref="K4:K35" si="0">B4+2</f>
        <v>45289</v>
      </c>
      <c r="L4" s="67" t="s">
        <v>419</v>
      </c>
      <c r="M4" s="67" t="s">
        <v>420</v>
      </c>
      <c r="N4" s="67" t="s">
        <v>415</v>
      </c>
      <c r="O4" s="67" t="s">
        <v>416</v>
      </c>
      <c r="P4" s="67" t="s">
        <v>417</v>
      </c>
      <c r="Q4" s="67" t="s">
        <v>421</v>
      </c>
      <c r="R4" s="67" t="s">
        <v>422</v>
      </c>
      <c r="S4" s="69">
        <v>14</v>
      </c>
      <c r="T4" s="70">
        <v>19</v>
      </c>
      <c r="U4" s="69">
        <f t="shared" ref="U4:U35" si="1">S4*T4</f>
        <v>266</v>
      </c>
      <c r="V4" s="71">
        <v>25.802</v>
      </c>
    </row>
    <row r="5" spans="1:22" ht="15.75" x14ac:dyDescent="0.25">
      <c r="A5" s="67">
        <v>1369</v>
      </c>
      <c r="B5" s="68">
        <v>45287</v>
      </c>
      <c r="C5" s="67">
        <v>27</v>
      </c>
      <c r="D5" s="67" t="s">
        <v>413</v>
      </c>
      <c r="E5" s="67" t="s">
        <v>414</v>
      </c>
      <c r="F5" s="67" t="s">
        <v>415</v>
      </c>
      <c r="G5" s="67" t="s">
        <v>416</v>
      </c>
      <c r="H5" s="67" t="s">
        <v>417</v>
      </c>
      <c r="I5" s="67" t="s">
        <v>418</v>
      </c>
      <c r="J5" s="67" t="s">
        <v>317</v>
      </c>
      <c r="K5" s="68">
        <f t="shared" si="0"/>
        <v>45289</v>
      </c>
      <c r="L5" s="67" t="s">
        <v>419</v>
      </c>
      <c r="M5" s="67" t="s">
        <v>420</v>
      </c>
      <c r="N5" s="67" t="s">
        <v>415</v>
      </c>
      <c r="O5" s="67" t="s">
        <v>416</v>
      </c>
      <c r="P5" s="67" t="s">
        <v>417</v>
      </c>
      <c r="Q5" s="67" t="s">
        <v>423</v>
      </c>
      <c r="R5" s="67" t="s">
        <v>424</v>
      </c>
      <c r="S5" s="69">
        <v>3.5</v>
      </c>
      <c r="T5" s="70">
        <v>60</v>
      </c>
      <c r="U5" s="69">
        <f t="shared" si="1"/>
        <v>210</v>
      </c>
      <c r="V5" s="71">
        <v>20.16</v>
      </c>
    </row>
    <row r="6" spans="1:22" ht="15.75" x14ac:dyDescent="0.25">
      <c r="A6" s="67">
        <v>1370</v>
      </c>
      <c r="B6" s="68">
        <v>45264</v>
      </c>
      <c r="C6" s="67">
        <v>4</v>
      </c>
      <c r="D6" s="67" t="s">
        <v>425</v>
      </c>
      <c r="E6" s="67" t="s">
        <v>426</v>
      </c>
      <c r="F6" s="67" t="s">
        <v>427</v>
      </c>
      <c r="G6" s="67" t="s">
        <v>428</v>
      </c>
      <c r="H6" s="67" t="s">
        <v>417</v>
      </c>
      <c r="I6" s="67" t="s">
        <v>429</v>
      </c>
      <c r="J6" s="67" t="s">
        <v>297</v>
      </c>
      <c r="K6" s="68">
        <f t="shared" si="0"/>
        <v>45266</v>
      </c>
      <c r="L6" s="67" t="s">
        <v>430</v>
      </c>
      <c r="M6" s="67" t="s">
        <v>431</v>
      </c>
      <c r="N6" s="67" t="s">
        <v>427</v>
      </c>
      <c r="O6" s="67" t="s">
        <v>428</v>
      </c>
      <c r="P6" s="67" t="s">
        <v>417</v>
      </c>
      <c r="Q6" s="67" t="s">
        <v>432</v>
      </c>
      <c r="R6" s="67" t="s">
        <v>424</v>
      </c>
      <c r="S6" s="69">
        <v>30</v>
      </c>
      <c r="T6" s="70">
        <v>81</v>
      </c>
      <c r="U6" s="69">
        <f t="shared" si="1"/>
        <v>2430</v>
      </c>
      <c r="V6" s="71">
        <v>255.15</v>
      </c>
    </row>
    <row r="7" spans="1:22" ht="15.75" x14ac:dyDescent="0.25">
      <c r="A7" s="67">
        <v>1371</v>
      </c>
      <c r="B7" s="68">
        <v>45264</v>
      </c>
      <c r="C7" s="67">
        <v>4</v>
      </c>
      <c r="D7" s="67" t="s">
        <v>425</v>
      </c>
      <c r="E7" s="67" t="s">
        <v>426</v>
      </c>
      <c r="F7" s="67" t="s">
        <v>427</v>
      </c>
      <c r="G7" s="67" t="s">
        <v>428</v>
      </c>
      <c r="H7" s="67" t="s">
        <v>417</v>
      </c>
      <c r="I7" s="67" t="s">
        <v>429</v>
      </c>
      <c r="J7" s="67" t="s">
        <v>297</v>
      </c>
      <c r="K7" s="68">
        <f t="shared" si="0"/>
        <v>45266</v>
      </c>
      <c r="L7" s="67" t="s">
        <v>430</v>
      </c>
      <c r="M7" s="67" t="s">
        <v>431</v>
      </c>
      <c r="N7" s="67" t="s">
        <v>427</v>
      </c>
      <c r="O7" s="67" t="s">
        <v>428</v>
      </c>
      <c r="P7" s="67" t="s">
        <v>417</v>
      </c>
      <c r="Q7" s="67" t="s">
        <v>433</v>
      </c>
      <c r="R7" s="67" t="s">
        <v>424</v>
      </c>
      <c r="S7" s="69">
        <v>53</v>
      </c>
      <c r="T7" s="70">
        <v>83</v>
      </c>
      <c r="U7" s="69">
        <f t="shared" si="1"/>
        <v>4399</v>
      </c>
      <c r="V7" s="71">
        <v>461.89500000000004</v>
      </c>
    </row>
    <row r="8" spans="1:22" ht="15.75" x14ac:dyDescent="0.25">
      <c r="A8" s="67">
        <v>1372</v>
      </c>
      <c r="B8" s="68">
        <v>45264</v>
      </c>
      <c r="C8" s="67">
        <v>4</v>
      </c>
      <c r="D8" s="67" t="s">
        <v>425</v>
      </c>
      <c r="E8" s="67" t="s">
        <v>426</v>
      </c>
      <c r="F8" s="67" t="s">
        <v>427</v>
      </c>
      <c r="G8" s="67" t="s">
        <v>428</v>
      </c>
      <c r="H8" s="67" t="s">
        <v>417</v>
      </c>
      <c r="I8" s="67" t="s">
        <v>429</v>
      </c>
      <c r="J8" s="67" t="s">
        <v>297</v>
      </c>
      <c r="K8" s="68">
        <f t="shared" si="0"/>
        <v>45266</v>
      </c>
      <c r="L8" s="67" t="s">
        <v>430</v>
      </c>
      <c r="M8" s="67" t="s">
        <v>431</v>
      </c>
      <c r="N8" s="67" t="s">
        <v>427</v>
      </c>
      <c r="O8" s="67" t="s">
        <v>428</v>
      </c>
      <c r="P8" s="67" t="s">
        <v>417</v>
      </c>
      <c r="Q8" s="67" t="s">
        <v>423</v>
      </c>
      <c r="R8" s="67" t="s">
        <v>424</v>
      </c>
      <c r="S8" s="69">
        <v>3.5</v>
      </c>
      <c r="T8" s="70">
        <v>75</v>
      </c>
      <c r="U8" s="69">
        <f t="shared" si="1"/>
        <v>262.5</v>
      </c>
      <c r="V8" s="71">
        <v>26.25</v>
      </c>
    </row>
    <row r="9" spans="1:22" ht="15.75" x14ac:dyDescent="0.25">
      <c r="A9" s="67">
        <v>1373</v>
      </c>
      <c r="B9" s="68">
        <v>45272</v>
      </c>
      <c r="C9" s="67">
        <v>12</v>
      </c>
      <c r="D9" s="67" t="s">
        <v>434</v>
      </c>
      <c r="E9" s="67" t="s">
        <v>435</v>
      </c>
      <c r="F9" s="67" t="s">
        <v>415</v>
      </c>
      <c r="G9" s="67" t="s">
        <v>416</v>
      </c>
      <c r="H9" s="67" t="s">
        <v>417</v>
      </c>
      <c r="I9" s="67" t="s">
        <v>418</v>
      </c>
      <c r="J9" s="67" t="s">
        <v>317</v>
      </c>
      <c r="K9" s="68">
        <f t="shared" si="0"/>
        <v>45274</v>
      </c>
      <c r="L9" s="67" t="s">
        <v>419</v>
      </c>
      <c r="M9" s="67" t="s">
        <v>436</v>
      </c>
      <c r="N9" s="67" t="s">
        <v>415</v>
      </c>
      <c r="O9" s="67" t="s">
        <v>416</v>
      </c>
      <c r="P9" s="67" t="s">
        <v>417</v>
      </c>
      <c r="Q9" s="67" t="s">
        <v>437</v>
      </c>
      <c r="R9" s="67" t="s">
        <v>422</v>
      </c>
      <c r="S9" s="69">
        <v>18</v>
      </c>
      <c r="T9" s="70">
        <v>97</v>
      </c>
      <c r="U9" s="69">
        <f t="shared" si="1"/>
        <v>1746</v>
      </c>
      <c r="V9" s="71">
        <v>183.33000000000004</v>
      </c>
    </row>
    <row r="10" spans="1:22" ht="15.75" x14ac:dyDescent="0.25">
      <c r="A10" s="67">
        <v>1374</v>
      </c>
      <c r="B10" s="68">
        <v>45272</v>
      </c>
      <c r="C10" s="67">
        <v>12</v>
      </c>
      <c r="D10" s="67" t="s">
        <v>434</v>
      </c>
      <c r="E10" s="67" t="s">
        <v>435</v>
      </c>
      <c r="F10" s="67" t="s">
        <v>415</v>
      </c>
      <c r="G10" s="67" t="s">
        <v>416</v>
      </c>
      <c r="H10" s="67" t="s">
        <v>417</v>
      </c>
      <c r="I10" s="67" t="s">
        <v>418</v>
      </c>
      <c r="J10" s="67" t="s">
        <v>317</v>
      </c>
      <c r="K10" s="68">
        <f t="shared" si="0"/>
        <v>45274</v>
      </c>
      <c r="L10" s="67" t="s">
        <v>419</v>
      </c>
      <c r="M10" s="67" t="s">
        <v>436</v>
      </c>
      <c r="N10" s="67" t="s">
        <v>415</v>
      </c>
      <c r="O10" s="67" t="s">
        <v>416</v>
      </c>
      <c r="P10" s="67" t="s">
        <v>417</v>
      </c>
      <c r="Q10" s="67" t="s">
        <v>438</v>
      </c>
      <c r="R10" s="67" t="s">
        <v>422</v>
      </c>
      <c r="S10" s="69">
        <v>46</v>
      </c>
      <c r="T10" s="70">
        <v>61</v>
      </c>
      <c r="U10" s="69">
        <f t="shared" si="1"/>
        <v>2806</v>
      </c>
      <c r="V10" s="71">
        <v>291.82400000000001</v>
      </c>
    </row>
    <row r="11" spans="1:22" ht="15.75" x14ac:dyDescent="0.25">
      <c r="A11" s="67">
        <v>1375</v>
      </c>
      <c r="B11" s="68">
        <v>45268</v>
      </c>
      <c r="C11" s="67">
        <v>8</v>
      </c>
      <c r="D11" s="67" t="s">
        <v>439</v>
      </c>
      <c r="E11" s="67" t="s">
        <v>440</v>
      </c>
      <c r="F11" s="67" t="s">
        <v>441</v>
      </c>
      <c r="G11" s="67" t="s">
        <v>442</v>
      </c>
      <c r="H11" s="67" t="s">
        <v>417</v>
      </c>
      <c r="I11" s="67" t="s">
        <v>443</v>
      </c>
      <c r="J11" s="67" t="s">
        <v>313</v>
      </c>
      <c r="K11" s="68">
        <f t="shared" si="0"/>
        <v>45270</v>
      </c>
      <c r="L11" s="67" t="s">
        <v>444</v>
      </c>
      <c r="M11" s="67" t="s">
        <v>445</v>
      </c>
      <c r="N11" s="67" t="s">
        <v>441</v>
      </c>
      <c r="O11" s="67" t="s">
        <v>442</v>
      </c>
      <c r="P11" s="67" t="s">
        <v>417</v>
      </c>
      <c r="Q11" s="67" t="s">
        <v>446</v>
      </c>
      <c r="R11" s="67" t="s">
        <v>447</v>
      </c>
      <c r="S11" s="69">
        <v>9.1999999999999993</v>
      </c>
      <c r="T11" s="70">
        <v>28</v>
      </c>
      <c r="U11" s="69">
        <f t="shared" si="1"/>
        <v>257.59999999999997</v>
      </c>
      <c r="V11" s="71">
        <v>24.471999999999998</v>
      </c>
    </row>
    <row r="12" spans="1:22" ht="15.75" x14ac:dyDescent="0.25">
      <c r="A12" s="67">
        <v>1376</v>
      </c>
      <c r="B12" s="68">
        <v>45264</v>
      </c>
      <c r="C12" s="67">
        <v>4</v>
      </c>
      <c r="D12" s="67" t="s">
        <v>425</v>
      </c>
      <c r="E12" s="67" t="s">
        <v>426</v>
      </c>
      <c r="F12" s="67" t="s">
        <v>427</v>
      </c>
      <c r="G12" s="67" t="s">
        <v>428</v>
      </c>
      <c r="H12" s="67" t="s">
        <v>417</v>
      </c>
      <c r="I12" s="67" t="s">
        <v>429</v>
      </c>
      <c r="J12" s="67" t="s">
        <v>297</v>
      </c>
      <c r="K12" s="68">
        <f t="shared" si="0"/>
        <v>45266</v>
      </c>
      <c r="L12" s="67" t="s">
        <v>444</v>
      </c>
      <c r="M12" s="67" t="s">
        <v>431</v>
      </c>
      <c r="N12" s="67" t="s">
        <v>427</v>
      </c>
      <c r="O12" s="67" t="s">
        <v>428</v>
      </c>
      <c r="P12" s="67" t="s">
        <v>417</v>
      </c>
      <c r="Q12" s="67" t="s">
        <v>446</v>
      </c>
      <c r="R12" s="67" t="s">
        <v>447</v>
      </c>
      <c r="S12" s="69">
        <v>9.1999999999999993</v>
      </c>
      <c r="T12" s="70">
        <v>97</v>
      </c>
      <c r="U12" s="69">
        <f t="shared" si="1"/>
        <v>892.4</v>
      </c>
      <c r="V12" s="71">
        <v>93.702000000000012</v>
      </c>
    </row>
    <row r="13" spans="1:22" ht="15.75" x14ac:dyDescent="0.25">
      <c r="A13" s="67">
        <v>1377</v>
      </c>
      <c r="B13" s="68">
        <v>45289</v>
      </c>
      <c r="C13" s="67">
        <v>29</v>
      </c>
      <c r="D13" s="67" t="s">
        <v>448</v>
      </c>
      <c r="E13" s="67" t="s">
        <v>449</v>
      </c>
      <c r="F13" s="67" t="s">
        <v>450</v>
      </c>
      <c r="G13" s="67" t="s">
        <v>451</v>
      </c>
      <c r="H13" s="67" t="s">
        <v>417</v>
      </c>
      <c r="I13" s="67" t="s">
        <v>452</v>
      </c>
      <c r="J13" s="67" t="s">
        <v>317</v>
      </c>
      <c r="K13" s="68">
        <f t="shared" si="0"/>
        <v>45291</v>
      </c>
      <c r="L13" s="67" t="s">
        <v>419</v>
      </c>
      <c r="M13" s="67" t="s">
        <v>453</v>
      </c>
      <c r="N13" s="67" t="s">
        <v>450</v>
      </c>
      <c r="O13" s="67" t="s">
        <v>451</v>
      </c>
      <c r="P13" s="67" t="s">
        <v>417</v>
      </c>
      <c r="Q13" s="67" t="s">
        <v>454</v>
      </c>
      <c r="R13" s="67" t="s">
        <v>455</v>
      </c>
      <c r="S13" s="69">
        <v>12.75</v>
      </c>
      <c r="T13" s="70">
        <v>23</v>
      </c>
      <c r="U13" s="69">
        <f t="shared" si="1"/>
        <v>293.25</v>
      </c>
      <c r="V13" s="71">
        <v>29.325000000000003</v>
      </c>
    </row>
    <row r="14" spans="1:22" ht="15.75" x14ac:dyDescent="0.25">
      <c r="A14" s="67">
        <v>1378</v>
      </c>
      <c r="B14" s="68">
        <v>45263</v>
      </c>
      <c r="C14" s="67">
        <v>3</v>
      </c>
      <c r="D14" s="67" t="s">
        <v>456</v>
      </c>
      <c r="E14" s="67" t="s">
        <v>457</v>
      </c>
      <c r="F14" s="67" t="s">
        <v>458</v>
      </c>
      <c r="G14" s="67" t="s">
        <v>459</v>
      </c>
      <c r="H14" s="67" t="s">
        <v>417</v>
      </c>
      <c r="I14" s="67" t="s">
        <v>418</v>
      </c>
      <c r="J14" s="67" t="s">
        <v>317</v>
      </c>
      <c r="K14" s="68">
        <f t="shared" si="0"/>
        <v>45265</v>
      </c>
      <c r="L14" s="67" t="s">
        <v>419</v>
      </c>
      <c r="M14" s="67" t="s">
        <v>460</v>
      </c>
      <c r="N14" s="67" t="s">
        <v>458</v>
      </c>
      <c r="O14" s="67" t="s">
        <v>459</v>
      </c>
      <c r="P14" s="67" t="s">
        <v>417</v>
      </c>
      <c r="Q14" s="67" t="s">
        <v>461</v>
      </c>
      <c r="R14" s="67" t="s">
        <v>462</v>
      </c>
      <c r="S14" s="69">
        <v>9.65</v>
      </c>
      <c r="T14" s="70">
        <v>89</v>
      </c>
      <c r="U14" s="69">
        <f t="shared" si="1"/>
        <v>858.85</v>
      </c>
      <c r="V14" s="71">
        <v>81.59075</v>
      </c>
    </row>
    <row r="15" spans="1:22" ht="15.75" x14ac:dyDescent="0.25">
      <c r="A15" s="67">
        <v>1379</v>
      </c>
      <c r="B15" s="68">
        <v>45266</v>
      </c>
      <c r="C15" s="67">
        <v>6</v>
      </c>
      <c r="D15" s="67" t="s">
        <v>463</v>
      </c>
      <c r="E15" s="67" t="s">
        <v>464</v>
      </c>
      <c r="F15" s="67" t="s">
        <v>465</v>
      </c>
      <c r="G15" s="67" t="s">
        <v>466</v>
      </c>
      <c r="H15" s="67" t="s">
        <v>417</v>
      </c>
      <c r="I15" s="67" t="s">
        <v>467</v>
      </c>
      <c r="J15" s="67" t="s">
        <v>313</v>
      </c>
      <c r="K15" s="68">
        <f t="shared" si="0"/>
        <v>45268</v>
      </c>
      <c r="L15" s="67" t="s">
        <v>419</v>
      </c>
      <c r="M15" s="67" t="s">
        <v>468</v>
      </c>
      <c r="N15" s="67" t="s">
        <v>465</v>
      </c>
      <c r="O15" s="67" t="s">
        <v>466</v>
      </c>
      <c r="P15" s="67" t="s">
        <v>417</v>
      </c>
      <c r="Q15" s="67" t="s">
        <v>469</v>
      </c>
      <c r="R15" s="67" t="s">
        <v>470</v>
      </c>
      <c r="S15" s="69">
        <v>40</v>
      </c>
      <c r="T15" s="70">
        <v>25</v>
      </c>
      <c r="U15" s="69">
        <f t="shared" si="1"/>
        <v>1000</v>
      </c>
      <c r="V15" s="71">
        <v>96</v>
      </c>
    </row>
    <row r="16" spans="1:22" ht="15.75" x14ac:dyDescent="0.25">
      <c r="A16" s="67">
        <v>1380</v>
      </c>
      <c r="B16" s="68">
        <v>45288</v>
      </c>
      <c r="C16" s="67">
        <v>28</v>
      </c>
      <c r="D16" s="67" t="s">
        <v>471</v>
      </c>
      <c r="E16" s="67" t="s">
        <v>472</v>
      </c>
      <c r="F16" s="67" t="s">
        <v>473</v>
      </c>
      <c r="G16" s="67" t="s">
        <v>474</v>
      </c>
      <c r="H16" s="67" t="s">
        <v>417</v>
      </c>
      <c r="I16" s="67" t="s">
        <v>475</v>
      </c>
      <c r="J16" s="67" t="s">
        <v>315</v>
      </c>
      <c r="K16" s="68">
        <f t="shared" si="0"/>
        <v>45290</v>
      </c>
      <c r="L16" s="67" t="s">
        <v>444</v>
      </c>
      <c r="M16" s="67" t="s">
        <v>476</v>
      </c>
      <c r="N16" s="67" t="s">
        <v>473</v>
      </c>
      <c r="O16" s="67" t="s">
        <v>474</v>
      </c>
      <c r="P16" s="67" t="s">
        <v>417</v>
      </c>
      <c r="Q16" s="67" t="s">
        <v>438</v>
      </c>
      <c r="R16" s="67" t="s">
        <v>422</v>
      </c>
      <c r="S16" s="69">
        <v>46</v>
      </c>
      <c r="T16" s="70">
        <v>19</v>
      </c>
      <c r="U16" s="69">
        <f t="shared" si="1"/>
        <v>874</v>
      </c>
      <c r="V16" s="71">
        <v>89.14800000000001</v>
      </c>
    </row>
    <row r="17" spans="1:22" ht="15.75" x14ac:dyDescent="0.25">
      <c r="A17" s="67">
        <v>1381</v>
      </c>
      <c r="B17" s="68">
        <v>45268</v>
      </c>
      <c r="C17" s="67">
        <v>8</v>
      </c>
      <c r="D17" s="67" t="s">
        <v>439</v>
      </c>
      <c r="E17" s="67" t="s">
        <v>440</v>
      </c>
      <c r="F17" s="67" t="s">
        <v>441</v>
      </c>
      <c r="G17" s="67" t="s">
        <v>442</v>
      </c>
      <c r="H17" s="67" t="s">
        <v>417</v>
      </c>
      <c r="I17" s="67" t="s">
        <v>443</v>
      </c>
      <c r="J17" s="67" t="s">
        <v>313</v>
      </c>
      <c r="K17" s="68">
        <f t="shared" si="0"/>
        <v>45270</v>
      </c>
      <c r="L17" s="67" t="s">
        <v>444</v>
      </c>
      <c r="M17" s="67" t="s">
        <v>445</v>
      </c>
      <c r="N17" s="67" t="s">
        <v>441</v>
      </c>
      <c r="O17" s="67" t="s">
        <v>442</v>
      </c>
      <c r="P17" s="67" t="s">
        <v>417</v>
      </c>
      <c r="Q17" s="67" t="s">
        <v>454</v>
      </c>
      <c r="R17" s="67" t="s">
        <v>455</v>
      </c>
      <c r="S17" s="69">
        <v>12.75</v>
      </c>
      <c r="T17" s="70">
        <v>36</v>
      </c>
      <c r="U17" s="69">
        <f t="shared" si="1"/>
        <v>459</v>
      </c>
      <c r="V17" s="71">
        <v>45.441000000000003</v>
      </c>
    </row>
    <row r="18" spans="1:22" ht="15.75" x14ac:dyDescent="0.25">
      <c r="A18" s="67">
        <v>1382</v>
      </c>
      <c r="B18" s="68">
        <v>45270</v>
      </c>
      <c r="C18" s="67">
        <v>10</v>
      </c>
      <c r="D18" s="67" t="s">
        <v>477</v>
      </c>
      <c r="E18" s="67" t="s">
        <v>478</v>
      </c>
      <c r="F18" s="67" t="s">
        <v>479</v>
      </c>
      <c r="G18" s="67" t="s">
        <v>480</v>
      </c>
      <c r="H18" s="67" t="s">
        <v>417</v>
      </c>
      <c r="I18" s="67" t="s">
        <v>481</v>
      </c>
      <c r="J18" s="67" t="s">
        <v>297</v>
      </c>
      <c r="K18" s="68">
        <f t="shared" si="0"/>
        <v>45272</v>
      </c>
      <c r="L18" s="67" t="s">
        <v>419</v>
      </c>
      <c r="M18" s="67" t="s">
        <v>482</v>
      </c>
      <c r="N18" s="67" t="s">
        <v>479</v>
      </c>
      <c r="O18" s="67" t="s">
        <v>480</v>
      </c>
      <c r="P18" s="67" t="s">
        <v>417</v>
      </c>
      <c r="Q18" s="67" t="s">
        <v>483</v>
      </c>
      <c r="R18" s="67" t="s">
        <v>422</v>
      </c>
      <c r="S18" s="69">
        <v>2.99</v>
      </c>
      <c r="T18" s="70">
        <v>93</v>
      </c>
      <c r="U18" s="69">
        <f t="shared" si="1"/>
        <v>278.07</v>
      </c>
      <c r="V18" s="71">
        <v>26.416650000000001</v>
      </c>
    </row>
    <row r="19" spans="1:22" ht="15.75" x14ac:dyDescent="0.25">
      <c r="A19" s="67">
        <v>1383</v>
      </c>
      <c r="B19" s="68">
        <v>45267</v>
      </c>
      <c r="C19" s="67">
        <v>7</v>
      </c>
      <c r="D19" s="67" t="s">
        <v>484</v>
      </c>
      <c r="E19" s="67" t="s">
        <v>485</v>
      </c>
      <c r="F19" s="67" t="s">
        <v>486</v>
      </c>
      <c r="G19" s="67" t="s">
        <v>487</v>
      </c>
      <c r="H19" s="67" t="s">
        <v>417</v>
      </c>
      <c r="I19" s="67" t="s">
        <v>443</v>
      </c>
      <c r="J19" s="67" t="s">
        <v>313</v>
      </c>
      <c r="K19" s="68">
        <f t="shared" si="0"/>
        <v>45269</v>
      </c>
      <c r="L19" s="67" t="s">
        <v>419</v>
      </c>
      <c r="M19" s="67" t="s">
        <v>488</v>
      </c>
      <c r="N19" s="67" t="s">
        <v>486</v>
      </c>
      <c r="O19" s="67" t="s">
        <v>487</v>
      </c>
      <c r="P19" s="67" t="s">
        <v>417</v>
      </c>
      <c r="Q19" s="67" t="s">
        <v>438</v>
      </c>
      <c r="R19" s="67" t="s">
        <v>422</v>
      </c>
      <c r="S19" s="69">
        <v>46</v>
      </c>
      <c r="T19" s="70">
        <v>64</v>
      </c>
      <c r="U19" s="69">
        <f t="shared" si="1"/>
        <v>2944</v>
      </c>
      <c r="V19" s="71">
        <v>279.68</v>
      </c>
    </row>
    <row r="20" spans="1:22" ht="15.75" x14ac:dyDescent="0.25">
      <c r="A20" s="67">
        <v>1384</v>
      </c>
      <c r="B20" s="68">
        <v>45270</v>
      </c>
      <c r="C20" s="67">
        <v>10</v>
      </c>
      <c r="D20" s="67" t="s">
        <v>477</v>
      </c>
      <c r="E20" s="67" t="s">
        <v>478</v>
      </c>
      <c r="F20" s="67" t="s">
        <v>479</v>
      </c>
      <c r="G20" s="67" t="s">
        <v>480</v>
      </c>
      <c r="H20" s="67" t="s">
        <v>417</v>
      </c>
      <c r="I20" s="67" t="s">
        <v>481</v>
      </c>
      <c r="J20" s="67" t="s">
        <v>297</v>
      </c>
      <c r="K20" s="68">
        <f t="shared" si="0"/>
        <v>45272</v>
      </c>
      <c r="L20" s="67" t="s">
        <v>430</v>
      </c>
      <c r="M20" s="67" t="s">
        <v>482</v>
      </c>
      <c r="N20" s="67" t="s">
        <v>479</v>
      </c>
      <c r="O20" s="67" t="s">
        <v>480</v>
      </c>
      <c r="P20" s="67" t="s">
        <v>417</v>
      </c>
      <c r="Q20" s="67" t="s">
        <v>489</v>
      </c>
      <c r="R20" s="67" t="s">
        <v>490</v>
      </c>
      <c r="S20" s="69">
        <v>25</v>
      </c>
      <c r="T20" s="70">
        <v>84</v>
      </c>
      <c r="U20" s="69">
        <f t="shared" si="1"/>
        <v>2100</v>
      </c>
      <c r="V20" s="71">
        <v>220.5</v>
      </c>
    </row>
    <row r="21" spans="1:22" ht="15.75" x14ac:dyDescent="0.25">
      <c r="A21" s="67">
        <v>1385</v>
      </c>
      <c r="B21" s="68">
        <v>45270</v>
      </c>
      <c r="C21" s="67">
        <v>10</v>
      </c>
      <c r="D21" s="67" t="s">
        <v>477</v>
      </c>
      <c r="E21" s="67" t="s">
        <v>478</v>
      </c>
      <c r="F21" s="67" t="s">
        <v>479</v>
      </c>
      <c r="G21" s="67" t="s">
        <v>480</v>
      </c>
      <c r="H21" s="67" t="s">
        <v>417</v>
      </c>
      <c r="I21" s="67" t="s">
        <v>481</v>
      </c>
      <c r="J21" s="67" t="s">
        <v>297</v>
      </c>
      <c r="K21" s="68">
        <f t="shared" si="0"/>
        <v>45272</v>
      </c>
      <c r="L21" s="67" t="s">
        <v>430</v>
      </c>
      <c r="M21" s="67" t="s">
        <v>482</v>
      </c>
      <c r="N21" s="67" t="s">
        <v>479</v>
      </c>
      <c r="O21" s="67" t="s">
        <v>480</v>
      </c>
      <c r="P21" s="67" t="s">
        <v>417</v>
      </c>
      <c r="Q21" s="67" t="s">
        <v>491</v>
      </c>
      <c r="R21" s="67" t="s">
        <v>492</v>
      </c>
      <c r="S21" s="69">
        <v>22</v>
      </c>
      <c r="T21" s="70">
        <v>72</v>
      </c>
      <c r="U21" s="69">
        <f t="shared" si="1"/>
        <v>1584</v>
      </c>
      <c r="V21" s="71">
        <v>150.47999999999999</v>
      </c>
    </row>
    <row r="22" spans="1:22" ht="15.75" x14ac:dyDescent="0.25">
      <c r="A22" s="67">
        <v>1386</v>
      </c>
      <c r="B22" s="68">
        <v>45270</v>
      </c>
      <c r="C22" s="67">
        <v>10</v>
      </c>
      <c r="D22" s="67" t="s">
        <v>477</v>
      </c>
      <c r="E22" s="67" t="s">
        <v>478</v>
      </c>
      <c r="F22" s="67" t="s">
        <v>479</v>
      </c>
      <c r="G22" s="67" t="s">
        <v>480</v>
      </c>
      <c r="H22" s="67" t="s">
        <v>417</v>
      </c>
      <c r="I22" s="67" t="s">
        <v>481</v>
      </c>
      <c r="J22" s="67" t="s">
        <v>297</v>
      </c>
      <c r="K22" s="68">
        <f t="shared" si="0"/>
        <v>45272</v>
      </c>
      <c r="L22" s="67" t="s">
        <v>430</v>
      </c>
      <c r="M22" s="67" t="s">
        <v>482</v>
      </c>
      <c r="N22" s="67" t="s">
        <v>479</v>
      </c>
      <c r="O22" s="67" t="s">
        <v>480</v>
      </c>
      <c r="P22" s="67" t="s">
        <v>417</v>
      </c>
      <c r="Q22" s="67" t="s">
        <v>446</v>
      </c>
      <c r="R22" s="67" t="s">
        <v>447</v>
      </c>
      <c r="S22" s="69">
        <v>9.1999999999999993</v>
      </c>
      <c r="T22" s="70">
        <v>60</v>
      </c>
      <c r="U22" s="69">
        <f t="shared" si="1"/>
        <v>552</v>
      </c>
      <c r="V22" s="71">
        <v>56.856000000000002</v>
      </c>
    </row>
    <row r="23" spans="1:22" ht="15.75" x14ac:dyDescent="0.25">
      <c r="A23" s="67">
        <v>1387</v>
      </c>
      <c r="B23" s="68">
        <v>45271</v>
      </c>
      <c r="C23" s="67">
        <v>11</v>
      </c>
      <c r="D23" s="67" t="s">
        <v>493</v>
      </c>
      <c r="E23" s="67" t="s">
        <v>494</v>
      </c>
      <c r="F23" s="67" t="s">
        <v>495</v>
      </c>
      <c r="G23" s="67" t="s">
        <v>496</v>
      </c>
      <c r="H23" s="67" t="s">
        <v>417</v>
      </c>
      <c r="I23" s="67" t="s">
        <v>475</v>
      </c>
      <c r="J23" s="67" t="s">
        <v>315</v>
      </c>
      <c r="K23" s="68">
        <f t="shared" si="0"/>
        <v>45273</v>
      </c>
      <c r="L23" s="67" t="s">
        <v>444</v>
      </c>
      <c r="M23" s="67" t="s">
        <v>497</v>
      </c>
      <c r="N23" s="67" t="s">
        <v>495</v>
      </c>
      <c r="O23" s="67" t="s">
        <v>496</v>
      </c>
      <c r="P23" s="67" t="s">
        <v>417</v>
      </c>
      <c r="Q23" s="67" t="s">
        <v>423</v>
      </c>
      <c r="R23" s="67" t="s">
        <v>424</v>
      </c>
      <c r="S23" s="69">
        <v>3.5</v>
      </c>
      <c r="T23" s="70">
        <v>67</v>
      </c>
      <c r="U23" s="69">
        <f t="shared" si="1"/>
        <v>234.5</v>
      </c>
      <c r="V23" s="71">
        <v>22.746500000000001</v>
      </c>
    </row>
    <row r="24" spans="1:22" ht="15.75" x14ac:dyDescent="0.25">
      <c r="A24" s="67">
        <v>1388</v>
      </c>
      <c r="B24" s="68">
        <v>45271</v>
      </c>
      <c r="C24" s="67">
        <v>11</v>
      </c>
      <c r="D24" s="67" t="s">
        <v>493</v>
      </c>
      <c r="E24" s="67" t="s">
        <v>494</v>
      </c>
      <c r="F24" s="67" t="s">
        <v>495</v>
      </c>
      <c r="G24" s="67" t="s">
        <v>496</v>
      </c>
      <c r="H24" s="67" t="s">
        <v>417</v>
      </c>
      <c r="I24" s="67" t="s">
        <v>475</v>
      </c>
      <c r="J24" s="67" t="s">
        <v>315</v>
      </c>
      <c r="K24" s="68">
        <f t="shared" si="0"/>
        <v>45273</v>
      </c>
      <c r="L24" s="67" t="s">
        <v>444</v>
      </c>
      <c r="M24" s="67" t="s">
        <v>497</v>
      </c>
      <c r="N24" s="67" t="s">
        <v>495</v>
      </c>
      <c r="O24" s="67" t="s">
        <v>496</v>
      </c>
      <c r="P24" s="67" t="s">
        <v>417</v>
      </c>
      <c r="Q24" s="67" t="s">
        <v>483</v>
      </c>
      <c r="R24" s="67" t="s">
        <v>422</v>
      </c>
      <c r="S24" s="69">
        <v>2.99</v>
      </c>
      <c r="T24" s="70">
        <v>48</v>
      </c>
      <c r="U24" s="69">
        <f t="shared" si="1"/>
        <v>143.52000000000001</v>
      </c>
      <c r="V24" s="71">
        <v>13.634400000000001</v>
      </c>
    </row>
    <row r="25" spans="1:22" ht="15.75" x14ac:dyDescent="0.25">
      <c r="A25" s="67">
        <v>1389</v>
      </c>
      <c r="B25" s="68">
        <v>45261</v>
      </c>
      <c r="C25" s="67">
        <v>1</v>
      </c>
      <c r="D25" s="67" t="s">
        <v>498</v>
      </c>
      <c r="E25" s="67" t="s">
        <v>499</v>
      </c>
      <c r="F25" s="67" t="s">
        <v>500</v>
      </c>
      <c r="G25" s="67" t="s">
        <v>501</v>
      </c>
      <c r="H25" s="67" t="s">
        <v>417</v>
      </c>
      <c r="I25" s="67" t="s">
        <v>443</v>
      </c>
      <c r="J25" s="67" t="s">
        <v>313</v>
      </c>
      <c r="K25" s="68">
        <f t="shared" si="0"/>
        <v>45263</v>
      </c>
      <c r="L25" s="67" t="s">
        <v>444</v>
      </c>
      <c r="M25" s="67" t="s">
        <v>502</v>
      </c>
      <c r="N25" s="67" t="s">
        <v>500</v>
      </c>
      <c r="O25" s="67" t="s">
        <v>501</v>
      </c>
      <c r="P25" s="67" t="s">
        <v>417</v>
      </c>
      <c r="Q25" s="67" t="s">
        <v>437</v>
      </c>
      <c r="R25" s="67" t="s">
        <v>422</v>
      </c>
      <c r="S25" s="69">
        <v>18</v>
      </c>
      <c r="T25" s="70">
        <v>64</v>
      </c>
      <c r="U25" s="69">
        <f t="shared" si="1"/>
        <v>1152</v>
      </c>
      <c r="V25" s="71">
        <v>118.65600000000001</v>
      </c>
    </row>
    <row r="26" spans="1:22" ht="15.75" x14ac:dyDescent="0.25">
      <c r="A26" s="67">
        <v>1390</v>
      </c>
      <c r="B26" s="68">
        <v>45261</v>
      </c>
      <c r="C26" s="67">
        <v>1</v>
      </c>
      <c r="D26" s="67" t="s">
        <v>498</v>
      </c>
      <c r="E26" s="67" t="s">
        <v>499</v>
      </c>
      <c r="F26" s="67" t="s">
        <v>500</v>
      </c>
      <c r="G26" s="67" t="s">
        <v>501</v>
      </c>
      <c r="H26" s="67" t="s">
        <v>417</v>
      </c>
      <c r="I26" s="67" t="s">
        <v>443</v>
      </c>
      <c r="J26" s="67" t="s">
        <v>313</v>
      </c>
      <c r="K26" s="68">
        <f t="shared" si="0"/>
        <v>45263</v>
      </c>
      <c r="L26" s="67" t="s">
        <v>444</v>
      </c>
      <c r="M26" s="67" t="s">
        <v>502</v>
      </c>
      <c r="N26" s="67" t="s">
        <v>500</v>
      </c>
      <c r="O26" s="67" t="s">
        <v>501</v>
      </c>
      <c r="P26" s="67" t="s">
        <v>417</v>
      </c>
      <c r="Q26" s="67" t="s">
        <v>438</v>
      </c>
      <c r="R26" s="67" t="s">
        <v>422</v>
      </c>
      <c r="S26" s="69">
        <v>46</v>
      </c>
      <c r="T26" s="70">
        <v>82</v>
      </c>
      <c r="U26" s="69">
        <f t="shared" si="1"/>
        <v>3772</v>
      </c>
      <c r="V26" s="71">
        <v>392.28800000000007</v>
      </c>
    </row>
    <row r="27" spans="1:22" ht="15.75" x14ac:dyDescent="0.25">
      <c r="A27" s="67">
        <v>1391</v>
      </c>
      <c r="B27" s="68">
        <v>45261</v>
      </c>
      <c r="C27" s="67">
        <v>1</v>
      </c>
      <c r="D27" s="67" t="s">
        <v>498</v>
      </c>
      <c r="E27" s="67" t="s">
        <v>499</v>
      </c>
      <c r="F27" s="67" t="s">
        <v>500</v>
      </c>
      <c r="G27" s="67" t="s">
        <v>501</v>
      </c>
      <c r="H27" s="67" t="s">
        <v>417</v>
      </c>
      <c r="I27" s="67" t="s">
        <v>443</v>
      </c>
      <c r="J27" s="67" t="s">
        <v>313</v>
      </c>
      <c r="K27" s="68">
        <f t="shared" si="0"/>
        <v>45263</v>
      </c>
      <c r="L27" s="67" t="s">
        <v>444</v>
      </c>
      <c r="M27" s="67" t="s">
        <v>502</v>
      </c>
      <c r="N27" s="67" t="s">
        <v>500</v>
      </c>
      <c r="O27" s="67" t="s">
        <v>501</v>
      </c>
      <c r="P27" s="67" t="s">
        <v>417</v>
      </c>
      <c r="Q27" s="67" t="s">
        <v>483</v>
      </c>
      <c r="R27" s="67" t="s">
        <v>422</v>
      </c>
      <c r="S27" s="69">
        <v>2.99</v>
      </c>
      <c r="T27" s="70">
        <v>17</v>
      </c>
      <c r="U27" s="69">
        <f t="shared" si="1"/>
        <v>50.830000000000005</v>
      </c>
      <c r="V27" s="71">
        <v>5.1338300000000014</v>
      </c>
    </row>
    <row r="28" spans="1:22" ht="15.75" x14ac:dyDescent="0.25">
      <c r="A28" s="67">
        <v>1392</v>
      </c>
      <c r="B28" s="68">
        <v>45288</v>
      </c>
      <c r="C28" s="67">
        <v>28</v>
      </c>
      <c r="D28" s="67" t="s">
        <v>471</v>
      </c>
      <c r="E28" s="67" t="s">
        <v>472</v>
      </c>
      <c r="F28" s="67" t="s">
        <v>473</v>
      </c>
      <c r="G28" s="67" t="s">
        <v>474</v>
      </c>
      <c r="H28" s="67" t="s">
        <v>417</v>
      </c>
      <c r="I28" s="67" t="s">
        <v>475</v>
      </c>
      <c r="J28" s="67" t="s">
        <v>315</v>
      </c>
      <c r="K28" s="68">
        <f t="shared" si="0"/>
        <v>45290</v>
      </c>
      <c r="L28" s="67" t="s">
        <v>444</v>
      </c>
      <c r="M28" s="67" t="s">
        <v>476</v>
      </c>
      <c r="N28" s="67" t="s">
        <v>473</v>
      </c>
      <c r="O28" s="67" t="s">
        <v>474</v>
      </c>
      <c r="P28" s="67" t="s">
        <v>417</v>
      </c>
      <c r="Q28" s="67" t="s">
        <v>461</v>
      </c>
      <c r="R28" s="67" t="s">
        <v>462</v>
      </c>
      <c r="S28" s="69">
        <v>9.65</v>
      </c>
      <c r="T28" s="70">
        <v>38</v>
      </c>
      <c r="U28" s="69">
        <f t="shared" si="1"/>
        <v>366.7</v>
      </c>
      <c r="V28" s="71">
        <v>36.67</v>
      </c>
    </row>
    <row r="29" spans="1:22" ht="15.75" x14ac:dyDescent="0.25">
      <c r="A29" s="67">
        <v>1393</v>
      </c>
      <c r="B29" s="68">
        <v>45288</v>
      </c>
      <c r="C29" s="67">
        <v>28</v>
      </c>
      <c r="D29" s="67" t="s">
        <v>471</v>
      </c>
      <c r="E29" s="67" t="s">
        <v>472</v>
      </c>
      <c r="F29" s="67" t="s">
        <v>473</v>
      </c>
      <c r="G29" s="67" t="s">
        <v>474</v>
      </c>
      <c r="H29" s="67" t="s">
        <v>417</v>
      </c>
      <c r="I29" s="67" t="s">
        <v>475</v>
      </c>
      <c r="J29" s="67" t="s">
        <v>315</v>
      </c>
      <c r="K29" s="68">
        <f t="shared" si="0"/>
        <v>45290</v>
      </c>
      <c r="L29" s="67" t="s">
        <v>444</v>
      </c>
      <c r="M29" s="67" t="s">
        <v>476</v>
      </c>
      <c r="N29" s="67" t="s">
        <v>473</v>
      </c>
      <c r="O29" s="67" t="s">
        <v>474</v>
      </c>
      <c r="P29" s="67" t="s">
        <v>417</v>
      </c>
      <c r="Q29" s="67" t="s">
        <v>503</v>
      </c>
      <c r="R29" s="67" t="s">
        <v>504</v>
      </c>
      <c r="S29" s="69">
        <v>18.399999999999999</v>
      </c>
      <c r="T29" s="70">
        <v>25</v>
      </c>
      <c r="U29" s="69">
        <f t="shared" si="1"/>
        <v>459.99999999999994</v>
      </c>
      <c r="V29" s="71">
        <v>45.54</v>
      </c>
    </row>
    <row r="30" spans="1:22" ht="15.75" x14ac:dyDescent="0.25">
      <c r="A30" s="67">
        <v>1394</v>
      </c>
      <c r="B30" s="68">
        <v>45269</v>
      </c>
      <c r="C30" s="67">
        <v>9</v>
      </c>
      <c r="D30" s="67" t="s">
        <v>505</v>
      </c>
      <c r="E30" s="67" t="s">
        <v>506</v>
      </c>
      <c r="F30" s="67" t="s">
        <v>507</v>
      </c>
      <c r="G30" s="67" t="s">
        <v>508</v>
      </c>
      <c r="H30" s="67" t="s">
        <v>417</v>
      </c>
      <c r="I30" s="67" t="s">
        <v>509</v>
      </c>
      <c r="J30" s="67" t="s">
        <v>317</v>
      </c>
      <c r="K30" s="68">
        <f t="shared" si="0"/>
        <v>45271</v>
      </c>
      <c r="L30" s="67" t="s">
        <v>430</v>
      </c>
      <c r="M30" s="67" t="s">
        <v>510</v>
      </c>
      <c r="N30" s="67" t="s">
        <v>507</v>
      </c>
      <c r="O30" s="67" t="s">
        <v>508</v>
      </c>
      <c r="P30" s="67" t="s">
        <v>417</v>
      </c>
      <c r="Q30" s="67" t="s">
        <v>511</v>
      </c>
      <c r="R30" s="67" t="s">
        <v>512</v>
      </c>
      <c r="S30" s="69">
        <v>19.5</v>
      </c>
      <c r="T30" s="70">
        <v>85</v>
      </c>
      <c r="U30" s="69">
        <f t="shared" si="1"/>
        <v>1657.5</v>
      </c>
      <c r="V30" s="71">
        <v>165.75</v>
      </c>
    </row>
    <row r="31" spans="1:22" ht="15.75" x14ac:dyDescent="0.25">
      <c r="A31" s="67">
        <v>1395</v>
      </c>
      <c r="B31" s="68">
        <v>45269</v>
      </c>
      <c r="C31" s="67">
        <v>9</v>
      </c>
      <c r="D31" s="67" t="s">
        <v>505</v>
      </c>
      <c r="E31" s="67" t="s">
        <v>506</v>
      </c>
      <c r="F31" s="67" t="s">
        <v>507</v>
      </c>
      <c r="G31" s="67" t="s">
        <v>508</v>
      </c>
      <c r="H31" s="67" t="s">
        <v>417</v>
      </c>
      <c r="I31" s="67" t="s">
        <v>509</v>
      </c>
      <c r="J31" s="67" t="s">
        <v>317</v>
      </c>
      <c r="K31" s="68">
        <f t="shared" si="0"/>
        <v>45271</v>
      </c>
      <c r="L31" s="67" t="s">
        <v>430</v>
      </c>
      <c r="M31" s="67" t="s">
        <v>510</v>
      </c>
      <c r="N31" s="67" t="s">
        <v>507</v>
      </c>
      <c r="O31" s="67" t="s">
        <v>508</v>
      </c>
      <c r="P31" s="67" t="s">
        <v>417</v>
      </c>
      <c r="Q31" s="67" t="s">
        <v>513</v>
      </c>
      <c r="R31" s="67" t="s">
        <v>514</v>
      </c>
      <c r="S31" s="69">
        <v>34.799999999999997</v>
      </c>
      <c r="T31" s="70">
        <v>18</v>
      </c>
      <c r="U31" s="69">
        <f t="shared" si="1"/>
        <v>626.4</v>
      </c>
      <c r="V31" s="71">
        <v>61.3872</v>
      </c>
    </row>
    <row r="32" spans="1:22" ht="15.75" x14ac:dyDescent="0.25">
      <c r="A32" s="67">
        <v>1396</v>
      </c>
      <c r="B32" s="68">
        <v>45266</v>
      </c>
      <c r="C32" s="67">
        <v>6</v>
      </c>
      <c r="D32" s="67" t="s">
        <v>463</v>
      </c>
      <c r="E32" s="67" t="s">
        <v>464</v>
      </c>
      <c r="F32" s="67" t="s">
        <v>465</v>
      </c>
      <c r="G32" s="67" t="s">
        <v>466</v>
      </c>
      <c r="H32" s="67" t="s">
        <v>417</v>
      </c>
      <c r="I32" s="67" t="s">
        <v>467</v>
      </c>
      <c r="J32" s="67" t="s">
        <v>313</v>
      </c>
      <c r="K32" s="68">
        <f t="shared" si="0"/>
        <v>45268</v>
      </c>
      <c r="L32" s="67" t="s">
        <v>419</v>
      </c>
      <c r="M32" s="67" t="s">
        <v>468</v>
      </c>
      <c r="N32" s="67" t="s">
        <v>465</v>
      </c>
      <c r="O32" s="67" t="s">
        <v>466</v>
      </c>
      <c r="P32" s="67" t="s">
        <v>417</v>
      </c>
      <c r="Q32" s="67" t="s">
        <v>421</v>
      </c>
      <c r="R32" s="67" t="s">
        <v>422</v>
      </c>
      <c r="S32" s="69">
        <v>14</v>
      </c>
      <c r="T32" s="70">
        <v>85</v>
      </c>
      <c r="U32" s="69">
        <f t="shared" si="1"/>
        <v>1190</v>
      </c>
      <c r="V32" s="71">
        <v>115.42999999999999</v>
      </c>
    </row>
    <row r="33" spans="1:22" ht="15.75" x14ac:dyDescent="0.25">
      <c r="A33" s="67">
        <v>1397</v>
      </c>
      <c r="B33" s="68">
        <v>45268</v>
      </c>
      <c r="C33" s="67">
        <v>8</v>
      </c>
      <c r="D33" s="67" t="s">
        <v>439</v>
      </c>
      <c r="E33" s="67" t="s">
        <v>440</v>
      </c>
      <c r="F33" s="67" t="s">
        <v>441</v>
      </c>
      <c r="G33" s="67" t="s">
        <v>442</v>
      </c>
      <c r="H33" s="67" t="s">
        <v>417</v>
      </c>
      <c r="I33" s="67" t="s">
        <v>443</v>
      </c>
      <c r="J33" s="67" t="s">
        <v>313</v>
      </c>
      <c r="K33" s="68">
        <f t="shared" si="0"/>
        <v>45270</v>
      </c>
      <c r="L33" s="67" t="s">
        <v>419</v>
      </c>
      <c r="M33" s="67" t="s">
        <v>445</v>
      </c>
      <c r="N33" s="67" t="s">
        <v>441</v>
      </c>
      <c r="O33" s="67" t="s">
        <v>442</v>
      </c>
      <c r="P33" s="67" t="s">
        <v>417</v>
      </c>
      <c r="Q33" s="67" t="s">
        <v>469</v>
      </c>
      <c r="R33" s="67" t="s">
        <v>470</v>
      </c>
      <c r="S33" s="69">
        <v>40</v>
      </c>
      <c r="T33" s="70">
        <v>82</v>
      </c>
      <c r="U33" s="69">
        <f t="shared" si="1"/>
        <v>3280</v>
      </c>
      <c r="V33" s="71">
        <v>318.15999999999997</v>
      </c>
    </row>
    <row r="34" spans="1:22" ht="15.75" x14ac:dyDescent="0.25">
      <c r="A34" s="67">
        <v>1398</v>
      </c>
      <c r="B34" s="68">
        <v>45268</v>
      </c>
      <c r="C34" s="67">
        <v>8</v>
      </c>
      <c r="D34" s="67" t="s">
        <v>439</v>
      </c>
      <c r="E34" s="67" t="s">
        <v>440</v>
      </c>
      <c r="F34" s="67" t="s">
        <v>441</v>
      </c>
      <c r="G34" s="67" t="s">
        <v>442</v>
      </c>
      <c r="H34" s="67" t="s">
        <v>417</v>
      </c>
      <c r="I34" s="67" t="s">
        <v>443</v>
      </c>
      <c r="J34" s="67" t="s">
        <v>313</v>
      </c>
      <c r="K34" s="68">
        <f t="shared" si="0"/>
        <v>45270</v>
      </c>
      <c r="L34" s="67" t="s">
        <v>419</v>
      </c>
      <c r="M34" s="67" t="s">
        <v>445</v>
      </c>
      <c r="N34" s="67" t="s">
        <v>441</v>
      </c>
      <c r="O34" s="67" t="s">
        <v>442</v>
      </c>
      <c r="P34" s="67" t="s">
        <v>417</v>
      </c>
      <c r="Q34" s="67" t="s">
        <v>446</v>
      </c>
      <c r="R34" s="67" t="s">
        <v>447</v>
      </c>
      <c r="S34" s="69">
        <v>9.1999999999999993</v>
      </c>
      <c r="T34" s="70">
        <v>47</v>
      </c>
      <c r="U34" s="69">
        <f t="shared" si="1"/>
        <v>432.4</v>
      </c>
      <c r="V34" s="71">
        <v>41.510399999999997</v>
      </c>
    </row>
    <row r="35" spans="1:22" ht="15.75" x14ac:dyDescent="0.25">
      <c r="A35" s="67">
        <v>1399</v>
      </c>
      <c r="B35" s="68">
        <v>45285</v>
      </c>
      <c r="C35" s="67">
        <v>25</v>
      </c>
      <c r="D35" s="67" t="s">
        <v>515</v>
      </c>
      <c r="E35" s="67" t="s">
        <v>516</v>
      </c>
      <c r="F35" s="67" t="s">
        <v>479</v>
      </c>
      <c r="G35" s="67" t="s">
        <v>480</v>
      </c>
      <c r="H35" s="67" t="s">
        <v>417</v>
      </c>
      <c r="I35" s="67" t="s">
        <v>481</v>
      </c>
      <c r="J35" s="67" t="s">
        <v>297</v>
      </c>
      <c r="K35" s="68">
        <f t="shared" si="0"/>
        <v>45287</v>
      </c>
      <c r="L35" s="67" t="s">
        <v>430</v>
      </c>
      <c r="M35" s="67" t="s">
        <v>517</v>
      </c>
      <c r="N35" s="67" t="s">
        <v>479</v>
      </c>
      <c r="O35" s="67" t="s">
        <v>480</v>
      </c>
      <c r="P35" s="67" t="s">
        <v>417</v>
      </c>
      <c r="Q35" s="67" t="s">
        <v>518</v>
      </c>
      <c r="R35" s="67" t="s">
        <v>447</v>
      </c>
      <c r="S35" s="69">
        <v>10</v>
      </c>
      <c r="T35" s="70">
        <v>99</v>
      </c>
      <c r="U35" s="69">
        <f t="shared" si="1"/>
        <v>990</v>
      </c>
      <c r="V35" s="71">
        <v>99</v>
      </c>
    </row>
    <row r="36" spans="1:22" ht="15.75" x14ac:dyDescent="0.25">
      <c r="A36" s="67">
        <v>1400</v>
      </c>
      <c r="B36" s="68">
        <v>45286</v>
      </c>
      <c r="C36" s="67">
        <v>26</v>
      </c>
      <c r="D36" s="67" t="s">
        <v>519</v>
      </c>
      <c r="E36" s="67" t="s">
        <v>520</v>
      </c>
      <c r="F36" s="67" t="s">
        <v>495</v>
      </c>
      <c r="G36" s="67" t="s">
        <v>496</v>
      </c>
      <c r="H36" s="67" t="s">
        <v>417</v>
      </c>
      <c r="I36" s="67" t="s">
        <v>475</v>
      </c>
      <c r="J36" s="67" t="s">
        <v>315</v>
      </c>
      <c r="K36" s="68">
        <f t="shared" ref="K36:K68" si="2">B36+2</f>
        <v>45288</v>
      </c>
      <c r="L36" s="67" t="s">
        <v>444</v>
      </c>
      <c r="M36" s="67" t="s">
        <v>521</v>
      </c>
      <c r="N36" s="67" t="s">
        <v>495</v>
      </c>
      <c r="O36" s="67" t="s">
        <v>496</v>
      </c>
      <c r="P36" s="67" t="s">
        <v>417</v>
      </c>
      <c r="Q36" s="67" t="s">
        <v>522</v>
      </c>
      <c r="R36" s="67" t="s">
        <v>523</v>
      </c>
      <c r="S36" s="69">
        <v>21.35</v>
      </c>
      <c r="T36" s="70">
        <v>49</v>
      </c>
      <c r="U36" s="69">
        <f t="shared" ref="U36:U67" si="3">S36*T36</f>
        <v>1046.1500000000001</v>
      </c>
      <c r="V36" s="71">
        <v>106.70730000000002</v>
      </c>
    </row>
    <row r="37" spans="1:22" ht="15.75" x14ac:dyDescent="0.25">
      <c r="A37" s="67">
        <v>1401</v>
      </c>
      <c r="B37" s="68">
        <v>45286</v>
      </c>
      <c r="C37" s="67">
        <v>26</v>
      </c>
      <c r="D37" s="67" t="s">
        <v>519</v>
      </c>
      <c r="E37" s="67" t="s">
        <v>520</v>
      </c>
      <c r="F37" s="67" t="s">
        <v>495</v>
      </c>
      <c r="G37" s="67" t="s">
        <v>496</v>
      </c>
      <c r="H37" s="67" t="s">
        <v>417</v>
      </c>
      <c r="I37" s="67" t="s">
        <v>475</v>
      </c>
      <c r="J37" s="67" t="s">
        <v>315</v>
      </c>
      <c r="K37" s="68">
        <f t="shared" si="2"/>
        <v>45288</v>
      </c>
      <c r="L37" s="67" t="s">
        <v>444</v>
      </c>
      <c r="M37" s="67" t="s">
        <v>521</v>
      </c>
      <c r="N37" s="67" t="s">
        <v>495</v>
      </c>
      <c r="O37" s="67" t="s">
        <v>496</v>
      </c>
      <c r="P37" s="67" t="s">
        <v>417</v>
      </c>
      <c r="Q37" s="67" t="s">
        <v>461</v>
      </c>
      <c r="R37" s="67" t="s">
        <v>462</v>
      </c>
      <c r="S37" s="69">
        <v>9.65</v>
      </c>
      <c r="T37" s="70">
        <v>72</v>
      </c>
      <c r="U37" s="69">
        <f t="shared" si="3"/>
        <v>694.80000000000007</v>
      </c>
      <c r="V37" s="71">
        <v>72.954000000000008</v>
      </c>
    </row>
    <row r="38" spans="1:22" ht="15.75" x14ac:dyDescent="0.25">
      <c r="A38" s="67">
        <v>1402</v>
      </c>
      <c r="B38" s="68">
        <v>45286</v>
      </c>
      <c r="C38" s="67">
        <v>26</v>
      </c>
      <c r="D38" s="67" t="s">
        <v>519</v>
      </c>
      <c r="E38" s="67" t="s">
        <v>520</v>
      </c>
      <c r="F38" s="67" t="s">
        <v>495</v>
      </c>
      <c r="G38" s="67" t="s">
        <v>496</v>
      </c>
      <c r="H38" s="67" t="s">
        <v>417</v>
      </c>
      <c r="I38" s="67" t="s">
        <v>475</v>
      </c>
      <c r="J38" s="67" t="s">
        <v>315</v>
      </c>
      <c r="K38" s="68">
        <f t="shared" si="2"/>
        <v>45288</v>
      </c>
      <c r="L38" s="67" t="s">
        <v>444</v>
      </c>
      <c r="M38" s="67" t="s">
        <v>521</v>
      </c>
      <c r="N38" s="67" t="s">
        <v>495</v>
      </c>
      <c r="O38" s="67" t="s">
        <v>496</v>
      </c>
      <c r="P38" s="67" t="s">
        <v>417</v>
      </c>
      <c r="Q38" s="67" t="s">
        <v>503</v>
      </c>
      <c r="R38" s="67" t="s">
        <v>504</v>
      </c>
      <c r="S38" s="69">
        <v>18.399999999999999</v>
      </c>
      <c r="T38" s="70">
        <v>99</v>
      </c>
      <c r="U38" s="69">
        <f t="shared" si="3"/>
        <v>1821.6</v>
      </c>
      <c r="V38" s="71">
        <v>191.268</v>
      </c>
    </row>
    <row r="39" spans="1:22" ht="15.75" x14ac:dyDescent="0.25">
      <c r="A39" s="67">
        <v>1403</v>
      </c>
      <c r="B39" s="68">
        <v>45289</v>
      </c>
      <c r="C39" s="67">
        <v>29</v>
      </c>
      <c r="D39" s="67" t="s">
        <v>448</v>
      </c>
      <c r="E39" s="67" t="s">
        <v>449</v>
      </c>
      <c r="F39" s="67" t="s">
        <v>450</v>
      </c>
      <c r="G39" s="67" t="s">
        <v>451</v>
      </c>
      <c r="H39" s="67" t="s">
        <v>417</v>
      </c>
      <c r="I39" s="67" t="s">
        <v>452</v>
      </c>
      <c r="J39" s="67" t="s">
        <v>317</v>
      </c>
      <c r="K39" s="68">
        <f t="shared" si="2"/>
        <v>45291</v>
      </c>
      <c r="L39" s="67" t="s">
        <v>419</v>
      </c>
      <c r="M39" s="67" t="s">
        <v>453</v>
      </c>
      <c r="N39" s="67" t="s">
        <v>450</v>
      </c>
      <c r="O39" s="67" t="s">
        <v>451</v>
      </c>
      <c r="P39" s="67" t="s">
        <v>417</v>
      </c>
      <c r="Q39" s="67" t="s">
        <v>421</v>
      </c>
      <c r="R39" s="67" t="s">
        <v>422</v>
      </c>
      <c r="S39" s="69">
        <v>14</v>
      </c>
      <c r="T39" s="70">
        <v>10</v>
      </c>
      <c r="U39" s="69">
        <f t="shared" si="3"/>
        <v>140</v>
      </c>
      <c r="V39" s="71">
        <v>13.86</v>
      </c>
    </row>
    <row r="40" spans="1:22" ht="15.75" x14ac:dyDescent="0.25">
      <c r="A40" s="67">
        <v>1404</v>
      </c>
      <c r="B40" s="68">
        <v>45266</v>
      </c>
      <c r="C40" s="67">
        <v>6</v>
      </c>
      <c r="D40" s="67" t="s">
        <v>463</v>
      </c>
      <c r="E40" s="67" t="s">
        <v>464</v>
      </c>
      <c r="F40" s="67" t="s">
        <v>465</v>
      </c>
      <c r="G40" s="67" t="s">
        <v>466</v>
      </c>
      <c r="H40" s="67" t="s">
        <v>417</v>
      </c>
      <c r="I40" s="67" t="s">
        <v>467</v>
      </c>
      <c r="J40" s="67" t="s">
        <v>313</v>
      </c>
      <c r="K40" s="68">
        <f t="shared" si="2"/>
        <v>45268</v>
      </c>
      <c r="L40" s="67" t="s">
        <v>444</v>
      </c>
      <c r="M40" s="67" t="s">
        <v>468</v>
      </c>
      <c r="N40" s="67" t="s">
        <v>465</v>
      </c>
      <c r="O40" s="67" t="s">
        <v>466</v>
      </c>
      <c r="P40" s="67" t="s">
        <v>417</v>
      </c>
      <c r="Q40" s="67" t="s">
        <v>454</v>
      </c>
      <c r="R40" s="67" t="s">
        <v>455</v>
      </c>
      <c r="S40" s="69">
        <v>12.75</v>
      </c>
      <c r="T40" s="70">
        <v>100</v>
      </c>
      <c r="U40" s="69">
        <f t="shared" si="3"/>
        <v>1275</v>
      </c>
      <c r="V40" s="71">
        <v>122.39999999999999</v>
      </c>
    </row>
    <row r="41" spans="1:22" ht="15.75" x14ac:dyDescent="0.25">
      <c r="A41" s="67">
        <v>1405</v>
      </c>
      <c r="B41" s="68">
        <v>45287</v>
      </c>
      <c r="C41" s="67">
        <v>27</v>
      </c>
      <c r="D41" s="67" t="s">
        <v>413</v>
      </c>
      <c r="E41" s="67" t="s">
        <v>414</v>
      </c>
      <c r="F41" s="67" t="s">
        <v>415</v>
      </c>
      <c r="G41" s="67" t="s">
        <v>416</v>
      </c>
      <c r="H41" s="67" t="s">
        <v>417</v>
      </c>
      <c r="I41" s="67" t="s">
        <v>418</v>
      </c>
      <c r="J41" s="67" t="s">
        <v>317</v>
      </c>
      <c r="K41" s="68">
        <f t="shared" si="2"/>
        <v>45289</v>
      </c>
      <c r="L41" s="67" t="s">
        <v>419</v>
      </c>
      <c r="M41" s="67" t="s">
        <v>420</v>
      </c>
      <c r="N41" s="67" t="s">
        <v>415</v>
      </c>
      <c r="O41" s="67" t="s">
        <v>416</v>
      </c>
      <c r="P41" s="67" t="s">
        <v>417</v>
      </c>
      <c r="Q41" s="67" t="s">
        <v>454</v>
      </c>
      <c r="R41" s="67" t="s">
        <v>455</v>
      </c>
      <c r="S41" s="69">
        <v>12.75</v>
      </c>
      <c r="T41" s="70">
        <v>100</v>
      </c>
      <c r="U41" s="69">
        <f t="shared" si="3"/>
        <v>1275</v>
      </c>
      <c r="V41" s="71">
        <v>27</v>
      </c>
    </row>
    <row r="42" spans="1:22" ht="15.75" x14ac:dyDescent="0.25">
      <c r="A42" s="67">
        <v>1406</v>
      </c>
      <c r="B42" s="68">
        <v>45264</v>
      </c>
      <c r="C42" s="67">
        <v>4</v>
      </c>
      <c r="D42" s="67" t="s">
        <v>425</v>
      </c>
      <c r="E42" s="67" t="s">
        <v>426</v>
      </c>
      <c r="F42" s="67" t="s">
        <v>427</v>
      </c>
      <c r="G42" s="67" t="s">
        <v>428</v>
      </c>
      <c r="H42" s="67" t="s">
        <v>417</v>
      </c>
      <c r="I42" s="67" t="s">
        <v>429</v>
      </c>
      <c r="J42" s="67" t="s">
        <v>297</v>
      </c>
      <c r="K42" s="68">
        <f t="shared" si="2"/>
        <v>45266</v>
      </c>
      <c r="L42" s="67" t="s">
        <v>430</v>
      </c>
      <c r="M42" s="67" t="s">
        <v>431</v>
      </c>
      <c r="N42" s="67" t="s">
        <v>427</v>
      </c>
      <c r="O42" s="67" t="s">
        <v>428</v>
      </c>
      <c r="P42" s="67" t="s">
        <v>417</v>
      </c>
      <c r="Q42" s="67" t="s">
        <v>524</v>
      </c>
      <c r="R42" s="67" t="s">
        <v>490</v>
      </c>
      <c r="S42" s="69">
        <v>81</v>
      </c>
      <c r="T42" s="70">
        <v>62</v>
      </c>
      <c r="U42" s="69">
        <f t="shared" si="3"/>
        <v>5022</v>
      </c>
      <c r="V42" s="71">
        <v>117.93600000000001</v>
      </c>
    </row>
    <row r="43" spans="1:22" ht="15.75" x14ac:dyDescent="0.25">
      <c r="A43" s="67">
        <v>1407</v>
      </c>
      <c r="B43" s="68">
        <v>45264</v>
      </c>
      <c r="C43" s="67">
        <v>4</v>
      </c>
      <c r="D43" s="67" t="s">
        <v>425</v>
      </c>
      <c r="E43" s="67" t="s">
        <v>426</v>
      </c>
      <c r="F43" s="67" t="s">
        <v>427</v>
      </c>
      <c r="G43" s="67" t="s">
        <v>428</v>
      </c>
      <c r="H43" s="67" t="s">
        <v>417</v>
      </c>
      <c r="I43" s="67" t="s">
        <v>429</v>
      </c>
      <c r="J43" s="67" t="s">
        <v>297</v>
      </c>
      <c r="K43" s="68">
        <f t="shared" si="2"/>
        <v>45266</v>
      </c>
      <c r="L43" s="67" t="s">
        <v>430</v>
      </c>
      <c r="M43" s="67" t="s">
        <v>431</v>
      </c>
      <c r="N43" s="67" t="s">
        <v>427</v>
      </c>
      <c r="O43" s="67" t="s">
        <v>428</v>
      </c>
      <c r="P43" s="67" t="s">
        <v>417</v>
      </c>
      <c r="Q43" s="67" t="s">
        <v>525</v>
      </c>
      <c r="R43" s="67" t="s">
        <v>526</v>
      </c>
      <c r="S43" s="69">
        <v>7</v>
      </c>
      <c r="T43" s="70">
        <v>91</v>
      </c>
      <c r="U43" s="69">
        <f t="shared" si="3"/>
        <v>637</v>
      </c>
      <c r="V43" s="71">
        <v>13.719999999999999</v>
      </c>
    </row>
    <row r="44" spans="1:22" ht="15.75" x14ac:dyDescent="0.25">
      <c r="A44" s="67">
        <v>1408</v>
      </c>
      <c r="B44" s="68">
        <v>45272</v>
      </c>
      <c r="C44" s="67">
        <v>12</v>
      </c>
      <c r="D44" s="67" t="s">
        <v>434</v>
      </c>
      <c r="E44" s="67" t="s">
        <v>435</v>
      </c>
      <c r="F44" s="67" t="s">
        <v>415</v>
      </c>
      <c r="G44" s="67" t="s">
        <v>416</v>
      </c>
      <c r="H44" s="67" t="s">
        <v>417</v>
      </c>
      <c r="I44" s="67" t="s">
        <v>418</v>
      </c>
      <c r="J44" s="67" t="s">
        <v>317</v>
      </c>
      <c r="K44" s="68">
        <f t="shared" si="2"/>
        <v>45274</v>
      </c>
      <c r="L44" s="67" t="s">
        <v>419</v>
      </c>
      <c r="M44" s="67" t="s">
        <v>436</v>
      </c>
      <c r="N44" s="67" t="s">
        <v>415</v>
      </c>
      <c r="O44" s="67" t="s">
        <v>416</v>
      </c>
      <c r="P44" s="67" t="s">
        <v>417</v>
      </c>
      <c r="Q44" s="67" t="s">
        <v>525</v>
      </c>
      <c r="R44" s="67" t="s">
        <v>526</v>
      </c>
      <c r="S44" s="69">
        <v>7</v>
      </c>
      <c r="T44" s="70">
        <v>91</v>
      </c>
      <c r="U44" s="69">
        <f t="shared" si="3"/>
        <v>637</v>
      </c>
      <c r="V44" s="71">
        <v>8</v>
      </c>
    </row>
    <row r="45" spans="1:22" ht="15.75" x14ac:dyDescent="0.25">
      <c r="A45" s="67">
        <v>1409</v>
      </c>
      <c r="B45" s="68">
        <v>45268</v>
      </c>
      <c r="C45" s="67">
        <v>8</v>
      </c>
      <c r="D45" s="67" t="s">
        <v>439</v>
      </c>
      <c r="E45" s="67" t="s">
        <v>440</v>
      </c>
      <c r="F45" s="67" t="s">
        <v>441</v>
      </c>
      <c r="G45" s="67" t="s">
        <v>442</v>
      </c>
      <c r="H45" s="67" t="s">
        <v>417</v>
      </c>
      <c r="I45" s="67" t="s">
        <v>443</v>
      </c>
      <c r="J45" s="67" t="s">
        <v>313</v>
      </c>
      <c r="K45" s="68">
        <f t="shared" si="2"/>
        <v>45270</v>
      </c>
      <c r="L45" s="67" t="s">
        <v>444</v>
      </c>
      <c r="M45" s="67" t="s">
        <v>445</v>
      </c>
      <c r="N45" s="67" t="s">
        <v>441</v>
      </c>
      <c r="O45" s="67" t="s">
        <v>442</v>
      </c>
      <c r="P45" s="67" t="s">
        <v>417</v>
      </c>
      <c r="Q45" s="67" t="s">
        <v>513</v>
      </c>
      <c r="R45" s="67" t="s">
        <v>514</v>
      </c>
      <c r="S45" s="69">
        <v>34.799999999999997</v>
      </c>
      <c r="T45" s="70">
        <v>29</v>
      </c>
      <c r="U45" s="69">
        <f t="shared" si="3"/>
        <v>1009.1999999999999</v>
      </c>
      <c r="V45" s="71">
        <v>300.846</v>
      </c>
    </row>
    <row r="46" spans="1:22" ht="15.75" x14ac:dyDescent="0.25">
      <c r="A46" s="67">
        <v>1410</v>
      </c>
      <c r="B46" s="68">
        <v>45264</v>
      </c>
      <c r="C46" s="67">
        <v>4</v>
      </c>
      <c r="D46" s="67" t="s">
        <v>425</v>
      </c>
      <c r="E46" s="67" t="s">
        <v>426</v>
      </c>
      <c r="F46" s="67" t="s">
        <v>427</v>
      </c>
      <c r="G46" s="67" t="s">
        <v>428</v>
      </c>
      <c r="H46" s="67" t="s">
        <v>417</v>
      </c>
      <c r="I46" s="67" t="s">
        <v>429</v>
      </c>
      <c r="J46" s="67" t="s">
        <v>297</v>
      </c>
      <c r="K46" s="68">
        <f t="shared" si="2"/>
        <v>45266</v>
      </c>
      <c r="L46" s="67" t="s">
        <v>444</v>
      </c>
      <c r="M46" s="67" t="s">
        <v>431</v>
      </c>
      <c r="N46" s="67" t="s">
        <v>427</v>
      </c>
      <c r="O46" s="67" t="s">
        <v>428</v>
      </c>
      <c r="P46" s="67" t="s">
        <v>417</v>
      </c>
      <c r="Q46" s="67" t="s">
        <v>513</v>
      </c>
      <c r="R46" s="67" t="s">
        <v>514</v>
      </c>
      <c r="S46" s="69">
        <v>34.799999999999997</v>
      </c>
      <c r="T46" s="70">
        <v>29</v>
      </c>
      <c r="U46" s="69">
        <f t="shared" si="3"/>
        <v>1009.1999999999999</v>
      </c>
      <c r="V46" s="71">
        <v>9</v>
      </c>
    </row>
    <row r="47" spans="1:22" ht="15.75" x14ac:dyDescent="0.25">
      <c r="A47" s="67">
        <v>1411</v>
      </c>
      <c r="B47" s="68">
        <v>45289</v>
      </c>
      <c r="C47" s="67">
        <v>29</v>
      </c>
      <c r="D47" s="67" t="s">
        <v>448</v>
      </c>
      <c r="E47" s="67" t="s">
        <v>449</v>
      </c>
      <c r="F47" s="67" t="s">
        <v>450</v>
      </c>
      <c r="G47" s="67" t="s">
        <v>451</v>
      </c>
      <c r="H47" s="67" t="s">
        <v>417</v>
      </c>
      <c r="I47" s="67" t="s">
        <v>452</v>
      </c>
      <c r="J47" s="67" t="s">
        <v>317</v>
      </c>
      <c r="K47" s="68">
        <f t="shared" si="2"/>
        <v>45291</v>
      </c>
      <c r="L47" s="67" t="s">
        <v>419</v>
      </c>
      <c r="M47" s="67" t="s">
        <v>453</v>
      </c>
      <c r="N47" s="67" t="s">
        <v>450</v>
      </c>
      <c r="O47" s="67" t="s">
        <v>451</v>
      </c>
      <c r="P47" s="67" t="s">
        <v>417</v>
      </c>
      <c r="Q47" s="67" t="s">
        <v>513</v>
      </c>
      <c r="R47" s="67" t="s">
        <v>514</v>
      </c>
      <c r="S47" s="69">
        <v>34.799999999999997</v>
      </c>
      <c r="T47" s="70">
        <v>29</v>
      </c>
      <c r="U47" s="69">
        <f t="shared" si="3"/>
        <v>1009.1999999999999</v>
      </c>
      <c r="V47" s="71">
        <v>23</v>
      </c>
    </row>
    <row r="48" spans="1:22" ht="15.75" x14ac:dyDescent="0.25">
      <c r="A48" s="67">
        <v>1412</v>
      </c>
      <c r="B48" s="68">
        <v>45263</v>
      </c>
      <c r="C48" s="67">
        <v>3</v>
      </c>
      <c r="D48" s="67" t="s">
        <v>456</v>
      </c>
      <c r="E48" s="67" t="s">
        <v>457</v>
      </c>
      <c r="F48" s="67" t="s">
        <v>458</v>
      </c>
      <c r="G48" s="67" t="s">
        <v>459</v>
      </c>
      <c r="H48" s="67" t="s">
        <v>417</v>
      </c>
      <c r="I48" s="67" t="s">
        <v>418</v>
      </c>
      <c r="J48" s="67" t="s">
        <v>317</v>
      </c>
      <c r="K48" s="68">
        <f t="shared" si="2"/>
        <v>45265</v>
      </c>
      <c r="L48" s="67" t="s">
        <v>419</v>
      </c>
      <c r="M48" s="67" t="s">
        <v>460</v>
      </c>
      <c r="N48" s="67" t="s">
        <v>458</v>
      </c>
      <c r="O48" s="67" t="s">
        <v>459</v>
      </c>
      <c r="P48" s="67" t="s">
        <v>417</v>
      </c>
      <c r="Q48" s="67" t="s">
        <v>527</v>
      </c>
      <c r="R48" s="67" t="s">
        <v>492</v>
      </c>
      <c r="S48" s="69">
        <v>10</v>
      </c>
      <c r="T48" s="70">
        <v>49</v>
      </c>
      <c r="U48" s="69">
        <f t="shared" si="3"/>
        <v>490</v>
      </c>
      <c r="V48" s="71">
        <v>90.25</v>
      </c>
    </row>
    <row r="49" spans="1:22" ht="15.75" x14ac:dyDescent="0.25">
      <c r="A49" s="67">
        <v>1413</v>
      </c>
      <c r="B49" s="68">
        <v>45263</v>
      </c>
      <c r="C49" s="67">
        <v>3</v>
      </c>
      <c r="D49" s="67" t="s">
        <v>456</v>
      </c>
      <c r="E49" s="67" t="s">
        <v>457</v>
      </c>
      <c r="F49" s="67" t="s">
        <v>458</v>
      </c>
      <c r="G49" s="67" t="s">
        <v>459</v>
      </c>
      <c r="H49" s="67" t="s">
        <v>417</v>
      </c>
      <c r="I49" s="67" t="s">
        <v>418</v>
      </c>
      <c r="J49" s="67" t="s">
        <v>317</v>
      </c>
      <c r="K49" s="68">
        <f t="shared" si="2"/>
        <v>45265</v>
      </c>
      <c r="L49" s="67" t="s">
        <v>419</v>
      </c>
      <c r="M49" s="67" t="s">
        <v>460</v>
      </c>
      <c r="N49" s="67" t="s">
        <v>458</v>
      </c>
      <c r="O49" s="67" t="s">
        <v>459</v>
      </c>
      <c r="P49" s="67" t="s">
        <v>417</v>
      </c>
      <c r="Q49" s="67" t="s">
        <v>469</v>
      </c>
      <c r="R49" s="67" t="s">
        <v>470</v>
      </c>
      <c r="S49" s="69">
        <v>40</v>
      </c>
      <c r="T49" s="70">
        <v>29</v>
      </c>
      <c r="U49" s="69">
        <f t="shared" si="3"/>
        <v>1160</v>
      </c>
      <c r="V49" s="71">
        <v>239.12</v>
      </c>
    </row>
    <row r="50" spans="1:22" ht="15.75" x14ac:dyDescent="0.25">
      <c r="A50" s="67">
        <v>1414</v>
      </c>
      <c r="B50" s="68">
        <v>45266</v>
      </c>
      <c r="C50" s="67">
        <v>6</v>
      </c>
      <c r="D50" s="67" t="s">
        <v>463</v>
      </c>
      <c r="E50" s="67" t="s">
        <v>464</v>
      </c>
      <c r="F50" s="67" t="s">
        <v>465</v>
      </c>
      <c r="G50" s="67" t="s">
        <v>466</v>
      </c>
      <c r="H50" s="67" t="s">
        <v>417</v>
      </c>
      <c r="I50" s="67" t="s">
        <v>467</v>
      </c>
      <c r="J50" s="67" t="s">
        <v>313</v>
      </c>
      <c r="K50" s="68">
        <f t="shared" si="2"/>
        <v>45268</v>
      </c>
      <c r="L50" s="67" t="s">
        <v>419</v>
      </c>
      <c r="M50" s="67" t="s">
        <v>468</v>
      </c>
      <c r="N50" s="67" t="s">
        <v>465</v>
      </c>
      <c r="O50" s="67" t="s">
        <v>466</v>
      </c>
      <c r="P50" s="67" t="s">
        <v>417</v>
      </c>
      <c r="Q50" s="67" t="s">
        <v>469</v>
      </c>
      <c r="R50" s="67" t="s">
        <v>470</v>
      </c>
      <c r="S50" s="69">
        <v>40</v>
      </c>
      <c r="T50" s="70">
        <v>29</v>
      </c>
      <c r="U50" s="69">
        <f t="shared" si="3"/>
        <v>1160</v>
      </c>
      <c r="V50" s="71">
        <v>31</v>
      </c>
    </row>
    <row r="51" spans="1:22" ht="15.75" x14ac:dyDescent="0.25">
      <c r="A51" s="67">
        <v>1415</v>
      </c>
      <c r="B51" s="68">
        <v>45288</v>
      </c>
      <c r="C51" s="67">
        <v>28</v>
      </c>
      <c r="D51" s="67" t="s">
        <v>471</v>
      </c>
      <c r="E51" s="67" t="s">
        <v>472</v>
      </c>
      <c r="F51" s="67" t="s">
        <v>473</v>
      </c>
      <c r="G51" s="67" t="s">
        <v>474</v>
      </c>
      <c r="H51" s="67" t="s">
        <v>417</v>
      </c>
      <c r="I51" s="67" t="s">
        <v>475</v>
      </c>
      <c r="J51" s="67" t="s">
        <v>315</v>
      </c>
      <c r="K51" s="68">
        <f t="shared" si="2"/>
        <v>45290</v>
      </c>
      <c r="L51" s="67" t="s">
        <v>444</v>
      </c>
      <c r="M51" s="67" t="s">
        <v>476</v>
      </c>
      <c r="N51" s="67" t="s">
        <v>473</v>
      </c>
      <c r="O51" s="67" t="s">
        <v>474</v>
      </c>
      <c r="P51" s="67" t="s">
        <v>417</v>
      </c>
      <c r="Q51" s="67" t="s">
        <v>469</v>
      </c>
      <c r="R51" s="67" t="s">
        <v>470</v>
      </c>
      <c r="S51" s="69">
        <v>40</v>
      </c>
      <c r="T51" s="70">
        <v>29</v>
      </c>
      <c r="U51" s="69">
        <f t="shared" si="3"/>
        <v>1160</v>
      </c>
      <c r="V51" s="71">
        <v>20</v>
      </c>
    </row>
    <row r="52" spans="1:22" ht="15.75" x14ac:dyDescent="0.25">
      <c r="A52" s="67">
        <v>1416</v>
      </c>
      <c r="B52" s="68">
        <v>45268</v>
      </c>
      <c r="C52" s="67">
        <v>8</v>
      </c>
      <c r="D52" s="67" t="s">
        <v>439</v>
      </c>
      <c r="E52" s="67" t="s">
        <v>440</v>
      </c>
      <c r="F52" s="67" t="s">
        <v>441</v>
      </c>
      <c r="G52" s="67" t="s">
        <v>442</v>
      </c>
      <c r="H52" s="67" t="s">
        <v>417</v>
      </c>
      <c r="I52" s="67" t="s">
        <v>443</v>
      </c>
      <c r="J52" s="67" t="s">
        <v>313</v>
      </c>
      <c r="K52" s="68">
        <f t="shared" si="2"/>
        <v>45270</v>
      </c>
      <c r="L52" s="67" t="s">
        <v>444</v>
      </c>
      <c r="M52" s="67" t="s">
        <v>445</v>
      </c>
      <c r="N52" s="67" t="s">
        <v>441</v>
      </c>
      <c r="O52" s="67" t="s">
        <v>442</v>
      </c>
      <c r="P52" s="67" t="s">
        <v>417</v>
      </c>
      <c r="Q52" s="67" t="s">
        <v>469</v>
      </c>
      <c r="R52" s="67" t="s">
        <v>470</v>
      </c>
      <c r="S52" s="69">
        <v>40</v>
      </c>
      <c r="T52" s="70">
        <v>29</v>
      </c>
      <c r="U52" s="69">
        <f t="shared" si="3"/>
        <v>1160</v>
      </c>
      <c r="V52" s="71">
        <v>34</v>
      </c>
    </row>
    <row r="53" spans="1:22" ht="15.75" x14ac:dyDescent="0.25">
      <c r="A53" s="67">
        <v>1417</v>
      </c>
      <c r="B53" s="68">
        <v>45270</v>
      </c>
      <c r="C53" s="67">
        <v>10</v>
      </c>
      <c r="D53" s="67" t="s">
        <v>477</v>
      </c>
      <c r="E53" s="67" t="s">
        <v>478</v>
      </c>
      <c r="F53" s="67" t="s">
        <v>479</v>
      </c>
      <c r="G53" s="67" t="s">
        <v>480</v>
      </c>
      <c r="H53" s="67" t="s">
        <v>417</v>
      </c>
      <c r="I53" s="67" t="s">
        <v>481</v>
      </c>
      <c r="J53" s="67" t="s">
        <v>297</v>
      </c>
      <c r="K53" s="68">
        <f t="shared" si="2"/>
        <v>45272</v>
      </c>
      <c r="L53" s="67" t="s">
        <v>419</v>
      </c>
      <c r="M53" s="67" t="s">
        <v>482</v>
      </c>
      <c r="N53" s="67" t="s">
        <v>479</v>
      </c>
      <c r="O53" s="67" t="s">
        <v>480</v>
      </c>
      <c r="P53" s="67" t="s">
        <v>417</v>
      </c>
      <c r="Q53" s="67" t="s">
        <v>528</v>
      </c>
      <c r="R53" s="67" t="s">
        <v>424</v>
      </c>
      <c r="S53" s="69">
        <v>10</v>
      </c>
      <c r="T53" s="70">
        <v>81</v>
      </c>
      <c r="U53" s="69">
        <f t="shared" si="3"/>
        <v>810</v>
      </c>
      <c r="V53" s="71">
        <v>62.83</v>
      </c>
    </row>
    <row r="54" spans="1:22" ht="15.75" x14ac:dyDescent="0.25">
      <c r="A54" s="67">
        <v>1418</v>
      </c>
      <c r="B54" s="68">
        <v>45267</v>
      </c>
      <c r="C54" s="67">
        <v>7</v>
      </c>
      <c r="D54" s="67" t="s">
        <v>484</v>
      </c>
      <c r="E54" s="67" t="s">
        <v>485</v>
      </c>
      <c r="F54" s="67" t="s">
        <v>486</v>
      </c>
      <c r="G54" s="67" t="s">
        <v>487</v>
      </c>
      <c r="H54" s="67" t="s">
        <v>417</v>
      </c>
      <c r="I54" s="67" t="s">
        <v>443</v>
      </c>
      <c r="J54" s="67" t="s">
        <v>313</v>
      </c>
      <c r="K54" s="68">
        <f t="shared" si="2"/>
        <v>45269</v>
      </c>
      <c r="L54" s="67" t="s">
        <v>419</v>
      </c>
      <c r="M54" s="67" t="s">
        <v>488</v>
      </c>
      <c r="N54" s="67" t="s">
        <v>486</v>
      </c>
      <c r="O54" s="67" t="s">
        <v>487</v>
      </c>
      <c r="P54" s="67" t="s">
        <v>417</v>
      </c>
      <c r="Q54" s="67" t="s">
        <v>528</v>
      </c>
      <c r="R54" s="67" t="s">
        <v>424</v>
      </c>
      <c r="S54" s="69">
        <v>10</v>
      </c>
      <c r="T54" s="70">
        <v>81</v>
      </c>
      <c r="U54" s="69">
        <f t="shared" si="3"/>
        <v>810</v>
      </c>
      <c r="V54" s="71">
        <v>33</v>
      </c>
    </row>
    <row r="55" spans="1:22" ht="15.75" x14ac:dyDescent="0.25">
      <c r="A55" s="67">
        <v>1419</v>
      </c>
      <c r="B55" s="68">
        <v>45270</v>
      </c>
      <c r="C55" s="67">
        <v>10</v>
      </c>
      <c r="D55" s="67" t="s">
        <v>477</v>
      </c>
      <c r="E55" s="67" t="s">
        <v>478</v>
      </c>
      <c r="F55" s="67" t="s">
        <v>479</v>
      </c>
      <c r="G55" s="67" t="s">
        <v>480</v>
      </c>
      <c r="H55" s="67" t="s">
        <v>417</v>
      </c>
      <c r="I55" s="67" t="s">
        <v>481</v>
      </c>
      <c r="J55" s="67" t="s">
        <v>297</v>
      </c>
      <c r="K55" s="68">
        <f t="shared" si="2"/>
        <v>45272</v>
      </c>
      <c r="L55" s="67" t="s">
        <v>430</v>
      </c>
      <c r="M55" s="67" t="s">
        <v>482</v>
      </c>
      <c r="N55" s="67" t="s">
        <v>479</v>
      </c>
      <c r="O55" s="67" t="s">
        <v>480</v>
      </c>
      <c r="P55" s="67" t="s">
        <v>417</v>
      </c>
      <c r="Q55" s="67" t="s">
        <v>423</v>
      </c>
      <c r="R55" s="67" t="s">
        <v>424</v>
      </c>
      <c r="S55" s="69">
        <v>3.5</v>
      </c>
      <c r="T55" s="70">
        <v>96</v>
      </c>
      <c r="U55" s="69">
        <f t="shared" si="3"/>
        <v>336</v>
      </c>
      <c r="V55" s="71">
        <v>21.315000000000001</v>
      </c>
    </row>
    <row r="56" spans="1:22" ht="15.75" x14ac:dyDescent="0.25">
      <c r="A56" s="67">
        <v>1420</v>
      </c>
      <c r="B56" s="68">
        <v>45271</v>
      </c>
      <c r="C56" s="67">
        <v>11</v>
      </c>
      <c r="D56" s="67" t="s">
        <v>493</v>
      </c>
      <c r="E56" s="67" t="s">
        <v>494</v>
      </c>
      <c r="F56" s="67" t="s">
        <v>495</v>
      </c>
      <c r="G56" s="67" t="s">
        <v>496</v>
      </c>
      <c r="H56" s="67" t="s">
        <v>417</v>
      </c>
      <c r="I56" s="67" t="s">
        <v>475</v>
      </c>
      <c r="J56" s="67" t="s">
        <v>315</v>
      </c>
      <c r="K56" s="68">
        <f t="shared" si="2"/>
        <v>45273</v>
      </c>
      <c r="L56" s="67" t="s">
        <v>444</v>
      </c>
      <c r="M56" s="67" t="s">
        <v>497</v>
      </c>
      <c r="N56" s="67" t="s">
        <v>495</v>
      </c>
      <c r="O56" s="67" t="s">
        <v>496</v>
      </c>
      <c r="P56" s="67" t="s">
        <v>417</v>
      </c>
      <c r="Q56" s="67" t="s">
        <v>469</v>
      </c>
      <c r="R56" s="67" t="s">
        <v>470</v>
      </c>
      <c r="S56" s="69">
        <v>40</v>
      </c>
      <c r="T56" s="70">
        <v>81</v>
      </c>
      <c r="U56" s="69">
        <f t="shared" si="3"/>
        <v>3240</v>
      </c>
      <c r="V56" s="71">
        <v>378</v>
      </c>
    </row>
    <row r="57" spans="1:22" ht="15.75" x14ac:dyDescent="0.25">
      <c r="A57" s="67">
        <v>1421</v>
      </c>
      <c r="B57" s="68">
        <v>45261</v>
      </c>
      <c r="C57" s="67">
        <v>1</v>
      </c>
      <c r="D57" s="67" t="s">
        <v>498</v>
      </c>
      <c r="E57" s="67" t="s">
        <v>499</v>
      </c>
      <c r="F57" s="67" t="s">
        <v>500</v>
      </c>
      <c r="G57" s="67" t="s">
        <v>501</v>
      </c>
      <c r="H57" s="67" t="s">
        <v>417</v>
      </c>
      <c r="I57" s="67" t="s">
        <v>443</v>
      </c>
      <c r="J57" s="67" t="s">
        <v>313</v>
      </c>
      <c r="K57" s="68">
        <f t="shared" si="2"/>
        <v>45263</v>
      </c>
      <c r="L57" s="67" t="s">
        <v>444</v>
      </c>
      <c r="M57" s="67" t="s">
        <v>502</v>
      </c>
      <c r="N57" s="67" t="s">
        <v>500</v>
      </c>
      <c r="O57" s="67" t="s">
        <v>501</v>
      </c>
      <c r="P57" s="67" t="s">
        <v>417</v>
      </c>
      <c r="Q57" s="67" t="s">
        <v>503</v>
      </c>
      <c r="R57" s="67" t="s">
        <v>504</v>
      </c>
      <c r="S57" s="69">
        <v>18.399999999999999</v>
      </c>
      <c r="T57" s="70">
        <v>88</v>
      </c>
      <c r="U57" s="69">
        <f t="shared" si="3"/>
        <v>1619.1999999999998</v>
      </c>
      <c r="V57" s="71">
        <v>148.13839999999999</v>
      </c>
    </row>
    <row r="58" spans="1:22" ht="15.75" x14ac:dyDescent="0.25">
      <c r="A58" s="67">
        <v>1422</v>
      </c>
      <c r="B58" s="68">
        <v>45288</v>
      </c>
      <c r="C58" s="67">
        <v>28</v>
      </c>
      <c r="D58" s="67" t="s">
        <v>471</v>
      </c>
      <c r="E58" s="67" t="s">
        <v>472</v>
      </c>
      <c r="F58" s="67" t="s">
        <v>473</v>
      </c>
      <c r="G58" s="67" t="s">
        <v>474</v>
      </c>
      <c r="H58" s="67" t="s">
        <v>417</v>
      </c>
      <c r="I58" s="67" t="s">
        <v>475</v>
      </c>
      <c r="J58" s="67" t="s">
        <v>315</v>
      </c>
      <c r="K58" s="68">
        <f t="shared" si="2"/>
        <v>45290</v>
      </c>
      <c r="L58" s="67" t="s">
        <v>444</v>
      </c>
      <c r="M58" s="67" t="s">
        <v>476</v>
      </c>
      <c r="N58" s="67" t="s">
        <v>473</v>
      </c>
      <c r="O58" s="67" t="s">
        <v>474</v>
      </c>
      <c r="P58" s="67" t="s">
        <v>417</v>
      </c>
      <c r="Q58" s="67" t="s">
        <v>438</v>
      </c>
      <c r="R58" s="67" t="s">
        <v>422</v>
      </c>
      <c r="S58" s="69">
        <v>46</v>
      </c>
      <c r="T58" s="70">
        <v>92</v>
      </c>
      <c r="U58" s="69">
        <f t="shared" si="3"/>
        <v>4232</v>
      </c>
      <c r="V58" s="71">
        <v>365.14800000000002</v>
      </c>
    </row>
    <row r="59" spans="1:22" ht="15.75" x14ac:dyDescent="0.25">
      <c r="A59" s="67">
        <v>1423</v>
      </c>
      <c r="B59" s="68">
        <v>45269</v>
      </c>
      <c r="C59" s="67">
        <v>9</v>
      </c>
      <c r="D59" s="67" t="s">
        <v>505</v>
      </c>
      <c r="E59" s="67" t="s">
        <v>506</v>
      </c>
      <c r="F59" s="67" t="s">
        <v>507</v>
      </c>
      <c r="G59" s="67" t="s">
        <v>508</v>
      </c>
      <c r="H59" s="67" t="s">
        <v>417</v>
      </c>
      <c r="I59" s="67" t="s">
        <v>509</v>
      </c>
      <c r="J59" s="67" t="s">
        <v>317</v>
      </c>
      <c r="K59" s="68">
        <f t="shared" si="2"/>
        <v>45271</v>
      </c>
      <c r="L59" s="67" t="s">
        <v>430</v>
      </c>
      <c r="M59" s="67" t="s">
        <v>510</v>
      </c>
      <c r="N59" s="67" t="s">
        <v>507</v>
      </c>
      <c r="O59" s="67" t="s">
        <v>508</v>
      </c>
      <c r="P59" s="67" t="s">
        <v>417</v>
      </c>
      <c r="Q59" s="67" t="s">
        <v>461</v>
      </c>
      <c r="R59" s="67" t="s">
        <v>462</v>
      </c>
      <c r="S59" s="69">
        <v>9.65</v>
      </c>
      <c r="T59" s="70">
        <v>34</v>
      </c>
      <c r="U59" s="69">
        <f t="shared" si="3"/>
        <v>328.1</v>
      </c>
      <c r="V59" s="71">
        <v>68.582550000000012</v>
      </c>
    </row>
    <row r="60" spans="1:22" ht="15.75" x14ac:dyDescent="0.25">
      <c r="A60" s="67">
        <v>1424</v>
      </c>
      <c r="B60" s="68">
        <v>45266</v>
      </c>
      <c r="C60" s="67">
        <v>6</v>
      </c>
      <c r="D60" s="67" t="s">
        <v>463</v>
      </c>
      <c r="E60" s="67" t="s">
        <v>464</v>
      </c>
      <c r="F60" s="67" t="s">
        <v>465</v>
      </c>
      <c r="G60" s="67" t="s">
        <v>466</v>
      </c>
      <c r="H60" s="67" t="s">
        <v>417</v>
      </c>
      <c r="I60" s="67" t="s">
        <v>467</v>
      </c>
      <c r="J60" s="67" t="s">
        <v>313</v>
      </c>
      <c r="K60" s="68">
        <f t="shared" si="2"/>
        <v>45268</v>
      </c>
      <c r="L60" s="67" t="s">
        <v>419</v>
      </c>
      <c r="M60" s="67" t="s">
        <v>468</v>
      </c>
      <c r="N60" s="67" t="s">
        <v>465</v>
      </c>
      <c r="O60" s="67" t="s">
        <v>466</v>
      </c>
      <c r="P60" s="67" t="s">
        <v>417</v>
      </c>
      <c r="Q60" s="67" t="s">
        <v>454</v>
      </c>
      <c r="R60" s="67" t="s">
        <v>455</v>
      </c>
      <c r="S60" s="69">
        <v>12.75</v>
      </c>
      <c r="T60" s="70">
        <v>41</v>
      </c>
      <c r="U60" s="69">
        <f t="shared" si="3"/>
        <v>522.75</v>
      </c>
      <c r="V60" s="71">
        <v>43.783500000000004</v>
      </c>
    </row>
    <row r="61" spans="1:22" ht="15.75" x14ac:dyDescent="0.25">
      <c r="A61" s="67">
        <v>1425</v>
      </c>
      <c r="B61" s="68">
        <v>45268</v>
      </c>
      <c r="C61" s="67">
        <v>8</v>
      </c>
      <c r="D61" s="67" t="s">
        <v>439</v>
      </c>
      <c r="E61" s="67" t="s">
        <v>440</v>
      </c>
      <c r="F61" s="67" t="s">
        <v>441</v>
      </c>
      <c r="G61" s="67" t="s">
        <v>442</v>
      </c>
      <c r="H61" s="67" t="s">
        <v>417</v>
      </c>
      <c r="I61" s="67" t="s">
        <v>443</v>
      </c>
      <c r="J61" s="67" t="s">
        <v>313</v>
      </c>
      <c r="K61" s="68">
        <f t="shared" si="2"/>
        <v>45270</v>
      </c>
      <c r="L61" s="67" t="s">
        <v>419</v>
      </c>
      <c r="M61" s="67" t="s">
        <v>445</v>
      </c>
      <c r="N61" s="67" t="s">
        <v>441</v>
      </c>
      <c r="O61" s="67" t="s">
        <v>442</v>
      </c>
      <c r="P61" s="67" t="s">
        <v>417</v>
      </c>
      <c r="Q61" s="67" t="s">
        <v>454</v>
      </c>
      <c r="R61" s="67" t="s">
        <v>455</v>
      </c>
      <c r="S61" s="69">
        <v>12.75</v>
      </c>
      <c r="T61" s="70">
        <v>67</v>
      </c>
      <c r="U61" s="69">
        <f t="shared" si="3"/>
        <v>854.25</v>
      </c>
      <c r="V61" s="71">
        <v>82.875</v>
      </c>
    </row>
    <row r="62" spans="1:22" ht="15.75" x14ac:dyDescent="0.25">
      <c r="A62" s="67">
        <v>1426</v>
      </c>
      <c r="B62" s="68">
        <v>45285</v>
      </c>
      <c r="C62" s="67">
        <v>25</v>
      </c>
      <c r="D62" s="67" t="s">
        <v>515</v>
      </c>
      <c r="E62" s="67" t="s">
        <v>516</v>
      </c>
      <c r="F62" s="67" t="s">
        <v>479</v>
      </c>
      <c r="G62" s="67" t="s">
        <v>480</v>
      </c>
      <c r="H62" s="67" t="s">
        <v>417</v>
      </c>
      <c r="I62" s="67" t="s">
        <v>481</v>
      </c>
      <c r="J62" s="67" t="s">
        <v>297</v>
      </c>
      <c r="K62" s="68">
        <f t="shared" si="2"/>
        <v>45287</v>
      </c>
      <c r="L62" s="67" t="s">
        <v>430</v>
      </c>
      <c r="M62" s="67" t="s">
        <v>517</v>
      </c>
      <c r="N62" s="67" t="s">
        <v>479</v>
      </c>
      <c r="O62" s="67" t="s">
        <v>480</v>
      </c>
      <c r="P62" s="67" t="s">
        <v>417</v>
      </c>
      <c r="Q62" s="67" t="s">
        <v>491</v>
      </c>
      <c r="R62" s="67" t="s">
        <v>492</v>
      </c>
      <c r="S62" s="69">
        <v>22</v>
      </c>
      <c r="T62" s="70">
        <v>74</v>
      </c>
      <c r="U62" s="69">
        <f t="shared" si="3"/>
        <v>1628</v>
      </c>
      <c r="V62" s="71">
        <v>84.47999999999999</v>
      </c>
    </row>
    <row r="63" spans="1:22" ht="15.75" x14ac:dyDescent="0.25">
      <c r="A63" s="67">
        <v>1427</v>
      </c>
      <c r="B63" s="68">
        <v>45286</v>
      </c>
      <c r="C63" s="67">
        <v>26</v>
      </c>
      <c r="D63" s="67" t="s">
        <v>519</v>
      </c>
      <c r="E63" s="67" t="s">
        <v>520</v>
      </c>
      <c r="F63" s="67" t="s">
        <v>495</v>
      </c>
      <c r="G63" s="67" t="s">
        <v>496</v>
      </c>
      <c r="H63" s="67" t="s">
        <v>417</v>
      </c>
      <c r="I63" s="67" t="s">
        <v>475</v>
      </c>
      <c r="J63" s="67" t="s">
        <v>315</v>
      </c>
      <c r="K63" s="68">
        <f t="shared" si="2"/>
        <v>45288</v>
      </c>
      <c r="L63" s="67" t="s">
        <v>444</v>
      </c>
      <c r="M63" s="67" t="s">
        <v>521</v>
      </c>
      <c r="N63" s="67" t="s">
        <v>495</v>
      </c>
      <c r="O63" s="67" t="s">
        <v>496</v>
      </c>
      <c r="P63" s="67" t="s">
        <v>417</v>
      </c>
      <c r="Q63" s="67" t="s">
        <v>489</v>
      </c>
      <c r="R63" s="67" t="s">
        <v>490</v>
      </c>
      <c r="S63" s="69">
        <v>25</v>
      </c>
      <c r="T63" s="70">
        <v>24</v>
      </c>
      <c r="U63" s="69">
        <f t="shared" si="3"/>
        <v>600</v>
      </c>
      <c r="V63" s="71">
        <v>164.15</v>
      </c>
    </row>
    <row r="64" spans="1:22" ht="15.75" x14ac:dyDescent="0.25">
      <c r="A64" s="67">
        <v>1428</v>
      </c>
      <c r="B64" s="68">
        <v>45289</v>
      </c>
      <c r="C64" s="67">
        <v>29</v>
      </c>
      <c r="D64" s="67" t="s">
        <v>448</v>
      </c>
      <c r="E64" s="67" t="s">
        <v>449</v>
      </c>
      <c r="F64" s="67" t="s">
        <v>450</v>
      </c>
      <c r="G64" s="67" t="s">
        <v>451</v>
      </c>
      <c r="H64" s="67" t="s">
        <v>417</v>
      </c>
      <c r="I64" s="67" t="s">
        <v>452</v>
      </c>
      <c r="J64" s="67" t="s">
        <v>317</v>
      </c>
      <c r="K64" s="68">
        <f t="shared" si="2"/>
        <v>45291</v>
      </c>
      <c r="L64" s="67" t="s">
        <v>419</v>
      </c>
      <c r="M64" s="67" t="s">
        <v>453</v>
      </c>
      <c r="N64" s="67" t="s">
        <v>450</v>
      </c>
      <c r="O64" s="67" t="s">
        <v>451</v>
      </c>
      <c r="P64" s="67" t="s">
        <v>417</v>
      </c>
      <c r="Q64" s="67" t="s">
        <v>529</v>
      </c>
      <c r="R64" s="67" t="s">
        <v>530</v>
      </c>
      <c r="S64" s="69">
        <v>39</v>
      </c>
      <c r="T64" s="70">
        <v>41</v>
      </c>
      <c r="U64" s="69">
        <f t="shared" si="3"/>
        <v>1599</v>
      </c>
      <c r="V64" s="71">
        <v>193.01100000000002</v>
      </c>
    </row>
    <row r="65" spans="1:22" ht="15.75" x14ac:dyDescent="0.25">
      <c r="A65" s="67">
        <v>1429</v>
      </c>
      <c r="B65" s="68">
        <v>45266</v>
      </c>
      <c r="C65" s="67">
        <v>6</v>
      </c>
      <c r="D65" s="67" t="s">
        <v>463</v>
      </c>
      <c r="E65" s="67" t="s">
        <v>464</v>
      </c>
      <c r="F65" s="67" t="s">
        <v>465</v>
      </c>
      <c r="G65" s="67" t="s">
        <v>466</v>
      </c>
      <c r="H65" s="67" t="s">
        <v>417</v>
      </c>
      <c r="I65" s="67" t="s">
        <v>467</v>
      </c>
      <c r="J65" s="67" t="s">
        <v>313</v>
      </c>
      <c r="K65" s="68">
        <f t="shared" si="2"/>
        <v>45268</v>
      </c>
      <c r="L65" s="67" t="s">
        <v>444</v>
      </c>
      <c r="M65" s="67" t="s">
        <v>468</v>
      </c>
      <c r="N65" s="67" t="s">
        <v>465</v>
      </c>
      <c r="O65" s="67" t="s">
        <v>466</v>
      </c>
      <c r="P65" s="67" t="s">
        <v>417</v>
      </c>
      <c r="Q65" s="67" t="s">
        <v>432</v>
      </c>
      <c r="R65" s="67" t="s">
        <v>424</v>
      </c>
      <c r="S65" s="69">
        <v>30</v>
      </c>
      <c r="T65" s="70">
        <v>12</v>
      </c>
      <c r="U65" s="69">
        <f t="shared" si="3"/>
        <v>360</v>
      </c>
      <c r="V65" s="71">
        <v>200.85</v>
      </c>
    </row>
    <row r="66" spans="1:22" ht="15.75" x14ac:dyDescent="0.25">
      <c r="A66" s="67">
        <v>1430</v>
      </c>
      <c r="B66" s="68">
        <v>45266</v>
      </c>
      <c r="C66" s="67">
        <v>6</v>
      </c>
      <c r="D66" s="67" t="s">
        <v>463</v>
      </c>
      <c r="E66" s="67" t="s">
        <v>464</v>
      </c>
      <c r="F66" s="67" t="s">
        <v>465</v>
      </c>
      <c r="G66" s="67" t="s">
        <v>466</v>
      </c>
      <c r="H66" s="67" t="s">
        <v>417</v>
      </c>
      <c r="I66" s="67" t="s">
        <v>467</v>
      </c>
      <c r="J66" s="67" t="s">
        <v>313</v>
      </c>
      <c r="K66" s="68">
        <f t="shared" si="2"/>
        <v>45268</v>
      </c>
      <c r="L66" s="67" t="s">
        <v>444</v>
      </c>
      <c r="M66" s="67" t="s">
        <v>468</v>
      </c>
      <c r="N66" s="67" t="s">
        <v>465</v>
      </c>
      <c r="O66" s="67" t="s">
        <v>466</v>
      </c>
      <c r="P66" s="67" t="s">
        <v>417</v>
      </c>
      <c r="Q66" s="67" t="s">
        <v>433</v>
      </c>
      <c r="R66" s="67" t="s">
        <v>424</v>
      </c>
      <c r="S66" s="69">
        <v>53</v>
      </c>
      <c r="T66" s="70">
        <v>68</v>
      </c>
      <c r="U66" s="69">
        <f t="shared" si="3"/>
        <v>3604</v>
      </c>
      <c r="V66" s="71">
        <v>225.62100000000001</v>
      </c>
    </row>
    <row r="67" spans="1:22" ht="15.75" x14ac:dyDescent="0.25">
      <c r="A67" s="67">
        <v>1431</v>
      </c>
      <c r="B67" s="68">
        <v>45264</v>
      </c>
      <c r="C67" s="67">
        <v>4</v>
      </c>
      <c r="D67" s="67" t="s">
        <v>425</v>
      </c>
      <c r="E67" s="67" t="s">
        <v>426</v>
      </c>
      <c r="F67" s="67" t="s">
        <v>427</v>
      </c>
      <c r="G67" s="67" t="s">
        <v>428</v>
      </c>
      <c r="H67" s="67" t="s">
        <v>417</v>
      </c>
      <c r="I67" s="67" t="s">
        <v>429</v>
      </c>
      <c r="J67" s="67" t="s">
        <v>297</v>
      </c>
      <c r="K67" s="68">
        <f t="shared" si="2"/>
        <v>45266</v>
      </c>
      <c r="L67" s="67" t="s">
        <v>444</v>
      </c>
      <c r="M67" s="67" t="s">
        <v>431</v>
      </c>
      <c r="N67" s="67" t="s">
        <v>427</v>
      </c>
      <c r="O67" s="67" t="s">
        <v>428</v>
      </c>
      <c r="P67" s="67" t="s">
        <v>417</v>
      </c>
      <c r="Q67" s="67" t="s">
        <v>531</v>
      </c>
      <c r="R67" s="67" t="s">
        <v>512</v>
      </c>
      <c r="S67" s="69">
        <v>38</v>
      </c>
      <c r="T67" s="70">
        <v>33</v>
      </c>
      <c r="U67" s="69">
        <f t="shared" si="3"/>
        <v>1254</v>
      </c>
      <c r="V67" s="71">
        <v>175.02800000000002</v>
      </c>
    </row>
    <row r="68" spans="1:22" ht="15.75" x14ac:dyDescent="0.25">
      <c r="A68" s="67">
        <v>1432</v>
      </c>
      <c r="B68" s="68">
        <v>45263</v>
      </c>
      <c r="C68" s="67">
        <v>3</v>
      </c>
      <c r="D68" s="67" t="s">
        <v>456</v>
      </c>
      <c r="E68" s="67" t="s">
        <v>457</v>
      </c>
      <c r="F68" s="67" t="s">
        <v>458</v>
      </c>
      <c r="G68" s="67" t="s">
        <v>459</v>
      </c>
      <c r="H68" s="67" t="s">
        <v>417</v>
      </c>
      <c r="I68" s="67" t="s">
        <v>418</v>
      </c>
      <c r="J68" s="67" t="s">
        <v>317</v>
      </c>
      <c r="K68" s="68">
        <f t="shared" si="2"/>
        <v>45265</v>
      </c>
      <c r="L68" s="67" t="s">
        <v>444</v>
      </c>
      <c r="M68" s="67" t="s">
        <v>460</v>
      </c>
      <c r="N68" s="67" t="s">
        <v>458</v>
      </c>
      <c r="O68" s="67" t="s">
        <v>459</v>
      </c>
      <c r="P68" s="67" t="s">
        <v>417</v>
      </c>
      <c r="Q68" s="67" t="s">
        <v>483</v>
      </c>
      <c r="R68" s="67" t="s">
        <v>422</v>
      </c>
      <c r="S68" s="69">
        <v>2.99</v>
      </c>
      <c r="T68" s="70">
        <v>12</v>
      </c>
      <c r="U68" s="69">
        <f t="shared" ref="U68" si="4">S68*T68</f>
        <v>35.880000000000003</v>
      </c>
      <c r="V68" s="71">
        <v>17.042999999999999</v>
      </c>
    </row>
  </sheetData>
  <autoFilter ref="A3:W68" xr:uid="{00000000-0009-0000-0000-00000A000000}"/>
  <mergeCells count="1">
    <mergeCell ref="A1:D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51"/>
  <sheetViews>
    <sheetView topLeftCell="A4" workbookViewId="0">
      <selection activeCell="P21" sqref="P21"/>
    </sheetView>
  </sheetViews>
  <sheetFormatPr defaultColWidth="10" defaultRowHeight="15.75" x14ac:dyDescent="0.25"/>
  <cols>
    <col min="1" max="1" width="10.19921875" customWidth="1"/>
    <col min="2" max="2" width="6.69921875" bestFit="1" customWidth="1"/>
    <col min="3" max="3" width="8.3984375" bestFit="1" customWidth="1"/>
    <col min="4" max="4" width="10" bestFit="1" customWidth="1"/>
    <col min="6" max="6" width="16.59765625" bestFit="1" customWidth="1"/>
    <col min="7" max="7" width="22.19921875" bestFit="1" customWidth="1"/>
    <col min="13" max="13" width="15.19921875" bestFit="1" customWidth="1"/>
  </cols>
  <sheetData>
    <row r="1" spans="1:13" ht="23.25" x14ac:dyDescent="0.35">
      <c r="A1" s="52" t="s">
        <v>532</v>
      </c>
    </row>
    <row r="3" spans="1:13" ht="18.75" x14ac:dyDescent="0.3">
      <c r="A3" s="72" t="s">
        <v>533</v>
      </c>
      <c r="B3" s="72" t="s">
        <v>334</v>
      </c>
      <c r="C3" s="72" t="s">
        <v>534</v>
      </c>
      <c r="D3" s="72" t="s">
        <v>535</v>
      </c>
      <c r="I3" s="73"/>
      <c r="J3" s="95" t="s">
        <v>536</v>
      </c>
      <c r="K3" s="95"/>
      <c r="L3" s="95"/>
      <c r="M3" s="95"/>
    </row>
    <row r="4" spans="1:13" ht="18.75" x14ac:dyDescent="0.3">
      <c r="A4" s="74" t="s">
        <v>537</v>
      </c>
      <c r="B4" s="74" t="s">
        <v>538</v>
      </c>
      <c r="C4" s="75">
        <v>44286</v>
      </c>
      <c r="D4" s="76">
        <v>1242677</v>
      </c>
      <c r="I4" s="77">
        <v>1</v>
      </c>
      <c r="J4" s="96" t="s">
        <v>539</v>
      </c>
      <c r="K4" s="96"/>
      <c r="L4" s="96"/>
      <c r="M4" s="96"/>
    </row>
    <row r="5" spans="1:13" ht="18.75" x14ac:dyDescent="0.3">
      <c r="A5" s="74" t="s">
        <v>537</v>
      </c>
      <c r="B5" s="74" t="s">
        <v>540</v>
      </c>
      <c r="C5" s="75">
        <v>44286</v>
      </c>
      <c r="D5" s="76">
        <v>921439</v>
      </c>
      <c r="I5" s="77">
        <v>2</v>
      </c>
      <c r="J5" s="78" t="s">
        <v>541</v>
      </c>
      <c r="K5" s="78"/>
      <c r="L5" s="78"/>
      <c r="M5" s="78"/>
    </row>
    <row r="6" spans="1:13" ht="18.75" x14ac:dyDescent="0.3">
      <c r="A6" s="74" t="s">
        <v>537</v>
      </c>
      <c r="B6" s="74" t="s">
        <v>542</v>
      </c>
      <c r="C6" s="75">
        <v>44286</v>
      </c>
      <c r="D6" s="76">
        <v>1349854</v>
      </c>
      <c r="I6" s="77">
        <v>3</v>
      </c>
      <c r="J6" s="96" t="s">
        <v>543</v>
      </c>
      <c r="K6" s="96"/>
      <c r="L6" s="96"/>
      <c r="M6" s="96"/>
    </row>
    <row r="7" spans="1:13" ht="18.75" x14ac:dyDescent="0.3">
      <c r="A7" s="74" t="s">
        <v>537</v>
      </c>
      <c r="B7" s="74" t="s">
        <v>544</v>
      </c>
      <c r="C7" s="75">
        <v>44286</v>
      </c>
      <c r="D7" s="76">
        <v>1104078</v>
      </c>
      <c r="I7" s="77">
        <v>4</v>
      </c>
      <c r="J7" s="96" t="s">
        <v>545</v>
      </c>
      <c r="K7" s="96"/>
      <c r="L7" s="96"/>
      <c r="M7" s="96"/>
    </row>
    <row r="8" spans="1:13" ht="18.75" x14ac:dyDescent="0.3">
      <c r="A8" s="74" t="s">
        <v>537</v>
      </c>
      <c r="B8" s="74" t="s">
        <v>538</v>
      </c>
      <c r="C8" s="75">
        <v>44377</v>
      </c>
      <c r="D8" s="76">
        <v>856808</v>
      </c>
      <c r="I8" s="77">
        <v>5</v>
      </c>
      <c r="J8" s="96" t="s">
        <v>546</v>
      </c>
      <c r="K8" s="96"/>
      <c r="L8" s="96"/>
      <c r="M8" s="96"/>
    </row>
    <row r="9" spans="1:13" ht="18.75" x14ac:dyDescent="0.3">
      <c r="A9" s="74" t="s">
        <v>537</v>
      </c>
      <c r="B9" s="74" t="s">
        <v>540</v>
      </c>
      <c r="C9" s="75">
        <v>44377</v>
      </c>
      <c r="D9" s="76">
        <v>1449931</v>
      </c>
      <c r="I9" s="73"/>
      <c r="J9" s="79"/>
      <c r="K9" s="79"/>
      <c r="L9" s="79"/>
      <c r="M9" s="79"/>
    </row>
    <row r="10" spans="1:13" ht="18.75" x14ac:dyDescent="0.3">
      <c r="A10" s="74" t="s">
        <v>537</v>
      </c>
      <c r="B10" s="74" t="s">
        <v>542</v>
      </c>
      <c r="C10" s="75">
        <v>44377</v>
      </c>
      <c r="D10" s="76">
        <v>906792</v>
      </c>
      <c r="I10" s="73"/>
      <c r="J10" s="97" t="s">
        <v>284</v>
      </c>
      <c r="K10" s="97"/>
      <c r="L10" s="97"/>
      <c r="M10" s="108">
        <v>54548843</v>
      </c>
    </row>
    <row r="11" spans="1:13" ht="18.75" x14ac:dyDescent="0.3">
      <c r="A11" s="74" t="s">
        <v>537</v>
      </c>
      <c r="B11" s="74" t="s">
        <v>544</v>
      </c>
      <c r="C11" s="75">
        <v>44377</v>
      </c>
      <c r="D11" s="76">
        <v>945886</v>
      </c>
      <c r="I11" s="73"/>
      <c r="J11" s="97" t="s">
        <v>547</v>
      </c>
      <c r="K11" s="97"/>
      <c r="L11" s="97"/>
      <c r="M11" s="109" t="s">
        <v>537</v>
      </c>
    </row>
    <row r="12" spans="1:13" ht="18.75" x14ac:dyDescent="0.3">
      <c r="A12" s="74" t="s">
        <v>537</v>
      </c>
      <c r="B12" s="74" t="s">
        <v>538</v>
      </c>
      <c r="C12" s="75">
        <v>44469</v>
      </c>
      <c r="D12" s="76">
        <v>1309137</v>
      </c>
      <c r="I12" s="73"/>
      <c r="J12" s="97" t="s">
        <v>548</v>
      </c>
      <c r="K12" s="97"/>
      <c r="L12" s="97"/>
      <c r="M12" s="83" t="s">
        <v>544</v>
      </c>
    </row>
    <row r="13" spans="1:13" ht="18.75" customHeight="1" x14ac:dyDescent="0.3">
      <c r="A13" s="74" t="s">
        <v>537</v>
      </c>
      <c r="B13" s="74" t="s">
        <v>540</v>
      </c>
      <c r="C13" s="75">
        <v>44469</v>
      </c>
      <c r="D13" s="76">
        <v>1216894</v>
      </c>
      <c r="I13" s="73"/>
      <c r="J13" s="98" t="s">
        <v>549</v>
      </c>
      <c r="K13" s="98"/>
      <c r="L13" s="98"/>
      <c r="M13" s="110" t="s">
        <v>565</v>
      </c>
    </row>
    <row r="14" spans="1:13" ht="18.75" customHeight="1" x14ac:dyDescent="0.3">
      <c r="A14" s="74" t="s">
        <v>537</v>
      </c>
      <c r="B14" s="74" t="s">
        <v>542</v>
      </c>
      <c r="C14" s="75">
        <v>44469</v>
      </c>
      <c r="D14" s="76">
        <v>1331072</v>
      </c>
      <c r="I14" s="73"/>
      <c r="J14" s="98"/>
      <c r="K14" s="98"/>
      <c r="L14" s="98"/>
      <c r="M14" s="99"/>
    </row>
    <row r="15" spans="1:13" ht="18.75" x14ac:dyDescent="0.3">
      <c r="A15" s="74" t="s">
        <v>537</v>
      </c>
      <c r="B15" s="74" t="s">
        <v>544</v>
      </c>
      <c r="C15" s="75">
        <v>44469</v>
      </c>
      <c r="D15" s="76">
        <v>1431195</v>
      </c>
      <c r="I15" s="73"/>
      <c r="J15" s="98"/>
      <c r="K15" s="98"/>
      <c r="L15" s="98"/>
      <c r="M15" s="99"/>
    </row>
    <row r="16" spans="1:13" x14ac:dyDescent="0.25">
      <c r="A16" s="74" t="s">
        <v>550</v>
      </c>
      <c r="B16" s="74" t="s">
        <v>538</v>
      </c>
      <c r="C16" s="75">
        <v>44286</v>
      </c>
      <c r="D16" s="76">
        <v>907526</v>
      </c>
      <c r="J16" s="98"/>
      <c r="K16" s="98"/>
      <c r="L16" s="98"/>
      <c r="M16" s="99"/>
    </row>
    <row r="17" spans="1:13" x14ac:dyDescent="0.25">
      <c r="A17" s="74" t="s">
        <v>550</v>
      </c>
      <c r="B17" s="74" t="s">
        <v>540</v>
      </c>
      <c r="C17" s="75">
        <v>44286</v>
      </c>
      <c r="D17" s="76">
        <v>1191364</v>
      </c>
      <c r="J17" s="98"/>
      <c r="K17" s="98"/>
      <c r="L17" s="98"/>
      <c r="M17" s="99"/>
    </row>
    <row r="18" spans="1:13" x14ac:dyDescent="0.25">
      <c r="A18" s="74" t="s">
        <v>550</v>
      </c>
      <c r="B18" s="74" t="s">
        <v>542</v>
      </c>
      <c r="C18" s="75">
        <v>44286</v>
      </c>
      <c r="D18" s="76">
        <v>1227391</v>
      </c>
    </row>
    <row r="19" spans="1:13" x14ac:dyDescent="0.25">
      <c r="A19" s="74" t="s">
        <v>550</v>
      </c>
      <c r="B19" s="74" t="s">
        <v>544</v>
      </c>
      <c r="C19" s="75">
        <v>44286</v>
      </c>
      <c r="D19" s="76">
        <v>1332342</v>
      </c>
    </row>
    <row r="20" spans="1:13" x14ac:dyDescent="0.25">
      <c r="A20" s="74" t="s">
        <v>550</v>
      </c>
      <c r="B20" s="74" t="s">
        <v>538</v>
      </c>
      <c r="C20" s="75">
        <v>44377</v>
      </c>
      <c r="D20" s="76">
        <v>1269010</v>
      </c>
      <c r="F20" s="82" t="s">
        <v>554</v>
      </c>
      <c r="G20" t="s">
        <v>564</v>
      </c>
    </row>
    <row r="21" spans="1:13" x14ac:dyDescent="0.25">
      <c r="A21" s="74" t="s">
        <v>550</v>
      </c>
      <c r="B21" s="74" t="s">
        <v>540</v>
      </c>
      <c r="C21" s="75">
        <v>44377</v>
      </c>
      <c r="D21" s="76">
        <v>994590</v>
      </c>
      <c r="F21" s="83" t="s">
        <v>552</v>
      </c>
      <c r="G21" s="84">
        <v>13769681</v>
      </c>
    </row>
    <row r="22" spans="1:13" x14ac:dyDescent="0.25">
      <c r="A22" s="74" t="s">
        <v>550</v>
      </c>
      <c r="B22" s="74" t="s">
        <v>542</v>
      </c>
      <c r="C22" s="75">
        <v>44377</v>
      </c>
      <c r="D22" s="76">
        <v>894997</v>
      </c>
      <c r="F22" s="107" t="s">
        <v>542</v>
      </c>
      <c r="G22" s="84">
        <v>3460904</v>
      </c>
    </row>
    <row r="23" spans="1:13" x14ac:dyDescent="0.25">
      <c r="A23" s="74" t="s">
        <v>550</v>
      </c>
      <c r="B23" s="74" t="s">
        <v>544</v>
      </c>
      <c r="C23" s="75">
        <v>44377</v>
      </c>
      <c r="D23" s="76">
        <v>904338</v>
      </c>
      <c r="F23" s="107" t="s">
        <v>540</v>
      </c>
      <c r="G23" s="84">
        <v>2939207</v>
      </c>
    </row>
    <row r="24" spans="1:13" x14ac:dyDescent="0.25">
      <c r="A24" s="74" t="s">
        <v>550</v>
      </c>
      <c r="B24" s="74" t="s">
        <v>538</v>
      </c>
      <c r="C24" s="75">
        <v>44469</v>
      </c>
      <c r="D24" s="76">
        <v>962731</v>
      </c>
      <c r="F24" s="107" t="s">
        <v>544</v>
      </c>
      <c r="G24" s="84">
        <v>3538286</v>
      </c>
    </row>
    <row r="25" spans="1:13" x14ac:dyDescent="0.25">
      <c r="A25" s="74" t="s">
        <v>550</v>
      </c>
      <c r="B25" s="74" t="s">
        <v>540</v>
      </c>
      <c r="C25" s="75">
        <v>44469</v>
      </c>
      <c r="D25" s="76">
        <v>953786</v>
      </c>
      <c r="F25" s="107" t="s">
        <v>538</v>
      </c>
      <c r="G25" s="84">
        <v>3831284</v>
      </c>
    </row>
    <row r="26" spans="1:13" x14ac:dyDescent="0.25">
      <c r="A26" s="74" t="s">
        <v>550</v>
      </c>
      <c r="B26" s="74" t="s">
        <v>542</v>
      </c>
      <c r="C26" s="75">
        <v>44469</v>
      </c>
      <c r="D26" s="76">
        <v>1419314</v>
      </c>
      <c r="F26" s="83" t="s">
        <v>551</v>
      </c>
      <c r="G26" s="84">
        <v>13219917</v>
      </c>
    </row>
    <row r="27" spans="1:13" x14ac:dyDescent="0.25">
      <c r="A27" s="74" t="s">
        <v>550</v>
      </c>
      <c r="B27" s="74" t="s">
        <v>544</v>
      </c>
      <c r="C27" s="75">
        <v>44469</v>
      </c>
      <c r="D27" s="76">
        <v>1436093</v>
      </c>
      <c r="F27" s="107" t="s">
        <v>542</v>
      </c>
      <c r="G27" s="84">
        <v>3086539</v>
      </c>
    </row>
    <row r="28" spans="1:13" x14ac:dyDescent="0.25">
      <c r="A28" s="74" t="s">
        <v>551</v>
      </c>
      <c r="B28" s="74" t="s">
        <v>538</v>
      </c>
      <c r="C28" s="75">
        <v>44286</v>
      </c>
      <c r="D28" s="76">
        <v>1068137</v>
      </c>
      <c r="F28" s="107" t="s">
        <v>540</v>
      </c>
      <c r="G28" s="84">
        <v>3855435</v>
      </c>
    </row>
    <row r="29" spans="1:13" x14ac:dyDescent="0.25">
      <c r="A29" s="74" t="s">
        <v>551</v>
      </c>
      <c r="B29" s="74" t="s">
        <v>540</v>
      </c>
      <c r="C29" s="75">
        <v>44286</v>
      </c>
      <c r="D29" s="76">
        <v>1250695</v>
      </c>
      <c r="F29" s="107" t="s">
        <v>544</v>
      </c>
      <c r="G29" s="84">
        <v>3131351</v>
      </c>
    </row>
    <row r="30" spans="1:13" x14ac:dyDescent="0.25">
      <c r="A30" s="74" t="s">
        <v>551</v>
      </c>
      <c r="B30" s="74" t="s">
        <v>542</v>
      </c>
      <c r="C30" s="75">
        <v>44286</v>
      </c>
      <c r="D30" s="76">
        <v>898949</v>
      </c>
      <c r="F30" s="107" t="s">
        <v>538</v>
      </c>
      <c r="G30" s="84">
        <v>3146592</v>
      </c>
    </row>
    <row r="31" spans="1:13" x14ac:dyDescent="0.25">
      <c r="A31" s="74" t="s">
        <v>551</v>
      </c>
      <c r="B31" s="74" t="s">
        <v>544</v>
      </c>
      <c r="C31" s="75">
        <v>44286</v>
      </c>
      <c r="D31" s="76">
        <v>1213455</v>
      </c>
      <c r="F31" s="83" t="s">
        <v>537</v>
      </c>
      <c r="G31" s="84">
        <v>14065763</v>
      </c>
    </row>
    <row r="32" spans="1:13" x14ac:dyDescent="0.25">
      <c r="A32" s="74" t="s">
        <v>551</v>
      </c>
      <c r="B32" s="74" t="s">
        <v>538</v>
      </c>
      <c r="C32" s="75">
        <v>44377</v>
      </c>
      <c r="D32" s="76">
        <v>1164510</v>
      </c>
      <c r="F32" s="107" t="s">
        <v>542</v>
      </c>
      <c r="G32" s="84">
        <v>3587718</v>
      </c>
    </row>
    <row r="33" spans="1:7" x14ac:dyDescent="0.25">
      <c r="A33" s="74" t="s">
        <v>551</v>
      </c>
      <c r="B33" s="74" t="s">
        <v>540</v>
      </c>
      <c r="C33" s="75">
        <v>44377</v>
      </c>
      <c r="D33" s="76">
        <v>1163870</v>
      </c>
      <c r="F33" s="107" t="s">
        <v>540</v>
      </c>
      <c r="G33" s="84">
        <v>3588264</v>
      </c>
    </row>
    <row r="34" spans="1:7" x14ac:dyDescent="0.25">
      <c r="A34" s="74" t="s">
        <v>551</v>
      </c>
      <c r="B34" s="74" t="s">
        <v>542</v>
      </c>
      <c r="C34" s="75">
        <v>44377</v>
      </c>
      <c r="D34" s="76">
        <v>906880</v>
      </c>
      <c r="F34" s="107" t="s">
        <v>544</v>
      </c>
      <c r="G34" s="84">
        <v>3481159</v>
      </c>
    </row>
    <row r="35" spans="1:7" x14ac:dyDescent="0.25">
      <c r="A35" s="74" t="s">
        <v>551</v>
      </c>
      <c r="B35" s="74" t="s">
        <v>544</v>
      </c>
      <c r="C35" s="75">
        <v>44377</v>
      </c>
      <c r="D35" s="76">
        <v>894539</v>
      </c>
      <c r="F35" s="107" t="s">
        <v>538</v>
      </c>
      <c r="G35" s="84">
        <v>3408622</v>
      </c>
    </row>
    <row r="36" spans="1:7" x14ac:dyDescent="0.25">
      <c r="A36" s="74" t="s">
        <v>551</v>
      </c>
      <c r="B36" s="74" t="s">
        <v>538</v>
      </c>
      <c r="C36" s="75">
        <v>44469</v>
      </c>
      <c r="D36" s="76">
        <v>913945</v>
      </c>
      <c r="F36" s="83" t="s">
        <v>550</v>
      </c>
      <c r="G36" s="84">
        <v>13493482</v>
      </c>
    </row>
    <row r="37" spans="1:7" x14ac:dyDescent="0.25">
      <c r="A37" s="74" t="s">
        <v>551</v>
      </c>
      <c r="B37" s="74" t="s">
        <v>540</v>
      </c>
      <c r="C37" s="75">
        <v>44469</v>
      </c>
      <c r="D37" s="76">
        <v>1440870</v>
      </c>
      <c r="F37" s="107" t="s">
        <v>542</v>
      </c>
      <c r="G37" s="84">
        <v>3541702</v>
      </c>
    </row>
    <row r="38" spans="1:7" x14ac:dyDescent="0.25">
      <c r="A38" s="74" t="s">
        <v>551</v>
      </c>
      <c r="B38" s="74" t="s">
        <v>542</v>
      </c>
      <c r="C38" s="75">
        <v>44469</v>
      </c>
      <c r="D38" s="76">
        <v>1280710</v>
      </c>
      <c r="F38" s="107" t="s">
        <v>540</v>
      </c>
      <c r="G38" s="84">
        <v>3139740</v>
      </c>
    </row>
    <row r="39" spans="1:7" x14ac:dyDescent="0.25">
      <c r="A39" s="74" t="s">
        <v>551</v>
      </c>
      <c r="B39" s="74" t="s">
        <v>544</v>
      </c>
      <c r="C39" s="75">
        <v>44469</v>
      </c>
      <c r="D39" s="76">
        <v>1023357</v>
      </c>
      <c r="F39" s="107" t="s">
        <v>544</v>
      </c>
      <c r="G39" s="84">
        <v>3672773</v>
      </c>
    </row>
    <row r="40" spans="1:7" x14ac:dyDescent="0.25">
      <c r="A40" s="74" t="s">
        <v>552</v>
      </c>
      <c r="B40" s="74" t="s">
        <v>538</v>
      </c>
      <c r="C40" s="75">
        <v>44286</v>
      </c>
      <c r="D40" s="76">
        <v>1499269</v>
      </c>
      <c r="F40" s="107" t="s">
        <v>538</v>
      </c>
      <c r="G40" s="84">
        <v>3139267</v>
      </c>
    </row>
    <row r="41" spans="1:7" x14ac:dyDescent="0.25">
      <c r="A41" s="74" t="s">
        <v>552</v>
      </c>
      <c r="B41" s="74" t="s">
        <v>540</v>
      </c>
      <c r="C41" s="75">
        <v>44286</v>
      </c>
      <c r="D41" s="76">
        <v>970517</v>
      </c>
      <c r="F41" s="83" t="s">
        <v>555</v>
      </c>
      <c r="G41" s="84">
        <v>54548843</v>
      </c>
    </row>
    <row r="42" spans="1:7" x14ac:dyDescent="0.25">
      <c r="A42" s="74" t="s">
        <v>552</v>
      </c>
      <c r="B42" s="74" t="s">
        <v>542</v>
      </c>
      <c r="C42" s="75">
        <v>44286</v>
      </c>
      <c r="D42" s="76">
        <v>1141777</v>
      </c>
    </row>
    <row r="43" spans="1:7" x14ac:dyDescent="0.25">
      <c r="A43" s="74" t="s">
        <v>552</v>
      </c>
      <c r="B43" s="74" t="s">
        <v>544</v>
      </c>
      <c r="C43" s="75">
        <v>44286</v>
      </c>
      <c r="D43" s="76">
        <v>856208</v>
      </c>
    </row>
    <row r="44" spans="1:7" x14ac:dyDescent="0.25">
      <c r="A44" s="74" t="s">
        <v>552</v>
      </c>
      <c r="B44" s="74" t="s">
        <v>538</v>
      </c>
      <c r="C44" s="75">
        <v>44377</v>
      </c>
      <c r="D44" s="76">
        <v>1064145</v>
      </c>
    </row>
    <row r="45" spans="1:7" x14ac:dyDescent="0.25">
      <c r="A45" s="74" t="s">
        <v>552</v>
      </c>
      <c r="B45" s="74" t="s">
        <v>540</v>
      </c>
      <c r="C45" s="75">
        <v>44377</v>
      </c>
      <c r="D45" s="76">
        <v>955424</v>
      </c>
    </row>
    <row r="46" spans="1:7" x14ac:dyDescent="0.25">
      <c r="A46" s="74" t="s">
        <v>552</v>
      </c>
      <c r="B46" s="74" t="s">
        <v>542</v>
      </c>
      <c r="C46" s="75">
        <v>44377</v>
      </c>
      <c r="D46" s="76">
        <v>903006</v>
      </c>
    </row>
    <row r="47" spans="1:7" x14ac:dyDescent="0.25">
      <c r="A47" s="74" t="s">
        <v>552</v>
      </c>
      <c r="B47" s="74" t="s">
        <v>544</v>
      </c>
      <c r="C47" s="75">
        <v>44377</v>
      </c>
      <c r="D47" s="76">
        <v>1420494</v>
      </c>
    </row>
    <row r="48" spans="1:7" x14ac:dyDescent="0.25">
      <c r="A48" s="74" t="s">
        <v>552</v>
      </c>
      <c r="B48" s="74" t="s">
        <v>538</v>
      </c>
      <c r="C48" s="75">
        <v>44469</v>
      </c>
      <c r="D48" s="76">
        <v>1267870</v>
      </c>
    </row>
    <row r="49" spans="1:4" x14ac:dyDescent="0.25">
      <c r="A49" s="74" t="s">
        <v>552</v>
      </c>
      <c r="B49" s="74" t="s">
        <v>540</v>
      </c>
      <c r="C49" s="75">
        <v>44469</v>
      </c>
      <c r="D49" s="76">
        <v>1013266</v>
      </c>
    </row>
    <row r="50" spans="1:4" x14ac:dyDescent="0.25">
      <c r="A50" s="74" t="s">
        <v>552</v>
      </c>
      <c r="B50" s="74" t="s">
        <v>542</v>
      </c>
      <c r="C50" s="75">
        <v>44469</v>
      </c>
      <c r="D50" s="76">
        <v>1416121</v>
      </c>
    </row>
    <row r="51" spans="1:4" x14ac:dyDescent="0.25">
      <c r="A51" s="74" t="s">
        <v>552</v>
      </c>
      <c r="B51" s="74" t="s">
        <v>544</v>
      </c>
      <c r="C51" s="75">
        <v>44469</v>
      </c>
      <c r="D51" s="76">
        <v>1261584</v>
      </c>
    </row>
  </sheetData>
  <mergeCells count="10">
    <mergeCell ref="J11:L11"/>
    <mergeCell ref="J12:L12"/>
    <mergeCell ref="J13:L17"/>
    <mergeCell ref="M13:M17"/>
    <mergeCell ref="J10:L10"/>
    <mergeCell ref="J3:M3"/>
    <mergeCell ref="J4:M4"/>
    <mergeCell ref="J6:M6"/>
    <mergeCell ref="J7:M7"/>
    <mergeCell ref="J8:M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85623"/>
  </sheetPr>
  <dimension ref="A1:L142"/>
  <sheetViews>
    <sheetView zoomScale="110" workbookViewId="0">
      <selection activeCell="H12" sqref="H12"/>
    </sheetView>
  </sheetViews>
  <sheetFormatPr defaultColWidth="7.19921875" defaultRowHeight="15.75" x14ac:dyDescent="0.25"/>
  <cols>
    <col min="1" max="1" width="7.5" style="6" bestFit="1" customWidth="1"/>
    <col min="2" max="2" width="11.19921875" style="7" bestFit="1" customWidth="1"/>
    <col min="3" max="3" width="8.5" style="6" bestFit="1" customWidth="1"/>
    <col min="4" max="4" width="10" style="6" bestFit="1" customWidth="1"/>
    <col min="5" max="5" width="8.796875" style="6" bestFit="1" customWidth="1"/>
    <col min="6" max="6" width="9.3984375" style="6" bestFit="1" customWidth="1"/>
    <col min="7" max="9" width="7.19921875" style="6"/>
    <col min="10" max="10" width="13" style="6" bestFit="1" customWidth="1"/>
    <col min="11" max="11" width="19.09765625" style="6" bestFit="1" customWidth="1"/>
    <col min="12" max="12" width="15" style="6" bestFit="1" customWidth="1"/>
    <col min="13" max="16384" width="7.19921875" style="6"/>
  </cols>
  <sheetData>
    <row r="1" spans="1:12" ht="18.75" x14ac:dyDescent="0.3">
      <c r="A1" s="8" t="s">
        <v>125</v>
      </c>
      <c r="B1" s="9" t="s">
        <v>126</v>
      </c>
      <c r="C1" s="8" t="s">
        <v>127</v>
      </c>
      <c r="D1" s="8" t="s">
        <v>128</v>
      </c>
      <c r="E1" s="8" t="s">
        <v>129</v>
      </c>
      <c r="F1" s="8" t="s">
        <v>130</v>
      </c>
    </row>
    <row r="2" spans="1:12" x14ac:dyDescent="0.25">
      <c r="A2" s="10" t="s">
        <v>131</v>
      </c>
      <c r="B2" s="11">
        <v>129000</v>
      </c>
      <c r="C2" s="10" t="s">
        <v>132</v>
      </c>
      <c r="D2" s="12">
        <v>2580</v>
      </c>
      <c r="E2" s="10">
        <v>4</v>
      </c>
      <c r="F2" s="10">
        <v>2</v>
      </c>
    </row>
    <row r="3" spans="1:12" x14ac:dyDescent="0.25">
      <c r="A3" s="10" t="s">
        <v>133</v>
      </c>
      <c r="B3" s="11">
        <v>79000</v>
      </c>
      <c r="C3" s="10" t="s">
        <v>134</v>
      </c>
      <c r="D3" s="12">
        <v>1580</v>
      </c>
      <c r="E3" s="10">
        <v>4</v>
      </c>
      <c r="F3" s="10">
        <v>3</v>
      </c>
      <c r="J3" s="82" t="s">
        <v>554</v>
      </c>
      <c r="K3" t="s">
        <v>559</v>
      </c>
      <c r="L3" t="s">
        <v>560</v>
      </c>
    </row>
    <row r="4" spans="1:12" x14ac:dyDescent="0.25">
      <c r="A4" s="10" t="s">
        <v>135</v>
      </c>
      <c r="B4" s="11">
        <v>117250</v>
      </c>
      <c r="C4" s="10" t="s">
        <v>134</v>
      </c>
      <c r="D4" s="12">
        <v>2345</v>
      </c>
      <c r="E4" s="10">
        <v>3</v>
      </c>
      <c r="F4" s="10">
        <v>2</v>
      </c>
      <c r="J4" s="83" t="s">
        <v>142</v>
      </c>
      <c r="K4" s="84">
        <v>54755</v>
      </c>
      <c r="L4" s="84">
        <v>22</v>
      </c>
    </row>
    <row r="5" spans="1:12" x14ac:dyDescent="0.25">
      <c r="A5" s="10" t="s">
        <v>136</v>
      </c>
      <c r="B5" s="11">
        <v>121250</v>
      </c>
      <c r="C5" s="10" t="s">
        <v>137</v>
      </c>
      <c r="D5" s="12">
        <v>2425</v>
      </c>
      <c r="E5" s="10">
        <v>4</v>
      </c>
      <c r="F5" s="10">
        <v>2</v>
      </c>
      <c r="J5" s="83" t="s">
        <v>139</v>
      </c>
      <c r="K5" s="84">
        <v>55755</v>
      </c>
      <c r="L5" s="84">
        <v>22</v>
      </c>
    </row>
    <row r="6" spans="1:12" x14ac:dyDescent="0.25">
      <c r="A6" s="10" t="s">
        <v>138</v>
      </c>
      <c r="B6" s="11">
        <v>125250</v>
      </c>
      <c r="C6" s="10" t="s">
        <v>139</v>
      </c>
      <c r="D6" s="12">
        <v>2505</v>
      </c>
      <c r="E6" s="10">
        <v>3</v>
      </c>
      <c r="F6" s="10">
        <v>1</v>
      </c>
      <c r="J6" s="83" t="s">
        <v>134</v>
      </c>
      <c r="K6" s="84">
        <v>52515</v>
      </c>
      <c r="L6" s="84">
        <v>22</v>
      </c>
    </row>
    <row r="7" spans="1:12" x14ac:dyDescent="0.25">
      <c r="A7" s="10" t="s">
        <v>140</v>
      </c>
      <c r="B7" s="11">
        <v>129250</v>
      </c>
      <c r="C7" s="10" t="s">
        <v>132</v>
      </c>
      <c r="D7" s="12">
        <v>2585</v>
      </c>
      <c r="E7" s="10">
        <v>2</v>
      </c>
      <c r="F7" s="10">
        <v>3</v>
      </c>
      <c r="J7" s="83" t="s">
        <v>132</v>
      </c>
      <c r="K7" s="84">
        <v>53155</v>
      </c>
      <c r="L7" s="84">
        <v>22</v>
      </c>
    </row>
    <row r="8" spans="1:12" x14ac:dyDescent="0.25">
      <c r="A8" s="10" t="s">
        <v>141</v>
      </c>
      <c r="B8" s="11">
        <v>133250</v>
      </c>
      <c r="C8" s="10" t="s">
        <v>142</v>
      </c>
      <c r="D8" s="12">
        <v>2665</v>
      </c>
      <c r="E8" s="10">
        <v>3</v>
      </c>
      <c r="F8" s="10">
        <v>2</v>
      </c>
      <c r="J8" s="83" t="s">
        <v>137</v>
      </c>
      <c r="K8" s="84">
        <v>54135</v>
      </c>
      <c r="L8" s="84">
        <v>22</v>
      </c>
    </row>
    <row r="9" spans="1:12" x14ac:dyDescent="0.25">
      <c r="A9" s="10" t="s">
        <v>143</v>
      </c>
      <c r="B9" s="11">
        <v>137250</v>
      </c>
      <c r="C9" s="10" t="s">
        <v>144</v>
      </c>
      <c r="D9" s="12">
        <v>2745</v>
      </c>
      <c r="E9" s="10">
        <v>4</v>
      </c>
      <c r="F9" s="10">
        <v>2</v>
      </c>
      <c r="J9" s="83" t="s">
        <v>144</v>
      </c>
      <c r="K9" s="84">
        <v>56355</v>
      </c>
      <c r="L9" s="84">
        <v>22</v>
      </c>
    </row>
    <row r="10" spans="1:12" x14ac:dyDescent="0.25">
      <c r="A10" s="10" t="s">
        <v>145</v>
      </c>
      <c r="B10" s="11">
        <v>141250</v>
      </c>
      <c r="C10" s="10" t="s">
        <v>134</v>
      </c>
      <c r="D10" s="12">
        <v>2825</v>
      </c>
      <c r="E10" s="10">
        <v>3</v>
      </c>
      <c r="F10" s="10">
        <v>2</v>
      </c>
      <c r="J10" s="83" t="s">
        <v>555</v>
      </c>
      <c r="K10" s="84">
        <v>326670</v>
      </c>
      <c r="L10" s="84">
        <v>132</v>
      </c>
    </row>
    <row r="11" spans="1:12" x14ac:dyDescent="0.25">
      <c r="A11" s="10" t="s">
        <v>146</v>
      </c>
      <c r="B11" s="11">
        <v>145250</v>
      </c>
      <c r="C11" s="10" t="s">
        <v>137</v>
      </c>
      <c r="D11" s="12">
        <v>2905</v>
      </c>
      <c r="E11" s="10">
        <v>4</v>
      </c>
      <c r="F11" s="10">
        <v>3</v>
      </c>
      <c r="J11"/>
      <c r="K11"/>
      <c r="L11"/>
    </row>
    <row r="12" spans="1:12" x14ac:dyDescent="0.25">
      <c r="A12" s="10" t="s">
        <v>147</v>
      </c>
      <c r="B12" s="11">
        <v>149250</v>
      </c>
      <c r="C12" s="10" t="s">
        <v>139</v>
      </c>
      <c r="D12" s="12">
        <v>2985</v>
      </c>
      <c r="E12" s="10">
        <v>3</v>
      </c>
      <c r="F12" s="10">
        <v>3</v>
      </c>
      <c r="J12"/>
      <c r="K12"/>
      <c r="L12"/>
    </row>
    <row r="13" spans="1:12" x14ac:dyDescent="0.25">
      <c r="A13" s="10" t="s">
        <v>148</v>
      </c>
      <c r="B13" s="11">
        <v>134250</v>
      </c>
      <c r="C13" s="10" t="s">
        <v>132</v>
      </c>
      <c r="D13" s="12">
        <v>2685</v>
      </c>
      <c r="E13" s="10">
        <v>4</v>
      </c>
      <c r="F13" s="10">
        <v>2</v>
      </c>
      <c r="J13"/>
      <c r="K13"/>
      <c r="L13"/>
    </row>
    <row r="14" spans="1:12" x14ac:dyDescent="0.25">
      <c r="A14" s="10" t="s">
        <v>149</v>
      </c>
      <c r="B14" s="11">
        <v>83000</v>
      </c>
      <c r="C14" s="10" t="s">
        <v>137</v>
      </c>
      <c r="D14" s="12">
        <v>1660</v>
      </c>
      <c r="E14" s="10">
        <v>4</v>
      </c>
      <c r="F14" s="10">
        <v>4</v>
      </c>
      <c r="J14"/>
      <c r="K14"/>
      <c r="L14"/>
    </row>
    <row r="15" spans="1:12" x14ac:dyDescent="0.25">
      <c r="A15" s="10" t="s">
        <v>150</v>
      </c>
      <c r="B15" s="11">
        <v>137250</v>
      </c>
      <c r="C15" s="10" t="s">
        <v>142</v>
      </c>
      <c r="D15" s="12">
        <v>2745</v>
      </c>
      <c r="E15" s="10">
        <v>4</v>
      </c>
      <c r="F15" s="10">
        <v>3</v>
      </c>
      <c r="J15"/>
      <c r="K15"/>
      <c r="L15"/>
    </row>
    <row r="16" spans="1:12" x14ac:dyDescent="0.25">
      <c r="A16" s="10" t="s">
        <v>151</v>
      </c>
      <c r="B16" s="11">
        <v>140250</v>
      </c>
      <c r="C16" s="10" t="s">
        <v>144</v>
      </c>
      <c r="D16" s="12">
        <v>2805</v>
      </c>
      <c r="E16" s="10">
        <v>4</v>
      </c>
      <c r="F16" s="10">
        <v>4</v>
      </c>
      <c r="J16"/>
      <c r="K16"/>
      <c r="L16"/>
    </row>
    <row r="17" spans="1:12" x14ac:dyDescent="0.25">
      <c r="A17" s="10" t="s">
        <v>152</v>
      </c>
      <c r="B17" s="11">
        <v>143250</v>
      </c>
      <c r="C17" s="10" t="s">
        <v>134</v>
      </c>
      <c r="D17" s="12">
        <v>2865</v>
      </c>
      <c r="E17" s="10">
        <v>3</v>
      </c>
      <c r="F17" s="10">
        <v>2</v>
      </c>
      <c r="J17"/>
      <c r="K17"/>
      <c r="L17"/>
    </row>
    <row r="18" spans="1:12" x14ac:dyDescent="0.25">
      <c r="A18" s="10" t="s">
        <v>153</v>
      </c>
      <c r="B18" s="11">
        <v>146250</v>
      </c>
      <c r="C18" s="10" t="s">
        <v>137</v>
      </c>
      <c r="D18" s="12">
        <v>2925</v>
      </c>
      <c r="E18" s="10">
        <v>3</v>
      </c>
      <c r="F18" s="10">
        <v>2</v>
      </c>
      <c r="J18"/>
      <c r="K18"/>
      <c r="L18"/>
    </row>
    <row r="19" spans="1:12" x14ac:dyDescent="0.25">
      <c r="A19" s="10" t="s">
        <v>154</v>
      </c>
      <c r="B19" s="11">
        <v>149250</v>
      </c>
      <c r="C19" s="10" t="s">
        <v>139</v>
      </c>
      <c r="D19" s="12">
        <v>2985</v>
      </c>
      <c r="E19" s="10">
        <v>2</v>
      </c>
      <c r="F19" s="10">
        <v>2</v>
      </c>
      <c r="J19"/>
      <c r="K19"/>
      <c r="L19"/>
    </row>
    <row r="20" spans="1:12" x14ac:dyDescent="0.25">
      <c r="A20" s="10" t="s">
        <v>155</v>
      </c>
      <c r="B20" s="11">
        <v>152250</v>
      </c>
      <c r="C20" s="10" t="s">
        <v>132</v>
      </c>
      <c r="D20" s="12">
        <v>3045</v>
      </c>
      <c r="E20" s="10">
        <v>3</v>
      </c>
      <c r="F20" s="10">
        <v>1</v>
      </c>
      <c r="J20"/>
      <c r="K20"/>
      <c r="L20"/>
    </row>
    <row r="21" spans="1:12" x14ac:dyDescent="0.25">
      <c r="A21" s="10" t="s">
        <v>156</v>
      </c>
      <c r="B21" s="11">
        <v>155250</v>
      </c>
      <c r="C21" s="10" t="s">
        <v>142</v>
      </c>
      <c r="D21" s="12">
        <v>3105</v>
      </c>
      <c r="E21" s="10">
        <v>4</v>
      </c>
      <c r="F21" s="10">
        <v>2</v>
      </c>
      <c r="J21"/>
      <c r="K21"/>
    </row>
    <row r="22" spans="1:12" x14ac:dyDescent="0.25">
      <c r="A22" s="10" t="s">
        <v>157</v>
      </c>
      <c r="B22" s="11">
        <v>158250</v>
      </c>
      <c r="C22" s="10" t="s">
        <v>144</v>
      </c>
      <c r="D22" s="12">
        <v>3165</v>
      </c>
      <c r="E22" s="10">
        <v>4</v>
      </c>
      <c r="F22" s="10">
        <v>2</v>
      </c>
      <c r="J22"/>
      <c r="K22"/>
    </row>
    <row r="23" spans="1:12" x14ac:dyDescent="0.25">
      <c r="A23" s="10" t="s">
        <v>158</v>
      </c>
      <c r="B23" s="11">
        <v>84250</v>
      </c>
      <c r="C23" s="10" t="s">
        <v>134</v>
      </c>
      <c r="D23" s="12">
        <v>1685</v>
      </c>
      <c r="E23" s="10">
        <v>4</v>
      </c>
      <c r="F23" s="10">
        <v>3</v>
      </c>
      <c r="J23"/>
      <c r="K23"/>
    </row>
    <row r="24" spans="1:12" x14ac:dyDescent="0.25">
      <c r="A24" s="10" t="s">
        <v>159</v>
      </c>
      <c r="B24" s="11">
        <v>88250</v>
      </c>
      <c r="C24" s="10" t="s">
        <v>137</v>
      </c>
      <c r="D24" s="12">
        <v>1765</v>
      </c>
      <c r="E24" s="10">
        <v>3</v>
      </c>
      <c r="F24" s="10">
        <v>2</v>
      </c>
      <c r="J24"/>
      <c r="K24"/>
    </row>
    <row r="25" spans="1:12" x14ac:dyDescent="0.25">
      <c r="A25" s="10" t="s">
        <v>160</v>
      </c>
      <c r="B25" s="11">
        <v>87000</v>
      </c>
      <c r="C25" s="10" t="s">
        <v>139</v>
      </c>
      <c r="D25" s="12">
        <v>1740</v>
      </c>
      <c r="E25" s="10">
        <v>3</v>
      </c>
      <c r="F25" s="10">
        <v>2</v>
      </c>
      <c r="J25"/>
      <c r="K25"/>
    </row>
    <row r="26" spans="1:12" x14ac:dyDescent="0.25">
      <c r="A26" s="10" t="s">
        <v>161</v>
      </c>
      <c r="B26" s="11">
        <v>92250</v>
      </c>
      <c r="C26" s="10" t="s">
        <v>139</v>
      </c>
      <c r="D26" s="12">
        <v>1845</v>
      </c>
      <c r="E26" s="10">
        <v>3</v>
      </c>
      <c r="F26" s="10">
        <v>3</v>
      </c>
      <c r="J26"/>
      <c r="K26"/>
    </row>
    <row r="27" spans="1:12" x14ac:dyDescent="0.25">
      <c r="A27" s="10" t="s">
        <v>162</v>
      </c>
      <c r="B27" s="11">
        <v>96250</v>
      </c>
      <c r="C27" s="10" t="s">
        <v>132</v>
      </c>
      <c r="D27" s="12">
        <v>1925</v>
      </c>
      <c r="E27" s="10">
        <v>4</v>
      </c>
      <c r="F27" s="10">
        <v>2</v>
      </c>
      <c r="J27"/>
      <c r="K27"/>
    </row>
    <row r="28" spans="1:12" x14ac:dyDescent="0.25">
      <c r="A28" s="10" t="s">
        <v>163</v>
      </c>
      <c r="B28" s="11">
        <v>100250</v>
      </c>
      <c r="C28" s="10" t="s">
        <v>142</v>
      </c>
      <c r="D28" s="12">
        <v>2005</v>
      </c>
      <c r="E28" s="10">
        <v>3</v>
      </c>
      <c r="F28" s="10">
        <v>1</v>
      </c>
      <c r="J28"/>
      <c r="K28"/>
    </row>
    <row r="29" spans="1:12" x14ac:dyDescent="0.25">
      <c r="A29" s="10" t="s">
        <v>164</v>
      </c>
      <c r="B29" s="11">
        <v>104250</v>
      </c>
      <c r="C29" s="10" t="s">
        <v>144</v>
      </c>
      <c r="D29" s="12">
        <v>2085</v>
      </c>
      <c r="E29" s="10">
        <v>2</v>
      </c>
      <c r="F29" s="10">
        <v>3</v>
      </c>
      <c r="J29"/>
      <c r="K29"/>
    </row>
    <row r="30" spans="1:12" x14ac:dyDescent="0.25">
      <c r="A30" s="10" t="s">
        <v>165</v>
      </c>
      <c r="B30" s="11">
        <v>108250</v>
      </c>
      <c r="C30" s="10" t="s">
        <v>134</v>
      </c>
      <c r="D30" s="12">
        <v>2165</v>
      </c>
      <c r="E30" s="10">
        <v>3</v>
      </c>
      <c r="F30" s="10">
        <v>2</v>
      </c>
      <c r="J30"/>
      <c r="K30"/>
    </row>
    <row r="31" spans="1:12" x14ac:dyDescent="0.25">
      <c r="A31" s="10" t="s">
        <v>166</v>
      </c>
      <c r="B31" s="11">
        <v>112250</v>
      </c>
      <c r="C31" s="10" t="s">
        <v>137</v>
      </c>
      <c r="D31" s="12">
        <v>2245</v>
      </c>
      <c r="E31" s="10">
        <v>4</v>
      </c>
      <c r="F31" s="10">
        <v>2</v>
      </c>
      <c r="J31"/>
      <c r="K31"/>
    </row>
    <row r="32" spans="1:12" x14ac:dyDescent="0.25">
      <c r="A32" s="10" t="s">
        <v>167</v>
      </c>
      <c r="B32" s="11">
        <v>116250</v>
      </c>
      <c r="C32" s="10" t="s">
        <v>139</v>
      </c>
      <c r="D32" s="12">
        <v>2325</v>
      </c>
      <c r="E32" s="10">
        <v>3</v>
      </c>
      <c r="F32" s="10">
        <v>2</v>
      </c>
      <c r="J32"/>
      <c r="K32"/>
    </row>
    <row r="33" spans="1:11" x14ac:dyDescent="0.25">
      <c r="A33" s="10" t="s">
        <v>168</v>
      </c>
      <c r="B33" s="11">
        <v>120250</v>
      </c>
      <c r="C33" s="10" t="s">
        <v>132</v>
      </c>
      <c r="D33" s="12">
        <v>2405</v>
      </c>
      <c r="E33" s="10">
        <v>4</v>
      </c>
      <c r="F33" s="10">
        <v>3</v>
      </c>
      <c r="J33"/>
      <c r="K33"/>
    </row>
    <row r="34" spans="1:11" x14ac:dyDescent="0.25">
      <c r="A34" s="10" t="s">
        <v>169</v>
      </c>
      <c r="B34" s="11">
        <v>124250</v>
      </c>
      <c r="C34" s="10" t="s">
        <v>142</v>
      </c>
      <c r="D34" s="12">
        <v>2485</v>
      </c>
      <c r="E34" s="10">
        <v>3</v>
      </c>
      <c r="F34" s="10">
        <v>3</v>
      </c>
      <c r="J34"/>
      <c r="K34"/>
    </row>
    <row r="35" spans="1:11" x14ac:dyDescent="0.25">
      <c r="A35" s="10" t="s">
        <v>170</v>
      </c>
      <c r="B35" s="11">
        <v>128250</v>
      </c>
      <c r="C35" s="10" t="s">
        <v>144</v>
      </c>
      <c r="D35" s="12">
        <v>2565</v>
      </c>
      <c r="E35" s="10">
        <v>4</v>
      </c>
      <c r="F35" s="10">
        <v>2</v>
      </c>
      <c r="J35"/>
      <c r="K35"/>
    </row>
    <row r="36" spans="1:11" x14ac:dyDescent="0.25">
      <c r="A36" s="10" t="s">
        <v>171</v>
      </c>
      <c r="B36" s="11">
        <v>91000</v>
      </c>
      <c r="C36" s="10" t="s">
        <v>132</v>
      </c>
      <c r="D36" s="12">
        <v>1820</v>
      </c>
      <c r="E36" s="10">
        <v>3</v>
      </c>
      <c r="F36" s="10">
        <v>2</v>
      </c>
      <c r="J36"/>
      <c r="K36"/>
    </row>
    <row r="37" spans="1:11" x14ac:dyDescent="0.25">
      <c r="A37" s="10" t="s">
        <v>172</v>
      </c>
      <c r="B37" s="11">
        <v>132250</v>
      </c>
      <c r="C37" s="10" t="s">
        <v>134</v>
      </c>
      <c r="D37" s="12">
        <v>2645</v>
      </c>
      <c r="E37" s="10">
        <v>4</v>
      </c>
      <c r="F37" s="10">
        <v>3</v>
      </c>
      <c r="J37"/>
      <c r="K37"/>
    </row>
    <row r="38" spans="1:11" x14ac:dyDescent="0.25">
      <c r="A38" s="10" t="s">
        <v>173</v>
      </c>
      <c r="B38" s="11">
        <v>136250</v>
      </c>
      <c r="C38" s="10" t="s">
        <v>137</v>
      </c>
      <c r="D38" s="12">
        <v>2725</v>
      </c>
      <c r="E38" s="10">
        <v>4</v>
      </c>
      <c r="F38" s="10">
        <v>4</v>
      </c>
      <c r="J38"/>
      <c r="K38"/>
    </row>
    <row r="39" spans="1:11" x14ac:dyDescent="0.25">
      <c r="A39" s="10" t="s">
        <v>174</v>
      </c>
      <c r="B39" s="11">
        <v>140250</v>
      </c>
      <c r="C39" s="10" t="s">
        <v>139</v>
      </c>
      <c r="D39" s="12">
        <v>2805</v>
      </c>
      <c r="E39" s="10">
        <v>3</v>
      </c>
      <c r="F39" s="10">
        <v>2</v>
      </c>
      <c r="J39"/>
      <c r="K39"/>
    </row>
    <row r="40" spans="1:11" x14ac:dyDescent="0.25">
      <c r="A40" s="10" t="s">
        <v>175</v>
      </c>
      <c r="B40" s="11">
        <v>95000</v>
      </c>
      <c r="C40" s="10" t="s">
        <v>142</v>
      </c>
      <c r="D40" s="12">
        <v>1900</v>
      </c>
      <c r="E40" s="10">
        <v>2</v>
      </c>
      <c r="F40" s="10">
        <v>2</v>
      </c>
      <c r="J40"/>
      <c r="K40"/>
    </row>
    <row r="41" spans="1:11" x14ac:dyDescent="0.25">
      <c r="A41" s="10" t="s">
        <v>176</v>
      </c>
      <c r="B41" s="11">
        <v>99000</v>
      </c>
      <c r="C41" s="10" t="s">
        <v>144</v>
      </c>
      <c r="D41" s="12">
        <v>1980</v>
      </c>
      <c r="E41" s="10">
        <v>3</v>
      </c>
      <c r="F41" s="10">
        <v>1</v>
      </c>
      <c r="J41"/>
      <c r="K41"/>
    </row>
    <row r="42" spans="1:11" x14ac:dyDescent="0.25">
      <c r="A42" s="10" t="s">
        <v>177</v>
      </c>
      <c r="B42" s="11">
        <v>103000</v>
      </c>
      <c r="C42" s="10" t="s">
        <v>134</v>
      </c>
      <c r="D42" s="12">
        <v>2060</v>
      </c>
      <c r="E42" s="10">
        <v>4</v>
      </c>
      <c r="F42" s="10">
        <v>2</v>
      </c>
      <c r="J42"/>
      <c r="K42"/>
    </row>
    <row r="43" spans="1:11" x14ac:dyDescent="0.25">
      <c r="A43" s="10" t="s">
        <v>178</v>
      </c>
      <c r="B43" s="11">
        <v>107000</v>
      </c>
      <c r="C43" s="10" t="s">
        <v>137</v>
      </c>
      <c r="D43" s="12">
        <v>2140</v>
      </c>
      <c r="E43" s="10">
        <v>4</v>
      </c>
      <c r="F43" s="10">
        <v>2</v>
      </c>
      <c r="J43"/>
      <c r="K43"/>
    </row>
    <row r="44" spans="1:11" x14ac:dyDescent="0.25">
      <c r="A44" s="10" t="s">
        <v>179</v>
      </c>
      <c r="B44" s="11">
        <v>111000</v>
      </c>
      <c r="C44" s="10" t="s">
        <v>139</v>
      </c>
      <c r="D44" s="12">
        <v>2220</v>
      </c>
      <c r="E44" s="10">
        <v>4</v>
      </c>
      <c r="F44" s="10">
        <v>3</v>
      </c>
      <c r="J44"/>
      <c r="K44"/>
    </row>
    <row r="45" spans="1:11" x14ac:dyDescent="0.25">
      <c r="A45" s="10" t="s">
        <v>180</v>
      </c>
      <c r="B45" s="11">
        <v>115000</v>
      </c>
      <c r="C45" s="10" t="s">
        <v>132</v>
      </c>
      <c r="D45" s="12">
        <v>2300</v>
      </c>
      <c r="E45" s="10">
        <v>3</v>
      </c>
      <c r="F45" s="10">
        <v>3</v>
      </c>
      <c r="J45"/>
      <c r="K45"/>
    </row>
    <row r="46" spans="1:11" x14ac:dyDescent="0.25">
      <c r="A46" s="10" t="s">
        <v>181</v>
      </c>
      <c r="B46" s="11">
        <v>132000</v>
      </c>
      <c r="C46" s="10" t="s">
        <v>142</v>
      </c>
      <c r="D46" s="12">
        <v>2640</v>
      </c>
      <c r="E46" s="10">
        <v>3</v>
      </c>
      <c r="F46" s="10">
        <v>1</v>
      </c>
      <c r="J46"/>
      <c r="K46"/>
    </row>
    <row r="47" spans="1:11" x14ac:dyDescent="0.25">
      <c r="A47" s="10" t="s">
        <v>182</v>
      </c>
      <c r="B47" s="11">
        <v>119000</v>
      </c>
      <c r="C47" s="10" t="s">
        <v>142</v>
      </c>
      <c r="D47" s="12">
        <v>2380</v>
      </c>
      <c r="E47" s="10">
        <v>3</v>
      </c>
      <c r="F47" s="10">
        <v>2</v>
      </c>
      <c r="J47"/>
      <c r="K47"/>
    </row>
    <row r="48" spans="1:11" x14ac:dyDescent="0.25">
      <c r="A48" s="10" t="s">
        <v>183</v>
      </c>
      <c r="B48" s="11">
        <v>123000</v>
      </c>
      <c r="C48" s="10" t="s">
        <v>144</v>
      </c>
      <c r="D48" s="12">
        <v>2460</v>
      </c>
      <c r="E48" s="10">
        <v>4</v>
      </c>
      <c r="F48" s="10">
        <v>2</v>
      </c>
      <c r="J48"/>
      <c r="K48"/>
    </row>
    <row r="49" spans="1:11" x14ac:dyDescent="0.25">
      <c r="A49" s="10" t="s">
        <v>184</v>
      </c>
      <c r="B49" s="11">
        <v>127000</v>
      </c>
      <c r="C49" s="10" t="s">
        <v>134</v>
      </c>
      <c r="D49" s="12">
        <v>2540</v>
      </c>
      <c r="E49" s="10">
        <v>3</v>
      </c>
      <c r="F49" s="10">
        <v>1</v>
      </c>
      <c r="J49"/>
      <c r="K49"/>
    </row>
    <row r="50" spans="1:11" x14ac:dyDescent="0.25">
      <c r="A50" s="10" t="s">
        <v>185</v>
      </c>
      <c r="B50" s="11">
        <v>131000</v>
      </c>
      <c r="C50" s="10" t="s">
        <v>137</v>
      </c>
      <c r="D50" s="12">
        <v>2620</v>
      </c>
      <c r="E50" s="10">
        <v>2</v>
      </c>
      <c r="F50" s="10">
        <v>3</v>
      </c>
      <c r="J50"/>
      <c r="K50"/>
    </row>
    <row r="51" spans="1:11" x14ac:dyDescent="0.25">
      <c r="A51" s="10" t="s">
        <v>186</v>
      </c>
      <c r="B51" s="11">
        <v>135000</v>
      </c>
      <c r="C51" s="10" t="s">
        <v>139</v>
      </c>
      <c r="D51" s="12">
        <v>2700</v>
      </c>
      <c r="E51" s="10">
        <v>3</v>
      </c>
      <c r="F51" s="10">
        <v>2</v>
      </c>
      <c r="J51"/>
      <c r="K51"/>
    </row>
    <row r="52" spans="1:11" x14ac:dyDescent="0.25">
      <c r="A52" s="10" t="s">
        <v>187</v>
      </c>
      <c r="B52" s="11">
        <v>139000</v>
      </c>
      <c r="C52" s="10" t="s">
        <v>132</v>
      </c>
      <c r="D52" s="12">
        <v>2780</v>
      </c>
      <c r="E52" s="10">
        <v>4</v>
      </c>
      <c r="F52" s="10">
        <v>2</v>
      </c>
      <c r="J52"/>
      <c r="K52"/>
    </row>
    <row r="53" spans="1:11" x14ac:dyDescent="0.25">
      <c r="A53" s="10" t="s">
        <v>188</v>
      </c>
      <c r="B53" s="11">
        <v>143000</v>
      </c>
      <c r="C53" s="10" t="s">
        <v>142</v>
      </c>
      <c r="D53" s="12">
        <v>2860</v>
      </c>
      <c r="E53" s="10">
        <v>3</v>
      </c>
      <c r="F53" s="10">
        <v>2</v>
      </c>
      <c r="J53"/>
      <c r="K53"/>
    </row>
    <row r="54" spans="1:11" x14ac:dyDescent="0.25">
      <c r="A54" s="10" t="s">
        <v>189</v>
      </c>
      <c r="B54" s="11">
        <v>147000</v>
      </c>
      <c r="C54" s="10" t="s">
        <v>144</v>
      </c>
      <c r="D54" s="12">
        <v>2940</v>
      </c>
      <c r="E54" s="10">
        <v>4</v>
      </c>
      <c r="F54" s="10">
        <v>3</v>
      </c>
      <c r="J54"/>
      <c r="K54"/>
    </row>
    <row r="55" spans="1:11" x14ac:dyDescent="0.25">
      <c r="A55" s="10" t="s">
        <v>190</v>
      </c>
      <c r="B55" s="11">
        <v>130500</v>
      </c>
      <c r="C55" s="10" t="s">
        <v>134</v>
      </c>
      <c r="D55" s="12">
        <v>2610</v>
      </c>
      <c r="E55" s="10">
        <v>3</v>
      </c>
      <c r="F55" s="10">
        <v>3</v>
      </c>
      <c r="J55"/>
      <c r="K55"/>
    </row>
    <row r="56" spans="1:11" x14ac:dyDescent="0.25">
      <c r="A56" s="10" t="s">
        <v>191</v>
      </c>
      <c r="B56" s="11">
        <v>133500</v>
      </c>
      <c r="C56" s="10" t="s">
        <v>137</v>
      </c>
      <c r="D56" s="12">
        <v>2670</v>
      </c>
      <c r="E56" s="10">
        <v>4</v>
      </c>
      <c r="F56" s="10">
        <v>2</v>
      </c>
      <c r="J56"/>
      <c r="K56"/>
    </row>
    <row r="57" spans="1:11" x14ac:dyDescent="0.25">
      <c r="A57" s="10" t="s">
        <v>192</v>
      </c>
      <c r="B57" s="11">
        <v>135000</v>
      </c>
      <c r="C57" s="10" t="s">
        <v>144</v>
      </c>
      <c r="D57" s="12">
        <v>2700</v>
      </c>
      <c r="E57" s="10">
        <v>2</v>
      </c>
      <c r="F57" s="10">
        <v>3</v>
      </c>
      <c r="J57"/>
      <c r="K57"/>
    </row>
    <row r="58" spans="1:11" x14ac:dyDescent="0.25">
      <c r="A58" s="10" t="s">
        <v>193</v>
      </c>
      <c r="B58" s="11">
        <v>136500</v>
      </c>
      <c r="C58" s="10" t="s">
        <v>139</v>
      </c>
      <c r="D58" s="12">
        <v>2730</v>
      </c>
      <c r="E58" s="10">
        <v>4</v>
      </c>
      <c r="F58" s="10">
        <v>3</v>
      </c>
      <c r="J58"/>
      <c r="K58"/>
    </row>
    <row r="59" spans="1:11" x14ac:dyDescent="0.25">
      <c r="A59" s="10" t="s">
        <v>194</v>
      </c>
      <c r="B59" s="11">
        <v>139500</v>
      </c>
      <c r="C59" s="10" t="s">
        <v>132</v>
      </c>
      <c r="D59" s="12">
        <v>2790</v>
      </c>
      <c r="E59" s="10">
        <v>4</v>
      </c>
      <c r="F59" s="10">
        <v>4</v>
      </c>
      <c r="J59"/>
      <c r="K59"/>
    </row>
    <row r="60" spans="1:11" x14ac:dyDescent="0.25">
      <c r="A60" s="10" t="s">
        <v>195</v>
      </c>
      <c r="B60" s="11">
        <v>142500</v>
      </c>
      <c r="C60" s="10" t="s">
        <v>142</v>
      </c>
      <c r="D60" s="12">
        <v>2850</v>
      </c>
      <c r="E60" s="10">
        <v>3</v>
      </c>
      <c r="F60" s="10">
        <v>2</v>
      </c>
      <c r="J60"/>
      <c r="K60"/>
    </row>
    <row r="61" spans="1:11" x14ac:dyDescent="0.25">
      <c r="A61" s="10" t="s">
        <v>196</v>
      </c>
      <c r="B61" s="11">
        <v>145500</v>
      </c>
      <c r="C61" s="10" t="s">
        <v>144</v>
      </c>
      <c r="D61" s="12">
        <v>2910</v>
      </c>
      <c r="E61" s="10">
        <v>3</v>
      </c>
      <c r="F61" s="10">
        <v>2</v>
      </c>
      <c r="J61"/>
      <c r="K61"/>
    </row>
    <row r="62" spans="1:11" x14ac:dyDescent="0.25">
      <c r="A62" s="10" t="s">
        <v>197</v>
      </c>
      <c r="B62" s="11">
        <v>148500</v>
      </c>
      <c r="C62" s="10" t="s">
        <v>134</v>
      </c>
      <c r="D62" s="12">
        <v>2970</v>
      </c>
      <c r="E62" s="10">
        <v>2</v>
      </c>
      <c r="F62" s="10">
        <v>2</v>
      </c>
      <c r="J62"/>
      <c r="K62"/>
    </row>
    <row r="63" spans="1:11" x14ac:dyDescent="0.25">
      <c r="A63" s="10" t="s">
        <v>198</v>
      </c>
      <c r="B63" s="11">
        <v>151500</v>
      </c>
      <c r="C63" s="10" t="s">
        <v>137</v>
      </c>
      <c r="D63" s="12">
        <v>3030</v>
      </c>
      <c r="E63" s="10">
        <v>3</v>
      </c>
      <c r="F63" s="10">
        <v>1</v>
      </c>
      <c r="J63"/>
      <c r="K63"/>
    </row>
    <row r="64" spans="1:11" x14ac:dyDescent="0.25">
      <c r="A64" s="10" t="s">
        <v>199</v>
      </c>
      <c r="B64" s="11">
        <v>154500</v>
      </c>
      <c r="C64" s="10" t="s">
        <v>139</v>
      </c>
      <c r="D64" s="12">
        <v>3090</v>
      </c>
      <c r="E64" s="10">
        <v>4</v>
      </c>
      <c r="F64" s="10">
        <v>2</v>
      </c>
      <c r="J64"/>
      <c r="K64"/>
    </row>
    <row r="65" spans="1:11" x14ac:dyDescent="0.25">
      <c r="A65" s="10" t="s">
        <v>200</v>
      </c>
      <c r="B65" s="11">
        <v>80500</v>
      </c>
      <c r="C65" s="10" t="s">
        <v>132</v>
      </c>
      <c r="D65" s="12">
        <v>1610</v>
      </c>
      <c r="E65" s="10">
        <v>4</v>
      </c>
      <c r="F65" s="10">
        <v>2</v>
      </c>
      <c r="J65"/>
      <c r="K65"/>
    </row>
    <row r="66" spans="1:11" x14ac:dyDescent="0.25">
      <c r="A66" s="10" t="s">
        <v>201</v>
      </c>
      <c r="B66" s="11">
        <v>84500</v>
      </c>
      <c r="C66" s="10" t="s">
        <v>142</v>
      </c>
      <c r="D66" s="12">
        <v>1690</v>
      </c>
      <c r="E66" s="10">
        <v>4</v>
      </c>
      <c r="F66" s="10">
        <v>3</v>
      </c>
      <c r="J66"/>
      <c r="K66"/>
    </row>
    <row r="67" spans="1:11" x14ac:dyDescent="0.25">
      <c r="A67" s="10" t="s">
        <v>202</v>
      </c>
      <c r="B67" s="11">
        <v>88500</v>
      </c>
      <c r="C67" s="10" t="s">
        <v>144</v>
      </c>
      <c r="D67" s="12">
        <v>1770</v>
      </c>
      <c r="E67" s="10">
        <v>3</v>
      </c>
      <c r="F67" s="10">
        <v>2</v>
      </c>
      <c r="J67"/>
      <c r="K67"/>
    </row>
    <row r="68" spans="1:11" x14ac:dyDescent="0.25">
      <c r="A68" s="10" t="s">
        <v>203</v>
      </c>
      <c r="B68" s="11">
        <v>138000</v>
      </c>
      <c r="C68" s="10" t="s">
        <v>134</v>
      </c>
      <c r="D68" s="12">
        <v>2760</v>
      </c>
      <c r="E68" s="10">
        <v>3</v>
      </c>
      <c r="F68" s="10">
        <v>2</v>
      </c>
      <c r="J68"/>
      <c r="K68"/>
    </row>
    <row r="69" spans="1:11" x14ac:dyDescent="0.25">
      <c r="A69" s="10" t="s">
        <v>204</v>
      </c>
      <c r="B69" s="11">
        <v>92500</v>
      </c>
      <c r="C69" s="10" t="s">
        <v>134</v>
      </c>
      <c r="D69" s="12">
        <v>1850</v>
      </c>
      <c r="E69" s="10">
        <v>3</v>
      </c>
      <c r="F69" s="10">
        <v>3</v>
      </c>
      <c r="J69"/>
      <c r="K69"/>
    </row>
    <row r="70" spans="1:11" x14ac:dyDescent="0.25">
      <c r="A70" s="10" t="s">
        <v>205</v>
      </c>
      <c r="B70" s="11">
        <v>96500</v>
      </c>
      <c r="C70" s="10" t="s">
        <v>137</v>
      </c>
      <c r="D70" s="12">
        <v>1930</v>
      </c>
      <c r="E70" s="10">
        <v>4</v>
      </c>
      <c r="F70" s="10">
        <v>2</v>
      </c>
      <c r="J70"/>
      <c r="K70"/>
    </row>
    <row r="71" spans="1:11" x14ac:dyDescent="0.25">
      <c r="A71" s="10" t="s">
        <v>206</v>
      </c>
      <c r="B71" s="11">
        <v>100500</v>
      </c>
      <c r="C71" s="10" t="s">
        <v>139</v>
      </c>
      <c r="D71" s="12">
        <v>2010</v>
      </c>
      <c r="E71" s="10">
        <v>3</v>
      </c>
      <c r="F71" s="10">
        <v>1</v>
      </c>
      <c r="J71"/>
      <c r="K71"/>
    </row>
    <row r="72" spans="1:11" x14ac:dyDescent="0.25">
      <c r="A72" s="10" t="s">
        <v>207</v>
      </c>
      <c r="B72" s="11">
        <v>104500</v>
      </c>
      <c r="C72" s="10" t="s">
        <v>132</v>
      </c>
      <c r="D72" s="12">
        <v>2090</v>
      </c>
      <c r="E72" s="10">
        <v>2</v>
      </c>
      <c r="F72" s="10">
        <v>3</v>
      </c>
      <c r="J72"/>
      <c r="K72"/>
    </row>
    <row r="73" spans="1:11" x14ac:dyDescent="0.25">
      <c r="A73" s="10" t="s">
        <v>208</v>
      </c>
      <c r="B73" s="11">
        <v>108500</v>
      </c>
      <c r="C73" s="10" t="s">
        <v>142</v>
      </c>
      <c r="D73" s="12">
        <v>2170</v>
      </c>
      <c r="E73" s="10">
        <v>3</v>
      </c>
      <c r="F73" s="10">
        <v>2</v>
      </c>
      <c r="J73"/>
      <c r="K73"/>
    </row>
    <row r="74" spans="1:11" x14ac:dyDescent="0.25">
      <c r="A74" s="10" t="s">
        <v>209</v>
      </c>
      <c r="B74" s="11">
        <v>112500</v>
      </c>
      <c r="C74" s="10" t="s">
        <v>144</v>
      </c>
      <c r="D74" s="12">
        <v>2250</v>
      </c>
      <c r="E74" s="10">
        <v>4</v>
      </c>
      <c r="F74" s="10">
        <v>2</v>
      </c>
      <c r="J74"/>
      <c r="K74"/>
    </row>
    <row r="75" spans="1:11" x14ac:dyDescent="0.25">
      <c r="A75" s="10" t="s">
        <v>210</v>
      </c>
      <c r="B75" s="11">
        <v>116500</v>
      </c>
      <c r="C75" s="10" t="s">
        <v>134</v>
      </c>
      <c r="D75" s="12">
        <v>2330</v>
      </c>
      <c r="E75" s="10">
        <v>3</v>
      </c>
      <c r="F75" s="10">
        <v>2</v>
      </c>
      <c r="J75"/>
      <c r="K75"/>
    </row>
    <row r="76" spans="1:11" x14ac:dyDescent="0.25">
      <c r="A76" s="10" t="s">
        <v>211</v>
      </c>
      <c r="B76" s="11">
        <v>120500</v>
      </c>
      <c r="C76" s="10" t="s">
        <v>137</v>
      </c>
      <c r="D76" s="12">
        <v>2410</v>
      </c>
      <c r="E76" s="10">
        <v>4</v>
      </c>
      <c r="F76" s="10">
        <v>3</v>
      </c>
      <c r="J76"/>
      <c r="K76"/>
    </row>
    <row r="77" spans="1:11" x14ac:dyDescent="0.25">
      <c r="A77" s="10" t="s">
        <v>212</v>
      </c>
      <c r="B77" s="11">
        <v>124500</v>
      </c>
      <c r="C77" s="10" t="s">
        <v>139</v>
      </c>
      <c r="D77" s="12">
        <v>2490</v>
      </c>
      <c r="E77" s="10">
        <v>3</v>
      </c>
      <c r="F77" s="10">
        <v>3</v>
      </c>
      <c r="J77"/>
      <c r="K77"/>
    </row>
    <row r="78" spans="1:11" x14ac:dyDescent="0.25">
      <c r="A78" s="10" t="s">
        <v>213</v>
      </c>
      <c r="B78" s="11">
        <v>128500</v>
      </c>
      <c r="C78" s="10" t="s">
        <v>132</v>
      </c>
      <c r="D78" s="12">
        <v>2570</v>
      </c>
      <c r="E78" s="10">
        <v>4</v>
      </c>
      <c r="F78" s="10">
        <v>2</v>
      </c>
      <c r="J78"/>
      <c r="K78"/>
    </row>
    <row r="79" spans="1:11" x14ac:dyDescent="0.25">
      <c r="A79" s="10" t="s">
        <v>214</v>
      </c>
      <c r="B79" s="11">
        <v>141000</v>
      </c>
      <c r="C79" s="10" t="s">
        <v>137</v>
      </c>
      <c r="D79" s="12">
        <v>2820</v>
      </c>
      <c r="E79" s="10">
        <v>4</v>
      </c>
      <c r="F79" s="10">
        <v>2</v>
      </c>
      <c r="J79"/>
      <c r="K79"/>
    </row>
    <row r="80" spans="1:11" x14ac:dyDescent="0.25">
      <c r="A80" s="10" t="s">
        <v>215</v>
      </c>
      <c r="B80" s="11">
        <v>132500</v>
      </c>
      <c r="C80" s="10" t="s">
        <v>142</v>
      </c>
      <c r="D80" s="12">
        <v>2650</v>
      </c>
      <c r="E80" s="10">
        <v>4</v>
      </c>
      <c r="F80" s="10">
        <v>3</v>
      </c>
      <c r="J80"/>
      <c r="K80"/>
    </row>
    <row r="81" spans="1:11" x14ac:dyDescent="0.25">
      <c r="A81" s="10" t="s">
        <v>216</v>
      </c>
      <c r="B81" s="11">
        <v>136500</v>
      </c>
      <c r="C81" s="10" t="s">
        <v>144</v>
      </c>
      <c r="D81" s="12">
        <v>2730</v>
      </c>
      <c r="E81" s="10">
        <v>4</v>
      </c>
      <c r="F81" s="10">
        <v>4</v>
      </c>
      <c r="J81"/>
      <c r="K81"/>
    </row>
    <row r="82" spans="1:11" x14ac:dyDescent="0.25">
      <c r="A82" s="10" t="s">
        <v>217</v>
      </c>
      <c r="B82" s="11">
        <v>140500</v>
      </c>
      <c r="C82" s="10" t="s">
        <v>134</v>
      </c>
      <c r="D82" s="12">
        <v>2810</v>
      </c>
      <c r="E82" s="10">
        <v>3</v>
      </c>
      <c r="F82" s="10">
        <v>2</v>
      </c>
      <c r="J82"/>
      <c r="K82"/>
    </row>
    <row r="83" spans="1:11" x14ac:dyDescent="0.25">
      <c r="A83" s="10" t="s">
        <v>218</v>
      </c>
      <c r="B83" s="11">
        <v>144500</v>
      </c>
      <c r="C83" s="10" t="s">
        <v>137</v>
      </c>
      <c r="D83" s="12">
        <v>2890</v>
      </c>
      <c r="E83" s="10">
        <v>3</v>
      </c>
      <c r="F83" s="10">
        <v>2</v>
      </c>
      <c r="J83"/>
      <c r="K83"/>
    </row>
    <row r="84" spans="1:11" x14ac:dyDescent="0.25">
      <c r="A84" s="10" t="s">
        <v>219</v>
      </c>
      <c r="B84" s="11">
        <v>148500</v>
      </c>
      <c r="C84" s="10" t="s">
        <v>139</v>
      </c>
      <c r="D84" s="12">
        <v>2970</v>
      </c>
      <c r="E84" s="10">
        <v>2</v>
      </c>
      <c r="F84" s="10">
        <v>2</v>
      </c>
      <c r="J84"/>
      <c r="K84"/>
    </row>
    <row r="85" spans="1:11" x14ac:dyDescent="0.25">
      <c r="A85" s="10" t="s">
        <v>220</v>
      </c>
      <c r="B85" s="11">
        <v>129750</v>
      </c>
      <c r="C85" s="10" t="s">
        <v>132</v>
      </c>
      <c r="D85" s="12">
        <v>2595</v>
      </c>
      <c r="E85" s="10">
        <v>3</v>
      </c>
      <c r="F85" s="10">
        <v>1</v>
      </c>
      <c r="J85"/>
      <c r="K85"/>
    </row>
    <row r="86" spans="1:11" x14ac:dyDescent="0.25">
      <c r="A86" s="10" t="s">
        <v>221</v>
      </c>
      <c r="B86" s="11">
        <v>132750</v>
      </c>
      <c r="C86" s="10" t="s">
        <v>142</v>
      </c>
      <c r="D86" s="12">
        <v>2655</v>
      </c>
      <c r="E86" s="10">
        <v>4</v>
      </c>
      <c r="F86" s="10">
        <v>2</v>
      </c>
      <c r="J86"/>
      <c r="K86"/>
    </row>
    <row r="87" spans="1:11" x14ac:dyDescent="0.25">
      <c r="A87" s="10" t="s">
        <v>222</v>
      </c>
      <c r="B87" s="11">
        <v>135750</v>
      </c>
      <c r="C87" s="10" t="s">
        <v>144</v>
      </c>
      <c r="D87" s="12">
        <v>2715</v>
      </c>
      <c r="E87" s="10">
        <v>4</v>
      </c>
      <c r="F87" s="10">
        <v>2</v>
      </c>
      <c r="J87"/>
      <c r="K87"/>
    </row>
    <row r="88" spans="1:11" x14ac:dyDescent="0.25">
      <c r="A88" s="10" t="s">
        <v>223</v>
      </c>
      <c r="B88" s="11">
        <v>138750</v>
      </c>
      <c r="C88" s="10" t="s">
        <v>134</v>
      </c>
      <c r="D88" s="12">
        <v>2775</v>
      </c>
      <c r="E88" s="10">
        <v>4</v>
      </c>
      <c r="F88" s="10">
        <v>3</v>
      </c>
      <c r="J88"/>
      <c r="K88"/>
    </row>
    <row r="89" spans="1:11" x14ac:dyDescent="0.25">
      <c r="A89" s="10" t="s">
        <v>224</v>
      </c>
      <c r="B89" s="11">
        <v>141750</v>
      </c>
      <c r="C89" s="10" t="s">
        <v>137</v>
      </c>
      <c r="D89" s="12">
        <v>2835</v>
      </c>
      <c r="E89" s="10">
        <v>3</v>
      </c>
      <c r="F89" s="10">
        <v>3</v>
      </c>
      <c r="J89"/>
      <c r="K89"/>
    </row>
    <row r="90" spans="1:11" x14ac:dyDescent="0.25">
      <c r="A90" s="10" t="s">
        <v>225</v>
      </c>
      <c r="B90" s="11">
        <v>144000</v>
      </c>
      <c r="C90" s="10" t="s">
        <v>139</v>
      </c>
      <c r="D90" s="12">
        <v>2880</v>
      </c>
      <c r="E90" s="10">
        <v>3</v>
      </c>
      <c r="F90" s="10">
        <v>2</v>
      </c>
      <c r="J90"/>
      <c r="K90"/>
    </row>
    <row r="91" spans="1:11" x14ac:dyDescent="0.25">
      <c r="A91" s="10" t="s">
        <v>226</v>
      </c>
      <c r="B91" s="11">
        <v>144750</v>
      </c>
      <c r="C91" s="10" t="s">
        <v>139</v>
      </c>
      <c r="D91" s="12">
        <v>2895</v>
      </c>
      <c r="E91" s="10">
        <v>3</v>
      </c>
      <c r="F91" s="10">
        <v>2</v>
      </c>
      <c r="J91"/>
      <c r="K91"/>
    </row>
    <row r="92" spans="1:11" x14ac:dyDescent="0.25">
      <c r="A92" s="10" t="s">
        <v>227</v>
      </c>
      <c r="B92" s="11">
        <v>147750</v>
      </c>
      <c r="C92" s="10" t="s">
        <v>132</v>
      </c>
      <c r="D92" s="12">
        <v>2955</v>
      </c>
      <c r="E92" s="10">
        <v>4</v>
      </c>
      <c r="F92" s="10">
        <v>2</v>
      </c>
      <c r="J92"/>
      <c r="K92"/>
    </row>
    <row r="93" spans="1:11" x14ac:dyDescent="0.25">
      <c r="A93" s="10" t="s">
        <v>228</v>
      </c>
      <c r="B93" s="11">
        <v>150750</v>
      </c>
      <c r="C93" s="10" t="s">
        <v>142</v>
      </c>
      <c r="D93" s="12">
        <v>3015</v>
      </c>
      <c r="E93" s="10">
        <v>3</v>
      </c>
      <c r="F93" s="10">
        <v>1</v>
      </c>
      <c r="J93"/>
      <c r="K93"/>
    </row>
    <row r="94" spans="1:11" x14ac:dyDescent="0.25">
      <c r="A94" s="10" t="s">
        <v>229</v>
      </c>
      <c r="B94" s="11">
        <v>153750</v>
      </c>
      <c r="C94" s="10" t="s">
        <v>144</v>
      </c>
      <c r="D94" s="12">
        <v>3075</v>
      </c>
      <c r="E94" s="10">
        <v>2</v>
      </c>
      <c r="F94" s="10">
        <v>3</v>
      </c>
      <c r="J94"/>
      <c r="K94"/>
    </row>
    <row r="95" spans="1:11" x14ac:dyDescent="0.25">
      <c r="A95" s="10" t="s">
        <v>230</v>
      </c>
      <c r="B95" s="11">
        <v>79750</v>
      </c>
      <c r="C95" s="10" t="s">
        <v>134</v>
      </c>
      <c r="D95" s="12">
        <v>1595</v>
      </c>
      <c r="E95" s="10">
        <v>3</v>
      </c>
      <c r="F95" s="10">
        <v>2</v>
      </c>
      <c r="J95"/>
      <c r="K95"/>
    </row>
    <row r="96" spans="1:11" x14ac:dyDescent="0.25">
      <c r="A96" s="10" t="s">
        <v>231</v>
      </c>
      <c r="B96" s="11">
        <v>83750</v>
      </c>
      <c r="C96" s="10" t="s">
        <v>137</v>
      </c>
      <c r="D96" s="12">
        <v>1675</v>
      </c>
      <c r="E96" s="10">
        <v>4</v>
      </c>
      <c r="F96" s="10">
        <v>2</v>
      </c>
      <c r="J96"/>
      <c r="K96"/>
    </row>
    <row r="97" spans="1:11" x14ac:dyDescent="0.25">
      <c r="A97" s="10" t="s">
        <v>232</v>
      </c>
      <c r="B97" s="11">
        <v>87750</v>
      </c>
      <c r="C97" s="10" t="s">
        <v>139</v>
      </c>
      <c r="D97" s="12">
        <v>1755</v>
      </c>
      <c r="E97" s="10">
        <v>3</v>
      </c>
      <c r="F97" s="10">
        <v>2</v>
      </c>
      <c r="J97"/>
      <c r="K97"/>
    </row>
    <row r="98" spans="1:11" x14ac:dyDescent="0.25">
      <c r="A98" s="10" t="s">
        <v>233</v>
      </c>
      <c r="B98" s="11">
        <v>91750</v>
      </c>
      <c r="C98" s="10" t="s">
        <v>132</v>
      </c>
      <c r="D98" s="12">
        <v>1835</v>
      </c>
      <c r="E98" s="10">
        <v>4</v>
      </c>
      <c r="F98" s="10">
        <v>3</v>
      </c>
      <c r="J98"/>
      <c r="K98"/>
    </row>
    <row r="99" spans="1:11" x14ac:dyDescent="0.25">
      <c r="A99" s="10" t="s">
        <v>234</v>
      </c>
      <c r="B99" s="11">
        <v>95750</v>
      </c>
      <c r="C99" s="10" t="s">
        <v>142</v>
      </c>
      <c r="D99" s="12">
        <v>1915</v>
      </c>
      <c r="E99" s="10">
        <v>3</v>
      </c>
      <c r="F99" s="10">
        <v>3</v>
      </c>
      <c r="J99"/>
      <c r="K99"/>
    </row>
    <row r="100" spans="1:11" x14ac:dyDescent="0.25">
      <c r="A100" s="10" t="s">
        <v>235</v>
      </c>
      <c r="B100" s="11">
        <v>99750</v>
      </c>
      <c r="C100" s="10" t="s">
        <v>144</v>
      </c>
      <c r="D100" s="12">
        <v>1995</v>
      </c>
      <c r="E100" s="10">
        <v>4</v>
      </c>
      <c r="F100" s="10">
        <v>2</v>
      </c>
      <c r="J100"/>
      <c r="K100"/>
    </row>
    <row r="101" spans="1:11" x14ac:dyDescent="0.25">
      <c r="A101" s="10" t="s">
        <v>236</v>
      </c>
      <c r="B101" s="11">
        <v>147000</v>
      </c>
      <c r="C101" s="10" t="s">
        <v>132</v>
      </c>
      <c r="D101" s="12">
        <v>2940</v>
      </c>
      <c r="E101" s="10">
        <v>4</v>
      </c>
      <c r="F101" s="10">
        <v>3</v>
      </c>
      <c r="J101"/>
      <c r="K101"/>
    </row>
    <row r="102" spans="1:11" x14ac:dyDescent="0.25">
      <c r="A102" s="10" t="s">
        <v>237</v>
      </c>
      <c r="B102" s="11">
        <v>103750</v>
      </c>
      <c r="C102" s="10" t="s">
        <v>134</v>
      </c>
      <c r="D102" s="12">
        <v>2075</v>
      </c>
      <c r="E102" s="10">
        <v>4</v>
      </c>
      <c r="F102" s="10">
        <v>3</v>
      </c>
      <c r="J102"/>
      <c r="K102"/>
    </row>
    <row r="103" spans="1:11" x14ac:dyDescent="0.25">
      <c r="A103" s="10" t="s">
        <v>238</v>
      </c>
      <c r="B103" s="11">
        <v>107750</v>
      </c>
      <c r="C103" s="10" t="s">
        <v>137</v>
      </c>
      <c r="D103" s="12">
        <v>2155</v>
      </c>
      <c r="E103" s="10">
        <v>4</v>
      </c>
      <c r="F103" s="10">
        <v>4</v>
      </c>
      <c r="J103"/>
      <c r="K103"/>
    </row>
    <row r="104" spans="1:11" x14ac:dyDescent="0.25">
      <c r="A104" s="10" t="s">
        <v>239</v>
      </c>
      <c r="B104" s="11">
        <v>111750</v>
      </c>
      <c r="C104" s="10" t="s">
        <v>139</v>
      </c>
      <c r="D104" s="12">
        <v>2235</v>
      </c>
      <c r="E104" s="10">
        <v>3</v>
      </c>
      <c r="F104" s="10">
        <v>2</v>
      </c>
      <c r="J104"/>
      <c r="K104"/>
    </row>
    <row r="105" spans="1:11" x14ac:dyDescent="0.25">
      <c r="A105" s="10" t="s">
        <v>240</v>
      </c>
      <c r="B105" s="11">
        <v>115750</v>
      </c>
      <c r="C105" s="10" t="s">
        <v>132</v>
      </c>
      <c r="D105" s="12">
        <v>2315</v>
      </c>
      <c r="E105" s="10">
        <v>3</v>
      </c>
      <c r="F105" s="10">
        <v>2</v>
      </c>
      <c r="J105"/>
      <c r="K105"/>
    </row>
    <row r="106" spans="1:11" x14ac:dyDescent="0.25">
      <c r="A106" s="10" t="s">
        <v>241</v>
      </c>
      <c r="B106" s="11">
        <v>119750</v>
      </c>
      <c r="C106" s="10" t="s">
        <v>142</v>
      </c>
      <c r="D106" s="12">
        <v>2395</v>
      </c>
      <c r="E106" s="10">
        <v>2</v>
      </c>
      <c r="F106" s="10">
        <v>2</v>
      </c>
      <c r="J106"/>
      <c r="K106"/>
    </row>
    <row r="107" spans="1:11" x14ac:dyDescent="0.25">
      <c r="A107" s="10" t="s">
        <v>242</v>
      </c>
      <c r="B107" s="11">
        <v>123750</v>
      </c>
      <c r="C107" s="10" t="s">
        <v>144</v>
      </c>
      <c r="D107" s="12">
        <v>2475</v>
      </c>
      <c r="E107" s="10">
        <v>3</v>
      </c>
      <c r="F107" s="10">
        <v>1</v>
      </c>
      <c r="J107"/>
      <c r="K107"/>
    </row>
    <row r="108" spans="1:11" x14ac:dyDescent="0.25">
      <c r="A108" s="10" t="s">
        <v>243</v>
      </c>
      <c r="B108" s="11">
        <v>127750</v>
      </c>
      <c r="C108" s="10" t="s">
        <v>134</v>
      </c>
      <c r="D108" s="12">
        <v>2555</v>
      </c>
      <c r="E108" s="10">
        <v>4</v>
      </c>
      <c r="F108" s="10">
        <v>2</v>
      </c>
      <c r="J108"/>
      <c r="K108"/>
    </row>
    <row r="109" spans="1:11" x14ac:dyDescent="0.25">
      <c r="A109" s="10" t="s">
        <v>244</v>
      </c>
      <c r="B109" s="11">
        <v>131750</v>
      </c>
      <c r="C109" s="10" t="s">
        <v>137</v>
      </c>
      <c r="D109" s="12">
        <v>2635</v>
      </c>
      <c r="E109" s="10">
        <v>4</v>
      </c>
      <c r="F109" s="10">
        <v>2</v>
      </c>
      <c r="J109"/>
      <c r="K109"/>
    </row>
    <row r="110" spans="1:11" x14ac:dyDescent="0.25">
      <c r="A110" s="10" t="s">
        <v>245</v>
      </c>
      <c r="B110" s="11">
        <v>135750</v>
      </c>
      <c r="C110" s="10" t="s">
        <v>139</v>
      </c>
      <c r="D110" s="12">
        <v>2715</v>
      </c>
      <c r="E110" s="10">
        <v>4</v>
      </c>
      <c r="F110" s="10">
        <v>3</v>
      </c>
      <c r="J110"/>
      <c r="K110"/>
    </row>
    <row r="111" spans="1:11" x14ac:dyDescent="0.25">
      <c r="A111" s="10" t="s">
        <v>246</v>
      </c>
      <c r="B111" s="11">
        <v>139750</v>
      </c>
      <c r="C111" s="10" t="s">
        <v>132</v>
      </c>
      <c r="D111" s="12">
        <v>2795</v>
      </c>
      <c r="E111" s="10">
        <v>3</v>
      </c>
      <c r="F111" s="10">
        <v>2</v>
      </c>
      <c r="J111"/>
      <c r="K111"/>
    </row>
    <row r="112" spans="1:11" x14ac:dyDescent="0.25">
      <c r="A112" s="10" t="s">
        <v>247</v>
      </c>
      <c r="B112" s="11">
        <v>150000</v>
      </c>
      <c r="C112" s="10" t="s">
        <v>142</v>
      </c>
      <c r="D112" s="12">
        <v>3000</v>
      </c>
      <c r="E112" s="10">
        <v>3</v>
      </c>
      <c r="F112" s="10">
        <v>3</v>
      </c>
      <c r="J112"/>
      <c r="K112"/>
    </row>
    <row r="113" spans="1:11" x14ac:dyDescent="0.25">
      <c r="A113" s="10" t="s">
        <v>248</v>
      </c>
      <c r="B113" s="11">
        <v>143750</v>
      </c>
      <c r="C113" s="10" t="s">
        <v>142</v>
      </c>
      <c r="D113" s="12">
        <v>2875</v>
      </c>
      <c r="E113" s="10">
        <v>3</v>
      </c>
      <c r="F113" s="10">
        <v>3</v>
      </c>
      <c r="J113"/>
      <c r="K113"/>
    </row>
    <row r="114" spans="1:11" x14ac:dyDescent="0.25">
      <c r="A114" s="10" t="s">
        <v>249</v>
      </c>
      <c r="B114" s="11">
        <v>147750</v>
      </c>
      <c r="C114" s="10" t="s">
        <v>144</v>
      </c>
      <c r="D114" s="12">
        <v>2955</v>
      </c>
      <c r="E114" s="10">
        <v>4</v>
      </c>
      <c r="F114" s="10">
        <v>2</v>
      </c>
      <c r="J114"/>
      <c r="K114"/>
    </row>
    <row r="115" spans="1:11" x14ac:dyDescent="0.25">
      <c r="A115" s="10" t="s">
        <v>250</v>
      </c>
      <c r="B115" s="11">
        <v>131250</v>
      </c>
      <c r="C115" s="10" t="s">
        <v>134</v>
      </c>
      <c r="D115" s="12">
        <v>2625</v>
      </c>
      <c r="E115" s="10">
        <v>3</v>
      </c>
      <c r="F115" s="10">
        <v>1</v>
      </c>
      <c r="J115"/>
      <c r="K115"/>
    </row>
    <row r="116" spans="1:11" x14ac:dyDescent="0.25">
      <c r="A116" s="10" t="s">
        <v>251</v>
      </c>
      <c r="B116" s="11">
        <v>134250</v>
      </c>
      <c r="C116" s="10" t="s">
        <v>137</v>
      </c>
      <c r="D116" s="12">
        <v>2685</v>
      </c>
      <c r="E116" s="10">
        <v>2</v>
      </c>
      <c r="F116" s="10">
        <v>3</v>
      </c>
      <c r="J116"/>
      <c r="K116"/>
    </row>
    <row r="117" spans="1:11" x14ac:dyDescent="0.25">
      <c r="A117" s="10" t="s">
        <v>252</v>
      </c>
      <c r="B117" s="11">
        <v>137250</v>
      </c>
      <c r="C117" s="10" t="s">
        <v>139</v>
      </c>
      <c r="D117" s="12">
        <v>2745</v>
      </c>
      <c r="E117" s="10">
        <v>3</v>
      </c>
      <c r="F117" s="10">
        <v>2</v>
      </c>
      <c r="J117"/>
      <c r="K117"/>
    </row>
    <row r="118" spans="1:11" x14ac:dyDescent="0.25">
      <c r="A118" s="10" t="s">
        <v>253</v>
      </c>
      <c r="B118" s="11">
        <v>140250</v>
      </c>
      <c r="C118" s="10" t="s">
        <v>132</v>
      </c>
      <c r="D118" s="12">
        <v>2805</v>
      </c>
      <c r="E118" s="10">
        <v>4</v>
      </c>
      <c r="F118" s="10">
        <v>2</v>
      </c>
      <c r="J118"/>
      <c r="K118"/>
    </row>
    <row r="119" spans="1:11" x14ac:dyDescent="0.25">
      <c r="A119" s="10" t="s">
        <v>254</v>
      </c>
      <c r="B119" s="11">
        <v>143250</v>
      </c>
      <c r="C119" s="10" t="s">
        <v>142</v>
      </c>
      <c r="D119" s="12">
        <v>2865</v>
      </c>
      <c r="E119" s="10">
        <v>3</v>
      </c>
      <c r="F119" s="10">
        <v>2</v>
      </c>
      <c r="J119"/>
      <c r="K119"/>
    </row>
    <row r="120" spans="1:11" x14ac:dyDescent="0.25">
      <c r="A120" s="10" t="s">
        <v>255</v>
      </c>
      <c r="B120" s="11">
        <v>146250</v>
      </c>
      <c r="C120" s="10" t="s">
        <v>144</v>
      </c>
      <c r="D120" s="12">
        <v>2925</v>
      </c>
      <c r="E120" s="10">
        <v>4</v>
      </c>
      <c r="F120" s="10">
        <v>3</v>
      </c>
      <c r="J120"/>
      <c r="K120"/>
    </row>
    <row r="121" spans="1:11" x14ac:dyDescent="0.25">
      <c r="A121" s="10" t="s">
        <v>256</v>
      </c>
      <c r="B121" s="11">
        <v>149250</v>
      </c>
      <c r="C121" s="10" t="s">
        <v>134</v>
      </c>
      <c r="D121" s="12">
        <v>2985</v>
      </c>
      <c r="E121" s="10">
        <v>3</v>
      </c>
      <c r="F121" s="10">
        <v>3</v>
      </c>
      <c r="J121"/>
      <c r="K121"/>
    </row>
    <row r="122" spans="1:11" x14ac:dyDescent="0.25">
      <c r="A122" s="10" t="s">
        <v>257</v>
      </c>
      <c r="B122" s="11">
        <v>152250</v>
      </c>
      <c r="C122" s="10" t="s">
        <v>137</v>
      </c>
      <c r="D122" s="12">
        <v>3045</v>
      </c>
      <c r="E122" s="10">
        <v>4</v>
      </c>
      <c r="F122" s="10">
        <v>2</v>
      </c>
      <c r="J122"/>
      <c r="K122"/>
    </row>
    <row r="123" spans="1:11" x14ac:dyDescent="0.25">
      <c r="A123" s="10" t="s">
        <v>258</v>
      </c>
      <c r="B123" s="11">
        <v>153000</v>
      </c>
      <c r="C123" s="10" t="s">
        <v>144</v>
      </c>
      <c r="D123" s="12">
        <v>3060</v>
      </c>
      <c r="E123" s="10">
        <v>4</v>
      </c>
      <c r="F123" s="10">
        <v>2</v>
      </c>
      <c r="J123"/>
      <c r="K123"/>
    </row>
    <row r="124" spans="1:11" x14ac:dyDescent="0.25">
      <c r="A124" s="10" t="s">
        <v>259</v>
      </c>
      <c r="B124" s="11">
        <v>155250</v>
      </c>
      <c r="C124" s="10" t="s">
        <v>139</v>
      </c>
      <c r="D124" s="12">
        <v>3105</v>
      </c>
      <c r="E124" s="10">
        <v>4</v>
      </c>
      <c r="F124" s="10">
        <v>3</v>
      </c>
      <c r="J124"/>
      <c r="K124"/>
    </row>
    <row r="125" spans="1:11" x14ac:dyDescent="0.25">
      <c r="A125" s="10" t="s">
        <v>260</v>
      </c>
      <c r="B125" s="11">
        <v>81250</v>
      </c>
      <c r="C125" s="10" t="s">
        <v>132</v>
      </c>
      <c r="D125" s="12">
        <v>1625</v>
      </c>
      <c r="E125" s="10">
        <v>4</v>
      </c>
      <c r="F125" s="10">
        <v>4</v>
      </c>
      <c r="J125"/>
      <c r="K125"/>
    </row>
    <row r="126" spans="1:11" x14ac:dyDescent="0.25">
      <c r="A126" s="10" t="s">
        <v>261</v>
      </c>
      <c r="B126" s="11">
        <v>85250</v>
      </c>
      <c r="C126" s="10" t="s">
        <v>142</v>
      </c>
      <c r="D126" s="12">
        <v>1705</v>
      </c>
      <c r="E126" s="10">
        <v>3</v>
      </c>
      <c r="F126" s="10">
        <v>2</v>
      </c>
      <c r="J126"/>
      <c r="K126"/>
    </row>
    <row r="127" spans="1:11" x14ac:dyDescent="0.25">
      <c r="A127" s="10" t="s">
        <v>262</v>
      </c>
      <c r="B127" s="11">
        <v>89250</v>
      </c>
      <c r="C127" s="10" t="s">
        <v>144</v>
      </c>
      <c r="D127" s="12">
        <v>1785</v>
      </c>
      <c r="E127" s="10">
        <v>3</v>
      </c>
      <c r="F127" s="10">
        <v>2</v>
      </c>
      <c r="J127"/>
      <c r="K127"/>
    </row>
    <row r="128" spans="1:11" x14ac:dyDescent="0.25">
      <c r="A128" s="10" t="s">
        <v>263</v>
      </c>
      <c r="B128" s="11">
        <v>93250</v>
      </c>
      <c r="C128" s="10" t="s">
        <v>134</v>
      </c>
      <c r="D128" s="12">
        <v>1865</v>
      </c>
      <c r="E128" s="10">
        <v>2</v>
      </c>
      <c r="F128" s="10">
        <v>2</v>
      </c>
      <c r="J128"/>
      <c r="K128"/>
    </row>
    <row r="129" spans="1:11" x14ac:dyDescent="0.25">
      <c r="A129" s="10" t="s">
        <v>264</v>
      </c>
      <c r="B129" s="11">
        <v>97250</v>
      </c>
      <c r="C129" s="10" t="s">
        <v>137</v>
      </c>
      <c r="D129" s="12">
        <v>1945</v>
      </c>
      <c r="E129" s="10">
        <v>3</v>
      </c>
      <c r="F129" s="10">
        <v>1</v>
      </c>
      <c r="J129"/>
      <c r="K129"/>
    </row>
    <row r="130" spans="1:11" x14ac:dyDescent="0.25">
      <c r="A130" s="10" t="s">
        <v>265</v>
      </c>
      <c r="B130" s="11">
        <v>101250</v>
      </c>
      <c r="C130" s="10" t="s">
        <v>139</v>
      </c>
      <c r="D130" s="12">
        <v>2025</v>
      </c>
      <c r="E130" s="10">
        <v>4</v>
      </c>
      <c r="F130" s="10">
        <v>2</v>
      </c>
      <c r="J130"/>
      <c r="K130"/>
    </row>
    <row r="131" spans="1:11" x14ac:dyDescent="0.25">
      <c r="A131" s="10" t="s">
        <v>266</v>
      </c>
      <c r="B131" s="11">
        <v>105250</v>
      </c>
      <c r="C131" s="10" t="s">
        <v>132</v>
      </c>
      <c r="D131" s="12">
        <v>2105</v>
      </c>
      <c r="E131" s="10">
        <v>4</v>
      </c>
      <c r="F131" s="10">
        <v>2</v>
      </c>
      <c r="J131"/>
      <c r="K131"/>
    </row>
    <row r="132" spans="1:11" x14ac:dyDescent="0.25">
      <c r="A132" s="10" t="s">
        <v>267</v>
      </c>
      <c r="B132" s="11">
        <v>109250</v>
      </c>
      <c r="C132" s="10" t="s">
        <v>142</v>
      </c>
      <c r="D132" s="12">
        <v>2185</v>
      </c>
      <c r="E132" s="10">
        <v>4</v>
      </c>
      <c r="F132" s="10">
        <v>3</v>
      </c>
      <c r="J132"/>
      <c r="K132"/>
    </row>
    <row r="133" spans="1:11" x14ac:dyDescent="0.25">
      <c r="A133" s="10" t="s">
        <v>268</v>
      </c>
      <c r="B133" s="11">
        <v>113250</v>
      </c>
      <c r="C133" s="10" t="s">
        <v>144</v>
      </c>
      <c r="D133" s="12">
        <v>2265</v>
      </c>
      <c r="E133" s="10">
        <v>3</v>
      </c>
      <c r="F133" s="10">
        <v>3</v>
      </c>
      <c r="J133"/>
      <c r="K133"/>
    </row>
    <row r="134" spans="1:11" x14ac:dyDescent="0.25">
      <c r="J134"/>
      <c r="K134"/>
    </row>
    <row r="135" spans="1:11" x14ac:dyDescent="0.25">
      <c r="J135"/>
      <c r="K135"/>
    </row>
    <row r="136" spans="1:11" x14ac:dyDescent="0.25">
      <c r="J136"/>
      <c r="K136"/>
    </row>
    <row r="137" spans="1:11" x14ac:dyDescent="0.25">
      <c r="J137"/>
      <c r="K137"/>
    </row>
    <row r="138" spans="1:11" x14ac:dyDescent="0.25">
      <c r="J138"/>
      <c r="K138"/>
    </row>
    <row r="139" spans="1:11" x14ac:dyDescent="0.25">
      <c r="J139"/>
      <c r="K139"/>
    </row>
    <row r="140" spans="1:11" x14ac:dyDescent="0.25">
      <c r="J140"/>
      <c r="K140"/>
    </row>
    <row r="141" spans="1:11" x14ac:dyDescent="0.25">
      <c r="J141"/>
      <c r="K141"/>
    </row>
    <row r="142" spans="1:11" x14ac:dyDescent="0.25">
      <c r="J142"/>
      <c r="K142"/>
    </row>
  </sheetData>
  <conditionalFormatting sqref="B2:B133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{AAE95F01-BAAE-4B52-8418-6834F353CF94}</x14:id>
        </ext>
      </extLst>
    </cfRule>
  </conditionalFormatting>
  <conditionalFormatting sqref="B1:B133">
    <cfRule type="cellIs" dxfId="2" priority="2" operator="lessThan">
      <formula>100000</formula>
    </cfRule>
  </conditionalFormatting>
  <conditionalFormatting sqref="E1:E133">
    <cfRule type="cellIs" dxfId="0" priority="1" operator="greaterThan">
      <formula>3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AE95F01-BAAE-4B52-8418-6834F353CF9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B2:B133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548235"/>
  </sheetPr>
  <dimension ref="A2:I18"/>
  <sheetViews>
    <sheetView zoomScale="110" workbookViewId="0">
      <selection activeCell="H7" sqref="H7"/>
    </sheetView>
  </sheetViews>
  <sheetFormatPr defaultColWidth="7.3984375" defaultRowHeight="15" x14ac:dyDescent="0.25"/>
  <cols>
    <col min="1" max="1" width="12.69921875" style="13" bestFit="1" customWidth="1"/>
    <col min="2" max="2" width="9.796875" style="13" bestFit="1" customWidth="1"/>
    <col min="3" max="4" width="7.3984375" style="13" bestFit="1" customWidth="1"/>
    <col min="5" max="5" width="7.3984375" style="13" customWidth="1"/>
    <col min="6" max="6" width="9.09765625" style="13" customWidth="1"/>
    <col min="7" max="7" width="0.796875" style="13" customWidth="1"/>
    <col min="8" max="8" width="15.69921875" style="13" customWidth="1"/>
    <col min="9" max="9" width="11.5" style="13" bestFit="1" customWidth="1"/>
    <col min="10" max="16384" width="7.3984375" style="13"/>
  </cols>
  <sheetData>
    <row r="2" spans="1:9" ht="18.75" x14ac:dyDescent="0.3">
      <c r="A2" s="86" t="s">
        <v>269</v>
      </c>
      <c r="B2" s="86"/>
      <c r="C2" s="86"/>
      <c r="D2" s="86"/>
      <c r="E2" s="86"/>
      <c r="F2" s="86"/>
      <c r="H2"/>
      <c r="I2"/>
    </row>
    <row r="3" spans="1:9" ht="23.25" x14ac:dyDescent="0.35">
      <c r="A3" s="14"/>
      <c r="B3" s="14"/>
      <c r="C3" s="14"/>
      <c r="D3" s="14"/>
      <c r="E3" s="14"/>
      <c r="F3" s="14"/>
      <c r="H3"/>
      <c r="I3"/>
    </row>
    <row r="4" spans="1:9" ht="23.25" x14ac:dyDescent="0.35">
      <c r="A4" s="15" t="s">
        <v>270</v>
      </c>
      <c r="B4" s="16">
        <v>34000</v>
      </c>
      <c r="C4" s="14"/>
      <c r="D4" s="14"/>
      <c r="E4" s="14"/>
      <c r="F4" s="14"/>
      <c r="H4"/>
      <c r="I4"/>
    </row>
    <row r="6" spans="1:9" ht="15.75" x14ac:dyDescent="0.25">
      <c r="A6" s="17" t="s">
        <v>271</v>
      </c>
      <c r="B6" s="17" t="s">
        <v>272</v>
      </c>
      <c r="C6" s="17" t="s">
        <v>273</v>
      </c>
      <c r="D6" s="17" t="s">
        <v>274</v>
      </c>
      <c r="E6" s="17" t="s">
        <v>275</v>
      </c>
      <c r="F6" s="17" t="s">
        <v>276</v>
      </c>
      <c r="G6" s="18"/>
      <c r="H6" s="19" t="s">
        <v>277</v>
      </c>
      <c r="I6" s="20"/>
    </row>
    <row r="7" spans="1:9" ht="15.75" x14ac:dyDescent="0.25">
      <c r="A7" s="21" t="s">
        <v>278</v>
      </c>
      <c r="B7" s="22">
        <v>9550</v>
      </c>
      <c r="C7" s="22">
        <v>9230</v>
      </c>
      <c r="D7" s="22">
        <v>8500</v>
      </c>
      <c r="E7" s="22">
        <v>8965</v>
      </c>
      <c r="F7" s="23">
        <f>SUM(B7:E7)</f>
        <v>36245</v>
      </c>
      <c r="G7" s="18"/>
      <c r="H7" s="24" t="str">
        <f>IF(F7&gt;34000,"YES","NO")</f>
        <v>YES</v>
      </c>
      <c r="I7" s="20"/>
    </row>
    <row r="8" spans="1:9" ht="15.75" x14ac:dyDescent="0.25">
      <c r="A8" s="21" t="s">
        <v>279</v>
      </c>
      <c r="B8" s="22">
        <v>5975</v>
      </c>
      <c r="C8" s="22">
        <v>6900</v>
      </c>
      <c r="D8" s="22">
        <v>8500</v>
      </c>
      <c r="E8" s="22">
        <v>10100</v>
      </c>
      <c r="F8" s="23">
        <f t="shared" ref="F8:F12" si="0">SUM(B8:E8)</f>
        <v>31475</v>
      </c>
      <c r="G8" s="18"/>
      <c r="H8" s="24" t="str">
        <f t="shared" ref="H8:H12" si="1">IF(F8&gt;34000,"YES","NO")</f>
        <v>NO</v>
      </c>
      <c r="I8" s="20"/>
    </row>
    <row r="9" spans="1:9" ht="15.75" x14ac:dyDescent="0.25">
      <c r="A9" s="21" t="s">
        <v>280</v>
      </c>
      <c r="B9" s="22">
        <v>7825</v>
      </c>
      <c r="C9" s="22">
        <v>8580</v>
      </c>
      <c r="D9" s="22">
        <v>9910</v>
      </c>
      <c r="E9" s="22">
        <v>7512</v>
      </c>
      <c r="F9" s="23">
        <f t="shared" si="0"/>
        <v>33827</v>
      </c>
      <c r="G9" s="18"/>
      <c r="H9" s="24" t="str">
        <f t="shared" si="1"/>
        <v>NO</v>
      </c>
      <c r="I9" s="20"/>
    </row>
    <row r="10" spans="1:9" ht="15.75" x14ac:dyDescent="0.25">
      <c r="A10" s="21" t="s">
        <v>281</v>
      </c>
      <c r="B10" s="22">
        <v>9560</v>
      </c>
      <c r="C10" s="22">
        <v>10150</v>
      </c>
      <c r="D10" s="22">
        <v>11200</v>
      </c>
      <c r="E10" s="22">
        <v>9795</v>
      </c>
      <c r="F10" s="23">
        <f t="shared" si="0"/>
        <v>40705</v>
      </c>
      <c r="G10" s="18"/>
      <c r="H10" s="24" t="str">
        <f t="shared" si="1"/>
        <v>YES</v>
      </c>
      <c r="I10" s="20"/>
    </row>
    <row r="11" spans="1:9" ht="15.75" x14ac:dyDescent="0.25">
      <c r="A11" s="25" t="s">
        <v>282</v>
      </c>
      <c r="B11" s="26">
        <v>8800</v>
      </c>
      <c r="C11" s="26">
        <v>7645</v>
      </c>
      <c r="D11" s="26">
        <v>9250</v>
      </c>
      <c r="E11" s="26">
        <v>8304</v>
      </c>
      <c r="F11" s="23">
        <f t="shared" si="0"/>
        <v>33999</v>
      </c>
      <c r="G11" s="18"/>
      <c r="H11" s="24" t="str">
        <f t="shared" si="1"/>
        <v>NO</v>
      </c>
      <c r="I11" s="20"/>
    </row>
    <row r="12" spans="1:9" ht="15.75" x14ac:dyDescent="0.25">
      <c r="A12" s="27" t="s">
        <v>283</v>
      </c>
      <c r="B12" s="28">
        <v>7892</v>
      </c>
      <c r="C12" s="28">
        <v>9695</v>
      </c>
      <c r="D12" s="28">
        <v>9520</v>
      </c>
      <c r="E12" s="28">
        <v>10252</v>
      </c>
      <c r="F12" s="23">
        <f t="shared" si="0"/>
        <v>37359</v>
      </c>
      <c r="G12" s="18"/>
      <c r="H12" s="24" t="str">
        <f t="shared" si="1"/>
        <v>YES</v>
      </c>
      <c r="I12" s="20"/>
    </row>
    <row r="14" spans="1:9" ht="28.5" hidden="1" customHeight="1" x14ac:dyDescent="0.25">
      <c r="D14" s="87" t="s">
        <v>284</v>
      </c>
      <c r="E14" s="88"/>
      <c r="F14" s="29"/>
      <c r="H14" s="30" t="s">
        <v>285</v>
      </c>
      <c r="I14" s="31"/>
    </row>
    <row r="15" spans="1:9" ht="29.25" hidden="1" customHeight="1" x14ac:dyDescent="0.25">
      <c r="D15" s="87" t="s">
        <v>286</v>
      </c>
      <c r="E15" s="88"/>
      <c r="F15" s="29"/>
    </row>
    <row r="16" spans="1:9" ht="24" hidden="1" customHeight="1" x14ac:dyDescent="0.25">
      <c r="D16" s="87" t="s">
        <v>287</v>
      </c>
      <c r="E16" s="88"/>
      <c r="F16" s="29"/>
    </row>
    <row r="17" spans="4:6" ht="26.25" hidden="1" customHeight="1" x14ac:dyDescent="0.25">
      <c r="D17" s="87" t="s">
        <v>288</v>
      </c>
      <c r="E17" s="88"/>
      <c r="F17" s="29"/>
    </row>
    <row r="18" spans="4:6" ht="25.5" hidden="1" customHeight="1" x14ac:dyDescent="0.25">
      <c r="D18" s="87" t="s">
        <v>289</v>
      </c>
      <c r="E18" s="88"/>
      <c r="F18" s="29"/>
    </row>
  </sheetData>
  <mergeCells count="6">
    <mergeCell ref="A2:F2"/>
    <mergeCell ref="D18:E18"/>
    <mergeCell ref="D17:E17"/>
    <mergeCell ref="D16:E16"/>
    <mergeCell ref="D15:E15"/>
    <mergeCell ref="D14:E14"/>
  </mergeCell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548235"/>
  </sheetPr>
  <dimension ref="A1:L61"/>
  <sheetViews>
    <sheetView zoomScale="110" workbookViewId="0">
      <selection activeCell="K20" sqref="K20"/>
    </sheetView>
  </sheetViews>
  <sheetFormatPr defaultColWidth="7.3984375" defaultRowHeight="15" x14ac:dyDescent="0.25"/>
  <cols>
    <col min="1" max="1" width="1.09765625" style="32" customWidth="1"/>
    <col min="2" max="2" width="7.3984375" style="32" customWidth="1"/>
    <col min="3" max="3" width="14.59765625" style="33" customWidth="1"/>
    <col min="4" max="4" width="11.3984375" style="33" customWidth="1"/>
    <col min="5" max="6" width="11.3984375" style="32" customWidth="1"/>
    <col min="7" max="7" width="12.8984375" style="32" customWidth="1"/>
    <col min="8" max="8" width="2.69921875" style="32" customWidth="1"/>
    <col min="9" max="9" width="10.59765625" style="32" customWidth="1"/>
    <col min="10" max="10" width="12.296875" style="32" bestFit="1" customWidth="1"/>
    <col min="11" max="11" width="12.09765625" style="32" customWidth="1"/>
    <col min="12" max="12" width="11.3984375" style="32" bestFit="1" customWidth="1"/>
    <col min="13" max="16384" width="7.3984375" style="32"/>
  </cols>
  <sheetData>
    <row r="1" spans="1:12" ht="21" x14ac:dyDescent="0.25">
      <c r="B1" s="89" t="s">
        <v>290</v>
      </c>
      <c r="C1" s="90"/>
      <c r="D1" s="90"/>
      <c r="E1" s="90"/>
      <c r="F1" s="90"/>
      <c r="G1" s="91"/>
    </row>
    <row r="3" spans="1:12" ht="15.75" x14ac:dyDescent="0.25">
      <c r="B3" s="34" t="s">
        <v>291</v>
      </c>
      <c r="C3" s="34" t="s">
        <v>292</v>
      </c>
      <c r="D3" s="34" t="s">
        <v>293</v>
      </c>
      <c r="E3" s="34" t="s">
        <v>294</v>
      </c>
      <c r="F3" s="34" t="s">
        <v>295</v>
      </c>
      <c r="G3" s="35" t="s">
        <v>296</v>
      </c>
    </row>
    <row r="4" spans="1:12" x14ac:dyDescent="0.25">
      <c r="A4" s="36"/>
      <c r="B4" s="37" t="s">
        <v>297</v>
      </c>
      <c r="C4" s="38" t="s">
        <v>298</v>
      </c>
      <c r="D4" s="39">
        <v>800</v>
      </c>
      <c r="E4" s="39">
        <v>650</v>
      </c>
      <c r="F4" s="39">
        <v>700</v>
      </c>
      <c r="G4" s="40">
        <f t="shared" ref="G4:G35" si="0">SUM(D4:F4)</f>
        <v>2150</v>
      </c>
    </row>
    <row r="5" spans="1:12" ht="13.5" customHeight="1" x14ac:dyDescent="0.25">
      <c r="A5" s="36"/>
      <c r="B5" s="37" t="s">
        <v>297</v>
      </c>
      <c r="C5" s="38" t="s">
        <v>299</v>
      </c>
      <c r="D5" s="39">
        <v>900</v>
      </c>
      <c r="E5" s="39">
        <v>850</v>
      </c>
      <c r="F5" s="39">
        <v>850</v>
      </c>
      <c r="G5" s="40">
        <f t="shared" si="0"/>
        <v>2600</v>
      </c>
      <c r="J5" s="41"/>
      <c r="K5" s="41"/>
      <c r="L5" s="42"/>
    </row>
    <row r="6" spans="1:12" ht="13.5" customHeight="1" x14ac:dyDescent="0.25">
      <c r="A6" s="36"/>
      <c r="B6" s="37" t="s">
        <v>297</v>
      </c>
      <c r="C6" s="38" t="s">
        <v>300</v>
      </c>
      <c r="D6" s="39">
        <v>4850</v>
      </c>
      <c r="E6" s="39">
        <v>3200</v>
      </c>
      <c r="F6" s="39">
        <v>1155</v>
      </c>
      <c r="G6" s="40">
        <f t="shared" si="0"/>
        <v>9205</v>
      </c>
      <c r="I6" s="43" t="s">
        <v>292</v>
      </c>
      <c r="J6" s="43" t="s">
        <v>307</v>
      </c>
      <c r="L6" s="42"/>
    </row>
    <row r="7" spans="1:12" ht="13.5" customHeight="1" x14ac:dyDescent="0.25">
      <c r="A7" s="36"/>
      <c r="B7" s="37" t="s">
        <v>297</v>
      </c>
      <c r="C7" s="38" t="s">
        <v>301</v>
      </c>
      <c r="D7" s="39">
        <v>1250</v>
      </c>
      <c r="E7" s="39">
        <v>1250</v>
      </c>
      <c r="F7" s="39">
        <v>1250</v>
      </c>
      <c r="G7" s="40">
        <f t="shared" si="0"/>
        <v>3750</v>
      </c>
      <c r="I7" s="44" t="s">
        <v>302</v>
      </c>
      <c r="J7" s="45">
        <f>SUMIF(C3:C61,"Software",G3:G61)</f>
        <v>17215</v>
      </c>
      <c r="L7" s="42"/>
    </row>
    <row r="8" spans="1:12" ht="13.5" customHeight="1" x14ac:dyDescent="0.25">
      <c r="A8" s="36"/>
      <c r="B8" s="37" t="s">
        <v>297</v>
      </c>
      <c r="C8" s="38" t="s">
        <v>302</v>
      </c>
      <c r="D8" s="39">
        <v>2025</v>
      </c>
      <c r="E8" s="39">
        <v>2200</v>
      </c>
      <c r="F8" s="39">
        <v>1650</v>
      </c>
      <c r="G8" s="40">
        <f t="shared" si="0"/>
        <v>5875</v>
      </c>
      <c r="L8" s="42"/>
    </row>
    <row r="9" spans="1:12" ht="13.5" customHeight="1" x14ac:dyDescent="0.25">
      <c r="A9" s="36"/>
      <c r="B9" s="37" t="s">
        <v>297</v>
      </c>
      <c r="C9" s="38" t="s">
        <v>303</v>
      </c>
      <c r="D9" s="39">
        <v>1350</v>
      </c>
      <c r="E9" s="39">
        <v>1500</v>
      </c>
      <c r="F9" s="39">
        <v>1700</v>
      </c>
      <c r="G9" s="40">
        <f t="shared" si="0"/>
        <v>4550</v>
      </c>
    </row>
    <row r="10" spans="1:12" x14ac:dyDescent="0.25">
      <c r="A10" s="36"/>
      <c r="B10" s="37" t="s">
        <v>297</v>
      </c>
      <c r="C10" s="38" t="s">
        <v>304</v>
      </c>
      <c r="D10" s="39">
        <v>3300</v>
      </c>
      <c r="E10" s="39">
        <v>3500</v>
      </c>
      <c r="F10" s="39">
        <v>3700</v>
      </c>
      <c r="G10" s="40">
        <f t="shared" si="0"/>
        <v>10500</v>
      </c>
    </row>
    <row r="11" spans="1:12" x14ac:dyDescent="0.25">
      <c r="A11" s="36"/>
      <c r="B11" s="37" t="s">
        <v>297</v>
      </c>
      <c r="C11" s="38" t="s">
        <v>305</v>
      </c>
      <c r="D11" s="39">
        <v>3825</v>
      </c>
      <c r="E11" s="39">
        <v>3725</v>
      </c>
      <c r="F11" s="39">
        <v>3750</v>
      </c>
      <c r="G11" s="40">
        <f t="shared" si="0"/>
        <v>11300</v>
      </c>
    </row>
    <row r="12" spans="1:12" ht="15.75" x14ac:dyDescent="0.25">
      <c r="A12" s="36"/>
      <c r="B12" s="37" t="s">
        <v>297</v>
      </c>
      <c r="C12" s="38" t="s">
        <v>306</v>
      </c>
      <c r="D12" s="39">
        <v>8900</v>
      </c>
      <c r="E12" s="39">
        <v>10315</v>
      </c>
      <c r="F12" s="39">
        <v>5250</v>
      </c>
      <c r="G12" s="40">
        <f t="shared" si="0"/>
        <v>24465</v>
      </c>
      <c r="I12" s="43" t="s">
        <v>292</v>
      </c>
      <c r="J12" s="43" t="s">
        <v>314</v>
      </c>
    </row>
    <row r="13" spans="1:12" x14ac:dyDescent="0.25">
      <c r="A13" s="36"/>
      <c r="B13" s="37" t="s">
        <v>297</v>
      </c>
      <c r="C13" s="38" t="s">
        <v>308</v>
      </c>
      <c r="D13" s="39">
        <v>6250</v>
      </c>
      <c r="E13" s="39">
        <v>6000</v>
      </c>
      <c r="F13" s="39">
        <v>6500</v>
      </c>
      <c r="G13" s="40">
        <f t="shared" si="0"/>
        <v>18750</v>
      </c>
      <c r="I13" s="44" t="s">
        <v>309</v>
      </c>
      <c r="J13" s="106">
        <f>AVERAGEIF(C3:C61,"Rent",G3:G61)</f>
        <v>17790</v>
      </c>
    </row>
    <row r="14" spans="1:12" x14ac:dyDescent="0.25">
      <c r="A14" s="36"/>
      <c r="B14" s="37" t="s">
        <v>297</v>
      </c>
      <c r="C14" s="38" t="s">
        <v>309</v>
      </c>
      <c r="D14" s="39">
        <v>8000</v>
      </c>
      <c r="E14" s="39">
        <v>8000</v>
      </c>
      <c r="F14" s="39">
        <v>8000</v>
      </c>
      <c r="G14" s="40">
        <f t="shared" si="0"/>
        <v>24000</v>
      </c>
    </row>
    <row r="15" spans="1:12" x14ac:dyDescent="0.25">
      <c r="A15" s="36"/>
      <c r="B15" s="37" t="s">
        <v>297</v>
      </c>
      <c r="C15" s="38" t="s">
        <v>310</v>
      </c>
      <c r="D15" s="39">
        <v>11500</v>
      </c>
      <c r="E15" s="39">
        <v>12500</v>
      </c>
      <c r="F15" s="39">
        <v>12500</v>
      </c>
      <c r="G15" s="40">
        <f t="shared" si="0"/>
        <v>36500</v>
      </c>
    </row>
    <row r="16" spans="1:12" x14ac:dyDescent="0.25">
      <c r="A16" s="36"/>
      <c r="B16" s="37" t="s">
        <v>297</v>
      </c>
      <c r="C16" s="38" t="s">
        <v>311</v>
      </c>
      <c r="D16" s="39">
        <v>12250</v>
      </c>
      <c r="E16" s="39">
        <v>12250</v>
      </c>
      <c r="F16" s="39">
        <v>12750</v>
      </c>
      <c r="G16" s="40">
        <f t="shared" si="0"/>
        <v>37250</v>
      </c>
    </row>
    <row r="17" spans="1:11" x14ac:dyDescent="0.25">
      <c r="A17" s="36"/>
      <c r="B17" s="37" t="s">
        <v>297</v>
      </c>
      <c r="C17" s="38" t="s">
        <v>312</v>
      </c>
      <c r="D17" s="39">
        <v>25000</v>
      </c>
      <c r="E17" s="39">
        <v>24000</v>
      </c>
      <c r="F17" s="39">
        <v>26390</v>
      </c>
      <c r="G17" s="40">
        <f t="shared" si="0"/>
        <v>75390</v>
      </c>
    </row>
    <row r="18" spans="1:11" ht="15.75" x14ac:dyDescent="0.25">
      <c r="A18" s="36"/>
      <c r="B18" s="38" t="s">
        <v>313</v>
      </c>
      <c r="C18" s="38" t="s">
        <v>298</v>
      </c>
      <c r="D18" s="39">
        <v>800</v>
      </c>
      <c r="E18" s="39">
        <v>950</v>
      </c>
      <c r="F18" s="39">
        <v>750</v>
      </c>
      <c r="G18" s="40">
        <f t="shared" si="0"/>
        <v>2500</v>
      </c>
      <c r="I18" s="43" t="s">
        <v>291</v>
      </c>
      <c r="J18" s="43" t="s">
        <v>292</v>
      </c>
      <c r="K18" s="43" t="s">
        <v>296</v>
      </c>
    </row>
    <row r="19" spans="1:11" x14ac:dyDescent="0.25">
      <c r="B19" s="38" t="s">
        <v>313</v>
      </c>
      <c r="C19" s="38" t="s">
        <v>301</v>
      </c>
      <c r="D19" s="39">
        <v>850</v>
      </c>
      <c r="E19" s="39">
        <v>750</v>
      </c>
      <c r="F19" s="39">
        <v>800</v>
      </c>
      <c r="G19" s="40">
        <f t="shared" si="0"/>
        <v>2400</v>
      </c>
      <c r="I19" s="44" t="s">
        <v>297</v>
      </c>
      <c r="J19" s="44" t="s">
        <v>302</v>
      </c>
      <c r="K19" s="46">
        <f>SUMIFS(G3:G61,B3:B61,"East",C3:C61,"Software")</f>
        <v>5875</v>
      </c>
    </row>
    <row r="20" spans="1:11" x14ac:dyDescent="0.25">
      <c r="B20" s="38" t="s">
        <v>313</v>
      </c>
      <c r="C20" s="38" t="s">
        <v>303</v>
      </c>
      <c r="D20" s="39">
        <v>940</v>
      </c>
      <c r="E20" s="39">
        <v>950</v>
      </c>
      <c r="F20" s="39">
        <v>820</v>
      </c>
      <c r="G20" s="40">
        <f t="shared" si="0"/>
        <v>2710</v>
      </c>
    </row>
    <row r="21" spans="1:11" x14ac:dyDescent="0.25">
      <c r="B21" s="38" t="s">
        <v>313</v>
      </c>
      <c r="C21" s="38" t="s">
        <v>299</v>
      </c>
      <c r="D21" s="39">
        <v>980</v>
      </c>
      <c r="E21" s="39">
        <v>850</v>
      </c>
      <c r="F21" s="39">
        <v>950</v>
      </c>
      <c r="G21" s="40">
        <f t="shared" si="0"/>
        <v>2780</v>
      </c>
    </row>
    <row r="22" spans="1:11" x14ac:dyDescent="0.25">
      <c r="B22" s="38" t="s">
        <v>313</v>
      </c>
      <c r="C22" s="38" t="s">
        <v>306</v>
      </c>
      <c r="D22" s="39">
        <v>1250</v>
      </c>
      <c r="E22" s="39">
        <v>1250</v>
      </c>
      <c r="F22" s="39">
        <v>1250</v>
      </c>
      <c r="G22" s="40">
        <f t="shared" si="0"/>
        <v>3750</v>
      </c>
    </row>
    <row r="23" spans="1:11" x14ac:dyDescent="0.25">
      <c r="B23" s="38" t="s">
        <v>313</v>
      </c>
      <c r="C23" s="38" t="s">
        <v>302</v>
      </c>
      <c r="D23" s="39">
        <v>1150</v>
      </c>
      <c r="E23" s="39">
        <v>1255</v>
      </c>
      <c r="F23" s="39">
        <v>1400</v>
      </c>
      <c r="G23" s="40">
        <f t="shared" si="0"/>
        <v>3805</v>
      </c>
    </row>
    <row r="24" spans="1:11" x14ac:dyDescent="0.25">
      <c r="B24" s="38" t="s">
        <v>313</v>
      </c>
      <c r="C24" s="38" t="s">
        <v>304</v>
      </c>
      <c r="D24" s="39">
        <v>2410</v>
      </c>
      <c r="E24" s="39">
        <v>1850</v>
      </c>
      <c r="F24" s="39">
        <v>2390</v>
      </c>
      <c r="G24" s="40">
        <f t="shared" si="0"/>
        <v>6650</v>
      </c>
    </row>
    <row r="25" spans="1:11" x14ac:dyDescent="0.25">
      <c r="B25" s="38" t="s">
        <v>313</v>
      </c>
      <c r="C25" s="38" t="s">
        <v>305</v>
      </c>
      <c r="D25" s="39">
        <v>3200</v>
      </c>
      <c r="E25" s="39">
        <v>3760</v>
      </c>
      <c r="F25" s="39">
        <v>3750</v>
      </c>
      <c r="G25" s="40">
        <f t="shared" si="0"/>
        <v>10710</v>
      </c>
    </row>
    <row r="26" spans="1:11" x14ac:dyDescent="0.25">
      <c r="B26" s="38" t="s">
        <v>313</v>
      </c>
      <c r="C26" s="38" t="s">
        <v>300</v>
      </c>
      <c r="D26" s="39">
        <v>5000</v>
      </c>
      <c r="E26" s="39">
        <v>4800</v>
      </c>
      <c r="F26" s="39">
        <v>4500</v>
      </c>
      <c r="G26" s="40">
        <f t="shared" si="0"/>
        <v>14300</v>
      </c>
    </row>
    <row r="27" spans="1:11" x14ac:dyDescent="0.25">
      <c r="B27" s="38" t="s">
        <v>313</v>
      </c>
      <c r="C27" s="38" t="s">
        <v>308</v>
      </c>
      <c r="D27" s="39">
        <v>5250</v>
      </c>
      <c r="E27" s="39">
        <v>8990</v>
      </c>
      <c r="F27" s="39">
        <v>5515</v>
      </c>
      <c r="G27" s="40">
        <f t="shared" si="0"/>
        <v>19755</v>
      </c>
    </row>
    <row r="28" spans="1:11" x14ac:dyDescent="0.25">
      <c r="B28" s="38" t="s">
        <v>313</v>
      </c>
      <c r="C28" s="38" t="s">
        <v>309</v>
      </c>
      <c r="D28" s="39">
        <v>6020</v>
      </c>
      <c r="E28" s="39">
        <v>6020</v>
      </c>
      <c r="F28" s="39">
        <v>6020</v>
      </c>
      <c r="G28" s="40">
        <f t="shared" si="0"/>
        <v>18060</v>
      </c>
    </row>
    <row r="29" spans="1:11" x14ac:dyDescent="0.25">
      <c r="B29" s="38" t="s">
        <v>313</v>
      </c>
      <c r="C29" s="38" t="s">
        <v>310</v>
      </c>
      <c r="D29" s="39">
        <v>12940</v>
      </c>
      <c r="E29" s="39">
        <v>11300</v>
      </c>
      <c r="F29" s="39">
        <v>11500</v>
      </c>
      <c r="G29" s="40">
        <f t="shared" si="0"/>
        <v>35740</v>
      </c>
    </row>
    <row r="30" spans="1:11" x14ac:dyDescent="0.25">
      <c r="B30" s="38" t="s">
        <v>313</v>
      </c>
      <c r="C30" s="38" t="s">
        <v>311</v>
      </c>
      <c r="D30" s="39">
        <v>14250</v>
      </c>
      <c r="E30" s="39">
        <v>15250</v>
      </c>
      <c r="F30" s="39">
        <v>12050</v>
      </c>
      <c r="G30" s="40">
        <f t="shared" si="0"/>
        <v>41550</v>
      </c>
    </row>
    <row r="31" spans="1:11" x14ac:dyDescent="0.25">
      <c r="B31" s="38" t="s">
        <v>313</v>
      </c>
      <c r="C31" s="38" t="s">
        <v>312</v>
      </c>
      <c r="D31" s="39">
        <v>25700</v>
      </c>
      <c r="E31" s="39">
        <v>24200</v>
      </c>
      <c r="F31" s="39">
        <v>26930</v>
      </c>
      <c r="G31" s="40">
        <f t="shared" si="0"/>
        <v>76830</v>
      </c>
    </row>
    <row r="32" spans="1:11" x14ac:dyDescent="0.25">
      <c r="B32" s="38" t="s">
        <v>315</v>
      </c>
      <c r="C32" s="38" t="s">
        <v>301</v>
      </c>
      <c r="D32" s="39">
        <v>2140</v>
      </c>
      <c r="E32" s="39">
        <v>2310</v>
      </c>
      <c r="F32" s="39">
        <v>2000</v>
      </c>
      <c r="G32" s="40">
        <f t="shared" si="0"/>
        <v>6450</v>
      </c>
    </row>
    <row r="33" spans="2:7" x14ac:dyDescent="0.25">
      <c r="B33" s="38" t="s">
        <v>315</v>
      </c>
      <c r="C33" s="38" t="s">
        <v>298</v>
      </c>
      <c r="D33" s="39">
        <v>730</v>
      </c>
      <c r="E33" s="39">
        <v>525</v>
      </c>
      <c r="F33" s="39">
        <v>430</v>
      </c>
      <c r="G33" s="40">
        <f t="shared" si="0"/>
        <v>1685</v>
      </c>
    </row>
    <row r="34" spans="2:7" x14ac:dyDescent="0.25">
      <c r="B34" s="38" t="s">
        <v>315</v>
      </c>
      <c r="C34" s="38" t="s">
        <v>299</v>
      </c>
      <c r="D34" s="39">
        <v>700</v>
      </c>
      <c r="E34" s="39">
        <v>750</v>
      </c>
      <c r="F34" s="39">
        <v>750</v>
      </c>
      <c r="G34" s="40">
        <f t="shared" si="0"/>
        <v>2200</v>
      </c>
    </row>
    <row r="35" spans="2:7" x14ac:dyDescent="0.25">
      <c r="B35" s="38" t="s">
        <v>315</v>
      </c>
      <c r="C35" s="38" t="s">
        <v>303</v>
      </c>
      <c r="D35" s="39">
        <v>2000</v>
      </c>
      <c r="E35" s="39">
        <v>950</v>
      </c>
      <c r="F35" s="39">
        <v>800</v>
      </c>
      <c r="G35" s="40">
        <f t="shared" si="0"/>
        <v>3750</v>
      </c>
    </row>
    <row r="36" spans="2:7" x14ac:dyDescent="0.25">
      <c r="B36" s="38" t="s">
        <v>315</v>
      </c>
      <c r="C36" s="38" t="s">
        <v>304</v>
      </c>
      <c r="D36" s="39">
        <v>745</v>
      </c>
      <c r="E36" s="39">
        <v>780</v>
      </c>
      <c r="F36" s="39">
        <v>900</v>
      </c>
      <c r="G36" s="40">
        <f t="shared" ref="G36:G61" si="1">SUM(D36:F36)</f>
        <v>2425</v>
      </c>
    </row>
    <row r="37" spans="2:7" x14ac:dyDescent="0.25">
      <c r="B37" s="38" t="s">
        <v>315</v>
      </c>
      <c r="C37" s="38" t="s">
        <v>302</v>
      </c>
      <c r="D37" s="39">
        <v>1150</v>
      </c>
      <c r="E37" s="39">
        <v>1200</v>
      </c>
      <c r="F37" s="39">
        <v>1400</v>
      </c>
      <c r="G37" s="40">
        <f t="shared" si="1"/>
        <v>3750</v>
      </c>
    </row>
    <row r="38" spans="2:7" x14ac:dyDescent="0.25">
      <c r="B38" s="38" t="s">
        <v>315</v>
      </c>
      <c r="C38" s="38" t="s">
        <v>300</v>
      </c>
      <c r="D38" s="39">
        <v>2780</v>
      </c>
      <c r="E38" s="39">
        <v>3590</v>
      </c>
      <c r="F38" s="39">
        <v>2300</v>
      </c>
      <c r="G38" s="40">
        <f t="shared" si="1"/>
        <v>8670</v>
      </c>
    </row>
    <row r="39" spans="2:7" x14ac:dyDescent="0.25">
      <c r="B39" s="38" t="s">
        <v>315</v>
      </c>
      <c r="C39" s="38" t="s">
        <v>306</v>
      </c>
      <c r="D39" s="39">
        <v>3490</v>
      </c>
      <c r="E39" s="39">
        <v>32840</v>
      </c>
      <c r="F39" s="39">
        <v>3070</v>
      </c>
      <c r="G39" s="40">
        <f t="shared" si="1"/>
        <v>39400</v>
      </c>
    </row>
    <row r="40" spans="2:7" x14ac:dyDescent="0.25">
      <c r="B40" s="38" t="s">
        <v>315</v>
      </c>
      <c r="C40" s="38" t="s">
        <v>309</v>
      </c>
      <c r="D40" s="39">
        <v>4700</v>
      </c>
      <c r="E40" s="39">
        <v>4700</v>
      </c>
      <c r="F40" s="39">
        <v>4700</v>
      </c>
      <c r="G40" s="40">
        <f t="shared" si="1"/>
        <v>14100</v>
      </c>
    </row>
    <row r="41" spans="2:7" x14ac:dyDescent="0.25">
      <c r="B41" s="38" t="s">
        <v>315</v>
      </c>
      <c r="C41" s="38" t="s">
        <v>308</v>
      </c>
      <c r="D41" s="39">
        <v>5250</v>
      </c>
      <c r="E41" s="39">
        <v>5000</v>
      </c>
      <c r="F41" s="39">
        <v>5500</v>
      </c>
      <c r="G41" s="40">
        <f t="shared" si="1"/>
        <v>15750</v>
      </c>
    </row>
    <row r="42" spans="2:7" x14ac:dyDescent="0.25">
      <c r="B42" s="38" t="s">
        <v>315</v>
      </c>
      <c r="C42" s="38" t="s">
        <v>305</v>
      </c>
      <c r="D42" s="39">
        <v>6980</v>
      </c>
      <c r="E42" s="39">
        <v>6310</v>
      </c>
      <c r="F42" s="39">
        <v>6375</v>
      </c>
      <c r="G42" s="40">
        <f t="shared" si="1"/>
        <v>19665</v>
      </c>
    </row>
    <row r="43" spans="2:7" x14ac:dyDescent="0.25">
      <c r="B43" s="38" t="s">
        <v>315</v>
      </c>
      <c r="C43" s="38" t="s">
        <v>311</v>
      </c>
      <c r="D43" s="39">
        <v>11250</v>
      </c>
      <c r="E43" s="39">
        <v>11250</v>
      </c>
      <c r="F43" s="39">
        <v>11750</v>
      </c>
      <c r="G43" s="40">
        <f t="shared" si="1"/>
        <v>34250</v>
      </c>
    </row>
    <row r="44" spans="2:7" x14ac:dyDescent="0.25">
      <c r="B44" s="38" t="s">
        <v>315</v>
      </c>
      <c r="C44" s="38" t="s">
        <v>310</v>
      </c>
      <c r="D44" s="39">
        <v>24500</v>
      </c>
      <c r="E44" s="39">
        <v>23500</v>
      </c>
      <c r="F44" s="39">
        <v>24500</v>
      </c>
      <c r="G44" s="40">
        <f t="shared" si="1"/>
        <v>72500</v>
      </c>
    </row>
    <row r="45" spans="2:7" x14ac:dyDescent="0.25">
      <c r="B45" s="38" t="s">
        <v>315</v>
      </c>
      <c r="C45" s="38" t="s">
        <v>316</v>
      </c>
      <c r="D45" s="39">
        <v>56900</v>
      </c>
      <c r="E45" s="39">
        <v>62800</v>
      </c>
      <c r="F45" s="39">
        <v>60870</v>
      </c>
      <c r="G45" s="40">
        <f t="shared" si="1"/>
        <v>180570</v>
      </c>
    </row>
    <row r="46" spans="2:7" x14ac:dyDescent="0.25">
      <c r="B46" s="38" t="s">
        <v>315</v>
      </c>
      <c r="C46" s="38" t="s">
        <v>312</v>
      </c>
      <c r="D46" s="39">
        <v>24290</v>
      </c>
      <c r="E46" s="39">
        <v>24050</v>
      </c>
      <c r="F46" s="39">
        <v>26600</v>
      </c>
      <c r="G46" s="40">
        <f t="shared" si="1"/>
        <v>74940</v>
      </c>
    </row>
    <row r="47" spans="2:7" x14ac:dyDescent="0.25">
      <c r="B47" s="38" t="s">
        <v>317</v>
      </c>
      <c r="C47" s="38" t="s">
        <v>301</v>
      </c>
      <c r="D47" s="39">
        <v>775</v>
      </c>
      <c r="E47" s="39">
        <v>750</v>
      </c>
      <c r="F47" s="39">
        <v>700</v>
      </c>
      <c r="G47" s="40">
        <f t="shared" si="1"/>
        <v>2225</v>
      </c>
    </row>
    <row r="48" spans="2:7" x14ac:dyDescent="0.25">
      <c r="B48" s="38" t="s">
        <v>317</v>
      </c>
      <c r="C48" s="38" t="s">
        <v>299</v>
      </c>
      <c r="D48" s="39">
        <v>700</v>
      </c>
      <c r="E48" s="39">
        <v>750</v>
      </c>
      <c r="F48" s="39">
        <v>750</v>
      </c>
      <c r="G48" s="40">
        <f t="shared" si="1"/>
        <v>2200</v>
      </c>
    </row>
    <row r="49" spans="2:7" x14ac:dyDescent="0.25">
      <c r="B49" s="38" t="s">
        <v>317</v>
      </c>
      <c r="C49" s="38" t="s">
        <v>298</v>
      </c>
      <c r="D49" s="39">
        <v>300</v>
      </c>
      <c r="E49" s="39">
        <v>100</v>
      </c>
      <c r="F49" s="39">
        <v>150</v>
      </c>
      <c r="G49" s="40">
        <f t="shared" si="1"/>
        <v>550</v>
      </c>
    </row>
    <row r="50" spans="2:7" x14ac:dyDescent="0.25">
      <c r="B50" s="38" t="s">
        <v>317</v>
      </c>
      <c r="C50" s="38" t="s">
        <v>304</v>
      </c>
      <c r="D50" s="39">
        <v>2000</v>
      </c>
      <c r="E50" s="39">
        <v>1800</v>
      </c>
      <c r="F50" s="39">
        <v>1900</v>
      </c>
      <c r="G50" s="40">
        <f t="shared" si="1"/>
        <v>5700</v>
      </c>
    </row>
    <row r="51" spans="2:7" x14ac:dyDescent="0.25">
      <c r="B51" s="38" t="s">
        <v>317</v>
      </c>
      <c r="C51" s="38" t="s">
        <v>303</v>
      </c>
      <c r="D51" s="39">
        <v>2000</v>
      </c>
      <c r="E51" s="39">
        <v>950</v>
      </c>
      <c r="F51" s="39">
        <v>800</v>
      </c>
      <c r="G51" s="40">
        <f t="shared" si="1"/>
        <v>3750</v>
      </c>
    </row>
    <row r="52" spans="2:7" x14ac:dyDescent="0.25">
      <c r="B52" s="38" t="s">
        <v>317</v>
      </c>
      <c r="C52" s="38" t="s">
        <v>306</v>
      </c>
      <c r="D52" s="39">
        <v>1250</v>
      </c>
      <c r="E52" s="39">
        <v>1250</v>
      </c>
      <c r="F52" s="39">
        <v>1250</v>
      </c>
      <c r="G52" s="40">
        <f t="shared" si="1"/>
        <v>3750</v>
      </c>
    </row>
    <row r="53" spans="2:7" x14ac:dyDescent="0.25">
      <c r="B53" s="38" t="s">
        <v>317</v>
      </c>
      <c r="C53" s="38" t="s">
        <v>302</v>
      </c>
      <c r="D53" s="39">
        <v>1150</v>
      </c>
      <c r="E53" s="39">
        <v>1200</v>
      </c>
      <c r="F53" s="39">
        <v>1435</v>
      </c>
      <c r="G53" s="40">
        <f t="shared" si="1"/>
        <v>3785</v>
      </c>
    </row>
    <row r="54" spans="2:7" x14ac:dyDescent="0.25">
      <c r="B54" s="38" t="s">
        <v>317</v>
      </c>
      <c r="C54" s="38" t="s">
        <v>305</v>
      </c>
      <c r="D54" s="39">
        <v>3800</v>
      </c>
      <c r="E54" s="39">
        <v>3700</v>
      </c>
      <c r="F54" s="39">
        <v>3750</v>
      </c>
      <c r="G54" s="40">
        <f t="shared" si="1"/>
        <v>11250</v>
      </c>
    </row>
    <row r="55" spans="2:7" x14ac:dyDescent="0.25">
      <c r="B55" s="38" t="s">
        <v>317</v>
      </c>
      <c r="C55" s="38" t="s">
        <v>300</v>
      </c>
      <c r="D55" s="39">
        <v>5000</v>
      </c>
      <c r="E55" s="39">
        <v>4800</v>
      </c>
      <c r="F55" s="39">
        <v>4545</v>
      </c>
      <c r="G55" s="40">
        <f t="shared" si="1"/>
        <v>14345</v>
      </c>
    </row>
    <row r="56" spans="2:7" x14ac:dyDescent="0.25">
      <c r="B56" s="38" t="s">
        <v>317</v>
      </c>
      <c r="C56" s="38" t="s">
        <v>309</v>
      </c>
      <c r="D56" s="39">
        <v>5000</v>
      </c>
      <c r="E56" s="39">
        <v>5000</v>
      </c>
      <c r="F56" s="39">
        <v>5000</v>
      </c>
      <c r="G56" s="40">
        <f t="shared" si="1"/>
        <v>15000</v>
      </c>
    </row>
    <row r="57" spans="2:7" x14ac:dyDescent="0.25">
      <c r="B57" s="38" t="s">
        <v>317</v>
      </c>
      <c r="C57" s="38" t="s">
        <v>308</v>
      </c>
      <c r="D57" s="39">
        <v>5250</v>
      </c>
      <c r="E57" s="39">
        <v>5335</v>
      </c>
      <c r="F57" s="39">
        <v>5500</v>
      </c>
      <c r="G57" s="40">
        <f t="shared" si="1"/>
        <v>16085</v>
      </c>
    </row>
    <row r="58" spans="2:7" x14ac:dyDescent="0.25">
      <c r="B58" s="38" t="s">
        <v>317</v>
      </c>
      <c r="C58" s="38" t="s">
        <v>311</v>
      </c>
      <c r="D58" s="39">
        <v>10250</v>
      </c>
      <c r="E58" s="39">
        <v>10250</v>
      </c>
      <c r="F58" s="39">
        <v>10750</v>
      </c>
      <c r="G58" s="40">
        <f t="shared" si="1"/>
        <v>31250</v>
      </c>
    </row>
    <row r="59" spans="2:7" x14ac:dyDescent="0.25">
      <c r="B59" s="38" t="s">
        <v>317</v>
      </c>
      <c r="C59" s="38" t="s">
        <v>310</v>
      </c>
      <c r="D59" s="39">
        <v>14500</v>
      </c>
      <c r="E59" s="39">
        <v>13500</v>
      </c>
      <c r="F59" s="39">
        <v>15500</v>
      </c>
      <c r="G59" s="40">
        <f t="shared" si="1"/>
        <v>43500</v>
      </c>
    </row>
    <row r="60" spans="2:7" x14ac:dyDescent="0.25">
      <c r="B60" s="38" t="s">
        <v>317</v>
      </c>
      <c r="C60" s="38" t="s">
        <v>316</v>
      </c>
      <c r="D60" s="39">
        <v>72000</v>
      </c>
      <c r="E60" s="39">
        <v>70000</v>
      </c>
      <c r="F60" s="39">
        <v>70000</v>
      </c>
      <c r="G60" s="40">
        <f t="shared" si="1"/>
        <v>212000</v>
      </c>
    </row>
    <row r="61" spans="2:7" x14ac:dyDescent="0.25">
      <c r="B61" s="38" t="s">
        <v>317</v>
      </c>
      <c r="C61" s="38" t="s">
        <v>312</v>
      </c>
      <c r="D61" s="39">
        <v>25000</v>
      </c>
      <c r="E61" s="39">
        <v>24000</v>
      </c>
      <c r="F61" s="39">
        <v>26000</v>
      </c>
      <c r="G61" s="40">
        <f t="shared" si="1"/>
        <v>75000</v>
      </c>
    </row>
  </sheetData>
  <mergeCells count="1">
    <mergeCell ref="B1:G1"/>
  </mergeCells>
  <printOptions gridLines="1"/>
  <pageMargins left="0.75" right="0.75" top="1" bottom="1" header="0.5" footer="0.5"/>
  <headerFooter alignWithMargins="0">
    <oddHeader>&amp;A</oddHeader>
    <oddFooter>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8"/>
  <sheetViews>
    <sheetView zoomScale="175" workbookViewId="0">
      <selection activeCell="D12" sqref="D12"/>
    </sheetView>
  </sheetViews>
  <sheetFormatPr defaultRowHeight="15.75" x14ac:dyDescent="0.25"/>
  <cols>
    <col min="1" max="1" width="12" style="47" customWidth="1"/>
    <col min="2" max="2" width="9.5" style="47" customWidth="1"/>
    <col min="3" max="3" width="7.5" style="47" bestFit="1" customWidth="1"/>
    <col min="4" max="16384" width="8.796875" style="47"/>
  </cols>
  <sheetData>
    <row r="1" spans="1:3" x14ac:dyDescent="0.25">
      <c r="A1" s="47" t="s">
        <v>318</v>
      </c>
      <c r="B1" s="47" t="s">
        <v>319</v>
      </c>
      <c r="C1" s="47" t="s">
        <v>320</v>
      </c>
    </row>
    <row r="2" spans="1:3" x14ac:dyDescent="0.25">
      <c r="A2" s="47" t="s">
        <v>321</v>
      </c>
      <c r="B2" s="47" t="s">
        <v>322</v>
      </c>
      <c r="C2" s="48">
        <v>43466</v>
      </c>
    </row>
    <row r="3" spans="1:3" x14ac:dyDescent="0.25">
      <c r="A3" s="47" t="s">
        <v>323</v>
      </c>
      <c r="B3" s="47" t="s">
        <v>324</v>
      </c>
      <c r="C3" s="48">
        <v>43529</v>
      </c>
    </row>
    <row r="4" spans="1:3" x14ac:dyDescent="0.25">
      <c r="A4" s="47" t="s">
        <v>325</v>
      </c>
      <c r="B4" s="47" t="s">
        <v>326</v>
      </c>
      <c r="C4" s="48">
        <v>43532</v>
      </c>
    </row>
    <row r="5" spans="1:3" x14ac:dyDescent="0.25">
      <c r="A5" s="47" t="s">
        <v>327</v>
      </c>
      <c r="B5" s="47" t="s">
        <v>326</v>
      </c>
      <c r="C5" s="48">
        <v>43534</v>
      </c>
    </row>
    <row r="6" spans="1:3" x14ac:dyDescent="0.25">
      <c r="A6" s="47" t="s">
        <v>327</v>
      </c>
      <c r="B6" s="47" t="s">
        <v>328</v>
      </c>
      <c r="C6" s="48">
        <v>43539</v>
      </c>
    </row>
    <row r="7" spans="1:3" x14ac:dyDescent="0.25">
      <c r="A7" s="47" t="s">
        <v>329</v>
      </c>
      <c r="B7" s="47" t="s">
        <v>324</v>
      </c>
      <c r="C7" s="48">
        <v>43568</v>
      </c>
    </row>
    <row r="8" spans="1:3" x14ac:dyDescent="0.25">
      <c r="A8" s="47" t="s">
        <v>323</v>
      </c>
      <c r="B8" s="47" t="s">
        <v>324</v>
      </c>
      <c r="C8" s="48">
        <v>43591</v>
      </c>
    </row>
    <row r="9" spans="1:3" x14ac:dyDescent="0.25">
      <c r="A9" s="47" t="s">
        <v>330</v>
      </c>
      <c r="B9" s="47" t="s">
        <v>324</v>
      </c>
      <c r="C9" s="48">
        <v>43599</v>
      </c>
    </row>
    <row r="10" spans="1:3" x14ac:dyDescent="0.25">
      <c r="A10" s="47" t="s">
        <v>330</v>
      </c>
      <c r="B10" s="47" t="s">
        <v>331</v>
      </c>
      <c r="C10" s="48">
        <v>43610</v>
      </c>
    </row>
    <row r="11" spans="1:3" x14ac:dyDescent="0.25">
      <c r="A11" s="47" t="s">
        <v>325</v>
      </c>
      <c r="B11" s="47" t="s">
        <v>328</v>
      </c>
      <c r="C11" s="48">
        <v>43645</v>
      </c>
    </row>
    <row r="12" spans="1:3" x14ac:dyDescent="0.25">
      <c r="A12" s="47" t="s">
        <v>332</v>
      </c>
      <c r="B12" s="47" t="s">
        <v>322</v>
      </c>
      <c r="C12" s="48">
        <v>43737</v>
      </c>
    </row>
    <row r="15" spans="1:3" x14ac:dyDescent="0.25">
      <c r="A15" s="49" t="s">
        <v>333</v>
      </c>
      <c r="B15" s="49"/>
    </row>
    <row r="16" spans="1:3" x14ac:dyDescent="0.25">
      <c r="A16" s="47" t="s">
        <v>321</v>
      </c>
    </row>
    <row r="17" spans="1:1" x14ac:dyDescent="0.25">
      <c r="A17" s="47" t="s">
        <v>329</v>
      </c>
    </row>
    <row r="18" spans="1:1" x14ac:dyDescent="0.25">
      <c r="A18" s="47" t="s">
        <v>332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zoomScale="220" workbookViewId="0">
      <selection activeCell="D12" sqref="D12"/>
    </sheetView>
  </sheetViews>
  <sheetFormatPr defaultRowHeight="15.75" x14ac:dyDescent="0.25"/>
  <cols>
    <col min="1" max="16384" width="8.796875" style="47"/>
  </cols>
  <sheetData>
    <row r="1" spans="1:10" x14ac:dyDescent="0.25">
      <c r="A1" s="50" t="s">
        <v>334</v>
      </c>
      <c r="B1" s="50" t="s">
        <v>335</v>
      </c>
      <c r="C1" s="50" t="s">
        <v>336</v>
      </c>
      <c r="D1" s="50" t="s">
        <v>337</v>
      </c>
      <c r="G1" s="50" t="s">
        <v>338</v>
      </c>
    </row>
    <row r="2" spans="1:10" x14ac:dyDescent="0.25">
      <c r="A2" s="47" t="s">
        <v>297</v>
      </c>
      <c r="B2" s="47" t="s">
        <v>70</v>
      </c>
      <c r="C2" s="47" t="s">
        <v>339</v>
      </c>
      <c r="D2" s="51">
        <v>6380</v>
      </c>
      <c r="G2" s="47" t="s">
        <v>297</v>
      </c>
      <c r="H2" s="47" t="s">
        <v>346</v>
      </c>
      <c r="I2" s="47" t="s">
        <v>339</v>
      </c>
      <c r="J2" s="47">
        <v>4394</v>
      </c>
    </row>
    <row r="3" spans="1:10" x14ac:dyDescent="0.25">
      <c r="A3" s="47" t="s">
        <v>317</v>
      </c>
      <c r="B3" s="47" t="s">
        <v>340</v>
      </c>
      <c r="C3" s="47" t="s">
        <v>341</v>
      </c>
      <c r="D3" s="51">
        <v>5619</v>
      </c>
      <c r="G3" s="47" t="s">
        <v>313</v>
      </c>
      <c r="H3" s="47" t="s">
        <v>342</v>
      </c>
      <c r="I3" s="47" t="s">
        <v>343</v>
      </c>
      <c r="J3" s="47">
        <v>4565</v>
      </c>
    </row>
    <row r="4" spans="1:10" x14ac:dyDescent="0.25">
      <c r="A4" s="47" t="s">
        <v>313</v>
      </c>
      <c r="B4" s="47" t="s">
        <v>342</v>
      </c>
      <c r="C4" s="47" t="s">
        <v>343</v>
      </c>
      <c r="D4" s="51">
        <v>4565</v>
      </c>
      <c r="G4" s="47" t="s">
        <v>315</v>
      </c>
      <c r="H4" s="47" t="s">
        <v>344</v>
      </c>
      <c r="I4" s="47" t="s">
        <v>345</v>
      </c>
      <c r="J4" s="47">
        <v>5323</v>
      </c>
    </row>
    <row r="5" spans="1:10" x14ac:dyDescent="0.25">
      <c r="A5" s="47" t="s">
        <v>315</v>
      </c>
      <c r="B5" s="47" t="s">
        <v>344</v>
      </c>
      <c r="C5" s="47" t="s">
        <v>345</v>
      </c>
      <c r="D5" s="51">
        <v>5323</v>
      </c>
      <c r="G5" s="47" t="s">
        <v>317</v>
      </c>
      <c r="H5" s="47" t="s">
        <v>340</v>
      </c>
      <c r="I5" s="47" t="s">
        <v>341</v>
      </c>
      <c r="J5" s="47">
        <v>5619</v>
      </c>
    </row>
    <row r="6" spans="1:10" x14ac:dyDescent="0.25">
      <c r="A6" s="47" t="s">
        <v>297</v>
      </c>
      <c r="B6" s="47" t="s">
        <v>346</v>
      </c>
      <c r="C6" s="47" t="s">
        <v>339</v>
      </c>
      <c r="D6" s="51">
        <v>4394</v>
      </c>
      <c r="G6" s="47" t="s">
        <v>297</v>
      </c>
      <c r="H6" s="47" t="s">
        <v>70</v>
      </c>
      <c r="I6" s="47" t="s">
        <v>339</v>
      </c>
      <c r="J6" s="47">
        <v>6380</v>
      </c>
    </row>
    <row r="7" spans="1:10" x14ac:dyDescent="0.25">
      <c r="A7" s="47" t="s">
        <v>317</v>
      </c>
      <c r="B7" s="47" t="s">
        <v>347</v>
      </c>
      <c r="C7" s="47" t="s">
        <v>341</v>
      </c>
      <c r="D7" s="51">
        <v>7195</v>
      </c>
      <c r="G7" s="47" t="s">
        <v>317</v>
      </c>
      <c r="H7" s="47" t="s">
        <v>347</v>
      </c>
      <c r="I7" s="47" t="s">
        <v>341</v>
      </c>
      <c r="J7" s="47">
        <v>7195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8"/>
  <sheetViews>
    <sheetView zoomScale="175" workbookViewId="0">
      <selection activeCell="D12" sqref="D12"/>
    </sheetView>
  </sheetViews>
  <sheetFormatPr defaultRowHeight="15.75" x14ac:dyDescent="0.25"/>
  <cols>
    <col min="1" max="1" width="8.796875" style="47"/>
    <col min="2" max="2" width="7.3984375" style="47" customWidth="1"/>
    <col min="3" max="16384" width="8.796875" style="47"/>
  </cols>
  <sheetData>
    <row r="1" spans="1:9" ht="23.25" x14ac:dyDescent="0.35">
      <c r="A1" s="52" t="s">
        <v>348</v>
      </c>
      <c r="F1" s="53" t="s">
        <v>336</v>
      </c>
      <c r="G1" s="54" t="s">
        <v>343</v>
      </c>
    </row>
    <row r="2" spans="1:9" x14ac:dyDescent="0.25">
      <c r="F2" s="53" t="s">
        <v>334</v>
      </c>
      <c r="G2" s="54" t="s">
        <v>315</v>
      </c>
    </row>
    <row r="3" spans="1:9" x14ac:dyDescent="0.25">
      <c r="A3" s="47" t="s">
        <v>334</v>
      </c>
      <c r="B3" s="47" t="s">
        <v>335</v>
      </c>
      <c r="C3" s="47" t="s">
        <v>336</v>
      </c>
      <c r="D3" s="47" t="s">
        <v>337</v>
      </c>
      <c r="F3" s="55" t="s">
        <v>334</v>
      </c>
      <c r="G3" s="56" t="s">
        <v>335</v>
      </c>
      <c r="H3" s="56" t="s">
        <v>336</v>
      </c>
      <c r="I3" s="57" t="s">
        <v>337</v>
      </c>
    </row>
    <row r="4" spans="1:9" x14ac:dyDescent="0.25">
      <c r="A4" s="47" t="s">
        <v>297</v>
      </c>
      <c r="B4" s="47" t="s">
        <v>340</v>
      </c>
      <c r="C4" s="47" t="s">
        <v>339</v>
      </c>
      <c r="D4" s="51">
        <v>6380</v>
      </c>
      <c r="F4" s="47" t="s">
        <v>349</v>
      </c>
      <c r="G4" s="47" t="s">
        <v>344</v>
      </c>
      <c r="H4" s="47" t="s">
        <v>343</v>
      </c>
      <c r="I4" s="47">
        <v>5323</v>
      </c>
    </row>
    <row r="5" spans="1:9" x14ac:dyDescent="0.25">
      <c r="A5" s="47" t="s">
        <v>317</v>
      </c>
      <c r="B5" s="47" t="s">
        <v>342</v>
      </c>
      <c r="C5" s="47" t="s">
        <v>345</v>
      </c>
      <c r="D5" s="51">
        <v>5619</v>
      </c>
    </row>
    <row r="6" spans="1:9" x14ac:dyDescent="0.25">
      <c r="A6" s="47" t="s">
        <v>349</v>
      </c>
      <c r="B6" s="47" t="s">
        <v>344</v>
      </c>
      <c r="C6" s="47" t="s">
        <v>343</v>
      </c>
      <c r="D6" s="51">
        <v>5323</v>
      </c>
    </row>
    <row r="7" spans="1:9" x14ac:dyDescent="0.25">
      <c r="A7" s="47" t="s">
        <v>315</v>
      </c>
      <c r="B7" s="47" t="s">
        <v>346</v>
      </c>
      <c r="C7" s="47" t="s">
        <v>345</v>
      </c>
      <c r="D7" s="51">
        <v>1195</v>
      </c>
    </row>
    <row r="8" spans="1:9" x14ac:dyDescent="0.25">
      <c r="A8" s="47" t="s">
        <v>297</v>
      </c>
      <c r="B8" s="47" t="s">
        <v>350</v>
      </c>
      <c r="C8" s="47" t="s">
        <v>345</v>
      </c>
      <c r="D8" s="51">
        <v>2437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A8D08E"/>
  </sheetPr>
  <dimension ref="A1:J38"/>
  <sheetViews>
    <sheetView zoomScale="110" workbookViewId="0">
      <selection activeCell="G21" sqref="G21"/>
    </sheetView>
  </sheetViews>
  <sheetFormatPr defaultColWidth="7" defaultRowHeight="15" x14ac:dyDescent="0.25"/>
  <cols>
    <col min="1" max="1" width="11.69921875" style="13" bestFit="1" customWidth="1"/>
    <col min="2" max="5" width="8.3984375" style="13" customWidth="1"/>
    <col min="6" max="6" width="8" style="13" bestFit="1" customWidth="1"/>
    <col min="7" max="7" width="12.5" style="13" bestFit="1" customWidth="1"/>
    <col min="8" max="10" width="14" style="13" bestFit="1" customWidth="1"/>
    <col min="11" max="16384" width="7" style="13"/>
  </cols>
  <sheetData>
    <row r="1" spans="1:6" ht="23.25" x14ac:dyDescent="0.35">
      <c r="A1" s="92" t="s">
        <v>351</v>
      </c>
      <c r="B1" s="92"/>
      <c r="C1" s="92"/>
      <c r="D1" s="92"/>
      <c r="E1" s="92"/>
    </row>
    <row r="2" spans="1:6" ht="23.25" x14ac:dyDescent="0.35">
      <c r="A2" s="93">
        <f ca="1">TODAY()</f>
        <v>45594</v>
      </c>
      <c r="B2" s="93"/>
      <c r="C2" s="93"/>
      <c r="D2" s="93"/>
      <c r="E2" s="93"/>
    </row>
    <row r="4" spans="1:6" ht="16.5" x14ac:dyDescent="0.3">
      <c r="A4" s="2" t="s">
        <v>352</v>
      </c>
      <c r="B4" s="2" t="s">
        <v>272</v>
      </c>
      <c r="C4" s="2" t="s">
        <v>273</v>
      </c>
      <c r="D4" s="2" t="s">
        <v>274</v>
      </c>
      <c r="E4" s="2" t="s">
        <v>275</v>
      </c>
      <c r="F4" s="58"/>
    </row>
    <row r="5" spans="1:6" ht="15.75" x14ac:dyDescent="0.25">
      <c r="A5" s="59" t="s">
        <v>353</v>
      </c>
      <c r="B5" s="60">
        <v>4520</v>
      </c>
      <c r="C5" s="60">
        <v>3620</v>
      </c>
      <c r="D5" s="60">
        <v>2560</v>
      </c>
      <c r="E5" s="60">
        <v>2750</v>
      </c>
      <c r="F5" s="58"/>
    </row>
    <row r="6" spans="1:6" ht="15.75" x14ac:dyDescent="0.25">
      <c r="A6" s="59" t="s">
        <v>354</v>
      </c>
      <c r="B6" s="60">
        <v>3220</v>
      </c>
      <c r="C6" s="60">
        <v>5230</v>
      </c>
      <c r="D6" s="60">
        <v>4550</v>
      </c>
      <c r="E6" s="60">
        <v>5400</v>
      </c>
      <c r="F6" s="58"/>
    </row>
    <row r="7" spans="1:6" ht="15.75" x14ac:dyDescent="0.25">
      <c r="A7" s="59" t="s">
        <v>355</v>
      </c>
      <c r="B7" s="60">
        <v>4560</v>
      </c>
      <c r="C7" s="60">
        <v>2320</v>
      </c>
      <c r="D7" s="60">
        <v>3220</v>
      </c>
      <c r="E7" s="60">
        <v>2320</v>
      </c>
      <c r="F7" s="58"/>
    </row>
    <row r="8" spans="1:6" ht="15.75" x14ac:dyDescent="0.25">
      <c r="A8" s="59" t="s">
        <v>356</v>
      </c>
      <c r="B8" s="60">
        <v>5600</v>
      </c>
      <c r="C8" s="60">
        <v>6510</v>
      </c>
      <c r="D8" s="60">
        <v>5660</v>
      </c>
      <c r="E8" s="60">
        <v>4500</v>
      </c>
      <c r="F8" s="58"/>
    </row>
    <row r="9" spans="1:6" ht="15.75" x14ac:dyDescent="0.25">
      <c r="A9" s="59" t="s">
        <v>357</v>
      </c>
      <c r="B9" s="60">
        <v>2330</v>
      </c>
      <c r="C9" s="60">
        <v>4520</v>
      </c>
      <c r="D9" s="60">
        <v>5500</v>
      </c>
      <c r="E9" s="60">
        <v>4510</v>
      </c>
    </row>
    <row r="21" spans="7:10" ht="15.75" x14ac:dyDescent="0.25">
      <c r="G21" s="82" t="s">
        <v>554</v>
      </c>
      <c r="H21" t="s">
        <v>561</v>
      </c>
      <c r="I21" t="s">
        <v>562</v>
      </c>
      <c r="J21" t="s">
        <v>563</v>
      </c>
    </row>
    <row r="22" spans="7:10" ht="15.75" x14ac:dyDescent="0.25">
      <c r="G22" s="83" t="s">
        <v>354</v>
      </c>
      <c r="H22" s="84">
        <v>3220</v>
      </c>
      <c r="I22" s="84">
        <v>5400</v>
      </c>
      <c r="J22" s="84">
        <v>4550</v>
      </c>
    </row>
    <row r="23" spans="7:10" ht="15.75" x14ac:dyDescent="0.25">
      <c r="G23" s="83" t="s">
        <v>357</v>
      </c>
      <c r="H23" s="84">
        <v>2330</v>
      </c>
      <c r="I23" s="84">
        <v>4510</v>
      </c>
      <c r="J23" s="84">
        <v>5500</v>
      </c>
    </row>
    <row r="24" spans="7:10" ht="15.75" x14ac:dyDescent="0.25">
      <c r="G24" s="83" t="s">
        <v>356</v>
      </c>
      <c r="H24" s="84">
        <v>5600</v>
      </c>
      <c r="I24" s="84">
        <v>4500</v>
      </c>
      <c r="J24" s="84">
        <v>5660</v>
      </c>
    </row>
    <row r="25" spans="7:10" ht="15.75" x14ac:dyDescent="0.25">
      <c r="G25" s="83" t="s">
        <v>353</v>
      </c>
      <c r="H25" s="84">
        <v>4520</v>
      </c>
      <c r="I25" s="84">
        <v>2750</v>
      </c>
      <c r="J25" s="84">
        <v>2560</v>
      </c>
    </row>
    <row r="26" spans="7:10" ht="15.75" x14ac:dyDescent="0.25">
      <c r="G26" s="83" t="s">
        <v>355</v>
      </c>
      <c r="H26" s="84">
        <v>4560</v>
      </c>
      <c r="I26" s="84">
        <v>2320</v>
      </c>
      <c r="J26" s="84">
        <v>3220</v>
      </c>
    </row>
    <row r="27" spans="7:10" ht="15.75" x14ac:dyDescent="0.25">
      <c r="G27" s="83" t="s">
        <v>555</v>
      </c>
      <c r="H27" s="84">
        <v>20230</v>
      </c>
      <c r="I27" s="84">
        <v>19480</v>
      </c>
      <c r="J27" s="84">
        <v>21490</v>
      </c>
    </row>
    <row r="28" spans="7:10" ht="15.75" x14ac:dyDescent="0.25">
      <c r="G28"/>
      <c r="H28"/>
      <c r="I28"/>
    </row>
    <row r="29" spans="7:10" ht="15.75" x14ac:dyDescent="0.25">
      <c r="G29"/>
      <c r="H29"/>
      <c r="I29"/>
    </row>
    <row r="30" spans="7:10" ht="15.75" x14ac:dyDescent="0.25">
      <c r="G30"/>
      <c r="H30"/>
      <c r="I30"/>
    </row>
    <row r="31" spans="7:10" ht="15.75" x14ac:dyDescent="0.25">
      <c r="G31"/>
      <c r="H31"/>
      <c r="I31"/>
    </row>
    <row r="32" spans="7:10" ht="15.75" x14ac:dyDescent="0.25">
      <c r="G32"/>
      <c r="H32"/>
      <c r="I32"/>
    </row>
    <row r="33" spans="7:9" ht="15.75" x14ac:dyDescent="0.25">
      <c r="G33"/>
      <c r="H33"/>
      <c r="I33"/>
    </row>
    <row r="34" spans="7:9" ht="15.75" x14ac:dyDescent="0.25">
      <c r="G34"/>
      <c r="H34"/>
      <c r="I34"/>
    </row>
    <row r="35" spans="7:9" ht="15.75" x14ac:dyDescent="0.25">
      <c r="G35"/>
      <c r="H35"/>
      <c r="I35"/>
    </row>
    <row r="36" spans="7:9" ht="15.75" x14ac:dyDescent="0.25">
      <c r="G36"/>
      <c r="H36"/>
      <c r="I36"/>
    </row>
    <row r="37" spans="7:9" ht="15.75" x14ac:dyDescent="0.25">
      <c r="G37"/>
      <c r="H37"/>
      <c r="I37"/>
    </row>
    <row r="38" spans="7:9" ht="15.75" x14ac:dyDescent="0.25">
      <c r="G38"/>
      <c r="H38"/>
      <c r="I38"/>
    </row>
  </sheetData>
  <mergeCells count="2">
    <mergeCell ref="A1:E1"/>
    <mergeCell ref="A2:E2"/>
  </mergeCells>
  <pageMargins left="0.75" right="0.75" top="1" bottom="1" header="0.5" footer="0.5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A8D08E"/>
  </sheetPr>
  <dimension ref="A1:G34"/>
  <sheetViews>
    <sheetView tabSelected="1" zoomScale="110" workbookViewId="0">
      <selection activeCell="J17" sqref="J17"/>
    </sheetView>
  </sheetViews>
  <sheetFormatPr defaultColWidth="7.19921875" defaultRowHeight="15" x14ac:dyDescent="0.25"/>
  <cols>
    <col min="1" max="1" width="15.3984375" style="6" customWidth="1"/>
    <col min="2" max="2" width="9.19921875" style="61" customWidth="1"/>
    <col min="3" max="3" width="8.8984375" style="62" customWidth="1"/>
    <col min="4" max="4" width="9.8984375" style="62" customWidth="1"/>
    <col min="5" max="5" width="9" style="62" bestFit="1" customWidth="1"/>
    <col min="6" max="6" width="9.8984375" style="62" bestFit="1" customWidth="1"/>
    <col min="7" max="7" width="7.19921875" style="62" bestFit="1" customWidth="1"/>
    <col min="8" max="8" width="7.19921875" style="6"/>
    <col min="9" max="9" width="21.796875" style="6" customWidth="1"/>
    <col min="10" max="16384" width="7.19921875" style="6"/>
  </cols>
  <sheetData>
    <row r="1" spans="1:7" x14ac:dyDescent="0.25">
      <c r="A1" s="63" t="s">
        <v>352</v>
      </c>
      <c r="B1" s="61" t="s">
        <v>358</v>
      </c>
      <c r="C1" s="61" t="s">
        <v>359</v>
      </c>
      <c r="D1" s="61" t="s">
        <v>360</v>
      </c>
      <c r="E1" s="61" t="s">
        <v>361</v>
      </c>
      <c r="F1" s="61" t="s">
        <v>362</v>
      </c>
      <c r="G1" s="61" t="s">
        <v>363</v>
      </c>
    </row>
    <row r="2" spans="1:7" x14ac:dyDescent="0.25">
      <c r="A2" s="6" t="s">
        <v>364</v>
      </c>
      <c r="B2" s="61">
        <v>3947</v>
      </c>
      <c r="C2" s="62">
        <v>557</v>
      </c>
      <c r="D2" s="62">
        <v>3863</v>
      </c>
      <c r="E2" s="62">
        <v>1117</v>
      </c>
      <c r="F2" s="62">
        <v>8237</v>
      </c>
      <c r="G2" s="62">
        <v>8690</v>
      </c>
    </row>
    <row r="3" spans="1:7" x14ac:dyDescent="0.25">
      <c r="A3" s="63" t="s">
        <v>365</v>
      </c>
      <c r="B3" s="61">
        <v>4411</v>
      </c>
      <c r="C3" s="62">
        <v>1042</v>
      </c>
      <c r="D3" s="62">
        <v>9355</v>
      </c>
      <c r="E3" s="62">
        <v>1100</v>
      </c>
      <c r="F3" s="62">
        <v>10185</v>
      </c>
      <c r="G3" s="62">
        <v>18749</v>
      </c>
    </row>
    <row r="4" spans="1:7" x14ac:dyDescent="0.25">
      <c r="A4" s="63" t="s">
        <v>366</v>
      </c>
      <c r="B4" s="61">
        <v>2521</v>
      </c>
      <c r="C4" s="62">
        <v>3072</v>
      </c>
      <c r="D4" s="62">
        <v>6702</v>
      </c>
      <c r="E4" s="62">
        <v>2116</v>
      </c>
      <c r="F4" s="62">
        <v>13452</v>
      </c>
      <c r="G4" s="62">
        <v>8046</v>
      </c>
    </row>
    <row r="5" spans="1:7" x14ac:dyDescent="0.25">
      <c r="A5" s="63" t="s">
        <v>367</v>
      </c>
      <c r="B5" s="61">
        <v>4752</v>
      </c>
      <c r="C5" s="62">
        <v>3755</v>
      </c>
      <c r="D5" s="62">
        <v>4415</v>
      </c>
      <c r="E5" s="62">
        <v>1089</v>
      </c>
      <c r="F5" s="62">
        <v>4404</v>
      </c>
      <c r="G5" s="62">
        <v>20114</v>
      </c>
    </row>
    <row r="6" spans="1:7" x14ac:dyDescent="0.25">
      <c r="A6" s="6" t="s">
        <v>368</v>
      </c>
      <c r="B6" s="61">
        <v>4964</v>
      </c>
      <c r="C6" s="62">
        <v>3152</v>
      </c>
      <c r="D6" s="62">
        <v>11601</v>
      </c>
      <c r="E6" s="62">
        <v>1122</v>
      </c>
      <c r="F6" s="62">
        <v>3170</v>
      </c>
      <c r="G6" s="62">
        <v>10733</v>
      </c>
    </row>
    <row r="7" spans="1:7" x14ac:dyDescent="0.25">
      <c r="A7" s="63" t="s">
        <v>369</v>
      </c>
      <c r="B7" s="61">
        <v>2327</v>
      </c>
      <c r="C7" s="62">
        <v>4056</v>
      </c>
      <c r="D7" s="62">
        <v>3726</v>
      </c>
      <c r="E7" s="62">
        <v>1135</v>
      </c>
      <c r="F7" s="62">
        <v>8817</v>
      </c>
      <c r="G7" s="62">
        <v>18524</v>
      </c>
    </row>
    <row r="8" spans="1:7" x14ac:dyDescent="0.25">
      <c r="A8" s="63" t="s">
        <v>370</v>
      </c>
      <c r="B8" s="61">
        <v>3967</v>
      </c>
      <c r="C8" s="62">
        <v>4906</v>
      </c>
      <c r="D8" s="62">
        <v>9007</v>
      </c>
      <c r="E8" s="62">
        <v>2113</v>
      </c>
      <c r="F8" s="62">
        <v>13090</v>
      </c>
      <c r="G8" s="62">
        <v>13953</v>
      </c>
    </row>
    <row r="9" spans="1:7" x14ac:dyDescent="0.25">
      <c r="A9" s="63" t="s">
        <v>371</v>
      </c>
      <c r="B9" s="61">
        <v>4670</v>
      </c>
      <c r="C9" s="62">
        <v>521</v>
      </c>
      <c r="D9" s="62">
        <v>4505</v>
      </c>
      <c r="E9" s="62">
        <v>1024</v>
      </c>
      <c r="F9" s="62">
        <v>3528</v>
      </c>
      <c r="G9" s="62">
        <v>15275</v>
      </c>
    </row>
    <row r="10" spans="1:7" x14ac:dyDescent="0.25">
      <c r="A10" s="63" t="s">
        <v>372</v>
      </c>
      <c r="B10" s="61">
        <v>3379</v>
      </c>
      <c r="C10" s="62">
        <v>3428</v>
      </c>
      <c r="D10" s="62">
        <v>3973</v>
      </c>
      <c r="E10" s="62">
        <v>1716</v>
      </c>
      <c r="F10" s="62">
        <v>4839</v>
      </c>
      <c r="G10" s="62">
        <v>13085</v>
      </c>
    </row>
    <row r="11" spans="1:7" x14ac:dyDescent="0.25">
      <c r="A11" s="6" t="s">
        <v>373</v>
      </c>
      <c r="B11" s="61">
        <v>5363</v>
      </c>
      <c r="C11" s="62">
        <v>1562</v>
      </c>
      <c r="D11" s="62">
        <v>2945</v>
      </c>
      <c r="E11" s="62">
        <v>1176</v>
      </c>
      <c r="F11" s="62">
        <v>9642</v>
      </c>
      <c r="G11" s="62">
        <v>13714</v>
      </c>
    </row>
    <row r="12" spans="1:7" x14ac:dyDescent="0.25">
      <c r="A12" s="6" t="s">
        <v>374</v>
      </c>
      <c r="B12" s="61">
        <v>3275</v>
      </c>
      <c r="C12" s="62">
        <v>2779</v>
      </c>
      <c r="D12" s="62">
        <v>7549</v>
      </c>
      <c r="E12" s="62">
        <v>1101</v>
      </c>
      <c r="F12" s="62">
        <v>5850</v>
      </c>
      <c r="G12" s="62">
        <v>15065</v>
      </c>
    </row>
    <row r="13" spans="1:7" x14ac:dyDescent="0.25">
      <c r="A13" s="63" t="s">
        <v>375</v>
      </c>
      <c r="B13" s="61">
        <v>3860</v>
      </c>
      <c r="C13" s="62">
        <v>3470</v>
      </c>
      <c r="D13" s="62">
        <v>3862</v>
      </c>
      <c r="E13" s="62">
        <v>1040</v>
      </c>
      <c r="F13" s="62">
        <v>10024</v>
      </c>
      <c r="G13" s="62">
        <v>18389</v>
      </c>
    </row>
    <row r="14" spans="1:7" x14ac:dyDescent="0.25">
      <c r="A14" s="63" t="s">
        <v>376</v>
      </c>
      <c r="B14" s="61">
        <v>4685</v>
      </c>
      <c r="C14" s="62">
        <v>1913</v>
      </c>
      <c r="D14" s="62">
        <v>4596</v>
      </c>
      <c r="E14" s="62">
        <v>1126</v>
      </c>
      <c r="F14" s="62">
        <v>5503</v>
      </c>
      <c r="G14" s="62">
        <v>10686</v>
      </c>
    </row>
    <row r="15" spans="1:7" x14ac:dyDescent="0.25">
      <c r="A15" s="6" t="s">
        <v>377</v>
      </c>
      <c r="B15" s="61">
        <v>4052</v>
      </c>
      <c r="C15" s="62">
        <v>2883</v>
      </c>
      <c r="D15" s="62">
        <v>2142</v>
      </c>
      <c r="E15" s="62">
        <v>2012</v>
      </c>
      <c r="F15" s="62">
        <v>13547</v>
      </c>
      <c r="G15" s="62">
        <v>21983</v>
      </c>
    </row>
    <row r="16" spans="1:7" x14ac:dyDescent="0.25">
      <c r="A16" s="63" t="s">
        <v>378</v>
      </c>
      <c r="B16" s="61">
        <v>5541</v>
      </c>
      <c r="C16" s="62">
        <v>4931</v>
      </c>
      <c r="D16" s="62">
        <v>8283</v>
      </c>
      <c r="E16" s="62">
        <v>1054</v>
      </c>
      <c r="F16" s="62">
        <v>9543</v>
      </c>
      <c r="G16" s="62">
        <v>11967</v>
      </c>
    </row>
    <row r="17" spans="1:7" x14ac:dyDescent="0.25">
      <c r="A17" s="63" t="s">
        <v>379</v>
      </c>
      <c r="B17" s="61">
        <v>5667</v>
      </c>
      <c r="C17" s="62">
        <v>4798</v>
      </c>
      <c r="D17" s="62">
        <v>8420</v>
      </c>
      <c r="E17" s="62">
        <v>1389</v>
      </c>
      <c r="F17" s="62">
        <v>10468</v>
      </c>
      <c r="G17" s="62">
        <v>12677</v>
      </c>
    </row>
    <row r="18" spans="1:7" x14ac:dyDescent="0.25">
      <c r="A18" s="63" t="s">
        <v>380</v>
      </c>
      <c r="B18" s="61">
        <v>4269</v>
      </c>
      <c r="C18" s="62">
        <v>4459</v>
      </c>
      <c r="D18" s="62">
        <v>2248</v>
      </c>
      <c r="E18" s="62">
        <v>1058</v>
      </c>
      <c r="F18" s="62">
        <v>6267</v>
      </c>
      <c r="G18" s="62">
        <v>14982</v>
      </c>
    </row>
    <row r="19" spans="1:7" x14ac:dyDescent="0.25">
      <c r="A19" s="63" t="s">
        <v>381</v>
      </c>
      <c r="B19" s="61">
        <v>3502</v>
      </c>
      <c r="C19" s="62">
        <v>4172</v>
      </c>
      <c r="D19" s="62">
        <v>11074</v>
      </c>
      <c r="E19" s="62">
        <v>1282</v>
      </c>
      <c r="F19" s="62">
        <v>2365</v>
      </c>
      <c r="G19" s="62">
        <v>9380</v>
      </c>
    </row>
    <row r="20" spans="1:7" x14ac:dyDescent="0.25">
      <c r="A20" s="63" t="s">
        <v>382</v>
      </c>
      <c r="B20" s="61">
        <v>5853</v>
      </c>
      <c r="C20" s="62">
        <v>2011</v>
      </c>
      <c r="D20" s="62">
        <v>3807</v>
      </c>
      <c r="E20" s="62">
        <v>1348</v>
      </c>
      <c r="F20" s="62">
        <v>11110</v>
      </c>
      <c r="G20" s="62">
        <v>18047</v>
      </c>
    </row>
    <row r="21" spans="1:7" x14ac:dyDescent="0.25">
      <c r="A21" s="63" t="s">
        <v>383</v>
      </c>
      <c r="B21" s="61">
        <v>2586</v>
      </c>
      <c r="C21" s="62">
        <v>2398</v>
      </c>
      <c r="D21" s="62">
        <v>2453</v>
      </c>
      <c r="E21" s="62">
        <v>1020</v>
      </c>
      <c r="F21" s="62">
        <v>4612</v>
      </c>
      <c r="G21" s="62">
        <v>20525</v>
      </c>
    </row>
    <row r="22" spans="1:7" x14ac:dyDescent="0.25">
      <c r="A22" s="63" t="s">
        <v>384</v>
      </c>
      <c r="B22" s="61">
        <v>5714</v>
      </c>
      <c r="C22" s="62">
        <v>4960</v>
      </c>
      <c r="D22" s="62">
        <v>11507</v>
      </c>
      <c r="E22" s="62">
        <v>1010</v>
      </c>
      <c r="F22" s="62">
        <v>6599</v>
      </c>
      <c r="G22" s="62">
        <v>11626</v>
      </c>
    </row>
    <row r="23" spans="1:7" x14ac:dyDescent="0.25">
      <c r="A23" s="63" t="s">
        <v>385</v>
      </c>
      <c r="B23" s="61">
        <v>5347</v>
      </c>
      <c r="C23" s="62">
        <v>4060</v>
      </c>
      <c r="D23" s="62">
        <v>7056</v>
      </c>
      <c r="E23" s="62">
        <v>1555</v>
      </c>
      <c r="F23" s="62">
        <v>5439</v>
      </c>
      <c r="G23" s="62">
        <v>15285</v>
      </c>
    </row>
    <row r="24" spans="1:7" x14ac:dyDescent="0.25">
      <c r="A24" s="6" t="s">
        <v>386</v>
      </c>
      <c r="B24" s="61">
        <v>4222</v>
      </c>
      <c r="C24" s="62">
        <v>3317</v>
      </c>
      <c r="D24" s="62">
        <v>5849</v>
      </c>
      <c r="E24" s="62">
        <v>2081</v>
      </c>
      <c r="F24" s="62">
        <v>10521</v>
      </c>
      <c r="G24" s="62">
        <v>18979</v>
      </c>
    </row>
    <row r="25" spans="1:7" x14ac:dyDescent="0.25">
      <c r="A25" s="63" t="s">
        <v>387</v>
      </c>
      <c r="B25" s="61">
        <v>5929</v>
      </c>
      <c r="C25" s="62">
        <v>3127</v>
      </c>
      <c r="D25" s="62">
        <v>7971</v>
      </c>
      <c r="E25" s="62">
        <v>1114</v>
      </c>
      <c r="F25" s="62">
        <v>2686</v>
      </c>
      <c r="G25" s="62">
        <v>24099</v>
      </c>
    </row>
    <row r="26" spans="1:7" x14ac:dyDescent="0.25">
      <c r="A26" s="63" t="s">
        <v>388</v>
      </c>
      <c r="B26" s="61">
        <v>4270</v>
      </c>
      <c r="C26" s="62">
        <v>4263</v>
      </c>
      <c r="D26" s="62">
        <v>4999</v>
      </c>
      <c r="E26" s="62">
        <v>1052</v>
      </c>
      <c r="F26" s="62">
        <v>2399</v>
      </c>
      <c r="G26" s="62">
        <v>8924</v>
      </c>
    </row>
    <row r="27" spans="1:7" x14ac:dyDescent="0.25">
      <c r="A27" s="63" t="s">
        <v>389</v>
      </c>
      <c r="B27" s="61">
        <v>5421</v>
      </c>
      <c r="C27" s="62">
        <v>4728</v>
      </c>
      <c r="D27" s="62">
        <v>7158</v>
      </c>
      <c r="E27" s="62">
        <v>1116</v>
      </c>
      <c r="F27" s="62">
        <v>4276</v>
      </c>
      <c r="G27" s="62">
        <v>13907</v>
      </c>
    </row>
    <row r="28" spans="1:7" x14ac:dyDescent="0.25">
      <c r="A28" s="63" t="s">
        <v>390</v>
      </c>
      <c r="B28" s="61">
        <v>3259</v>
      </c>
      <c r="C28" s="62">
        <v>3679</v>
      </c>
      <c r="D28" s="62">
        <v>8406</v>
      </c>
      <c r="E28" s="62">
        <v>2123</v>
      </c>
      <c r="F28" s="62">
        <v>14697</v>
      </c>
      <c r="G28" s="62">
        <v>16827</v>
      </c>
    </row>
    <row r="29" spans="1:7" x14ac:dyDescent="0.25">
      <c r="A29" s="6" t="s">
        <v>391</v>
      </c>
      <c r="B29" s="61">
        <v>2943</v>
      </c>
      <c r="C29" s="62">
        <v>3943</v>
      </c>
      <c r="D29" s="62">
        <v>11987</v>
      </c>
      <c r="E29" s="62">
        <v>1183</v>
      </c>
      <c r="F29" s="62">
        <v>3071</v>
      </c>
      <c r="G29" s="62">
        <v>11292</v>
      </c>
    </row>
    <row r="30" spans="1:7" x14ac:dyDescent="0.25">
      <c r="A30" s="6" t="s">
        <v>392</v>
      </c>
      <c r="B30" s="61">
        <v>5529</v>
      </c>
      <c r="C30" s="62">
        <v>4925</v>
      </c>
      <c r="D30" s="62">
        <v>3122</v>
      </c>
      <c r="E30" s="62">
        <v>1629</v>
      </c>
      <c r="F30" s="62">
        <v>14684</v>
      </c>
      <c r="G30" s="62">
        <v>20871</v>
      </c>
    </row>
    <row r="31" spans="1:7" x14ac:dyDescent="0.25">
      <c r="A31" s="63" t="s">
        <v>393</v>
      </c>
      <c r="B31" s="61">
        <v>2380</v>
      </c>
      <c r="C31" s="62">
        <v>3247</v>
      </c>
      <c r="D31" s="62">
        <v>11956</v>
      </c>
      <c r="E31" s="62">
        <v>1156</v>
      </c>
      <c r="F31" s="62">
        <v>3098</v>
      </c>
      <c r="G31" s="62">
        <v>8531</v>
      </c>
    </row>
    <row r="34" spans="1:1" x14ac:dyDescent="0.25">
      <c r="A34" s="64"/>
    </row>
  </sheetData>
  <pageMargins left="0.7" right="0.7" top="0.75" bottom="0.75" header="0.3" footer="0.3"/>
  <pageSetup paperSize="9" fitToWidth="0" fitToHeight="0" orientation="landscape"/>
  <tableParts count="1">
    <tablePart r:id="rId1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8DBEF54E-67BA-4500-B0C0-2EDC88F2A3C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Sparklines!A1:G1</xm:f>
              <xm:sqref>H1</xm:sqref>
            </x14:sparkline>
            <x14:sparkline>
              <xm:f>Sparklines!A2:G2</xm:f>
              <xm:sqref>H2</xm:sqref>
            </x14:sparkline>
            <x14:sparkline>
              <xm:f>Sparklines!A3:G3</xm:f>
              <xm:sqref>H3</xm:sqref>
            </x14:sparkline>
            <x14:sparkline>
              <xm:f>Sparklines!A4:G4</xm:f>
              <xm:sqref>H4</xm:sqref>
            </x14:sparkline>
            <x14:sparkline>
              <xm:f>Sparklines!A5:G5</xm:f>
              <xm:sqref>H5</xm:sqref>
            </x14:sparkline>
            <x14:sparkline>
              <xm:f>Sparklines!A6:G6</xm:f>
              <xm:sqref>H6</xm:sqref>
            </x14:sparkline>
            <x14:sparkline>
              <xm:f>Sparklines!A7:G7</xm:f>
              <xm:sqref>H7</xm:sqref>
            </x14:sparkline>
            <x14:sparkline>
              <xm:f>Sparklines!A8:G8</xm:f>
              <xm:sqref>H8</xm:sqref>
            </x14:sparkline>
            <x14:sparkline>
              <xm:f>Sparklines!A9:G9</xm:f>
              <xm:sqref>H9</xm:sqref>
            </x14:sparkline>
            <x14:sparkline>
              <xm:f>Sparklines!A10:G10</xm:f>
              <xm:sqref>H10</xm:sqref>
            </x14:sparkline>
            <x14:sparkline>
              <xm:f>Sparklines!A11:G11</xm:f>
              <xm:sqref>H11</xm:sqref>
            </x14:sparkline>
            <x14:sparkline>
              <xm:f>Sparklines!A12:G12</xm:f>
              <xm:sqref>H12</xm:sqref>
            </x14:sparkline>
            <x14:sparkline>
              <xm:f>Sparklines!A13:G13</xm:f>
              <xm:sqref>H13</xm:sqref>
            </x14:sparkline>
            <x14:sparkline>
              <xm:f>Sparklines!A14:G14</xm:f>
              <xm:sqref>H14</xm:sqref>
            </x14:sparkline>
            <x14:sparkline>
              <xm:f>Sparklines!A15:G15</xm:f>
              <xm:sqref>H15</xm:sqref>
            </x14:sparkline>
            <x14:sparkline>
              <xm:f>Sparklines!A16:G16</xm:f>
              <xm:sqref>H16</xm:sqref>
            </x14:sparkline>
            <x14:sparkline>
              <xm:f>Sparklines!A17:G17</xm:f>
              <xm:sqref>H17</xm:sqref>
            </x14:sparkline>
            <x14:sparkline>
              <xm:f>Sparklines!A18:G18</xm:f>
              <xm:sqref>H18</xm:sqref>
            </x14:sparkline>
            <x14:sparkline>
              <xm:f>Sparklines!A19:G19</xm:f>
              <xm:sqref>H19</xm:sqref>
            </x14:sparkline>
            <x14:sparkline>
              <xm:f>Sparklines!A20:G20</xm:f>
              <xm:sqref>H20</xm:sqref>
            </x14:sparkline>
            <x14:sparkline>
              <xm:f>Sparklines!A21:G21</xm:f>
              <xm:sqref>H21</xm:sqref>
            </x14:sparkline>
            <x14:sparkline>
              <xm:f>Sparklines!A22:G22</xm:f>
              <xm:sqref>H22</xm:sqref>
            </x14:sparkline>
            <x14:sparkline>
              <xm:f>Sparklines!A23:G23</xm:f>
              <xm:sqref>H23</xm:sqref>
            </x14:sparkline>
            <x14:sparkline>
              <xm:f>Sparklines!A24:G24</xm:f>
              <xm:sqref>H24</xm:sqref>
            </x14:sparkline>
            <x14:sparkline>
              <xm:f>Sparklines!A25:G25</xm:f>
              <xm:sqref>H25</xm:sqref>
            </x14:sparkline>
            <x14:sparkline>
              <xm:f>Sparklines!A26:G26</xm:f>
              <xm:sqref>H26</xm:sqref>
            </x14:sparkline>
            <x14:sparkline>
              <xm:f>Sparklines!A27:G27</xm:f>
              <xm:sqref>H27</xm:sqref>
            </x14:sparkline>
            <x14:sparkline>
              <xm:f>Sparklines!A28:G28</xm:f>
              <xm:sqref>H28</xm:sqref>
            </x14:sparkline>
            <x14:sparkline>
              <xm:f>Sparklines!A29:G29</xm:f>
              <xm:sqref>H29</xm:sqref>
            </x14:sparkline>
            <x14:sparkline>
              <xm:f>Sparklines!A30:G30</xm:f>
              <xm:sqref>H30</xm:sqref>
            </x14:sparkline>
            <x14:sparkline>
              <xm:f>Sparklines!A31:G31</xm:f>
              <xm:sqref>H31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d a R c W b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d a R c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W k X F k o i k e 4 D g A A A B E A A A A T A B w A R m 9 y b X V s Y X M v U 2 V j d G l v b j E u b S C i G A A o o B Q A A A A A A A A A A A A A A A A A A A A A A A A A A A A r T k 0 u y c z P U w i G 0 I b W A F B L A Q I t A B Q A A g A I A H W k X F m 7 Z 9 K P p A A A A P Y A A A A S A A A A A A A A A A A A A A A A A A A A A A B D b 2 5 m a W c v U G F j a 2 F n Z S 5 4 b W x Q S w E C L Q A U A A I A C A B 1 p F x Z D 8 r p q 6 Q A A A D p A A A A E w A A A A A A A A A A A A A A A A D w A A A A W 0 N v b n R l b n R f V H l w Z X N d L n h t b F B L A Q I t A B Q A A g A I A H W k X F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z 5 e a 3 W J 9 8 Q J i C p c F h G N T j A A A A A A I A A A A A A B B m A A A A A Q A A I A A A A N 1 O x h p O W I E U Q N N R X S z e u g h i o B y 1 z q / e s 6 0 a L Z N 4 p g V q A A A A A A 6 A A A A A A g A A I A A A A C B 5 M w w H 5 5 B o L S f v v y h e / a P Q B h 8 M z k k N 9 y p O r h 4 2 j P Z V U A A A A J t c J 2 3 u M D C J w o 0 2 3 n n n v I c b k O u J b 4 b r 8 I 8 f f z L O v y Z o W C v l S f i R q T f G / L M C Q T E H Q B v o 9 p 6 a D M n Z j I 5 x L v o c 3 7 q O I V E G c 6 K r N H 3 n N n w 9 G V L f Q A A A A A a z L 1 N n F l d X d A R L g L Z O K + H m o P o k / G 8 z x W o Q 9 A s M 1 x 2 d 9 T u c 1 B H N Z h Z Q A b s U Q R F l n z E y l 0 Y p I f u c u N R q I X D N U K g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9FF9DF5BCFFD42A0D5617B9D18FB89" ma:contentTypeVersion="4" ma:contentTypeDescription="Create a new document." ma:contentTypeScope="" ma:versionID="2841934f81bc4cfb900570f79c0532cd">
  <xsd:schema xmlns:xsd="http://www.w3.org/2001/XMLSchema" xmlns:xs="http://www.w3.org/2001/XMLSchema" xmlns:p="http://schemas.microsoft.com/office/2006/metadata/properties" xmlns:ns2="84d60d80-5f5b-4137-9f7f-aa35e391db8c" targetNamespace="http://schemas.microsoft.com/office/2006/metadata/properties" ma:root="true" ma:fieldsID="3a3ea369e37df7e9f5c63e773dc1f009" ns2:_="">
    <xsd:import namespace="84d60d80-5f5b-4137-9f7f-aa35e391db8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d60d80-5f5b-4137-9f7f-aa35e391db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349A8EA-C0D7-475B-8387-D90463D758C7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6852C49F-E698-4713-96B0-4D2413E9132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9C79389-DA5A-450D-A9C7-83EECC9CAC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d60d80-5f5b-4137-9f7f-aa35e391db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8C72FE5B-C55C-4229-B71A-733BF9A5181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Creating Tables</vt:lpstr>
      <vt:lpstr>Conditional Format</vt:lpstr>
      <vt:lpstr>IF Function</vt:lpstr>
      <vt:lpstr>Database Functions</vt:lpstr>
      <vt:lpstr>Unique</vt:lpstr>
      <vt:lpstr>SORT FUNCTION</vt:lpstr>
      <vt:lpstr>FILTER FUNCTION</vt:lpstr>
      <vt:lpstr>Charts</vt:lpstr>
      <vt:lpstr>Sparklines</vt:lpstr>
      <vt:lpstr>Pivot Table Diagram</vt:lpstr>
      <vt:lpstr>Data</vt:lpstr>
      <vt:lpstr>LAB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Karim Faz</dc:creator>
  <cp:lastModifiedBy>Manish Sharma</cp:lastModifiedBy>
  <dcterms:created xsi:type="dcterms:W3CDTF">2019-02-03T21:14:41Z</dcterms:created>
  <dcterms:modified xsi:type="dcterms:W3CDTF">2024-10-29T10:59:23Z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0x0101008D9FF9DF5BCFFD42A0D5617B9D18FB89</vt:lpwstr>
  </property>
  <property fmtid="{D5CDD505-2E9C-101B-9397-08002B2CF9AE}" pid="3" name="ICV">
    <vt:lpwstr>56a725d1c9a9429fb3efce302025043d</vt:lpwstr>
  </property>
</Properties>
</file>