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\Desktop\Credit_Risk_Analysis\"/>
    </mc:Choice>
  </mc:AlternateContent>
  <xr:revisionPtr revIDLastSave="0" documentId="8_{0F96398E-F961-462C-A7BE-33A5544591BA}" xr6:coauthVersionLast="47" xr6:coauthVersionMax="47" xr10:uidLastSave="{00000000-0000-0000-0000-000000000000}"/>
  <bookViews>
    <workbookView xWindow="-108" yWindow="-108" windowWidth="23256" windowHeight="12456" xr2:uid="{E0838522-378D-4A36-AAE8-C8664F63D85A}"/>
  </bookViews>
  <sheets>
    <sheet name="SKLEARN" sheetId="1" r:id="rId1"/>
    <sheet name="ALT 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2" l="1"/>
  <c r="K5" i="2"/>
  <c r="J5" i="2"/>
  <c r="I5" i="2"/>
  <c r="L3" i="1" l="1"/>
  <c r="L4" i="1"/>
  <c r="L4" i="2"/>
  <c r="L3" i="2"/>
  <c r="F6" i="2"/>
  <c r="F5" i="2"/>
  <c r="F4" i="2"/>
  <c r="J4" i="2" s="1"/>
  <c r="F3" i="2"/>
  <c r="J3" i="2" s="1"/>
  <c r="F2" i="2"/>
  <c r="F1" i="2"/>
  <c r="F6" i="1"/>
  <c r="F5" i="1"/>
  <c r="I3" i="1" s="1"/>
  <c r="F4" i="1"/>
  <c r="F3" i="1"/>
  <c r="J4" i="1" s="1"/>
  <c r="F2" i="1"/>
  <c r="I4" i="1" s="1"/>
  <c r="F1" i="1"/>
  <c r="L5" i="1" l="1"/>
  <c r="I5" i="1"/>
  <c r="F8" i="1"/>
  <c r="F9" i="1"/>
  <c r="K3" i="1" s="1"/>
  <c r="F9" i="2"/>
  <c r="K4" i="2" s="1"/>
  <c r="I4" i="2"/>
  <c r="F7" i="2"/>
  <c r="K3" i="2" s="1"/>
  <c r="I3" i="2"/>
  <c r="F7" i="1"/>
  <c r="K4" i="1" s="1"/>
  <c r="J3" i="1"/>
  <c r="J5" i="1" s="1"/>
  <c r="F8" i="2"/>
  <c r="K5" i="1" l="1"/>
</calcChain>
</file>

<file path=xl/sharedStrings.xml><?xml version="1.0" encoding="utf-8"?>
<sst xmlns="http://schemas.openxmlformats.org/spreadsheetml/2006/main" count="54" uniqueCount="31">
  <si>
    <t>Predicted FALSE</t>
  </si>
  <si>
    <t>Predicted TRUE</t>
  </si>
  <si>
    <t>Actually FALSE</t>
  </si>
  <si>
    <t>TN</t>
  </si>
  <si>
    <t>FP</t>
  </si>
  <si>
    <t>Actually TRUE</t>
  </si>
  <si>
    <t>FN</t>
  </si>
  <si>
    <t>TP</t>
  </si>
  <si>
    <t>Accuracy(ACC)</t>
  </si>
  <si>
    <t>Precision(PPV)</t>
  </si>
  <si>
    <t>Sensitivity(TPR)</t>
  </si>
  <si>
    <t>Specificity(TNR)</t>
  </si>
  <si>
    <t>Negative Predicted Value (NPV)</t>
  </si>
  <si>
    <t>Miss Rate(FNR)</t>
  </si>
  <si>
    <t>F1 score</t>
  </si>
  <si>
    <t xml:space="preserve"> &lt;= FP</t>
  </si>
  <si>
    <t xml:space="preserve"> &lt;= TP</t>
  </si>
  <si>
    <t xml:space="preserve">TN =&gt; </t>
  </si>
  <si>
    <t>FN =&gt;</t>
  </si>
  <si>
    <t xml:space="preserve">TP =&gt; </t>
  </si>
  <si>
    <t>FP =&gt;</t>
  </si>
  <si>
    <t xml:space="preserve"> &lt;= FN</t>
  </si>
  <si>
    <t xml:space="preserve"> &lt;= TN</t>
  </si>
  <si>
    <t>BALANCED ACCURACY SCORE</t>
  </si>
  <si>
    <t>PRECISION</t>
  </si>
  <si>
    <t>RECALL</t>
  </si>
  <si>
    <t>F1-SCORE</t>
  </si>
  <si>
    <t>SUPPORT</t>
  </si>
  <si>
    <t>BALANCED CLASSIFICATION REPORT</t>
  </si>
  <si>
    <t>F1 ALTERNATIVE SCORE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</si>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</sst>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 applyAlignment="1">
      <alignment horizontal="right" vertical="center" wrapText="1"/>
    </xf>
    <xf numFmtId="0" fontId="6" fillId="3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5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wrapText="1"/>
    </xf>
    <xf numFmtId="164" fontId="3" fillId="0" borderId="5" xfId="0" applyNumberFormat="1" applyFont="1" applyBorder="1"/>
    <xf numFmtId="0" fontId="7" fillId="0" borderId="0" xfId="0" applyFont="1"/>
    <xf numFmtId="0" fontId="3" fillId="0" borderId="5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ill="1"/>
    <xf numFmtId="0" fontId="7" fillId="6" borderId="0" xfId="0" applyFont="1" applyFill="1"/>
    <xf numFmtId="2" fontId="0" fillId="6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8CBB-2CDD-40F0-9317-B45414A8A548}">
  <dimension ref="A1:L9"/>
  <sheetViews>
    <sheetView tabSelected="1" workbookViewId="0">
      <selection activeCell="B7" sqref="B7"/>
    </sheetView>
  </sheetViews>
  <sheetFormatPr defaultRowHeight="14.4" x14ac:dyDescent="0.3"/>
  <cols>
    <col min="1" max="1" width="15.21875" customWidth="1"/>
    <col min="2" max="3" width="11.77734375" customWidth="1"/>
    <col min="4" max="4" width="18.109375" customWidth="1"/>
    <col min="5" max="5" width="37.21875" customWidth="1"/>
    <col min="6" max="6" width="8.88671875" style="8"/>
  </cols>
  <sheetData>
    <row r="1" spans="1:12" ht="35.4" thickBot="1" x14ac:dyDescent="0.4">
      <c r="A1" s="1"/>
      <c r="B1" s="2" t="s">
        <v>0</v>
      </c>
      <c r="C1" s="2" t="s">
        <v>1</v>
      </c>
      <c r="E1" s="21" t="s">
        <v>8</v>
      </c>
      <c r="F1" s="23">
        <f>SUM(C6,B5)/SUM(B5,C5,B6,C6)</f>
        <v>0.56774193548387097</v>
      </c>
      <c r="H1" s="26" t="s">
        <v>28</v>
      </c>
      <c r="I1" s="27"/>
      <c r="J1" s="27"/>
      <c r="K1" s="27"/>
      <c r="L1" s="27"/>
    </row>
    <row r="2" spans="1:12" ht="35.4" customHeight="1" thickBot="1" x14ac:dyDescent="0.4">
      <c r="A2" s="3" t="s">
        <v>2</v>
      </c>
      <c r="B2" s="5" t="s">
        <v>3</v>
      </c>
      <c r="C2" s="6" t="s">
        <v>4</v>
      </c>
      <c r="E2" s="21" t="s">
        <v>9</v>
      </c>
      <c r="F2" s="23">
        <f>C6/(C6+C5)</f>
        <v>0.99712023038156949</v>
      </c>
      <c r="H2" s="27"/>
      <c r="I2" s="28" t="s">
        <v>24</v>
      </c>
      <c r="J2" s="28" t="s">
        <v>25</v>
      </c>
      <c r="K2" s="28" t="s">
        <v>26</v>
      </c>
      <c r="L2" s="28" t="s">
        <v>27</v>
      </c>
    </row>
    <row r="3" spans="1:12" ht="35.4" customHeight="1" thickBot="1" x14ac:dyDescent="0.4">
      <c r="A3" s="3" t="s">
        <v>5</v>
      </c>
      <c r="B3" s="7" t="s">
        <v>6</v>
      </c>
      <c r="C3" s="4" t="s">
        <v>7</v>
      </c>
      <c r="E3" s="21" t="s">
        <v>10</v>
      </c>
      <c r="F3" s="23">
        <f>C6/(C6+B6)</f>
        <v>0.5668264733395697</v>
      </c>
      <c r="H3" s="27">
        <v>0</v>
      </c>
      <c r="I3" s="29">
        <f>F5</f>
        <v>9.7567495322106387E-3</v>
      </c>
      <c r="J3" s="29">
        <f>F4</f>
        <v>0.72277227722772275</v>
      </c>
      <c r="K3" s="29">
        <f>F9</f>
        <v>1.925359356455229E-2</v>
      </c>
      <c r="L3" s="27">
        <f>B5+C5</f>
        <v>101</v>
      </c>
    </row>
    <row r="4" spans="1:12" ht="35.4" customHeight="1" x14ac:dyDescent="0.35">
      <c r="E4" s="21" t="s">
        <v>11</v>
      </c>
      <c r="F4" s="23">
        <f>B5/(B5+C5)</f>
        <v>0.72277227722772275</v>
      </c>
      <c r="H4" s="27">
        <v>1</v>
      </c>
      <c r="I4" s="29">
        <f>F2</f>
        <v>0.99712023038156949</v>
      </c>
      <c r="J4" s="29">
        <f>F3</f>
        <v>0.5668264733395697</v>
      </c>
      <c r="K4" s="29">
        <f>F7</f>
        <v>0.72277928952175041</v>
      </c>
      <c r="L4" s="27">
        <f>B6+C6</f>
        <v>17104</v>
      </c>
    </row>
    <row r="5" spans="1:12" ht="35.4" customHeight="1" x14ac:dyDescent="0.35">
      <c r="A5" s="9" t="s">
        <v>17</v>
      </c>
      <c r="B5" s="10">
        <v>73</v>
      </c>
      <c r="C5" s="11">
        <v>28</v>
      </c>
      <c r="D5" s="12" t="s">
        <v>15</v>
      </c>
      <c r="E5" s="22" t="s">
        <v>12</v>
      </c>
      <c r="F5" s="23">
        <f>B5/(B5+B6)</f>
        <v>9.7567495322106387E-3</v>
      </c>
      <c r="H5" t="s">
        <v>30</v>
      </c>
      <c r="I5" s="30">
        <f>($L3*I3+$L4*I4)/($L3+$L4)</f>
        <v>0.99132402511764706</v>
      </c>
      <c r="J5" s="30">
        <f t="shared" ref="J5:K5" si="0">($L3*J3+$L4*J4)/($L3+$L4)</f>
        <v>0.56774193548387097</v>
      </c>
      <c r="K5" s="30">
        <f t="shared" si="0"/>
        <v>0.71864932176286189</v>
      </c>
      <c r="L5">
        <f>SUM(L3:L4)</f>
        <v>17205</v>
      </c>
    </row>
    <row r="6" spans="1:12" ht="35.4" customHeight="1" x14ac:dyDescent="0.35">
      <c r="A6" s="9" t="s">
        <v>18</v>
      </c>
      <c r="B6" s="13">
        <v>7409</v>
      </c>
      <c r="C6" s="14">
        <v>9695</v>
      </c>
      <c r="D6" s="12" t="s">
        <v>16</v>
      </c>
      <c r="E6" s="21" t="s">
        <v>13</v>
      </c>
      <c r="F6" s="23">
        <f>B6/(B6+C6)</f>
        <v>0.4331735266604303</v>
      </c>
    </row>
    <row r="7" spans="1:12" ht="35.4" customHeight="1" x14ac:dyDescent="0.35">
      <c r="E7" s="21" t="s">
        <v>14</v>
      </c>
      <c r="F7" s="23">
        <f>2*(F2*F3)/(F2+F3)</f>
        <v>0.72277928952175041</v>
      </c>
      <c r="K7" s="30"/>
    </row>
    <row r="8" spans="1:12" ht="34.200000000000003" customHeight="1" x14ac:dyDescent="0.35">
      <c r="E8" s="21" t="s">
        <v>23</v>
      </c>
      <c r="F8" s="23">
        <f>(F3+F4)/2</f>
        <v>0.64479937528364628</v>
      </c>
    </row>
    <row r="9" spans="1:12" ht="18" x14ac:dyDescent="0.35">
      <c r="E9" s="25" t="s">
        <v>29</v>
      </c>
      <c r="F9" s="23">
        <f>2*(F4*F5)/(F4+F5)</f>
        <v>1.925359356455229E-2</v>
      </c>
      <c r="H9" s="23"/>
    </row>
  </sheetData>
  <pageMargins left="0.7" right="0.7" top="0.75" bottom="0.75" header="0.3" footer="0.3"/>
  <pageSetup orientation="portrait" r:id="rId1"/>
  <ignoredErrors>
    <ignoredError sqref="F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1C9D-BF13-4B3B-B2EB-2A1AA95D649D}">
  <dimension ref="A1:M9"/>
  <sheetViews>
    <sheetView topLeftCell="A4" workbookViewId="0">
      <selection activeCell="H5" sqref="H5"/>
    </sheetView>
  </sheetViews>
  <sheetFormatPr defaultRowHeight="14.4" x14ac:dyDescent="0.3"/>
  <cols>
    <col min="1" max="1" width="15.21875" customWidth="1"/>
    <col min="2" max="3" width="11.77734375" customWidth="1"/>
    <col min="4" max="4" width="18.109375" customWidth="1"/>
    <col min="5" max="5" width="37.21875" customWidth="1"/>
    <col min="6" max="6" width="10.44140625" customWidth="1"/>
  </cols>
  <sheetData>
    <row r="1" spans="1:13" ht="34.799999999999997" x14ac:dyDescent="0.35">
      <c r="A1" s="15"/>
      <c r="B1" s="16" t="s">
        <v>1</v>
      </c>
      <c r="C1" s="16" t="s">
        <v>0</v>
      </c>
      <c r="E1" s="21" t="s">
        <v>8</v>
      </c>
      <c r="F1" s="23">
        <f>SUM(B5,C6)/SUM(C6,B6,C5,B5)</f>
        <v>0.62133333333333329</v>
      </c>
      <c r="H1" s="26" t="s">
        <v>28</v>
      </c>
      <c r="I1" s="27"/>
      <c r="J1" s="27"/>
      <c r="K1" s="27"/>
      <c r="L1" s="27"/>
    </row>
    <row r="2" spans="1:13" ht="35.4" customHeight="1" x14ac:dyDescent="0.35">
      <c r="A2" s="16" t="s">
        <v>5</v>
      </c>
      <c r="B2" s="17" t="s">
        <v>7</v>
      </c>
      <c r="C2" s="18" t="s">
        <v>6</v>
      </c>
      <c r="E2" s="21" t="s">
        <v>9</v>
      </c>
      <c r="F2" s="23">
        <f>B5/(B5+B6)</f>
        <v>0.83452593917710194</v>
      </c>
      <c r="H2" s="27"/>
      <c r="I2" s="28" t="s">
        <v>24</v>
      </c>
      <c r="J2" s="28" t="s">
        <v>25</v>
      </c>
      <c r="K2" s="28" t="s">
        <v>26</v>
      </c>
      <c r="L2" s="28" t="s">
        <v>27</v>
      </c>
      <c r="M2" s="24"/>
    </row>
    <row r="3" spans="1:13" ht="35.4" customHeight="1" x14ac:dyDescent="0.35">
      <c r="A3" s="16" t="s">
        <v>2</v>
      </c>
      <c r="B3" s="19" t="s">
        <v>4</v>
      </c>
      <c r="C3" s="20" t="s">
        <v>3</v>
      </c>
      <c r="E3" s="21" t="s">
        <v>10</v>
      </c>
      <c r="F3" s="23">
        <f>B5/(B5+C5)</f>
        <v>0.63991769547325106</v>
      </c>
      <c r="H3" s="27">
        <v>0</v>
      </c>
      <c r="I3" s="29">
        <f>F2</f>
        <v>0.83452593917710194</v>
      </c>
      <c r="J3" s="29">
        <f>F3</f>
        <v>0.63991769547325106</v>
      </c>
      <c r="K3" s="29">
        <f>F7</f>
        <v>0.72437888198757749</v>
      </c>
      <c r="L3" s="27">
        <f>B5+C5</f>
        <v>5832</v>
      </c>
    </row>
    <row r="4" spans="1:13" ht="35.4" customHeight="1" x14ac:dyDescent="0.35">
      <c r="E4" s="21" t="s">
        <v>11</v>
      </c>
      <c r="F4" s="23">
        <f>C6/(C6+B6)</f>
        <v>0.55635491606714627</v>
      </c>
      <c r="H4" s="27">
        <v>1</v>
      </c>
      <c r="I4" s="29">
        <f>F5</f>
        <v>0.30647291941875826</v>
      </c>
      <c r="J4" s="29">
        <f>F4</f>
        <v>0.55635491606714627</v>
      </c>
      <c r="K4" s="29">
        <f>F9</f>
        <v>0.3952299829642249</v>
      </c>
      <c r="L4" s="27">
        <f>B6+C6</f>
        <v>1668</v>
      </c>
    </row>
    <row r="5" spans="1:13" ht="35.4" customHeight="1" x14ac:dyDescent="0.35">
      <c r="A5" s="9" t="s">
        <v>19</v>
      </c>
      <c r="B5" s="14">
        <v>3732</v>
      </c>
      <c r="C5" s="13">
        <v>2100</v>
      </c>
      <c r="D5" s="12" t="s">
        <v>21</v>
      </c>
      <c r="E5" s="22" t="s">
        <v>12</v>
      </c>
      <c r="F5" s="23">
        <f>C6/(C6+C5)</f>
        <v>0.30647291941875826</v>
      </c>
      <c r="H5" t="s">
        <v>30</v>
      </c>
      <c r="I5" s="30">
        <f>($L3*I3+$L4*I4)/($L3+$L4)</f>
        <v>0.7170869475828463</v>
      </c>
      <c r="J5" s="30">
        <f t="shared" ref="J5:K5" si="0">($L3*J3+$L4*J4)/($L3+$L4)</f>
        <v>0.62133333333333329</v>
      </c>
      <c r="K5" s="30">
        <f t="shared" si="0"/>
        <v>0.65117616684478397</v>
      </c>
      <c r="L5">
        <f>SUM(L3:L4)</f>
        <v>7500</v>
      </c>
    </row>
    <row r="6" spans="1:13" ht="35.4" customHeight="1" x14ac:dyDescent="0.35">
      <c r="A6" s="9" t="s">
        <v>20</v>
      </c>
      <c r="B6" s="11">
        <v>740</v>
      </c>
      <c r="C6" s="10">
        <v>928</v>
      </c>
      <c r="D6" s="12" t="s">
        <v>22</v>
      </c>
      <c r="E6" s="21" t="s">
        <v>13</v>
      </c>
      <c r="F6" s="23">
        <f>C5/(C5+B5)</f>
        <v>0.360082304526749</v>
      </c>
    </row>
    <row r="7" spans="1:13" ht="35.4" customHeight="1" x14ac:dyDescent="0.35">
      <c r="E7" s="21" t="s">
        <v>14</v>
      </c>
      <c r="F7" s="23">
        <f>(2*F2*F3)/(F2+F3)</f>
        <v>0.72437888198757749</v>
      </c>
    </row>
    <row r="8" spans="1:13" ht="34.200000000000003" customHeight="1" x14ac:dyDescent="0.35">
      <c r="E8" s="21" t="s">
        <v>23</v>
      </c>
      <c r="F8" s="23">
        <f>(F3+F4)/2</f>
        <v>0.59813630577019872</v>
      </c>
    </row>
    <row r="9" spans="1:13" ht="18" x14ac:dyDescent="0.35">
      <c r="E9" s="25" t="s">
        <v>29</v>
      </c>
      <c r="F9" s="23">
        <f>2*(F4*F5)/(F4+F5)</f>
        <v>0.3952299829642249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SKLEARN</vt:lpstr>
      <vt:lpstr>ALT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McMills</dc:creator>
  <cp:lastModifiedBy>Manja McMills</cp:lastModifiedBy>
  <dcterms:created xsi:type="dcterms:W3CDTF">2022-10-06T20:49:15Z</dcterms:created>
  <dcterms:modified xsi:type="dcterms:W3CDTF">2022-10-17T02:42:15Z</dcterms:modified>
</cp:coreProperties>
</file>