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filterPrivacy="1" defaultThemeVersion="124226"/>
  <xr:revisionPtr revIDLastSave="0" documentId="13_ncr:1_{6065D7B4-324D-244B-941D-4F832F6D06CB}" xr6:coauthVersionLast="45" xr6:coauthVersionMax="45" xr10:uidLastSave="{00000000-0000-0000-0000-000000000000}"/>
  <bookViews>
    <workbookView xWindow="29940" yWindow="-1740" windowWidth="33540" windowHeight="18740" xr2:uid="{00000000-000D-0000-FFFF-FFFF00000000}"/>
  </bookViews>
  <sheets>
    <sheet name="Investment" sheetId="1" r:id="rId1"/>
    <sheet name="Holiday" sheetId="2" r:id="rId2"/>
  </sheets>
  <definedNames>
    <definedName name="FirstPayOutDate">Investment!$A$30</definedName>
    <definedName name="fpdate">Investment!$B$16</definedName>
    <definedName name="Investment">Investment!$F$16</definedName>
    <definedName name="LastMonthly1">Investment!$B$20</definedName>
    <definedName name="LastMonthly2">Investment!$F$20</definedName>
    <definedName name="Monthly1">Investment!$B$19</definedName>
    <definedName name="Monthly2">Investment!$F$19</definedName>
    <definedName name="MonthsCounter">(Investment!$B$21)*12</definedName>
    <definedName name="October_30__2020">Investment!$A$30</definedName>
    <definedName name="PayOutPeriod1">Investment!$B$21</definedName>
    <definedName name="PayOutPeriod2">Investment!$F$21</definedName>
    <definedName name="rate">Investment!$D$23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A149" i="1" l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D30" i="1"/>
  <c r="C89" i="1"/>
  <c r="C81" i="1"/>
  <c r="C73" i="1"/>
  <c r="C65" i="1"/>
  <c r="C57" i="1"/>
  <c r="C49" i="1"/>
  <c r="C41" i="1"/>
  <c r="C33" i="1"/>
  <c r="C31" i="1"/>
  <c r="C88" i="1"/>
  <c r="C80" i="1"/>
  <c r="C72" i="1"/>
  <c r="C64" i="1"/>
  <c r="C56" i="1"/>
  <c r="C48" i="1"/>
  <c r="C40" i="1"/>
  <c r="C32" i="1"/>
  <c r="C87" i="1"/>
  <c r="C79" i="1"/>
  <c r="C71" i="1"/>
  <c r="C63" i="1"/>
  <c r="C55" i="1"/>
  <c r="C47" i="1"/>
  <c r="C39" i="1"/>
  <c r="C86" i="1"/>
  <c r="C78" i="1"/>
  <c r="C70" i="1"/>
  <c r="C62" i="1"/>
  <c r="C54" i="1"/>
  <c r="C46" i="1"/>
  <c r="C38" i="1"/>
  <c r="C66" i="1"/>
  <c r="C85" i="1"/>
  <c r="C77" i="1"/>
  <c r="C69" i="1"/>
  <c r="C61" i="1"/>
  <c r="C53" i="1"/>
  <c r="C45" i="1"/>
  <c r="C37" i="1"/>
  <c r="C74" i="1"/>
  <c r="C34" i="1"/>
  <c r="C84" i="1"/>
  <c r="C76" i="1"/>
  <c r="C68" i="1"/>
  <c r="C60" i="1"/>
  <c r="C52" i="1"/>
  <c r="C44" i="1"/>
  <c r="C36" i="1"/>
  <c r="C58" i="1"/>
  <c r="C42" i="1"/>
  <c r="C83" i="1"/>
  <c r="C75" i="1"/>
  <c r="C67" i="1"/>
  <c r="C59" i="1"/>
  <c r="C51" i="1"/>
  <c r="C43" i="1"/>
  <c r="C35" i="1"/>
  <c r="C82" i="1"/>
  <c r="C50" i="1"/>
  <c r="C30" i="1"/>
  <c r="C113" i="1"/>
  <c r="C105" i="1"/>
  <c r="C97" i="1"/>
  <c r="C112" i="1"/>
  <c r="C104" i="1"/>
  <c r="C96" i="1"/>
  <c r="C98" i="1"/>
  <c r="C111" i="1"/>
  <c r="C103" i="1"/>
  <c r="C95" i="1"/>
  <c r="C90" i="1"/>
  <c r="C110" i="1"/>
  <c r="C102" i="1"/>
  <c r="C94" i="1"/>
  <c r="C109" i="1"/>
  <c r="C101" i="1"/>
  <c r="C93" i="1"/>
  <c r="C108" i="1"/>
  <c r="C100" i="1"/>
  <c r="C92" i="1"/>
  <c r="C107" i="1"/>
  <c r="C99" i="1"/>
  <c r="C91" i="1"/>
  <c r="C106" i="1"/>
  <c r="B26" i="1" l="1"/>
  <c r="D24" i="1" s="1"/>
</calcChain>
</file>

<file path=xl/sharedStrings.xml><?xml version="1.0" encoding="utf-8"?>
<sst xmlns="http://schemas.openxmlformats.org/spreadsheetml/2006/main" count="157" uniqueCount="34">
  <si>
    <t>Payout Amount</t>
  </si>
  <si>
    <t>Payout Period</t>
  </si>
  <si>
    <t>whole dollar amount</t>
  </si>
  <si>
    <t>1 to 10 years</t>
  </si>
  <si>
    <t>Payout Date</t>
  </si>
  <si>
    <t>Investment Date</t>
  </si>
  <si>
    <t>Assume business day</t>
  </si>
  <si>
    <t>Monthly Payout Amount</t>
  </si>
  <si>
    <t>Investment Amount</t>
  </si>
  <si>
    <t>Investment 1</t>
  </si>
  <si>
    <t>Investment 2</t>
  </si>
  <si>
    <t>Last Payout Amount</t>
  </si>
  <si>
    <t>PV</t>
  </si>
  <si>
    <t>Annual Compounded Rate</t>
  </si>
  <si>
    <t>NPV1</t>
  </si>
  <si>
    <t>NPV2</t>
  </si>
  <si>
    <t>Each investment has it own "Monthly Payout Amount", "Last Payout Amount" and "Payout Period".</t>
  </si>
  <si>
    <t>NPV1 - NPV2</t>
  </si>
  <si>
    <t/>
  </si>
  <si>
    <t>Other Grading Criteria: Payout Amount [10 points]; PV [10 points]; Display [10 points]</t>
  </si>
  <si>
    <r>
      <t xml:space="preserve">All </t>
    </r>
    <r>
      <rPr>
        <b/>
        <sz val="12"/>
        <color rgb="FF00B050"/>
        <rFont val="Calibri"/>
        <family val="2"/>
        <scheme val="minor"/>
      </rPr>
      <t>GREEN</t>
    </r>
    <r>
      <rPr>
        <b/>
        <sz val="12"/>
        <color theme="3" tint="-0.499984740745262"/>
        <rFont val="Calibri"/>
        <family val="2"/>
        <scheme val="minor"/>
      </rPr>
      <t xml:space="preserve"> cells except "Payout Period" are free inputs without validation. Each "Payout Period" only accepts 1..10 (use Excel Data Validation).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</si>
  <si>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 xml:space="preserve">Fill in formulas for the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such that when input changes, all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will be updated automatically.</t>
    </r>
  </si>
  <si>
    <r>
      <t>"Payout Date" should follow the MODIFIED FOLLOWING rule in Money Market.</t>
    </r>
    <r>
      <rPr>
        <b/>
        <sz val="12"/>
        <color rgb="FFFF0000"/>
        <rFont val="Calibri"/>
        <family val="2"/>
        <scheme val="minor"/>
      </rPr>
      <t xml:space="preserve"> [50 points]</t>
    </r>
  </si>
  <si>
    <r>
      <t>On the right, there is table illustrating the NPVs of both investments as the "Annual Compounded Rate" varies. You can fill in formulas or use the "Data Table" function in Excel.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</si>
  <si>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Chart the NPVs against the Annual Compounded Rate.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</si>
  <si>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Set up the Solver to calculate the "Annual Compounded Rate" so that both investments will have the same NPV.</t>
    </r>
    <r>
      <rPr>
        <b/>
        <sz val="12"/>
        <color rgb="FFFF0000"/>
        <rFont val="Calibri"/>
        <family val="2"/>
        <scheme val="minor"/>
      </rPr>
      <t xml:space="preserve"> [5 points]</t>
    </r>
  </si>
  <si>
    <t>Compare 2 Investments Exercise</t>
  </si>
  <si>
    <t>Assignment Objective</t>
    <phoneticPr fontId="0" type="noConversion"/>
  </si>
  <si>
    <t>This to test the students understanding of:</t>
    <phoneticPr fontId="0" type="noConversion"/>
  </si>
  <si>
    <t>-&gt; how to build up Financial Model using Excel spreadsheet (no VBA Programming is required)</t>
    <phoneticPr fontId="0" type="noConversion"/>
  </si>
  <si>
    <t>-&gt; the basic principle of time value of money and interest calculation methodology</t>
    <phoneticPr fontId="0" type="noConversion"/>
  </si>
  <si>
    <t>Question Requirements</t>
    <phoneticPr fontId="0" type="noConversion"/>
  </si>
  <si>
    <t>Done</t>
  </si>
  <si>
    <t xml:space="preserve">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</si>
</sst>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&quot;$&quot;#,##0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8"/>
      <color theme="1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2" borderId="0" xfId="0" applyNumberFormat="1" applyFont="1" applyFill="1"/>
    <xf numFmtId="0" fontId="3" fillId="2" borderId="0" xfId="0" applyFont="1" applyFill="1"/>
    <xf numFmtId="164" fontId="0" fillId="3" borderId="0" xfId="0" applyNumberFormat="1" applyFill="1"/>
    <xf numFmtId="14" fontId="0" fillId="0" borderId="0" xfId="0" applyNumberFormat="1"/>
    <xf numFmtId="166" fontId="0" fillId="3" borderId="0" xfId="0" applyNumberFormat="1" applyFill="1"/>
    <xf numFmtId="166" fontId="0" fillId="0" borderId="0" xfId="0" applyNumberFormat="1"/>
    <xf numFmtId="4" fontId="0" fillId="0" borderId="0" xfId="0" applyNumberFormat="1"/>
    <xf numFmtId="2" fontId="0" fillId="0" borderId="0" xfId="0" applyNumberFormat="1"/>
    <xf numFmtId="164" fontId="3" fillId="2" borderId="0" xfId="0" applyNumberFormat="1" applyFont="1" applyFill="1"/>
    <xf numFmtId="166" fontId="3" fillId="2" borderId="0" xfId="0" applyNumberFormat="1" applyFont="1" applyFill="1"/>
    <xf numFmtId="0" fontId="5" fillId="0" borderId="0" xfId="0" applyFont="1"/>
    <xf numFmtId="0" fontId="6" fillId="4" borderId="0" xfId="0" applyFont="1" applyFill="1"/>
    <xf numFmtId="0" fontId="2" fillId="5" borderId="0" xfId="0" applyFont="1" applyFill="1"/>
    <xf numFmtId="10" fontId="3" fillId="2" borderId="0" xfId="0" applyNumberFormat="1" applyFont="1" applyFill="1"/>
    <xf numFmtId="0" fontId="2" fillId="4" borderId="0" xfId="0" applyFont="1" applyFill="1" applyAlignment="1">
      <alignment horizontal="right"/>
    </xf>
    <xf numFmtId="10" fontId="0" fillId="6" borderId="0" xfId="0" applyNumberFormat="1" applyFill="1"/>
    <xf numFmtId="0" fontId="6" fillId="4" borderId="0" xfId="0" applyFont="1" applyFill="1" applyAlignment="1">
      <alignment horizontal="right"/>
    </xf>
    <xf numFmtId="0" fontId="7" fillId="0" borderId="0" xfId="0" applyFont="1"/>
    <xf numFmtId="0" fontId="12" fillId="0" borderId="0" xfId="0" applyFont="1"/>
    <xf numFmtId="0" fontId="13" fillId="7" borderId="0" xfId="0" applyFont="1" applyFill="1"/>
    <xf numFmtId="0" fontId="14" fillId="7" borderId="0" xfId="0" applyFont="1" applyFill="1"/>
    <xf numFmtId="0" fontId="14" fillId="7" borderId="0" xfId="0" quotePrefix="1" applyFont="1" applyFill="1"/>
    <xf numFmtId="0" fontId="0" fillId="7" borderId="0" xfId="0" applyFill="1"/>
    <xf numFmtId="0" fontId="1" fillId="7" borderId="0" xfId="0" applyFont="1" applyFill="1"/>
    <xf numFmtId="0" fontId="8" fillId="7" borderId="0" xfId="0" applyFont="1" applyFill="1"/>
    <xf numFmtId="0" fontId="10" fillId="7" borderId="0" xfId="0" applyFont="1" applyFill="1"/>
    <xf numFmtId="0" fontId="2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25</xdr:row>
      <xdr:rowOff>7938</xdr:rowOff>
    </xdr:from>
    <xdr:to>
      <xdr:col>19</xdr:col>
      <xdr:colOff>318469</xdr:colOff>
      <xdr:row>43</xdr:row>
      <xdr:rowOff>186242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23FCC5-2B33-49F8-BC09-3028601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0375" y="4445001"/>
          <a:ext cx="4596782" cy="3615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tabSelected="1" topLeftCell="A32" zoomScale="125" zoomScaleNormal="125" workbookViewId="0">
      <selection activeCell="D46" sqref="D46"/>
    </sheetView>
  </sheetViews>
  <sheetFormatPr baseColWidth="10" defaultColWidth="8.83203125" defaultRowHeight="15" x14ac:dyDescent="0.2"/>
  <cols>
    <col min="1" max="1" width="26.1640625" customWidth="1"/>
    <col min="2" max="2" width="20.33203125" customWidth="1"/>
    <col min="3" max="3" width="17.1640625" customWidth="1"/>
    <col min="4" max="4" width="21.83203125" customWidth="1"/>
    <col min="5" max="5" width="25.83203125" customWidth="1"/>
    <col min="6" max="6" width="18.83203125" customWidth="1"/>
    <col min="7" max="7" width="18.5" customWidth="1"/>
    <col min="9" max="9" width="24" customWidth="1"/>
    <col min="10" max="10" width="12.5" bestFit="1" customWidth="1"/>
    <col min="11" max="11" width="13" customWidth="1"/>
  </cols>
  <sheetData>
    <row r="1" spans="1:10" ht="24" x14ac:dyDescent="0.3">
      <c r="A1" s="23" t="s">
        <v>26</v>
      </c>
      <c r="I1" t="s">
        <v>9</v>
      </c>
      <c r="J1" t="s">
        <v>10</v>
      </c>
    </row>
    <row r="2" spans="1:10" ht="16" x14ac:dyDescent="0.2">
      <c r="A2" s="24" t="s">
        <v>27</v>
      </c>
      <c r="B2" s="27"/>
      <c r="C2" s="27"/>
      <c r="D2" s="27"/>
      <c r="E2" s="27"/>
      <c r="F2" s="27"/>
      <c r="G2" s="27"/>
      <c r="H2" s="27"/>
      <c r="I2" s="27"/>
    </row>
    <row r="3" spans="1:10" ht="16" x14ac:dyDescent="0.2">
      <c r="A3" s="25" t="s">
        <v>28</v>
      </c>
      <c r="B3" s="27"/>
      <c r="C3" s="27"/>
      <c r="D3" s="27"/>
      <c r="E3" s="27"/>
      <c r="F3" s="27"/>
      <c r="G3" s="27"/>
      <c r="H3" s="27"/>
      <c r="I3" s="27"/>
    </row>
    <row r="4" spans="1:10" ht="16" x14ac:dyDescent="0.2">
      <c r="A4" s="26" t="s">
        <v>29</v>
      </c>
      <c r="B4" s="27"/>
      <c r="C4" s="27"/>
      <c r="D4" s="27"/>
      <c r="E4" s="27"/>
      <c r="F4" s="27"/>
      <c r="G4" s="27"/>
      <c r="H4" s="27"/>
      <c r="I4" s="27"/>
    </row>
    <row r="5" spans="1:10" ht="16" x14ac:dyDescent="0.2">
      <c r="A5" s="26" t="s">
        <v>30</v>
      </c>
      <c r="B5" s="27"/>
      <c r="C5" s="27"/>
      <c r="D5" s="27"/>
      <c r="E5" s="27"/>
      <c r="F5" s="27"/>
      <c r="G5" s="27"/>
      <c r="H5" s="27"/>
      <c r="I5" s="27"/>
    </row>
    <row r="6" spans="1:10" s="2" customFormat="1" ht="19" x14ac:dyDescent="0.25">
      <c r="A6" s="24" t="s">
        <v>31</v>
      </c>
      <c r="B6" s="28"/>
      <c r="C6" s="28"/>
      <c r="D6" s="28"/>
      <c r="E6" s="28"/>
      <c r="F6" s="28"/>
      <c r="G6" s="28"/>
      <c r="H6" s="28"/>
      <c r="I6" s="28"/>
    </row>
    <row r="7" spans="1:10" ht="16" x14ac:dyDescent="0.2">
      <c r="A7" s="29" t="s">
        <v>16</v>
      </c>
      <c r="B7" s="27"/>
      <c r="C7" s="27"/>
      <c r="D7" s="27"/>
      <c r="E7" s="27"/>
      <c r="F7" s="27"/>
      <c r="G7" s="27"/>
      <c r="H7" s="27"/>
      <c r="I7" s="27"/>
    </row>
    <row r="8" spans="1:10" ht="16" x14ac:dyDescent="0.2">
      <c r="A8" s="29" t="s">
        <v>20</v>
      </c>
      <c r="B8" s="27"/>
      <c r="C8" s="27"/>
      <c r="D8" s="27"/>
      <c r="E8" s="27"/>
      <c r="F8" s="27"/>
      <c r="G8" s="27"/>
      <c r="H8" s="27"/>
      <c r="I8" s="27" t="s">
        <v>32</v>
      </c>
    </row>
    <row r="9" spans="1:10" ht="16" x14ac:dyDescent="0.2">
      <c r="A9" s="29" t="s">
        <v>21</v>
      </c>
      <c r="B9" s="27"/>
      <c r="C9" s="27"/>
      <c r="D9" s="27"/>
      <c r="E9" s="27"/>
      <c r="F9" s="27"/>
      <c r="G9" s="27"/>
      <c r="H9" s="27"/>
      <c r="I9" s="27" t="s">
        <v>33</v>
      </c>
    </row>
    <row r="10" spans="1:10" ht="16" x14ac:dyDescent="0.2">
      <c r="A10" s="29" t="s">
        <v>22</v>
      </c>
      <c r="B10" s="27"/>
      <c r="C10" s="27"/>
      <c r="D10" s="27"/>
      <c r="E10" s="27"/>
      <c r="F10" s="27"/>
      <c r="G10" s="27"/>
      <c r="H10" s="27"/>
      <c r="I10" s="27"/>
    </row>
    <row r="11" spans="1:10" ht="16" x14ac:dyDescent="0.2">
      <c r="A11" s="29" t="s">
        <v>23</v>
      </c>
      <c r="B11" s="27"/>
      <c r="C11" s="27"/>
      <c r="D11" s="27"/>
      <c r="E11" s="27"/>
      <c r="F11" s="27"/>
      <c r="G11" s="27"/>
      <c r="H11" s="27"/>
      <c r="I11" s="27"/>
    </row>
    <row r="12" spans="1:10" ht="16" x14ac:dyDescent="0.2">
      <c r="A12" s="29" t="s">
        <v>24</v>
      </c>
      <c r="B12" s="27"/>
      <c r="C12" s="27"/>
      <c r="D12" s="27"/>
      <c r="E12" s="27"/>
      <c r="F12" s="27"/>
      <c r="G12" s="27"/>
      <c r="H12" s="27"/>
      <c r="I12" s="27"/>
    </row>
    <row r="13" spans="1:10" ht="16" x14ac:dyDescent="0.2">
      <c r="A13" s="29" t="s">
        <v>25</v>
      </c>
      <c r="B13" s="27"/>
      <c r="C13" s="27"/>
      <c r="D13" s="27"/>
      <c r="E13" s="27"/>
      <c r="F13" s="27"/>
      <c r="G13" s="27"/>
      <c r="H13" s="27"/>
      <c r="I13" s="27"/>
    </row>
    <row r="14" spans="1:10" ht="16" x14ac:dyDescent="0.2">
      <c r="A14" s="30" t="s">
        <v>19</v>
      </c>
      <c r="B14" s="27"/>
      <c r="C14" s="27"/>
      <c r="D14" s="27"/>
      <c r="E14" s="27"/>
      <c r="F14" s="27"/>
      <c r="G14" s="27"/>
      <c r="H14" s="27"/>
      <c r="I14" s="27"/>
    </row>
    <row r="16" spans="1:10" s="4" customFormat="1" ht="16" x14ac:dyDescent="0.2">
      <c r="A16" s="17" t="s">
        <v>5</v>
      </c>
      <c r="B16" s="13">
        <v>44104</v>
      </c>
      <c r="C16" s="4" t="s">
        <v>6</v>
      </c>
      <c r="E16" s="17" t="s">
        <v>8</v>
      </c>
      <c r="F16" s="14">
        <v>1000000</v>
      </c>
      <c r="G16" s="4" t="s">
        <v>2</v>
      </c>
    </row>
    <row r="17" spans="1:11" s="4" customFormat="1" ht="16" x14ac:dyDescent="0.2"/>
    <row r="18" spans="1:11" s="4" customFormat="1" ht="26" x14ac:dyDescent="0.3">
      <c r="A18" s="15" t="s">
        <v>9</v>
      </c>
      <c r="E18" s="15" t="s">
        <v>10</v>
      </c>
    </row>
    <row r="19" spans="1:11" s="4" customFormat="1" ht="16" x14ac:dyDescent="0.2">
      <c r="A19" s="17" t="s">
        <v>7</v>
      </c>
      <c r="B19" s="5">
        <v>20000</v>
      </c>
      <c r="C19" s="4" t="s">
        <v>2</v>
      </c>
      <c r="E19" s="17" t="s">
        <v>7</v>
      </c>
      <c r="F19" s="5">
        <v>5000</v>
      </c>
      <c r="G19" s="4" t="s">
        <v>2</v>
      </c>
    </row>
    <row r="20" spans="1:11" s="4" customFormat="1" ht="16" x14ac:dyDescent="0.2">
      <c r="A20" s="17" t="s">
        <v>11</v>
      </c>
      <c r="B20" s="5">
        <v>20000</v>
      </c>
      <c r="C20" s="4" t="s">
        <v>2</v>
      </c>
      <c r="E20" s="17" t="s">
        <v>11</v>
      </c>
      <c r="F20" s="5">
        <v>1000000</v>
      </c>
      <c r="G20" s="4" t="s">
        <v>2</v>
      </c>
    </row>
    <row r="21" spans="1:11" s="4" customFormat="1" ht="16" x14ac:dyDescent="0.2">
      <c r="A21" s="17" t="s">
        <v>1</v>
      </c>
      <c r="B21" s="6">
        <v>5</v>
      </c>
      <c r="C21" s="4" t="s">
        <v>3</v>
      </c>
      <c r="E21" s="17" t="s">
        <v>1</v>
      </c>
      <c r="F21" s="6">
        <v>7</v>
      </c>
      <c r="G21" s="4" t="s">
        <v>3</v>
      </c>
    </row>
    <row r="22" spans="1:11" ht="16" x14ac:dyDescent="0.2">
      <c r="A22" s="3"/>
      <c r="B22" s="4"/>
      <c r="C22" s="4"/>
      <c r="D22" s="4"/>
      <c r="E22" s="3"/>
      <c r="H22" s="4"/>
    </row>
    <row r="23" spans="1:11" ht="16" x14ac:dyDescent="0.2">
      <c r="A23" s="3"/>
      <c r="B23" s="31" t="s">
        <v>13</v>
      </c>
      <c r="C23" s="31"/>
      <c r="D23" s="18">
        <v>4.9821098788103674E-2</v>
      </c>
      <c r="E23" s="3"/>
    </row>
    <row r="24" spans="1:11" x14ac:dyDescent="0.2">
      <c r="C24" s="21" t="s">
        <v>17</v>
      </c>
      <c r="D24" s="9">
        <f ca="1">B26-F26</f>
        <v>1.6926787793636322E-7</v>
      </c>
      <c r="J24" s="16"/>
      <c r="K24" s="16"/>
    </row>
    <row r="25" spans="1:11" x14ac:dyDescent="0.2">
      <c r="J25" s="16" t="s">
        <v>14</v>
      </c>
      <c r="K25" s="16" t="s">
        <v>15</v>
      </c>
    </row>
    <row r="26" spans="1:11" x14ac:dyDescent="0.2">
      <c r="A26" s="16" t="s">
        <v>14</v>
      </c>
      <c r="B26" s="9">
        <f ca="1">SUM(C30:C149) - F16</f>
        <v>63151.115962365642</v>
      </c>
      <c r="E26" s="16" t="s">
        <v>15</v>
      </c>
      <c r="F26" s="9">
        <v>63151.115962196374</v>
      </c>
      <c r="I26" s="16" t="s">
        <v>13</v>
      </c>
      <c r="J26" s="10">
        <v>63151.115962365642</v>
      </c>
      <c r="K26" s="10">
        <v>63151.115962196374</v>
      </c>
    </row>
    <row r="27" spans="1:11" x14ac:dyDescent="0.2">
      <c r="I27" s="20">
        <v>0</v>
      </c>
      <c r="J27" s="9">
        <v>200000</v>
      </c>
      <c r="K27" s="9">
        <v>415000</v>
      </c>
    </row>
    <row r="28" spans="1:11" x14ac:dyDescent="0.2">
      <c r="B28" s="22"/>
      <c r="C28" s="22"/>
      <c r="I28" s="20">
        <v>2E-3</v>
      </c>
      <c r="J28" s="9">
        <v>193927.86938671139</v>
      </c>
      <c r="K28" s="9">
        <v>398217.30830456223</v>
      </c>
    </row>
    <row r="29" spans="1:11" s="4" customFormat="1" ht="16" x14ac:dyDescent="0.2">
      <c r="A29" s="19" t="s">
        <v>4</v>
      </c>
      <c r="B29" s="19" t="s">
        <v>0</v>
      </c>
      <c r="C29" s="19" t="s">
        <v>12</v>
      </c>
      <c r="D29"/>
      <c r="E29" s="19" t="s">
        <v>4</v>
      </c>
      <c r="F29" s="19" t="s">
        <v>0</v>
      </c>
      <c r="G29" s="19" t="s">
        <v>12</v>
      </c>
      <c r="H29"/>
      <c r="I29" s="20">
        <v>4.0000000000000001E-3</v>
      </c>
      <c r="J29" s="9">
        <v>187908.33866143064</v>
      </c>
      <c r="K29" s="9">
        <v>381687.09724572627</v>
      </c>
    </row>
    <row r="30" spans="1:11" x14ac:dyDescent="0.2">
      <c r="A30" s="7">
        <f>IF(ROW($A1) &lt;= MonthsCounter,
  IF(MONTH(WORKDAY(EDATE(fpdate, ROW($A1)), 1, Holiday!$A$1:$A$197)) = MONTH(EDATE(fpdate, ROW($A1))),
  WORKDAY(EDATE(fpdate, ROW($A1)), 1, Holiday!$A$1:$A$197),
  WORKDAY(EDATE(fpdate, ROW($A1)) + 1, -1, Holiday!$A$1:$A$197)),
"")</f>
        <v>44134</v>
      </c>
      <c r="B30" s="9">
        <f>IF(ROW($B1) &lt;= MonthsCounter, Monthly1, "")</f>
        <v>20000</v>
      </c>
      <c r="C30" s="9">
        <f ca="1">IF(ROW($C1) &lt;= MonthsCounter,  INDIRECT("RC[-1]",0) / (POWER( (1 + $D$23), (INDIRECT("RC[-2]",0) - $B$16) / 365)), "")</f>
        <v>19920.236573710612</v>
      </c>
      <c r="D30">
        <f>MonthsCounter</f>
        <v>60</v>
      </c>
      <c r="E30" s="7">
        <v>44134</v>
      </c>
      <c r="F30" s="9">
        <v>5000</v>
      </c>
      <c r="G30" s="9">
        <v>4980.059143427653</v>
      </c>
      <c r="I30" s="20">
        <v>6.0000000000000001E-3</v>
      </c>
      <c r="J30" s="9">
        <v>181940.81520699663</v>
      </c>
      <c r="K30" s="9">
        <v>365404.9947186464</v>
      </c>
    </row>
    <row r="31" spans="1:11" x14ac:dyDescent="0.2">
      <c r="A31" s="7">
        <f>IF(ROW($A2) &lt;= MonthsCounter,
  IF(MONTH(WORKDAY(EDATE(fpdate, ROW($A2)), 1, Holiday!$A$1:$A$197)) = MONTH(EDATE(fpdate, ROW($A2))),
  WORKDAY(EDATE(fpdate, ROW($A2)), 1, Holiday!$A$1:$A$197),
  WORKDAY(EDATE(fpdate, ROW($A2)) + 1, -1, Holiday!$A$1:$A$197)),
"")</f>
        <v>44165</v>
      </c>
      <c r="B31" s="9">
        <f>IF(ROW($B2) &lt;= MonthsCounter, Monthly1, "")</f>
        <v>20000</v>
      </c>
      <c r="C31" s="9">
        <f ca="1">IF(ROW($C2) &lt;= MonthsCounter,  INDIRECT("RC[-1]",0) / (POWER( (1 + $D$23), (INDIRECT("RC[-2]",0) - $B$16) / 365)), "")</f>
        <v>19838.148544168536</v>
      </c>
      <c r="E31" s="7">
        <v>44165</v>
      </c>
      <c r="F31" s="9">
        <v>5000</v>
      </c>
      <c r="G31" s="9">
        <v>4959.5371360421341</v>
      </c>
      <c r="I31" s="20">
        <v>8.0000000000000002E-3</v>
      </c>
      <c r="J31" s="9">
        <v>176024.71446540649</v>
      </c>
      <c r="K31" s="9">
        <v>349366.71344400477</v>
      </c>
    </row>
    <row r="32" spans="1:11" x14ac:dyDescent="0.2">
      <c r="A32" s="7">
        <f>IF(ROW($A3) &lt;= MonthsCounter,
  IF(MONTH(WORKDAY(EDATE(fpdate, ROW($A3)), 1, Holiday!$A$1:$A$197)) = MONTH(EDATE(fpdate, ROW($A3))),
  WORKDAY(EDATE(fpdate, ROW($A3)), 1, Holiday!$A$1:$A$197),
  WORKDAY(EDATE(fpdate, ROW($A3)) + 1, -1, Holiday!$A$1:$A$197)),
"")</f>
        <v>44196</v>
      </c>
      <c r="B32" s="9">
        <f>IF(ROW($B3) &lt;= MonthsCounter, Monthly1, "")</f>
        <v>20000</v>
      </c>
      <c r="C32" s="9">
        <f ca="1">IF(ROW($C3) &lt;= MonthsCounter,  INDIRECT("RC[-1]",0) / (POWER( (1 + $D$23), (INDIRECT("RC[-2]",0) - $B$16) / 365)), "")</f>
        <v>19756.398785940117</v>
      </c>
      <c r="E32" s="7">
        <v>44196</v>
      </c>
      <c r="F32" s="9">
        <v>5000</v>
      </c>
      <c r="G32" s="9">
        <v>4939.0996964850292</v>
      </c>
      <c r="I32" s="20">
        <v>0.01</v>
      </c>
      <c r="J32" s="9">
        <v>170159.45981047861</v>
      </c>
      <c r="K32" s="9">
        <v>333568.0491516809</v>
      </c>
    </row>
    <row r="33" spans="1:11" x14ac:dyDescent="0.2">
      <c r="A33" s="7">
        <f>IF(ROW($A4) &lt;= MonthsCounter,
  IF(MONTH(WORKDAY(EDATE(fpdate, ROW($A4)), 1, Holiday!$A$1:$A$197)) = MONTH(EDATE(fpdate, ROW($A4))),
  WORKDAY(EDATE(fpdate, ROW($A4)), 1, Holiday!$A$1:$A$197),
  WORKDAY(EDATE(fpdate, ROW($A4)) + 1, -1, Holiday!$A$1:$A$197)),
"")</f>
        <v>44225</v>
      </c>
      <c r="B33" s="9">
        <f>IF(ROW($B4) &lt;= MonthsCounter, Monthly1, "")</f>
        <v>20000</v>
      </c>
      <c r="C33" s="9">
        <f ca="1">IF(ROW($C4) &lt;= MonthsCounter,  INDIRECT("RC[-1]",0) / (POWER( (1 + $D$23), (INDIRECT("RC[-2]",0) - $B$16) / 365)), "")</f>
        <v>19680.228210135112</v>
      </c>
      <c r="E33" s="7">
        <v>44225</v>
      </c>
      <c r="F33" s="9">
        <v>5000</v>
      </c>
      <c r="G33" s="9">
        <v>4920.057052533778</v>
      </c>
      <c r="I33" s="20">
        <v>1.2E-2</v>
      </c>
      <c r="J33" s="9">
        <v>164344.48242281238</v>
      </c>
      <c r="K33" s="9">
        <v>318004.87880690349</v>
      </c>
    </row>
    <row r="34" spans="1:11" x14ac:dyDescent="0.2">
      <c r="A34" s="7">
        <f>IF(ROW($A5) &lt;= MonthsCounter,
  IF(MONTH(WORKDAY(EDATE(fpdate, ROW($A5)), 1, Holiday!$A$1:$A$197)) = MONTH(EDATE(fpdate, ROW($A5))),
  WORKDAY(EDATE(fpdate, ROW($A5)), 1, Holiday!$A$1:$A$197),
  WORKDAY(EDATE(fpdate, ROW($A5)) + 1, -1, Holiday!$A$1:$A$197)),
"")</f>
        <v>44253</v>
      </c>
      <c r="B34" s="9">
        <f>IF(ROW($B5) &lt;= MonthsCounter, Monthly1, "")</f>
        <v>20000</v>
      </c>
      <c r="C34" s="9">
        <f ca="1">IF(ROW($C5) &lt;= MonthsCounter,  INDIRECT("RC[-1]",0) / (POWER( (1 + $D$23), (INDIRECT("RC[-2]",0) - $B$16) / 365)), "")</f>
        <v>19606.962877601196</v>
      </c>
      <c r="E34" s="7">
        <v>44253</v>
      </c>
      <c r="F34" s="9">
        <v>5000</v>
      </c>
      <c r="G34" s="9">
        <v>4901.740719400299</v>
      </c>
      <c r="I34" s="20">
        <v>1.4E-2</v>
      </c>
      <c r="J34" s="9">
        <v>158579.22116697649</v>
      </c>
      <c r="K34" s="9">
        <v>302673.15887779277</v>
      </c>
    </row>
    <row r="35" spans="1:11" x14ac:dyDescent="0.2">
      <c r="A35" s="7">
        <f>IF(ROW($A6) &lt;= MonthsCounter,
  IF(MONTH(WORKDAY(EDATE(fpdate, ROW($A6)), 1, Holiday!$A$1:$A$197)) = MONTH(EDATE(fpdate, ROW($A6))),
  WORKDAY(EDATE(fpdate, ROW($A6)), 1, Holiday!$A$1:$A$197),
  WORKDAY(EDATE(fpdate, ROW($A6)) + 1, -1, Holiday!$A$1:$A$197)),
"")</f>
        <v>44286</v>
      </c>
      <c r="B35" s="9">
        <f>IF(ROW($B6) &lt;= MonthsCounter, Monthly1, "")</f>
        <v>20000</v>
      </c>
      <c r="C35" s="9">
        <f ca="1">IF(ROW($C6) &lt;= MonthsCounter,  INDIRECT("RC[-1]",0) / (POWER( (1 + $D$23), (INDIRECT("RC[-2]",0) - $B$16) / 365)), "")</f>
        <v>19520.964530789821</v>
      </c>
      <c r="E35" s="7">
        <v>44286</v>
      </c>
      <c r="F35" s="9">
        <v>5000</v>
      </c>
      <c r="G35" s="9">
        <v>4880.2411326974552</v>
      </c>
      <c r="I35" s="20">
        <v>1.6E-2</v>
      </c>
      <c r="J35" s="9">
        <v>152863.12247089134</v>
      </c>
      <c r="K35" s="9">
        <v>287568.92364326259</v>
      </c>
    </row>
    <row r="36" spans="1:11" x14ac:dyDescent="0.2">
      <c r="A36" s="7">
        <f>IF(ROW($A7) &lt;= MonthsCounter,
  IF(MONTH(WORKDAY(EDATE(fpdate, ROW($A7)), 1, Holiday!$A$1:$A$197)) = MONTH(EDATE(fpdate, ROW($A7))),
  WORKDAY(EDATE(fpdate, ROW($A7)), 1, Holiday!$A$1:$A$197),
  WORKDAY(EDATE(fpdate, ROW($A7)) + 1, -1, Holiday!$A$1:$A$197)),
"")</f>
        <v>44316</v>
      </c>
      <c r="B36" s="9">
        <f>IF(ROW($B7) &lt;= MonthsCounter, Monthly1, "")</f>
        <v>20000</v>
      </c>
      <c r="C36" s="9">
        <f ca="1">IF(ROW($C7) &lt;= MonthsCounter,  INDIRECT("RC[-1]",0) / (POWER( (1 + $D$23), (INDIRECT("RC[-2]",0) - $B$16) / 365)), "")</f>
        <v>19443.111580017347</v>
      </c>
      <c r="E36" s="7">
        <v>44316</v>
      </c>
      <c r="F36" s="9">
        <v>5000</v>
      </c>
      <c r="G36" s="9">
        <v>4860.7778950043366</v>
      </c>
      <c r="I36" s="20">
        <v>1.7999999999999999E-2</v>
      </c>
      <c r="J36" s="9">
        <v>147195.64020735538</v>
      </c>
      <c r="K36" s="9">
        <v>272688.28354025143</v>
      </c>
    </row>
    <row r="37" spans="1:11" x14ac:dyDescent="0.2">
      <c r="A37" s="7">
        <f>IF(ROW($A8) &lt;= MonthsCounter,
  IF(MONTH(WORKDAY(EDATE(fpdate, ROW($A8)), 1, Holiday!$A$1:$A$197)) = MONTH(EDATE(fpdate, ROW($A8))),
  WORKDAY(EDATE(fpdate, ROW($A8)), 1, Holiday!$A$1:$A$197),
  WORKDAY(EDATE(fpdate, ROW($A8)) + 1, -1, Holiday!$A$1:$A$197)),
"")</f>
        <v>44347</v>
      </c>
      <c r="B37" s="9">
        <f>IF(ROW($B8) &lt;= MonthsCounter, Monthly1, "")</f>
        <v>20000</v>
      </c>
      <c r="C37" s="9">
        <f ca="1">IF(ROW($C8) &lt;= MonthsCounter,  INDIRECT("RC[-1]",0) / (POWER( (1 + $D$23), (INDIRECT("RC[-2]",0) - $B$16) / 365)), "")</f>
        <v>19362.989704362684</v>
      </c>
      <c r="E37" s="7">
        <v>44347</v>
      </c>
      <c r="F37" s="9">
        <v>5000</v>
      </c>
      <c r="G37" s="9">
        <v>4840.7474260906711</v>
      </c>
      <c r="I37" s="20">
        <v>0.02</v>
      </c>
      <c r="J37" s="9">
        <v>141576.23557768366</v>
      </c>
      <c r="K37" s="9">
        <v>258027.42354929773</v>
      </c>
    </row>
    <row r="38" spans="1:11" x14ac:dyDescent="0.2">
      <c r="A38" s="7">
        <f>IF(ROW($A9) &lt;= MonthsCounter,
  IF(MONTH(WORKDAY(EDATE(fpdate, ROW($A9)), 1, Holiday!$A$1:$A$197)) = MONTH(EDATE(fpdate, ROW($A9))),
  WORKDAY(EDATE(fpdate, ROW($A9)), 1, Holiday!$A$1:$A$197),
  WORKDAY(EDATE(fpdate, ROW($A9)) + 1, -1, Holiday!$A$1:$A$197)),
"")</f>
        <v>44377</v>
      </c>
      <c r="B38" s="9">
        <f>IF(ROW($B9) &lt;= MonthsCounter, Monthly1, "")</f>
        <v>20000</v>
      </c>
      <c r="C38" s="9">
        <f ca="1">IF(ROW($C9) &lt;= MonthsCounter,  INDIRECT("RC[-1]",0) / (POWER( (1 + $D$23), (INDIRECT("RC[-2]",0) - $B$16) / 365)), "")</f>
        <v>19285.766784261377</v>
      </c>
      <c r="E38" s="7">
        <v>44377</v>
      </c>
      <c r="F38" s="9">
        <v>5000</v>
      </c>
      <c r="G38" s="9">
        <v>4821.4416960653443</v>
      </c>
      <c r="I38" s="20">
        <v>2.1999999999999999E-2</v>
      </c>
      <c r="J38" s="9">
        <v>136004.3769974045</v>
      </c>
      <c r="K38" s="9">
        <v>243582.60161749762</v>
      </c>
    </row>
    <row r="39" spans="1:11" x14ac:dyDescent="0.2">
      <c r="A39" s="7">
        <f>IF(ROW($A10) &lt;= MonthsCounter,
  IF(MONTH(WORKDAY(EDATE(fpdate, ROW($A10)), 1, Holiday!$A$1:$A$197)) = MONTH(EDATE(fpdate, ROW($A10))),
  WORKDAY(EDATE(fpdate, ROW($A10)), 1, Holiday!$A$1:$A$197),
  WORKDAY(EDATE(fpdate, ROW($A10)) + 1, -1, Holiday!$A$1:$A$197)),
"")</f>
        <v>44407</v>
      </c>
      <c r="B39" s="9">
        <f>IF(ROW($B10) &lt;= MonthsCounter, Monthly1, "")</f>
        <v>20000</v>
      </c>
      <c r="C39" s="9">
        <f ca="1">IF(ROW($C10) &lt;= MonthsCounter,  INDIRECT("RC[-1]",0) / (POWER( (1 + $D$23), (INDIRECT("RC[-2]",0) - $B$16) / 365)), "")</f>
        <v>19208.851842394837</v>
      </c>
      <c r="E39" s="7">
        <v>44407</v>
      </c>
      <c r="F39" s="9">
        <v>5000</v>
      </c>
      <c r="G39" s="9">
        <v>4802.2129605987093</v>
      </c>
      <c r="I39" s="20">
        <v>2.4E-2</v>
      </c>
      <c r="J39" s="9">
        <v>130479.53998397873</v>
      </c>
      <c r="K39" s="9">
        <v>229350.1471178988</v>
      </c>
    </row>
    <row r="40" spans="1:11" x14ac:dyDescent="0.2">
      <c r="A40" s="7">
        <f>IF(ROW($A11) &lt;= MonthsCounter,
  IF(MONTH(WORKDAY(EDATE(fpdate, ROW($A11)), 1, Holiday!$A$1:$A$197)) = MONTH(EDATE(fpdate, ROW($A11))),
  WORKDAY(EDATE(fpdate, ROW($A11)), 1, Holiday!$A$1:$A$197),
  WORKDAY(EDATE(fpdate, ROW($A11)) + 1, -1, Holiday!$A$1:$A$197)),
"")</f>
        <v>44439</v>
      </c>
      <c r="B40" s="9">
        <f>IF(ROW($B11) &lt;= MonthsCounter, Monthly1, "")</f>
        <v>20000</v>
      </c>
      <c r="C40" s="9">
        <f ca="1">IF(ROW($C11) &lt;= MonthsCounter,  INDIRECT("RC[-1]",0) / (POWER( (1 + $D$23), (INDIRECT("RC[-2]",0) - $B$16) / 365)), "")</f>
        <v>19127.147314372094</v>
      </c>
      <c r="E40" s="7">
        <v>44439</v>
      </c>
      <c r="F40" s="9">
        <v>5000</v>
      </c>
      <c r="G40" s="9">
        <v>4781.7868285930235</v>
      </c>
      <c r="I40" s="20">
        <v>2.5999999999999999E-2</v>
      </c>
      <c r="J40" s="9">
        <v>125001.20704650669</v>
      </c>
      <c r="K40" s="9">
        <v>215326.45934443153</v>
      </c>
    </row>
    <row r="41" spans="1:11" x14ac:dyDescent="0.2">
      <c r="A41" s="7">
        <f>IF(ROW($A12) &lt;= MonthsCounter,
  IF(MONTH(WORKDAY(EDATE(fpdate, ROW($A12)), 1, Holiday!$A$1:$A$197)) = MONTH(EDATE(fpdate, ROW($A12))),
  WORKDAY(EDATE(fpdate, ROW($A12)), 1, Holiday!$A$1:$A$197),
  WORKDAY(EDATE(fpdate, ROW($A12)) + 1, -1, Holiday!$A$1:$A$197)),
"")</f>
        <v>44469</v>
      </c>
      <c r="B41" s="9">
        <f>IF(ROW($B12) &lt;= MonthsCounter, Monthly1, "")</f>
        <v>20000</v>
      </c>
      <c r="C41" s="9">
        <f ca="1">IF(ROW($C12) &lt;= MonthsCounter,  INDIRECT("RC[-1]",0) / (POWER( (1 + $D$23), (INDIRECT("RC[-2]",0) - $B$16) / 365)), "")</f>
        <v>19050.864974125281</v>
      </c>
      <c r="E41" s="7">
        <v>44469</v>
      </c>
      <c r="F41" s="9">
        <v>5000</v>
      </c>
      <c r="G41" s="9">
        <v>4762.7162435313203</v>
      </c>
      <c r="I41" s="20">
        <v>2.8000000000000001E-2</v>
      </c>
      <c r="J41" s="9">
        <v>119568.86757737421</v>
      </c>
      <c r="K41" s="9">
        <v>201508.00604147511</v>
      </c>
    </row>
    <row r="42" spans="1:11" x14ac:dyDescent="0.2">
      <c r="A42" s="7">
        <f>IF(ROW($A13) &lt;= MonthsCounter,
  IF(MONTH(WORKDAY(EDATE(fpdate, ROW($A13)), 1, Holiday!$A$1:$A$197)) = MONTH(EDATE(fpdate, ROW($A13))),
  WORKDAY(EDATE(fpdate, ROW($A13)), 1, Holiday!$A$1:$A$197),
  WORKDAY(EDATE(fpdate, ROW($A13)) + 1, -1, Holiday!$A$1:$A$197)),
"")</f>
        <v>44498</v>
      </c>
      <c r="B42" s="9">
        <f>IF(ROW($B13) &lt;= MonthsCounter, Monthly1, "")</f>
        <v>20000</v>
      </c>
      <c r="C42" s="9">
        <f ca="1">IF(ROW($C13) &lt;= MonthsCounter,  INDIRECT("RC[-1]",0) / (POWER( (1 + $D$23), (INDIRECT("RC[-2]",0) - $B$16) / 365)), "")</f>
        <v>18977.414576085372</v>
      </c>
      <c r="D42" s="12"/>
      <c r="E42" s="7">
        <v>44498</v>
      </c>
      <c r="F42" s="9">
        <v>5000</v>
      </c>
      <c r="G42" s="9">
        <v>4744.3536440213429</v>
      </c>
      <c r="I42" s="20">
        <v>0.03</v>
      </c>
      <c r="J42" s="9">
        <v>114182.01774580544</v>
      </c>
      <c r="K42" s="9">
        <v>187891.32196720643</v>
      </c>
    </row>
    <row r="43" spans="1:11" x14ac:dyDescent="0.2">
      <c r="A43" s="7">
        <f>IF(ROW($A14) &lt;= MonthsCounter,
  IF(MONTH(WORKDAY(EDATE(fpdate, ROW($A14)), 1, Holiday!$A$1:$A$197)) = MONTH(EDATE(fpdate, ROW($A14))),
  WORKDAY(EDATE(fpdate, ROW($A14)), 1, Holiday!$A$1:$A$197),
  WORKDAY(EDATE(fpdate, ROW($A14)) + 1, -1, Holiday!$A$1:$A$197)),
"")</f>
        <v>44530</v>
      </c>
      <c r="B43" s="9">
        <f>IF(ROW($B14) &lt;= MonthsCounter, Monthly1, "")</f>
        <v>20000</v>
      </c>
      <c r="C43" s="9">
        <f ca="1">IF(ROW($C14) &lt;= MonthsCounter,  INDIRECT("RC[-1]",0) / (POWER( (1 + $D$23), (INDIRECT("RC[-2]",0) - $B$16) / 365)), "")</f>
        <v>18896.694462579737</v>
      </c>
      <c r="E43" s="7">
        <v>44530</v>
      </c>
      <c r="F43" s="9">
        <v>5000</v>
      </c>
      <c r="G43" s="9">
        <v>4724.1736156449342</v>
      </c>
      <c r="I43" s="20">
        <v>3.2000000000000001E-2</v>
      </c>
      <c r="J43" s="9">
        <v>108840.160393283</v>
      </c>
      <c r="K43" s="9">
        <v>174473.00748988288</v>
      </c>
    </row>
    <row r="44" spans="1:11" x14ac:dyDescent="0.2">
      <c r="A44" s="7">
        <f>IF(ROW($A15) &lt;= MonthsCounter,
  IF(MONTH(WORKDAY(EDATE(fpdate, ROW($A15)), 1, Holiday!$A$1:$A$197)) = MONTH(EDATE(fpdate, ROW($A15))),
  WORKDAY(EDATE(fpdate, ROW($A15)), 1, Holiday!$A$1:$A$197),
  WORKDAY(EDATE(fpdate, ROW($A15)) + 1, -1, Holiday!$A$1:$A$197)),
"")</f>
        <v>44561</v>
      </c>
      <c r="B44" s="9">
        <f>IF(ROW($B15) &lt;= MonthsCounter, Monthly1, "")</f>
        <v>20000</v>
      </c>
      <c r="C44" s="9">
        <f ca="1">IF(ROW($C15) &lt;= MonthsCounter,  INDIRECT("RC[-1]",0) / (POWER( (1 + $D$23), (INDIRECT("RC[-2]",0) - $B$16) / 365)), "")</f>
        <v>18818.824282295889</v>
      </c>
      <c r="E44" s="7">
        <v>44561</v>
      </c>
      <c r="F44" s="9">
        <v>5000</v>
      </c>
      <c r="G44" s="9">
        <v>4704.7060705739723</v>
      </c>
      <c r="I44" s="20">
        <v>3.4000000000000002E-2</v>
      </c>
      <c r="J44" s="9">
        <v>103542.80493080406</v>
      </c>
      <c r="K44" s="9">
        <v>161249.72721624677</v>
      </c>
    </row>
    <row r="45" spans="1:11" x14ac:dyDescent="0.2">
      <c r="A45" s="7">
        <f>IF(ROW($A16) &lt;= MonthsCounter,
  IF(MONTH(WORKDAY(EDATE(fpdate, ROW($A16)), 1, Holiday!$A$1:$A$197)) = MONTH(EDATE(fpdate, ROW($A16))),
  WORKDAY(EDATE(fpdate, ROW($A16)), 1, Holiday!$A$1:$A$197),
  WORKDAY(EDATE(fpdate, ROW($A16)) + 1, -1, Holiday!$A$1:$A$197)),
"")</f>
        <v>44592</v>
      </c>
      <c r="B45" s="9">
        <f>IF(ROW($B16) &lt;= MonthsCounter, Monthly1, "")</f>
        <v>20000</v>
      </c>
      <c r="C45" s="9">
        <f ca="1">IF(ROW($C16) &lt;= MonthsCounter,  INDIRECT("RC[-1]",0) / (POWER( (1 + $D$23), (INDIRECT("RC[-2]",0) - $B$16) / 365)), "")</f>
        <v>18741.2749922603</v>
      </c>
      <c r="E45" s="7">
        <v>44592</v>
      </c>
      <c r="F45" s="9">
        <v>5000</v>
      </c>
      <c r="G45" s="9">
        <v>4685.3187480650749</v>
      </c>
      <c r="I45" s="20">
        <v>3.5999999999999997E-2</v>
      </c>
      <c r="J45" s="9">
        <v>98289.467237923294</v>
      </c>
      <c r="K45" s="9">
        <v>148218.20865125232</v>
      </c>
    </row>
    <row r="46" spans="1:11" x14ac:dyDescent="0.2">
      <c r="A46" s="7">
        <f>IF(ROW($A17) &lt;= MonthsCounter,
  IF(MONTH(WORKDAY(EDATE(fpdate, ROW($A17)), 1, Holiday!$A$1:$A$197)) = MONTH(EDATE(fpdate, ROW($A17))),
  WORKDAY(EDATE(fpdate, ROW($A17)), 1, Holiday!$A$1:$A$197),
  WORKDAY(EDATE(fpdate, ROW($A17)) + 1, -1, Holiday!$A$1:$A$197)),
"")</f>
        <v>44620</v>
      </c>
      <c r="B46" s="9">
        <f>IF(ROW($B17) &lt;= MonthsCounter, Monthly1, "")</f>
        <v>20000</v>
      </c>
      <c r="C46" s="9">
        <f ca="1">IF(ROW($C17) &lt;= MonthsCounter,  INDIRECT("RC[-1]",0) / (POWER( (1 + $D$23), (INDIRECT("RC[-2]",0) - $B$16) / 365)), "")</f>
        <v>18671.505184219641</v>
      </c>
      <c r="E46" s="7">
        <v>44620</v>
      </c>
      <c r="F46" s="9">
        <v>5000</v>
      </c>
      <c r="G46" s="9">
        <v>4667.8762960549102</v>
      </c>
      <c r="I46" s="20">
        <v>3.7999999999999999E-2</v>
      </c>
      <c r="J46" s="9">
        <v>93079.669563569129</v>
      </c>
      <c r="K46" s="9">
        <v>135375.240888339</v>
      </c>
    </row>
    <row r="47" spans="1:11" x14ac:dyDescent="0.2">
      <c r="A47" s="7">
        <f>IF(ROW($A18) &lt;= MonthsCounter,
  IF(MONTH(WORKDAY(EDATE(fpdate, ROW($A18)), 1, Holiday!$A$1:$A$197)) = MONTH(EDATE(fpdate, ROW($A18))),
  WORKDAY(EDATE(fpdate, ROW($A18)), 1, Holiday!$A$1:$A$197),
  WORKDAY(EDATE(fpdate, ROW($A18)) + 1, -1, Holiday!$A$1:$A$197)),
"")</f>
        <v>44651</v>
      </c>
      <c r="B47" s="9">
        <f>IF(ROW($B18) &lt;= MonthsCounter, Monthly1, "")</f>
        <v>20000</v>
      </c>
      <c r="C47" s="9">
        <f ca="1">IF(ROW($C18) &lt;= MonthsCounter,  INDIRECT("RC[-1]",0) / (POWER( (1 + $D$23), (INDIRECT("RC[-2]",0) - $B$16) / 365)), "")</f>
        <v>18594.562972038286</v>
      </c>
      <c r="E47" s="7">
        <v>44651</v>
      </c>
      <c r="F47" s="9">
        <v>5000</v>
      </c>
      <c r="G47" s="9">
        <v>4648.6407430095715</v>
      </c>
      <c r="I47" s="20">
        <v>0.04</v>
      </c>
      <c r="J47" s="9">
        <v>87912.940428571543</v>
      </c>
      <c r="K47" s="9">
        <v>122717.67332949885</v>
      </c>
    </row>
    <row r="48" spans="1:11" x14ac:dyDescent="0.2">
      <c r="A48" s="7">
        <f>IF(ROW($A19) &lt;= MonthsCounter,
  IF(MONTH(WORKDAY(EDATE(fpdate, ROW($A19)), 1, Holiday!$A$1:$A$197)) = MONTH(EDATE(fpdate, ROW($A19))),
  WORKDAY(EDATE(fpdate, ROW($A19)), 1, Holiday!$A$1:$A$197),
  WORKDAY(EDATE(fpdate, ROW($A19)) + 1, -1, Holiday!$A$1:$A$197)),
"")</f>
        <v>44680</v>
      </c>
      <c r="B48" s="9">
        <f>IF(ROW($B19) &lt;= MonthsCounter, Monthly1, "")</f>
        <v>20000</v>
      </c>
      <c r="C48" s="9">
        <f ca="1">IF(ROW($C19) &lt;= MonthsCounter,  INDIRECT("RC[-1]",0) / (POWER( (1 + $D$23), (INDIRECT("RC[-2]",0) - $B$16) / 365)), "")</f>
        <v>18522.871841292814</v>
      </c>
      <c r="E48" s="7">
        <v>44680</v>
      </c>
      <c r="F48" s="9">
        <v>5000</v>
      </c>
      <c r="G48" s="9">
        <v>4630.7179603232034</v>
      </c>
      <c r="I48" s="20">
        <v>4.2000000000000003E-2</v>
      </c>
      <c r="J48" s="9">
        <v>82788.814529896015</v>
      </c>
      <c r="K48" s="9">
        <v>110242.41443440551</v>
      </c>
    </row>
    <row r="49" spans="1:11" x14ac:dyDescent="0.2">
      <c r="A49" s="7">
        <f>IF(ROW($A20) &lt;= MonthsCounter,
  IF(MONTH(WORKDAY(EDATE(fpdate, ROW($A20)), 1, Holiday!$A$1:$A$197)) = MONTH(EDATE(fpdate, ROW($A20))),
  WORKDAY(EDATE(fpdate, ROW($A20)), 1, Holiday!$A$1:$A$197),
  WORKDAY(EDATE(fpdate, ROW($A20)) + 1, -1, Holiday!$A$1:$A$197)),
"")</f>
        <v>44712</v>
      </c>
      <c r="B49" s="9">
        <f>IF(ROW($B20) &lt;= MonthsCounter, Monthly1, "")</f>
        <v>20000</v>
      </c>
      <c r="C49" s="9">
        <f ca="1">IF(ROW($C20) &lt;= MonthsCounter,  INDIRECT("RC[-1]",0) / (POWER( (1 + $D$23), (INDIRECT("RC[-2]",0) - $B$16) / 365)), "")</f>
        <v>18444.085117659575</v>
      </c>
      <c r="E49" s="7">
        <v>44712</v>
      </c>
      <c r="F49" s="9">
        <v>5000</v>
      </c>
      <c r="G49" s="9">
        <v>4611.0212794148938</v>
      </c>
      <c r="I49" s="20">
        <v>4.3999999999999997E-2</v>
      </c>
      <c r="J49" s="9">
        <v>77706.832646529423</v>
      </c>
      <c r="K49" s="9">
        <v>97946.430497882422</v>
      </c>
    </row>
    <row r="50" spans="1:11" x14ac:dyDescent="0.2">
      <c r="A50" s="7">
        <f>IF(ROW($A21) &lt;= MonthsCounter,
  IF(MONTH(WORKDAY(EDATE(fpdate, ROW($A21)), 1, Holiday!$A$1:$A$197)) = MONTH(EDATE(fpdate, ROW($A21))),
  WORKDAY(EDATE(fpdate, ROW($A21)), 1, Holiday!$A$1:$A$197),
  WORKDAY(EDATE(fpdate, ROW($A21)) + 1, -1, Holiday!$A$1:$A$197)),
"")</f>
        <v>44742</v>
      </c>
      <c r="B50" s="9">
        <f>IF(ROW($B21) &lt;= MonthsCounter, Monthly1, "")</f>
        <v>20000</v>
      </c>
      <c r="C50" s="9">
        <f ca="1">IF(ROW($C21) &lt;= MonthsCounter,  INDIRECT("RC[-1]",0) / (POWER( (1 + $D$23), (INDIRECT("RC[-2]",0) - $B$16) / 365)), "")</f>
        <v>18370.526946471691</v>
      </c>
      <c r="E50" s="7">
        <v>44742</v>
      </c>
      <c r="F50" s="9">
        <v>5000</v>
      </c>
      <c r="G50" s="9">
        <v>4592.6317366179228</v>
      </c>
      <c r="I50" s="20">
        <v>4.5999999999999999E-2</v>
      </c>
      <c r="J50" s="9">
        <v>72666.541546997614</v>
      </c>
      <c r="K50" s="9">
        <v>85826.744455023902</v>
      </c>
    </row>
    <row r="51" spans="1:11" x14ac:dyDescent="0.2">
      <c r="A51" s="7">
        <f>IF(ROW($A22) &lt;= MonthsCounter,
  IF(MONTH(WORKDAY(EDATE(fpdate, ROW($A22)), 1, Holiday!$A$1:$A$197)) = MONTH(EDATE(fpdate, ROW($A22))),
  WORKDAY(EDATE(fpdate, ROW($A22)), 1, Holiday!$A$1:$A$197),
  WORKDAY(EDATE(fpdate, ROW($A22)) + 1, -1, Holiday!$A$1:$A$197)),
"")</f>
        <v>44771</v>
      </c>
      <c r="B51" s="9">
        <f>IF(ROW($B22) &lt;= MonthsCounter, Monthly1, "")</f>
        <v>20000</v>
      </c>
      <c r="C51" s="9">
        <f ca="1">IF(ROW($C22) &lt;= MonthsCounter,  INDIRECT("RC[-1]",0) / (POWER( (1 + $D$23), (INDIRECT("RC[-2]",0) - $B$16) / 365)), "")</f>
        <v>18299.699584131246</v>
      </c>
      <c r="E51" s="7">
        <v>44771</v>
      </c>
      <c r="F51" s="9">
        <v>5000</v>
      </c>
      <c r="G51" s="9">
        <v>4574.9248960328114</v>
      </c>
      <c r="I51" s="20">
        <v>4.8000000000000001E-2</v>
      </c>
      <c r="J51" s="9">
        <v>67667.493898478104</v>
      </c>
      <c r="K51" s="9">
        <v>73880.434713285184</v>
      </c>
    </row>
    <row r="52" spans="1:11" x14ac:dyDescent="0.2">
      <c r="A52" s="7">
        <f>IF(ROW($A23) &lt;= MonthsCounter,
  IF(MONTH(WORKDAY(EDATE(fpdate, ROW($A23)), 1, Holiday!$A$1:$A$197)) = MONTH(EDATE(fpdate, ROW($A23))),
  WORKDAY(EDATE(fpdate, ROW($A23)), 1, Holiday!$A$1:$A$197),
  WORKDAY(EDATE(fpdate, ROW($A23)) + 1, -1, Holiday!$A$1:$A$197)),
"")</f>
        <v>44804</v>
      </c>
      <c r="B52" s="9">
        <f>IF(ROW($B23) &lt;= MonthsCounter, Monthly1, "")</f>
        <v>20000</v>
      </c>
      <c r="C52" s="9">
        <f ca="1">IF(ROW($C23) &lt;= MonthsCounter,  INDIRECT("RC[-1]",0) / (POWER( (1 + $D$23), (INDIRECT("RC[-2]",0) - $B$16) / 365)), "")</f>
        <v>18219.43504131529</v>
      </c>
      <c r="E52" s="7">
        <v>44804</v>
      </c>
      <c r="F52" s="9">
        <v>5000</v>
      </c>
      <c r="G52" s="9">
        <v>4554.8587603288224</v>
      </c>
      <c r="I52" s="20">
        <v>0.05</v>
      </c>
      <c r="J52" s="9">
        <v>62709.248177479021</v>
      </c>
      <c r="K52" s="9">
        <v>62104.63401088235</v>
      </c>
    </row>
    <row r="53" spans="1:11" x14ac:dyDescent="0.2">
      <c r="A53" s="7">
        <f>IF(ROW($A24) &lt;= MonthsCounter,
  IF(MONTH(WORKDAY(EDATE(fpdate, ROW($A24)), 1, Holiday!$A$1:$A$197)) = MONTH(EDATE(fpdate, ROW($A24))),
  WORKDAY(EDATE(fpdate, ROW($A24)), 1, Holiday!$A$1:$A$197),
  WORKDAY(EDATE(fpdate, ROW($A24)) + 1, -1, Holiday!$A$1:$A$197)),
"")</f>
        <v>44834</v>
      </c>
      <c r="B53" s="9">
        <f>IF(ROW($B24) &lt;= MonthsCounter, Monthly1, "")</f>
        <v>20000</v>
      </c>
      <c r="C53" s="9">
        <f ca="1">IF(ROW($C24) &lt;= MonthsCounter,  INDIRECT("RC[-1]",0) / (POWER( (1 + $D$23), (INDIRECT("RC[-2]",0) - $B$16) / 365)), "")</f>
        <v>18146.772813117674</v>
      </c>
      <c r="E53" s="7">
        <v>44834</v>
      </c>
      <c r="F53" s="9">
        <v>5000</v>
      </c>
      <c r="G53" s="9">
        <v>4536.6932032794184</v>
      </c>
      <c r="I53" s="20">
        <v>5.1999999999999998E-2</v>
      </c>
      <c r="J53" s="9">
        <v>57791.368582051946</v>
      </c>
      <c r="K53" s="9">
        <v>50496.528300863458</v>
      </c>
    </row>
    <row r="54" spans="1:11" x14ac:dyDescent="0.2">
      <c r="A54" s="7">
        <f>IF(ROW($A25) &lt;= MonthsCounter,
  IF(MONTH(WORKDAY(EDATE(fpdate, ROW($A25)), 1, Holiday!$A$1:$A$197)) = MONTH(EDATE(fpdate, ROW($A25))),
  WORKDAY(EDATE(fpdate, ROW($A25)), 1, Holiday!$A$1:$A$197),
  WORKDAY(EDATE(fpdate, ROW($A25)) + 1, -1, Holiday!$A$1:$A$197)),
"")</f>
        <v>44865</v>
      </c>
      <c r="B54" s="9">
        <f>IF(ROW($B25) &lt;= MonthsCounter, Monthly1, "")</f>
        <v>20000</v>
      </c>
      <c r="C54" s="9">
        <f ca="1">IF(ROW($C25) &lt;= MonthsCounter,  INDIRECT("RC[-1]",0) / (POWER( (1 + $D$23), (INDIRECT("RC[-2]",0) - $B$16) / 365)), "")</f>
        <v>18071.992937022103</v>
      </c>
      <c r="E54" s="7">
        <v>44865</v>
      </c>
      <c r="F54" s="9">
        <v>5000</v>
      </c>
      <c r="G54" s="9">
        <v>4517.9982342555259</v>
      </c>
      <c r="I54" s="20">
        <v>5.3999999999999999E-2</v>
      </c>
      <c r="J54" s="9">
        <v>52913.424945514882</v>
      </c>
      <c r="K54" s="9">
        <v>39053.355660220608</v>
      </c>
    </row>
    <row r="55" spans="1:11" x14ac:dyDescent="0.2">
      <c r="A55" s="7">
        <f>IF(ROW($A26) &lt;= MonthsCounter,
  IF(MONTH(WORKDAY(EDATE(fpdate, ROW($A26)), 1, Holiday!$A$1:$A$197)) = MONTH(EDATE(fpdate, ROW($A26))),
  WORKDAY(EDATE(fpdate, ROW($A26)), 1, Holiday!$A$1:$A$197),
  WORKDAY(EDATE(fpdate, ROW($A26)) + 1, -1, Holiday!$A$1:$A$197)),
"")</f>
        <v>44895</v>
      </c>
      <c r="B55" s="9">
        <f>IF(ROW($B26) &lt;= MonthsCounter, Monthly1, "")</f>
        <v>20000</v>
      </c>
      <c r="C55" s="9">
        <f ca="1">IF(ROW($C26) &lt;= MonthsCounter,  INDIRECT("RC[-1]",0) / (POWER( (1 + $D$23), (INDIRECT("RC[-2]",0) - $B$16) / 365)), "")</f>
        <v>17999.918733195376</v>
      </c>
      <c r="E55" s="7">
        <v>44895</v>
      </c>
      <c r="F55" s="9">
        <v>5000</v>
      </c>
      <c r="G55" s="9">
        <v>4499.9796832988441</v>
      </c>
      <c r="I55" s="20">
        <v>5.6000000000000001E-2</v>
      </c>
      <c r="J55" s="9">
        <v>48074.992651649867</v>
      </c>
      <c r="K55" s="9">
        <v>27772.405223438749</v>
      </c>
    </row>
    <row r="56" spans="1:11" x14ac:dyDescent="0.2">
      <c r="A56" s="7">
        <f>IF(ROW($A27) &lt;= MonthsCounter,
  IF(MONTH(WORKDAY(EDATE(fpdate, ROW($A27)), 1, Holiday!$A$1:$A$197)) = MONTH(EDATE(fpdate, ROW($A27))),
  WORKDAY(EDATE(fpdate, ROW($A27)), 1, Holiday!$A$1:$A$197),
  WORKDAY(EDATE(fpdate, ROW($A27)) + 1, -1, Holiday!$A$1:$A$197)),
"")</f>
        <v>44925</v>
      </c>
      <c r="B56" s="9">
        <f>IF(ROW($B27) &lt;= MonthsCounter, Monthly1, "")</f>
        <v>20000</v>
      </c>
      <c r="C56" s="9">
        <f ca="1">IF(ROW($C27) &lt;= MonthsCounter,  INDIRECT("RC[-1]",0) / (POWER( (1 + $D$23), (INDIRECT("RC[-2]",0) - $B$16) / 365)), "")</f>
        <v>17928.131973640866</v>
      </c>
      <c r="E56" s="7">
        <v>44925</v>
      </c>
      <c r="F56" s="9">
        <v>5000</v>
      </c>
      <c r="G56" s="9">
        <v>4482.0329934102165</v>
      </c>
      <c r="I56" s="20">
        <v>5.8000000000000003E-2</v>
      </c>
      <c r="J56" s="9">
        <v>43275.652551348321</v>
      </c>
      <c r="K56" s="9">
        <v>16651.016139884247</v>
      </c>
    </row>
    <row r="57" spans="1:11" x14ac:dyDescent="0.2">
      <c r="A57" s="7">
        <f>IF(ROW($A28) &lt;= MonthsCounter,
  IF(MONTH(WORKDAY(EDATE(fpdate, ROW($A28)), 1, Holiday!$A$1:$A$197)) = MONTH(EDATE(fpdate, ROW($A28))),
  WORKDAY(EDATE(fpdate, ROW($A28)), 1, Holiday!$A$1:$A$197),
  WORKDAY(EDATE(fpdate, ROW($A28)) + 1, -1, Holiday!$A$1:$A$197)),
"")</f>
        <v>44957</v>
      </c>
      <c r="B57" s="9">
        <f>IF(ROW($B28) &lt;= MonthsCounter, Monthly1, "")</f>
        <v>20000</v>
      </c>
      <c r="C57" s="9">
        <f ca="1">IF(ROW($C28) &lt;= MonthsCounter,  INDIRECT("RC[-1]",0) / (POWER( (1 + $D$23), (INDIRECT("RC[-2]",0) - $B$16) / 365)), "")</f>
        <v>17851.874966025091</v>
      </c>
      <c r="E57" s="7">
        <v>44957</v>
      </c>
      <c r="F57" s="9">
        <v>5000</v>
      </c>
      <c r="G57" s="9">
        <v>4462.9687415062726</v>
      </c>
      <c r="I57" s="20">
        <v>0.06</v>
      </c>
      <c r="J57" s="9">
        <v>38514.990880681667</v>
      </c>
      <c r="K57" s="9">
        <v>5686.5765544563765</v>
      </c>
    </row>
    <row r="58" spans="1:11" x14ac:dyDescent="0.2">
      <c r="A58" s="7">
        <f>IF(ROW($A29) &lt;= MonthsCounter,
  IF(MONTH(WORKDAY(EDATE(fpdate, ROW($A29)), 1, Holiday!$A$1:$A$197)) = MONTH(EDATE(fpdate, ROW($A29))),
  WORKDAY(EDATE(fpdate, ROW($A29)), 1, Holiday!$A$1:$A$197),
  WORKDAY(EDATE(fpdate, ROW($A29)) + 1, -1, Holiday!$A$1:$A$197)),
"")</f>
        <v>44985</v>
      </c>
      <c r="B58" s="9">
        <f>IF(ROW($B29) &lt;= MonthsCounter, Monthly1, "")</f>
        <v>20000</v>
      </c>
      <c r="C58" s="9">
        <f ca="1">IF(ROW($C29) &lt;= MonthsCounter,  INDIRECT("RC[-1]",0) / (POWER( (1 + $D$23), (INDIRECT("RC[-2]",0) - $B$16) / 365)), "")</f>
        <v>17785.416206412432</v>
      </c>
      <c r="E58" s="7">
        <v>44985</v>
      </c>
      <c r="F58" s="9">
        <v>5000</v>
      </c>
      <c r="G58" s="9">
        <v>4446.354051603108</v>
      </c>
      <c r="I58" s="20">
        <v>6.2E-2</v>
      </c>
      <c r="J58" s="9">
        <v>33792.59918036242</v>
      </c>
      <c r="K58" s="9">
        <v>-5123.4773890585639</v>
      </c>
    </row>
    <row r="59" spans="1:11" x14ac:dyDescent="0.2">
      <c r="A59" s="7">
        <f>IF(ROW($A30) &lt;= MonthsCounter,
  IF(MONTH(WORKDAY(EDATE(fpdate, ROW($A30)), 1, Holiday!$A$1:$A$197)) = MONTH(EDATE(fpdate, ROW($A30))),
  WORKDAY(EDATE(fpdate, ROW($A30)), 1, Holiday!$A$1:$A$197),
  WORKDAY(EDATE(fpdate, ROW($A30)) + 1, -1, Holiday!$A$1:$A$197)),
"")</f>
        <v>45016</v>
      </c>
      <c r="B59" s="9">
        <f>IF(ROW($B30) &lt;= MonthsCounter, Monthly1, "")</f>
        <v>20000</v>
      </c>
      <c r="C59" s="9">
        <f ca="1">IF(ROW($C30) &lt;= MonthsCounter,  INDIRECT("RC[-1]",0) / (POWER( (1 + $D$23), (INDIRECT("RC[-2]",0) - $B$16) / 365)), "")</f>
        <v>17712.125421658555</v>
      </c>
      <c r="E59" s="7">
        <v>45016</v>
      </c>
      <c r="F59" s="9">
        <v>5000</v>
      </c>
      <c r="G59" s="9">
        <v>4428.0313554146387</v>
      </c>
      <c r="I59" s="20">
        <v>6.4000000000000001E-2</v>
      </c>
      <c r="J59" s="9">
        <v>29108.074216575711</v>
      </c>
      <c r="K59" s="9">
        <v>-15781.662522480125</v>
      </c>
    </row>
    <row r="60" spans="1:11" x14ac:dyDescent="0.2">
      <c r="A60" s="7">
        <f>IF(ROW($A31) &lt;= MonthsCounter,
  IF(MONTH(WORKDAY(EDATE(fpdate, ROW($A31)), 1, Holiday!$A$1:$A$197)) = MONTH(EDATE(fpdate, ROW($A31))),
  WORKDAY(EDATE(fpdate, ROW($A31)), 1, Holiday!$A$1:$A$197),
  WORKDAY(EDATE(fpdate, ROW($A31)) + 1, -1, Holiday!$A$1:$A$197)),
"")</f>
        <v>45044</v>
      </c>
      <c r="B60" s="9">
        <f>IF(ROW($B31) &lt;= MonthsCounter, Monthly1, "")</f>
        <v>20000</v>
      </c>
      <c r="C60" s="9">
        <f ca="1">IF(ROW($C31) &lt;= MonthsCounter,  INDIRECT("RC[-1]",0) / (POWER( (1 + $D$23), (INDIRECT("RC[-2]",0) - $B$16) / 365)), "")</f>
        <v>17646.186920080007</v>
      </c>
      <c r="E60" s="7">
        <v>45044</v>
      </c>
      <c r="F60" s="9">
        <v>5000</v>
      </c>
      <c r="G60" s="9">
        <v>4411.5467300200016</v>
      </c>
      <c r="I60" s="20">
        <v>6.6000000000000003E-2</v>
      </c>
      <c r="J60" s="9">
        <v>24461.017903155065</v>
      </c>
      <c r="K60" s="9">
        <v>-26290.449606106151</v>
      </c>
    </row>
    <row r="61" spans="1:11" x14ac:dyDescent="0.2">
      <c r="A61" s="7">
        <f>IF(ROW($A32) &lt;= MonthsCounter,
  IF(MONTH(WORKDAY(EDATE(fpdate, ROW($A32)), 1, Holiday!$A$1:$A$197)) = MONTH(EDATE(fpdate, ROW($A32))),
  WORKDAY(EDATE(fpdate, ROW($A32)), 1, Holiday!$A$1:$A$197),
  WORKDAY(EDATE(fpdate, ROW($A32)) + 1, -1, Holiday!$A$1:$A$197)),
"")</f>
        <v>45077</v>
      </c>
      <c r="B61" s="9">
        <f>IF(ROW($B32) &lt;= MonthsCounter, Monthly1, "")</f>
        <v>20000</v>
      </c>
      <c r="C61" s="9">
        <f ca="1">IF(ROW($C32) &lt;= MonthsCounter,  INDIRECT("RC[-1]",0) / (POWER( (1 + $D$23), (INDIRECT("RC[-2]",0) - $B$16) / 365)), "")</f>
        <v>17568.78875739031</v>
      </c>
      <c r="E61" s="7">
        <v>45077</v>
      </c>
      <c r="F61" s="9">
        <v>5000</v>
      </c>
      <c r="G61" s="9">
        <v>4392.1971893475775</v>
      </c>
      <c r="I61" s="20">
        <v>6.8000000000000005E-2</v>
      </c>
      <c r="J61" s="9">
        <v>19851.037225064822</v>
      </c>
      <c r="K61" s="9">
        <v>-36652.264260489494</v>
      </c>
    </row>
    <row r="62" spans="1:11" x14ac:dyDescent="0.2">
      <c r="A62" s="7">
        <f>IF(ROW($A33) &lt;= MonthsCounter,
  IF(MONTH(WORKDAY(EDATE(fpdate, ROW($A33)), 1, Holiday!$A$1:$A$197)) = MONTH(EDATE(fpdate, ROW($A33))),
  WORKDAY(EDATE(fpdate, ROW($A33)), 1, Holiday!$A$1:$A$197),
  WORKDAY(EDATE(fpdate, ROW($A33)) + 1, -1, Holiday!$A$1:$A$197)),
"")</f>
        <v>45107</v>
      </c>
      <c r="B62" s="9">
        <f>IF(ROW($B33) &lt;= MonthsCounter, Monthly1, "")</f>
        <v>20000</v>
      </c>
      <c r="C62" s="9">
        <f ca="1">IF(ROW($C33) &lt;= MonthsCounter,  INDIRECT("RC[-1]",0) / (POWER( (1 + $D$23), (INDIRECT("RC[-2]",0) - $B$16) / 365)), "")</f>
        <v>17498.721418038112</v>
      </c>
      <c r="E62" s="7">
        <v>45107</v>
      </c>
      <c r="F62" s="9">
        <v>5000</v>
      </c>
      <c r="G62" s="9">
        <v>4374.6803545095281</v>
      </c>
      <c r="I62" s="20">
        <v>7.0000000000000007E-2</v>
      </c>
      <c r="J62" s="9">
        <v>15277.744163188851</v>
      </c>
      <c r="K62" s="9">
        <v>-46869.487877615262</v>
      </c>
    </row>
    <row r="63" spans="1:11" x14ac:dyDescent="0.2">
      <c r="A63" s="7">
        <f>IF(ROW($A34) &lt;= MonthsCounter,
  IF(MONTH(WORKDAY(EDATE(fpdate, ROW($A34)), 1, Holiday!$A$1:$A$197)) = MONTH(EDATE(fpdate, ROW($A34))),
  WORKDAY(EDATE(fpdate, ROW($A34)), 1, Holiday!$A$1:$A$197),
  WORKDAY(EDATE(fpdate, ROW($A34)) + 1, -1, Holiday!$A$1:$A$197)),
"")</f>
        <v>45138</v>
      </c>
      <c r="B63" s="9">
        <f>IF(ROW($B34) &lt;= MonthsCounter, Monthly1, "")</f>
        <v>20000</v>
      </c>
      <c r="C63" s="9">
        <f ca="1">IF(ROW($C34) &lt;= MonthsCounter,  INDIRECT("RC[-1]",0) / (POWER( (1 + $D$23), (INDIRECT("RC[-2]",0) - $B$16) / 365)), "")</f>
        <v>17426.612055511352</v>
      </c>
      <c r="E63" s="7">
        <v>45138</v>
      </c>
      <c r="F63" s="9">
        <v>5000</v>
      </c>
      <c r="G63" s="9">
        <v>4356.653013877838</v>
      </c>
    </row>
    <row r="64" spans="1:11" x14ac:dyDescent="0.2">
      <c r="A64" s="7">
        <f>IF(ROW($A35) &lt;= MonthsCounter,
  IF(MONTH(WORKDAY(EDATE(fpdate, ROW($A35)), 1, Holiday!$A$1:$A$197)) = MONTH(EDATE(fpdate, ROW($A35))),
  WORKDAY(EDATE(fpdate, ROW($A35)), 1, Holiday!$A$1:$A$197),
  WORKDAY(EDATE(fpdate, ROW($A35)) + 1, -1, Holiday!$A$1:$A$197)),
"")</f>
        <v>45169</v>
      </c>
      <c r="B64" s="9">
        <f>IF(ROW($B35) &lt;= MonthsCounter, Monthly1, "")</f>
        <v>20000</v>
      </c>
      <c r="C64" s="9">
        <f ca="1">IF(ROW($C35) &lt;= MonthsCounter,  INDIRECT("RC[-1]",0) / (POWER( (1 + $D$23), (INDIRECT("RC[-2]",0) - $B$16) / 365)), "")</f>
        <v>17354.79984384721</v>
      </c>
      <c r="E64" s="7">
        <v>45169</v>
      </c>
      <c r="F64" s="9">
        <v>5000</v>
      </c>
      <c r="G64" s="9">
        <v>4338.6999609618024</v>
      </c>
    </row>
    <row r="65" spans="1:7" x14ac:dyDescent="0.2">
      <c r="A65" s="7">
        <f>IF(ROW($A36) &lt;= MonthsCounter,
  IF(MONTH(WORKDAY(EDATE(fpdate, ROW($A36)), 1, Holiday!$A$1:$A$197)) = MONTH(EDATE(fpdate, ROW($A36))),
  WORKDAY(EDATE(fpdate, ROW($A36)), 1, Holiday!$A$1:$A$197),
  WORKDAY(EDATE(fpdate, ROW($A36)) + 1, -1, Holiday!$A$1:$A$197)),
"")</f>
        <v>45198</v>
      </c>
      <c r="B65" s="9">
        <f>IF(ROW($B36) &lt;= MonthsCounter, Monthly1, "")</f>
        <v>20000</v>
      </c>
      <c r="C65" s="9">
        <f ca="1">IF(ROW($C36) &lt;= MonthsCounter,  INDIRECT("RC[-1]",0) / (POWER( (1 + $D$23), (INDIRECT("RC[-2]",0) - $B$16) / 365)), "")</f>
        <v>17287.888606054865</v>
      </c>
      <c r="E65" s="7">
        <v>45198</v>
      </c>
      <c r="F65" s="9">
        <v>5000</v>
      </c>
      <c r="G65" s="9">
        <v>4321.9721515137162</v>
      </c>
    </row>
    <row r="66" spans="1:7" x14ac:dyDescent="0.2">
      <c r="A66" s="7">
        <f>IF(ROW($A37) &lt;= MonthsCounter,
  IF(MONTH(WORKDAY(EDATE(fpdate, ROW($A37)), 1, Holiday!$A$1:$A$197)) = MONTH(EDATE(fpdate, ROW($A37))),
  WORKDAY(EDATE(fpdate, ROW($A37)), 1, Holiday!$A$1:$A$197),
  WORKDAY(EDATE(fpdate, ROW($A37)) + 1, -1, Holiday!$A$1:$A$197)),
"")</f>
        <v>45230</v>
      </c>
      <c r="B66" s="9">
        <f>IF(ROW($B37) &lt;= MonthsCounter, Monthly1, "")</f>
        <v>20000</v>
      </c>
      <c r="C66" s="9">
        <f ca="1">IF(ROW($C37) &lt;= MonthsCounter,  INDIRECT("RC[-1]",0) / (POWER( (1 + $D$23), (INDIRECT("RC[-2]",0) - $B$16) / 365)), "")</f>
        <v>17214.354862827691</v>
      </c>
      <c r="E66" s="7">
        <v>45230</v>
      </c>
      <c r="F66" s="9">
        <v>5000</v>
      </c>
      <c r="G66" s="9">
        <v>4303.5887157069228</v>
      </c>
    </row>
    <row r="67" spans="1:7" x14ac:dyDescent="0.2">
      <c r="A67" s="7">
        <f>IF(ROW($A38) &lt;= MonthsCounter,
  IF(MONTH(WORKDAY(EDATE(fpdate, ROW($A38)), 1, Holiday!$A$1:$A$197)) = MONTH(EDATE(fpdate, ROW($A38))),
  WORKDAY(EDATE(fpdate, ROW($A38)), 1, Holiday!$A$1:$A$197),
  WORKDAY(EDATE(fpdate, ROW($A38)) + 1, -1, Holiday!$A$1:$A$197)),
"")</f>
        <v>45260</v>
      </c>
      <c r="B67" s="9">
        <f>IF(ROW($B38) &lt;= MonthsCounter, Monthly1, "")</f>
        <v>20000</v>
      </c>
      <c r="C67" s="9">
        <f ca="1">IF(ROW($C38) &lt;= MonthsCounter,  INDIRECT("RC[-1]",0) / (POWER( (1 + $D$23), (INDIRECT("RC[-2]",0) - $B$16) / 365)), "")</f>
        <v>17145.701066566668</v>
      </c>
      <c r="E67" s="7">
        <v>45260</v>
      </c>
      <c r="F67" s="9">
        <v>5000</v>
      </c>
      <c r="G67" s="9">
        <v>4286.4252666416669</v>
      </c>
    </row>
    <row r="68" spans="1:7" x14ac:dyDescent="0.2">
      <c r="A68" s="7">
        <f>IF(ROW($A39) &lt;= MonthsCounter,
  IF(MONTH(WORKDAY(EDATE(fpdate, ROW($A39)), 1, Holiday!$A$1:$A$197)) = MONTH(EDATE(fpdate, ROW($A39))),
  WORKDAY(EDATE(fpdate, ROW($A39)), 1, Holiday!$A$1:$A$197),
  WORKDAY(EDATE(fpdate, ROW($A39)) + 1, -1, Holiday!$A$1:$A$197)),
"")</f>
        <v>45289</v>
      </c>
      <c r="B68" s="9">
        <f>IF(ROW($B39) &lt;= MonthsCounter, Monthly1, "")</f>
        <v>20000</v>
      </c>
      <c r="C68" s="9">
        <f ca="1">IF(ROW($C39) &lt;= MonthsCounter,  INDIRECT("RC[-1]",0) / (POWER( (1 + $D$23), (INDIRECT("RC[-2]",0) - $B$16) / 365)), "")</f>
        <v>17079.596006784701</v>
      </c>
      <c r="E68" s="7">
        <v>45289</v>
      </c>
      <c r="F68" s="9">
        <v>5000</v>
      </c>
      <c r="G68" s="9">
        <v>4269.8990016961752</v>
      </c>
    </row>
    <row r="69" spans="1:7" x14ac:dyDescent="0.2">
      <c r="A69" s="7">
        <f>IF(ROW($A40) &lt;= MonthsCounter,
  IF(MONTH(WORKDAY(EDATE(fpdate, ROW($A40)), 1, Holiday!$A$1:$A$197)) = MONTH(EDATE(fpdate, ROW($A40))),
  WORKDAY(EDATE(fpdate, ROW($A40)), 1, Holiday!$A$1:$A$197),
  WORKDAY(EDATE(fpdate, ROW($A40)) + 1, -1, Holiday!$A$1:$A$197)),
"")</f>
        <v>45322</v>
      </c>
      <c r="B69" s="9">
        <f>IF(ROW($B40) &lt;= MonthsCounter, Monthly1, "")</f>
        <v>20000</v>
      </c>
      <c r="C69" s="9">
        <f ca="1">IF(ROW($C40) &lt;= MonthsCounter,  INDIRECT("RC[-1]",0) / (POWER( (1 + $D$23), (INDIRECT("RC[-2]",0) - $B$16) / 365)), "")</f>
        <v>17004.682975635569</v>
      </c>
      <c r="E69" s="7">
        <v>45322</v>
      </c>
      <c r="F69" s="9">
        <v>5000</v>
      </c>
      <c r="G69" s="9">
        <v>4251.1707439088923</v>
      </c>
    </row>
    <row r="70" spans="1:7" x14ac:dyDescent="0.2">
      <c r="A70" s="7">
        <f>IF(ROW($A41) &lt;= MonthsCounter,
  IF(MONTH(WORKDAY(EDATE(fpdate, ROW($A41)), 1, Holiday!$A$1:$A$197)) = MONTH(EDATE(fpdate, ROW($A41))),
  WORKDAY(EDATE(fpdate, ROW($A41)), 1, Holiday!$A$1:$A$197),
  WORKDAY(EDATE(fpdate, ROW($A41)) + 1, -1, Holiday!$A$1:$A$197)),
"")</f>
        <v>45351</v>
      </c>
      <c r="B70" s="9">
        <f>IF(ROW($B41) &lt;= MonthsCounter, Monthly1, "")</f>
        <v>20000</v>
      </c>
      <c r="C70" s="9">
        <f ca="1">IF(ROW($C41) &lt;= MonthsCounter,  INDIRECT("RC[-1]",0) / (POWER( (1 + $D$23), (INDIRECT("RC[-2]",0) - $B$16) / 365)), "")</f>
        <v>16939.121609534905</v>
      </c>
      <c r="E70" s="7">
        <v>45351</v>
      </c>
      <c r="F70" s="9">
        <v>5000</v>
      </c>
      <c r="G70" s="9">
        <v>4234.7804023837261</v>
      </c>
    </row>
    <row r="71" spans="1:7" x14ac:dyDescent="0.2">
      <c r="A71" s="7">
        <f>IF(ROW($A42) &lt;= MonthsCounter,
  IF(MONTH(WORKDAY(EDATE(fpdate, ROW($A42)), 1, Holiday!$A$1:$A$197)) = MONTH(EDATE(fpdate, ROW($A42))),
  WORKDAY(EDATE(fpdate, ROW($A42)), 1, Holiday!$A$1:$A$197),
  WORKDAY(EDATE(fpdate, ROW($A42)) + 1, -1, Holiday!$A$1:$A$197)),
"")</f>
        <v>45379</v>
      </c>
      <c r="B71" s="9">
        <f>IF(ROW($B42) &lt;= MonthsCounter, Monthly1, "")</f>
        <v>20000</v>
      </c>
      <c r="C71" s="9">
        <f ca="1">IF(ROW($C42) &lt;= MonthsCounter,  INDIRECT("RC[-1]",0) / (POWER( (1 + $D$23), (INDIRECT("RC[-2]",0) - $B$16) / 365)), "")</f>
        <v>16876.060837865811</v>
      </c>
      <c r="E71" s="7">
        <v>45379</v>
      </c>
      <c r="F71" s="9">
        <v>5000</v>
      </c>
      <c r="G71" s="9">
        <v>4219.0152094664527</v>
      </c>
    </row>
    <row r="72" spans="1:7" x14ac:dyDescent="0.2">
      <c r="A72" s="7">
        <f>IF(ROW($A43) &lt;= MonthsCounter,
  IF(MONTH(WORKDAY(EDATE(fpdate, ROW($A43)), 1, Holiday!$A$1:$A$197)) = MONTH(EDATE(fpdate, ROW($A43))),
  WORKDAY(EDATE(fpdate, ROW($A43)), 1, Holiday!$A$1:$A$197),
  WORKDAY(EDATE(fpdate, ROW($A43)) + 1, -1, Holiday!$A$1:$A$197)),
"")</f>
        <v>45412</v>
      </c>
      <c r="B72" s="9">
        <f>IF(ROW($B43) &lt;= MonthsCounter, Monthly1, "")</f>
        <v>20000</v>
      </c>
      <c r="C72" s="9">
        <f ca="1">IF(ROW($C43) &lt;= MonthsCounter,  INDIRECT("RC[-1]",0) / (POWER( (1 + $D$23), (INDIRECT("RC[-2]",0) - $B$16) / 365)), "")</f>
        <v>16802.040534884432</v>
      </c>
      <c r="E72" s="7">
        <v>45412</v>
      </c>
      <c r="F72" s="9">
        <v>5000</v>
      </c>
      <c r="G72" s="9">
        <v>4200.5101337211081</v>
      </c>
    </row>
    <row r="73" spans="1:7" x14ac:dyDescent="0.2">
      <c r="A73" s="7">
        <f>IF(ROW($A44) &lt;= MonthsCounter,
  IF(MONTH(WORKDAY(EDATE(fpdate, ROW($A44)), 1, Holiday!$A$1:$A$197)) = MONTH(EDATE(fpdate, ROW($A44))),
  WORKDAY(EDATE(fpdate, ROW($A44)), 1, Holiday!$A$1:$A$197),
  WORKDAY(EDATE(fpdate, ROW($A44)) + 1, -1, Holiday!$A$1:$A$197)),
"")</f>
        <v>45443</v>
      </c>
      <c r="B73" s="9">
        <f>IF(ROW($B44) &lt;= MonthsCounter, Monthly1, "")</f>
        <v>20000</v>
      </c>
      <c r="C73" s="9">
        <f ca="1">IF(ROW($C44) &lt;= MonthsCounter,  INDIRECT("RC[-1]",0) / (POWER( (1 + $D$23), (INDIRECT("RC[-2]",0) - $B$16) / 365)), "")</f>
        <v>16732.802080075369</v>
      </c>
      <c r="E73" s="7">
        <v>45443</v>
      </c>
      <c r="F73" s="9">
        <v>5000</v>
      </c>
      <c r="G73" s="9">
        <v>4183.2005200188423</v>
      </c>
    </row>
    <row r="74" spans="1:7" x14ac:dyDescent="0.2">
      <c r="A74" s="7">
        <f>IF(ROW($A45) &lt;= MonthsCounter,
  IF(MONTH(WORKDAY(EDATE(fpdate, ROW($A45)), 1, Holiday!$A$1:$A$197)) = MONTH(EDATE(fpdate, ROW($A45))),
  WORKDAY(EDATE(fpdate, ROW($A45)), 1, Holiday!$A$1:$A$197),
  WORKDAY(EDATE(fpdate, ROW($A45)) + 1, -1, Holiday!$A$1:$A$197)),
"")</f>
        <v>45471</v>
      </c>
      <c r="B74" s="9">
        <f>IF(ROW($B45) &lt;= MonthsCounter, Monthly1, "")</f>
        <v>20000</v>
      </c>
      <c r="C74" s="9">
        <f ca="1">IF(ROW($C45) &lt;= MonthsCounter,  INDIRECT("RC[-1]",0) / (POWER( (1 + $D$23), (INDIRECT("RC[-2]",0) - $B$16) / 365)), "")</f>
        <v>16670.509392433181</v>
      </c>
      <c r="E74" s="7">
        <v>45471</v>
      </c>
      <c r="F74" s="9">
        <v>5000</v>
      </c>
      <c r="G74" s="9">
        <v>4167.6273481082953</v>
      </c>
    </row>
    <row r="75" spans="1:7" x14ac:dyDescent="0.2">
      <c r="A75" s="7">
        <f>IF(ROW($A46) &lt;= MonthsCounter,
  IF(MONTH(WORKDAY(EDATE(fpdate, ROW($A46)), 1, Holiday!$A$1:$A$197)) = MONTH(EDATE(fpdate, ROW($A46))),
  WORKDAY(EDATE(fpdate, ROW($A46)), 1, Holiday!$A$1:$A$197),
  WORKDAY(EDATE(fpdate, ROW($A46)) + 1, -1, Holiday!$A$1:$A$197)),
"")</f>
        <v>45504</v>
      </c>
      <c r="B75" s="9">
        <f>IF(ROW($B46) &lt;= MonthsCounter, Monthly1, "")</f>
        <v>20000</v>
      </c>
      <c r="C75" s="9">
        <f ca="1">IF(ROW($C46) &lt;= MonthsCounter,  INDIRECT("RC[-1]",0) / (POWER( (1 + $D$23), (INDIRECT("RC[-2]",0) - $B$16) / 365)), "")</f>
        <v>16597.390661235371</v>
      </c>
      <c r="E75" s="7">
        <v>45504</v>
      </c>
      <c r="F75" s="9">
        <v>5000</v>
      </c>
      <c r="G75" s="9">
        <v>4149.3476653088428</v>
      </c>
    </row>
    <row r="76" spans="1:7" x14ac:dyDescent="0.2">
      <c r="A76" s="7">
        <f>IF(ROW($A47) &lt;= MonthsCounter,
  IF(MONTH(WORKDAY(EDATE(fpdate, ROW($A47)), 1, Holiday!$A$1:$A$197)) = MONTH(EDATE(fpdate, ROW($A47))),
  WORKDAY(EDATE(fpdate, ROW($A47)), 1, Holiday!$A$1:$A$197),
  WORKDAY(EDATE(fpdate, ROW($A47)) + 1, -1, Holiday!$A$1:$A$197)),
"")</f>
        <v>45534</v>
      </c>
      <c r="B76" s="9">
        <f>IF(ROW($B47) &lt;= MonthsCounter, Monthly1, "")</f>
        <v>20000</v>
      </c>
      <c r="C76" s="9">
        <f ca="1">IF(ROW($C47) &lt;= MonthsCounter,  INDIRECT("RC[-1]",0) / (POWER( (1 + $D$23), (INDIRECT("RC[-2]",0) - $B$16) / 365)), "")</f>
        <v>16531.197423905189</v>
      </c>
      <c r="E76" s="7">
        <v>45534</v>
      </c>
      <c r="F76" s="9">
        <v>5000</v>
      </c>
      <c r="G76" s="9">
        <v>4132.7993559762972</v>
      </c>
    </row>
    <row r="77" spans="1:7" x14ac:dyDescent="0.2">
      <c r="A77" s="7">
        <f>IF(ROW($A48) &lt;= MonthsCounter,
  IF(MONTH(WORKDAY(EDATE(fpdate, ROW($A48)), 1, Holiday!$A$1:$A$197)) = MONTH(EDATE(fpdate, ROW($A48))),
  WORKDAY(EDATE(fpdate, ROW($A48)), 1, Holiday!$A$1:$A$197),
  WORKDAY(EDATE(fpdate, ROW($A48)) + 1, -1, Holiday!$A$1:$A$197)),
"")</f>
        <v>45565</v>
      </c>
      <c r="B77" s="9">
        <f>IF(ROW($B48) &lt;= MonthsCounter, Monthly1, "")</f>
        <v>20000</v>
      </c>
      <c r="C77" s="9">
        <f ca="1">IF(ROW($C48) &lt;= MonthsCounter,  INDIRECT("RC[-1]",0) / (POWER( (1 + $D$23), (INDIRECT("RC[-2]",0) - $B$16) / 365)), "")</f>
        <v>16463.075069159146</v>
      </c>
      <c r="E77" s="7">
        <v>45565</v>
      </c>
      <c r="F77" s="9">
        <v>5000</v>
      </c>
      <c r="G77" s="9">
        <v>4115.7687672897864</v>
      </c>
    </row>
    <row r="78" spans="1:7" x14ac:dyDescent="0.2">
      <c r="A78" s="7">
        <f>IF(ROW($A49) &lt;= MonthsCounter,
  IF(MONTH(WORKDAY(EDATE(fpdate, ROW($A49)), 1, Holiday!$A$1:$A$197)) = MONTH(EDATE(fpdate, ROW($A49))),
  WORKDAY(EDATE(fpdate, ROW($A49)), 1, Holiday!$A$1:$A$197),
  WORKDAY(EDATE(fpdate, ROW($A49)) + 1, -1, Holiday!$A$1:$A$197)),
"")</f>
        <v>45596</v>
      </c>
      <c r="B78" s="9">
        <f>IF(ROW($B49) &lt;= MonthsCounter, Monthly1, "")</f>
        <v>20000</v>
      </c>
      <c r="C78" s="9">
        <f ca="1">IF(ROW($C49) &lt;= MonthsCounter,  INDIRECT("RC[-1]",0) / (POWER( (1 + $D$23), (INDIRECT("RC[-2]",0) - $B$16) / 365)), "")</f>
        <v>16395.233435470211</v>
      </c>
      <c r="E78" s="7">
        <v>45596</v>
      </c>
      <c r="F78" s="9">
        <v>5000</v>
      </c>
      <c r="G78" s="9">
        <v>4098.8083588675527</v>
      </c>
    </row>
    <row r="79" spans="1:7" x14ac:dyDescent="0.2">
      <c r="A79" s="7">
        <f>IF(ROW($A50) &lt;= MonthsCounter,
  IF(MONTH(WORKDAY(EDATE(fpdate, ROW($A50)), 1, Holiday!$A$1:$A$197)) = MONTH(EDATE(fpdate, ROW($A50))),
  WORKDAY(EDATE(fpdate, ROW($A50)), 1, Holiday!$A$1:$A$197),
  WORKDAY(EDATE(fpdate, ROW($A50)) + 1, -1, Holiday!$A$1:$A$197)),
"")</f>
        <v>45625</v>
      </c>
      <c r="B79" s="9">
        <f>IF(ROW($B50) &lt;= MonthsCounter, Monthly1, "")</f>
        <v>20000</v>
      </c>
      <c r="C79" s="9">
        <f ca="1">IF(ROW($C50) &lt;= MonthsCounter,  INDIRECT("RC[-1]",0) / (POWER( (1 + $D$23), (INDIRECT("RC[-2]",0) - $B$16) / 365)), "")</f>
        <v>16332.021795293869</v>
      </c>
      <c r="E79" s="7">
        <v>45625</v>
      </c>
      <c r="F79" s="9">
        <v>5000</v>
      </c>
      <c r="G79" s="9">
        <v>4083.0054488234673</v>
      </c>
    </row>
    <row r="80" spans="1:7" x14ac:dyDescent="0.2">
      <c r="A80" s="7">
        <f>IF(ROW($A51) &lt;= MonthsCounter,
  IF(MONTH(WORKDAY(EDATE(fpdate, ROW($A51)), 1, Holiday!$A$1:$A$197)) = MONTH(EDATE(fpdate, ROW($A51))),
  WORKDAY(EDATE(fpdate, ROW($A51)), 1, Holiday!$A$1:$A$197),
  WORKDAY(EDATE(fpdate, ROW($A51)) + 1, -1, Holiday!$A$1:$A$197)),
"")</f>
        <v>45657</v>
      </c>
      <c r="B80" s="9">
        <f>IF(ROW($B51) &lt;= MonthsCounter, Monthly1, "")</f>
        <v>20000</v>
      </c>
      <c r="C80" s="9">
        <f ca="1">IF(ROW($C51) &lt;= MonthsCounter,  INDIRECT("RC[-1]",0) / (POWER( (1 + $D$23), (INDIRECT("RC[-2]",0) - $B$16) / 365)), "")</f>
        <v>16262.553815458832</v>
      </c>
      <c r="E80" s="7">
        <v>45657</v>
      </c>
      <c r="F80" s="9">
        <v>5000</v>
      </c>
      <c r="G80" s="9">
        <v>4065.638453864708</v>
      </c>
    </row>
    <row r="81" spans="1:7" x14ac:dyDescent="0.2">
      <c r="A81" s="7">
        <f>IF(ROW($A52) &lt;= MonthsCounter,
  IF(MONTH(WORKDAY(EDATE(fpdate, ROW($A52)), 1, Holiday!$A$1:$A$197)) = MONTH(EDATE(fpdate, ROW($A52))),
  WORKDAY(EDATE(fpdate, ROW($A52)), 1, Holiday!$A$1:$A$197),
  WORKDAY(EDATE(fpdate, ROW($A52)) + 1, -1, Holiday!$A$1:$A$197)),
"")</f>
        <v>45685</v>
      </c>
      <c r="B81" s="9">
        <f>IF(ROW($B52) &lt;= MonthsCounter, Monthly1, "")</f>
        <v>20000</v>
      </c>
      <c r="C81" s="9">
        <f ca="1">IF(ROW($C52) &lt;= MonthsCounter,  INDIRECT("RC[-1]",0) / (POWER( (1 + $D$23), (INDIRECT("RC[-2]",0) - $B$16) / 365)), "")</f>
        <v>16202.011762774371</v>
      </c>
      <c r="E81" s="7">
        <v>45685</v>
      </c>
      <c r="F81" s="9">
        <v>5000</v>
      </c>
      <c r="G81" s="9">
        <v>4050.5029406935928</v>
      </c>
    </row>
    <row r="82" spans="1:7" x14ac:dyDescent="0.2">
      <c r="A82" s="7">
        <f>IF(ROW($A53) &lt;= MonthsCounter,
  IF(MONTH(WORKDAY(EDATE(fpdate, ROW($A53)), 1, Holiday!$A$1:$A$197)) = MONTH(EDATE(fpdate, ROW($A53))),
  WORKDAY(EDATE(fpdate, ROW($A53)), 1, Holiday!$A$1:$A$197),
  WORKDAY(EDATE(fpdate, ROW($A53)) + 1, -1, Holiday!$A$1:$A$197)),
"")</f>
        <v>45716</v>
      </c>
      <c r="B82" s="9">
        <f>IF(ROW($B53) &lt;= MonthsCounter, Monthly1, "")</f>
        <v>20000</v>
      </c>
      <c r="C82" s="9">
        <f ca="1">IF(ROW($C53) &lt;= MonthsCounter,  INDIRECT("RC[-1]",0) / (POWER( (1 + $D$23), (INDIRECT("RC[-2]",0) - $B$16) / 365)), "")</f>
        <v>16135.245928176861</v>
      </c>
      <c r="E82" s="7">
        <v>45716</v>
      </c>
      <c r="F82" s="9">
        <v>5000</v>
      </c>
      <c r="G82" s="9">
        <v>4033.8114820442152</v>
      </c>
    </row>
    <row r="83" spans="1:7" x14ac:dyDescent="0.2">
      <c r="A83" s="7">
        <f>IF(ROW($A54) &lt;= MonthsCounter,
  IF(MONTH(WORKDAY(EDATE(fpdate, ROW($A54)), 1, Holiday!$A$1:$A$197)) = MONTH(EDATE(fpdate, ROW($A54))),
  WORKDAY(EDATE(fpdate, ROW($A54)), 1, Holiday!$A$1:$A$197),
  WORKDAY(EDATE(fpdate, ROW($A54)) + 1, -1, Holiday!$A$1:$A$197)),
"")</f>
        <v>45747</v>
      </c>
      <c r="B83" s="9">
        <f>IF(ROW($B54) &lt;= MonthsCounter, Monthly1, "")</f>
        <v>20000</v>
      </c>
      <c r="C83" s="9">
        <f ca="1">IF(ROW($C54) &lt;= MonthsCounter,  INDIRECT("RC[-1]",0) / (POWER( (1 + $D$23), (INDIRECT("RC[-2]",0) - $B$16) / 365)), "")</f>
        <v>16068.755224639292</v>
      </c>
      <c r="E83" s="7">
        <v>45747</v>
      </c>
      <c r="F83" s="9">
        <v>5000</v>
      </c>
      <c r="G83" s="9">
        <v>4017.1888061598229</v>
      </c>
    </row>
    <row r="84" spans="1:7" x14ac:dyDescent="0.2">
      <c r="A84" s="7">
        <f>IF(ROW($A55) &lt;= MonthsCounter,
  IF(MONTH(WORKDAY(EDATE(fpdate, ROW($A55)), 1, Holiday!$A$1:$A$197)) = MONTH(EDATE(fpdate, ROW($A55))),
  WORKDAY(EDATE(fpdate, ROW($A55)), 1, Holiday!$A$1:$A$197),
  WORKDAY(EDATE(fpdate, ROW($A55)) + 1, -1, Holiday!$A$1:$A$197)),
"")</f>
        <v>45777</v>
      </c>
      <c r="B84" s="9">
        <f>IF(ROW($B55) &lt;= MonthsCounter, Monthly1, "")</f>
        <v>20000</v>
      </c>
      <c r="C84" s="9">
        <f ca="1">IF(ROW($C55) &lt;= MonthsCounter,  INDIRECT("RC[-1]",0) / (POWER( (1 + $D$23), (INDIRECT("RC[-2]",0) - $B$16) / 365)), "")</f>
        <v>16004.670275993152</v>
      </c>
      <c r="E84" s="7">
        <v>45777</v>
      </c>
      <c r="F84" s="9">
        <v>5000</v>
      </c>
      <c r="G84" s="9">
        <v>4001.1675689982881</v>
      </c>
    </row>
    <row r="85" spans="1:7" x14ac:dyDescent="0.2">
      <c r="A85" s="7">
        <f>IF(ROW($A56) &lt;= MonthsCounter,
  IF(MONTH(WORKDAY(EDATE(fpdate, ROW($A56)), 1, Holiday!$A$1:$A$197)) = MONTH(EDATE(fpdate, ROW($A56))),
  WORKDAY(EDATE(fpdate, ROW($A56)), 1, Holiday!$A$1:$A$197),
  WORKDAY(EDATE(fpdate, ROW($A56)) + 1, -1, Holiday!$A$1:$A$197)),
"")</f>
        <v>45807</v>
      </c>
      <c r="B85" s="9">
        <f>IF(ROW($B56) &lt;= MonthsCounter, Monthly1, "")</f>
        <v>20000</v>
      </c>
      <c r="C85" s="9">
        <f ca="1">IF(ROW($C56) &lt;= MonthsCounter,  INDIRECT("RC[-1]",0) / (POWER( (1 + $D$23), (INDIRECT("RC[-2]",0) - $B$16) / 365)), "")</f>
        <v>15940.840909100894</v>
      </c>
      <c r="E85" s="7">
        <v>45807</v>
      </c>
      <c r="F85" s="9">
        <v>5000</v>
      </c>
      <c r="G85" s="9">
        <v>3985.2102272752236</v>
      </c>
    </row>
    <row r="86" spans="1:7" x14ac:dyDescent="0.2">
      <c r="A86" s="7">
        <f>IF(ROW($A57) &lt;= MonthsCounter,
  IF(MONTH(WORKDAY(EDATE(fpdate, ROW($A57)), 1, Holiday!$A$1:$A$197)) = MONTH(EDATE(fpdate, ROW($A57))),
  WORKDAY(EDATE(fpdate, ROW($A57)), 1, Holiday!$A$1:$A$197),
  WORKDAY(EDATE(fpdate, ROW($A57)) + 1, -1, Holiday!$A$1:$A$197)),
"")</f>
        <v>45838</v>
      </c>
      <c r="B86" s="9">
        <f>IF(ROW($B57) &lt;= MonthsCounter, Monthly1, "")</f>
        <v>20000</v>
      </c>
      <c r="C86" s="9">
        <f ca="1">IF(ROW($C57) &lt;= MonthsCounter,  INDIRECT("RC[-1]",0) / (POWER( (1 + $D$23), (INDIRECT("RC[-2]",0) - $B$16) / 365)), "")</f>
        <v>15875.151316779551</v>
      </c>
      <c r="E86" s="7">
        <v>45838</v>
      </c>
      <c r="F86" s="9">
        <v>5000</v>
      </c>
      <c r="G86" s="9">
        <v>3968.7878291948878</v>
      </c>
    </row>
    <row r="87" spans="1:7" x14ac:dyDescent="0.2">
      <c r="A87" s="7">
        <f>IF(ROW($A58) &lt;= MonthsCounter,
  IF(MONTH(WORKDAY(EDATE(fpdate, ROW($A58)), 1, Holiday!$A$1:$A$197)) = MONTH(EDATE(fpdate, ROW($A58))),
  WORKDAY(EDATE(fpdate, ROW($A58)), 1, Holiday!$A$1:$A$197),
  WORKDAY(EDATE(fpdate, ROW($A58)) + 1, -1, Holiday!$A$1:$A$197)),
"")</f>
        <v>45869</v>
      </c>
      <c r="B87" s="9">
        <f>IF(ROW($B58) &lt;= MonthsCounter, Monthly1, "")</f>
        <v>20000</v>
      </c>
      <c r="C87" s="9">
        <f ca="1">IF(ROW($C58) &lt;= MonthsCounter,  INDIRECT("RC[-1]",0) / (POWER( (1 + $D$23), (INDIRECT("RC[-2]",0) - $B$16) / 365)), "")</f>
        <v>15809.732420500146</v>
      </c>
      <c r="E87" s="7">
        <v>45869</v>
      </c>
      <c r="F87" s="9">
        <v>5000</v>
      </c>
      <c r="G87" s="9">
        <v>3952.4331051250365</v>
      </c>
    </row>
    <row r="88" spans="1:7" x14ac:dyDescent="0.2">
      <c r="A88" s="7">
        <f>IF(ROW($A59) &lt;= MonthsCounter,
  IF(MONTH(WORKDAY(EDATE(fpdate, ROW($A59)), 1, Holiday!$A$1:$A$197)) = MONTH(EDATE(fpdate, ROW($A59))),
  WORKDAY(EDATE(fpdate, ROW($A59)), 1, Holiday!$A$1:$A$197),
  WORKDAY(EDATE(fpdate, ROW($A59)) + 1, -1, Holiday!$A$1:$A$197)),
"")</f>
        <v>45898</v>
      </c>
      <c r="B88" s="9">
        <f>IF(ROW($B59) &lt;= MonthsCounter, Monthly1, "")</f>
        <v>20000</v>
      </c>
      <c r="C88" s="9">
        <f ca="1">IF(ROW($C59) &lt;= MonthsCounter,  INDIRECT("RC[-1]",0) / (POWER( (1 + $D$23), (INDIRECT("RC[-2]",0) - $B$16) / 365)), "")</f>
        <v>15748.778172975568</v>
      </c>
      <c r="E88" s="7">
        <v>45898</v>
      </c>
      <c r="F88" s="9">
        <v>5000</v>
      </c>
      <c r="G88" s="9">
        <v>3937.194543243892</v>
      </c>
    </row>
    <row r="89" spans="1:7" x14ac:dyDescent="0.2">
      <c r="A89" s="7">
        <f>IF(ROW($A60) &lt;= MonthsCounter,
  IF(MONTH(WORKDAY(EDATE(fpdate, ROW($A60)), 1, Holiday!$A$1:$A$197)) = MONTH(EDATE(fpdate, ROW($A60))),
  WORKDAY(EDATE(fpdate, ROW($A60)), 1, Holiday!$A$1:$A$197),
  WORKDAY(EDATE(fpdate, ROW($A60)) + 1, -1, Holiday!$A$1:$A$197)),
"")</f>
        <v>45930</v>
      </c>
      <c r="B89" s="9">
        <f>IF(ROW($B60) &lt;= MonthsCounter, Monthly1, "")</f>
        <v>20000</v>
      </c>
      <c r="C89" s="9">
        <f ca="1">IF(ROW($C60) &lt;= MonthsCounter,  INDIRECT("RC[-1]",0) / (POWER( (1 + $D$23), (INDIRECT("RC[-2]",0) - $B$16) / 365)), "")</f>
        <v>15681.791010071955</v>
      </c>
      <c r="E89" s="7">
        <v>45930</v>
      </c>
      <c r="F89" s="9">
        <v>5000</v>
      </c>
      <c r="G89" s="9">
        <v>3920.4477525179886</v>
      </c>
    </row>
    <row r="90" spans="1:7" x14ac:dyDescent="0.2">
      <c r="A90" s="7" t="str">
        <f>IF(ROW($A61) &lt;= MonthsCounter,
  IF(MONTH(WORKDAY(EDATE(fpdate, ROW($A61)), 1, Holiday!$A$1:$A$197)) = MONTH(EDATE(fpdate, ROW($A61))),
  WORKDAY(EDATE(fpdate, ROW($A61)), 1, Holiday!$A$1:$A$197),
  WORKDAY(EDATE(fpdate, ROW($A61)) + 1, -1, Holiday!$A$1:$A$197)),
"")</f>
        <v/>
      </c>
      <c r="B90" s="9" t="str">
        <f>IF(ROW($B61) &lt;= MonthsCounter, Monthly1, "")</f>
        <v/>
      </c>
      <c r="C90" s="9" t="str">
        <f ca="1">IF(ROW($A61) &lt;= MonthsCounter,  INDIRECT("RC[-1]",0) / (POWER( (1 + $D$23), (INDIRECT("RC[-2]",0) - $B$16) / 365)), "")</f>
        <v/>
      </c>
      <c r="E90" s="7">
        <v>45961</v>
      </c>
      <c r="F90" s="9">
        <v>5000</v>
      </c>
      <c r="G90" s="9">
        <v>3904.2922299800903</v>
      </c>
    </row>
    <row r="91" spans="1:7" x14ac:dyDescent="0.2">
      <c r="A91" s="7" t="str">
        <f>IF(ROW($A62) &lt;= MonthsCounter,
  IF(MONTH(WORKDAY(EDATE(fpdate, ROW($A62)), 1, Holiday!$A$1:$A$197)) = MONTH(EDATE(fpdate, ROW($A62))),
  WORKDAY(EDATE(fpdate, ROW($A62)), 1, Holiday!$A$1:$A$197),
  WORKDAY(EDATE(fpdate, ROW($A62)) + 1, -1, Holiday!$A$1:$A$197)),
"")</f>
        <v/>
      </c>
      <c r="B91" s="9" t="str">
        <f>IF(ROW($B62) &lt;= MonthsCounter, Monthly1, "")</f>
        <v/>
      </c>
      <c r="C91" s="9" t="str">
        <f ca="1">IF(ROW($A62) &lt;= MonthsCounter,  INDIRECT("RC[-1]",0) / (POWER( (1 + $D$23), (INDIRECT("RC[-2]",0) - $B$16) / 365)), "")</f>
        <v/>
      </c>
      <c r="E91" s="7">
        <v>45989</v>
      </c>
      <c r="F91" s="9">
        <v>5000</v>
      </c>
      <c r="G91" s="9">
        <v>3889.757374719024</v>
      </c>
    </row>
    <row r="92" spans="1:7" x14ac:dyDescent="0.2">
      <c r="A92" s="7" t="str">
        <f>IF(ROW($A63) &lt;= MonthsCounter,
  IF(MONTH(WORKDAY(EDATE(fpdate, ROW($A63)), 1, Holiday!$A$1:$A$197)) = MONTH(EDATE(fpdate, ROW($A63))),
  WORKDAY(EDATE(fpdate, ROW($A63)), 1, Holiday!$A$1:$A$197),
  WORKDAY(EDATE(fpdate, ROW($A63)) + 1, -1, Holiday!$A$1:$A$197)),
"")</f>
        <v/>
      </c>
      <c r="B92" s="9" t="str">
        <f>IF(ROW($B63) &lt;= MonthsCounter, Monthly1, "")</f>
        <v/>
      </c>
      <c r="C92" s="9" t="str">
        <f ca="1">IF(ROW($A63) &lt;= MonthsCounter,  INDIRECT("RC[-1]",0) / (POWER( (1 + $D$23), (INDIRECT("RC[-2]",0) - $B$16) / 365)), "")</f>
        <v/>
      </c>
      <c r="E92" s="7">
        <v>46022</v>
      </c>
      <c r="F92" s="9">
        <v>5000</v>
      </c>
      <c r="G92" s="9">
        <v>3872.6964609094025</v>
      </c>
    </row>
    <row r="93" spans="1:7" x14ac:dyDescent="0.2">
      <c r="A93" s="7" t="str">
        <f>IF(ROW($A64) &lt;= MonthsCounter,
  IF(MONTH(WORKDAY(EDATE(fpdate, ROW($A64)), 1, Holiday!$A$1:$A$197)) = MONTH(EDATE(fpdate, ROW($A64))),
  WORKDAY(EDATE(fpdate, ROW($A64)), 1, Holiday!$A$1:$A$197),
  WORKDAY(EDATE(fpdate, ROW($A64)) + 1, -1, Holiday!$A$1:$A$197)),
"")</f>
        <v/>
      </c>
      <c r="B93" s="9" t="str">
        <f>IF(ROW($B64) &lt;= MonthsCounter, Monthly1, "")</f>
        <v/>
      </c>
      <c r="C93" s="9" t="str">
        <f ca="1">IF(ROW($A64) &lt;= MonthsCounter,  INDIRECT("RC[-1]",0) / (POWER( (1 + $D$23), (INDIRECT("RC[-2]",0) - $B$16) / 365)), "")</f>
        <v/>
      </c>
      <c r="E93" s="7">
        <v>46052</v>
      </c>
      <c r="F93" s="9">
        <v>5000</v>
      </c>
      <c r="G93" s="9">
        <v>3857.2514839743553</v>
      </c>
    </row>
    <row r="94" spans="1:7" x14ac:dyDescent="0.2">
      <c r="A94" s="7" t="str">
        <f>IF(ROW($A65) &lt;= MonthsCounter,
  IF(MONTH(WORKDAY(EDATE(fpdate, ROW($A65)), 1, Holiday!$A$1:$A$197)) = MONTH(EDATE(fpdate, ROW($A65))),
  WORKDAY(EDATE(fpdate, ROW($A65)), 1, Holiday!$A$1:$A$197),
  WORKDAY(EDATE(fpdate, ROW($A65)) + 1, -1, Holiday!$A$1:$A$197)),
"")</f>
        <v/>
      </c>
      <c r="B94" s="9" t="str">
        <f>IF(ROW($B65) &lt;= MonthsCounter, Monthly1, "")</f>
        <v/>
      </c>
      <c r="C94" s="9" t="str">
        <f ca="1">IF(ROW($A65) &lt;= MonthsCounter,  INDIRECT("RC[-1]",0) / (POWER( (1 + $D$23), (INDIRECT("RC[-2]",0) - $B$16) / 365)), "")</f>
        <v/>
      </c>
      <c r="E94" s="7">
        <v>46080</v>
      </c>
      <c r="F94" s="9">
        <v>5000</v>
      </c>
      <c r="G94" s="9">
        <v>3842.8917514741615</v>
      </c>
    </row>
    <row r="95" spans="1:7" x14ac:dyDescent="0.2">
      <c r="A95" s="7" t="str">
        <f>IF(ROW($A66) &lt;= MonthsCounter,
  IF(MONTH(WORKDAY(EDATE(fpdate, ROW($A66)), 1, Holiday!$A$1:$A$197)) = MONTH(EDATE(fpdate, ROW($A66))),
  WORKDAY(EDATE(fpdate, ROW($A66)), 1, Holiday!$A$1:$A$197),
  WORKDAY(EDATE(fpdate, ROW($A66)) + 1, -1, Holiday!$A$1:$A$197)),
"")</f>
        <v/>
      </c>
      <c r="B95" s="9" t="str">
        <f>IF(ROW($B66) &lt;= MonthsCounter, Monthly1, "")</f>
        <v/>
      </c>
      <c r="C95" s="9" t="str">
        <f ca="1">IF(ROW($A66) &lt;= MonthsCounter,  INDIRECT("RC[-1]",0) / (POWER( (1 + $D$23), (INDIRECT("RC[-2]",0) - $B$16) / 365)), "")</f>
        <v/>
      </c>
      <c r="E95" s="7">
        <v>46112</v>
      </c>
      <c r="F95" s="9">
        <v>5000</v>
      </c>
      <c r="G95" s="9">
        <v>3826.546076085916</v>
      </c>
    </row>
    <row r="96" spans="1:7" x14ac:dyDescent="0.2">
      <c r="A96" s="7" t="str">
        <f>IF(ROW($A67) &lt;= MonthsCounter,
  IF(MONTH(WORKDAY(EDATE(fpdate, ROW($A67)), 1, Holiday!$A$1:$A$197)) = MONTH(EDATE(fpdate, ROW($A67))),
  WORKDAY(EDATE(fpdate, ROW($A67)), 1, Holiday!$A$1:$A$197),
  WORKDAY(EDATE(fpdate, ROW($A67)) + 1, -1, Holiday!$A$1:$A$197)),
"")</f>
        <v/>
      </c>
      <c r="B96" s="9" t="str">
        <f>IF(ROW($B67) &lt;= MonthsCounter, Monthly1, "")</f>
        <v/>
      </c>
      <c r="C96" s="9" t="str">
        <f ca="1">IF(ROW($A67) &lt;= MonthsCounter,  INDIRECT("RC[-1]",0) / (POWER( (1 + $D$23), (INDIRECT("RC[-2]",0) - $B$16) / 365)), "")</f>
        <v/>
      </c>
      <c r="E96" s="7">
        <v>46142</v>
      </c>
      <c r="F96" s="9">
        <v>5000</v>
      </c>
      <c r="G96" s="9">
        <v>3811.2851547917749</v>
      </c>
    </row>
    <row r="97" spans="1:7" x14ac:dyDescent="0.2">
      <c r="A97" s="7" t="str">
        <f>IF(ROW($A68) &lt;= MonthsCounter,
  IF(MONTH(WORKDAY(EDATE(fpdate, ROW($A68)), 1, Holiday!$A$1:$A$197)) = MONTH(EDATE(fpdate, ROW($A68))),
  WORKDAY(EDATE(fpdate, ROW($A68)), 1, Holiday!$A$1:$A$197),
  WORKDAY(EDATE(fpdate, ROW($A68)) + 1, -1, Holiday!$A$1:$A$197)),
"")</f>
        <v/>
      </c>
      <c r="B97" s="9" t="str">
        <f>IF(ROW($B68) &lt;= MonthsCounter, Monthly1, "")</f>
        <v/>
      </c>
      <c r="C97" s="9" t="str">
        <f ca="1">IF(ROW($A68) &lt;= MonthsCounter,  INDIRECT("RC[-1]",0) / (POWER( (1 + $D$23), (INDIRECT("RC[-2]",0) - $B$16) / 365)), "")</f>
        <v/>
      </c>
      <c r="E97" s="7">
        <v>46171</v>
      </c>
      <c r="F97" s="9">
        <v>5000</v>
      </c>
      <c r="G97" s="9">
        <v>3796.5907872634089</v>
      </c>
    </row>
    <row r="98" spans="1:7" x14ac:dyDescent="0.2">
      <c r="A98" s="7" t="str">
        <f>IF(ROW($A69) &lt;= MonthsCounter,
  IF(MONTH(WORKDAY(EDATE(fpdate, ROW($A69)), 1, Holiday!$A$1:$A$197)) = MONTH(EDATE(fpdate, ROW($A69))),
  WORKDAY(EDATE(fpdate, ROW($A69)), 1, Holiday!$A$1:$A$197),
  WORKDAY(EDATE(fpdate, ROW($A69)) + 1, -1, Holiday!$A$1:$A$197)),
"")</f>
        <v/>
      </c>
      <c r="B98" s="9" t="str">
        <f>IF(ROW($B69) &lt;= MonthsCounter, Monthly1, "")</f>
        <v/>
      </c>
      <c r="C98" s="9" t="str">
        <f ca="1">IF(ROW($A69) &lt;= MonthsCounter,  INDIRECT("RC[-1]",0) / (POWER( (1 + $D$23), (INDIRECT("RC[-2]",0) - $B$16) / 365)), "")</f>
        <v/>
      </c>
      <c r="E98" s="7">
        <v>46203</v>
      </c>
      <c r="F98" s="9">
        <v>5000</v>
      </c>
      <c r="G98" s="9">
        <v>3780.4420522471792</v>
      </c>
    </row>
    <row r="99" spans="1:7" x14ac:dyDescent="0.2">
      <c r="A99" s="7" t="str">
        <f>IF(ROW($A70) &lt;= MonthsCounter,
  IF(MONTH(WORKDAY(EDATE(fpdate, ROW($A70)), 1, Holiday!$A$1:$A$197)) = MONTH(EDATE(fpdate, ROW($A70))),
  WORKDAY(EDATE(fpdate, ROW($A70)), 1, Holiday!$A$1:$A$197),
  WORKDAY(EDATE(fpdate, ROW($A70)) + 1, -1, Holiday!$A$1:$A$197)),
"")</f>
        <v/>
      </c>
      <c r="B99" s="9" t="str">
        <f>IF(ROW($B70) &lt;= MonthsCounter, Monthly1, "")</f>
        <v/>
      </c>
      <c r="C99" s="9" t="str">
        <f ca="1">IF(ROW($A70) &lt;= MonthsCounter,  INDIRECT("RC[-1]",0) / (POWER( (1 + $D$23), (INDIRECT("RC[-2]",0) - $B$16) / 365)), "")</f>
        <v/>
      </c>
      <c r="E99" s="7">
        <v>46234</v>
      </c>
      <c r="F99" s="9">
        <v>5000</v>
      </c>
      <c r="G99" s="9">
        <v>3764.8634702499899</v>
      </c>
    </row>
    <row r="100" spans="1:7" x14ac:dyDescent="0.2">
      <c r="A100" s="7" t="str">
        <f>IF(ROW($A71) &lt;= MonthsCounter,
  IF(MONTH(WORKDAY(EDATE(fpdate, ROW($A71)), 1, Holiday!$A$1:$A$197)) = MONTH(EDATE(fpdate, ROW($A71))),
  WORKDAY(EDATE(fpdate, ROW($A71)), 1, Holiday!$A$1:$A$197),
  WORKDAY(EDATE(fpdate, ROW($A71)) + 1, -1, Holiday!$A$1:$A$197)),
"")</f>
        <v/>
      </c>
      <c r="B100" s="9" t="str">
        <f>IF(ROW($B71) &lt;= MonthsCounter, Monthly1, "")</f>
        <v/>
      </c>
      <c r="C100" s="9" t="str">
        <f ca="1">IF(ROW($A71) &lt;= MonthsCounter,  INDIRECT("RC[-1]",0) / (POWER( (1 + $D$23), (INDIRECT("RC[-2]",0) - $B$16) / 365)), "")</f>
        <v/>
      </c>
      <c r="E100" s="7">
        <v>46265</v>
      </c>
      <c r="F100" s="9">
        <v>5000</v>
      </c>
      <c r="G100" s="9">
        <v>3749.3490850355279</v>
      </c>
    </row>
    <row r="101" spans="1:7" x14ac:dyDescent="0.2">
      <c r="A101" s="7" t="str">
        <f>IF(ROW($A72) &lt;= MonthsCounter,
  IF(MONTH(WORKDAY(EDATE(fpdate, ROW($A72)), 1, Holiday!$A$1:$A$197)) = MONTH(EDATE(fpdate, ROW($A72))),
  WORKDAY(EDATE(fpdate, ROW($A72)), 1, Holiday!$A$1:$A$197),
  WORKDAY(EDATE(fpdate, ROW($A72)) + 1, -1, Holiday!$A$1:$A$197)),
"")</f>
        <v/>
      </c>
      <c r="B101" s="9" t="str">
        <f>IF(ROW($B72) &lt;= MonthsCounter, Monthly1, "")</f>
        <v/>
      </c>
      <c r="C101" s="9" t="str">
        <f ca="1">IF(ROW($A72) &lt;= MonthsCounter,  INDIRECT("RC[-1]",0) / (POWER( (1 + $D$23), (INDIRECT("RC[-2]",0) - $B$16) / 365)), "")</f>
        <v/>
      </c>
      <c r="E101" s="7">
        <v>46295</v>
      </c>
      <c r="F101" s="9">
        <v>5000</v>
      </c>
      <c r="G101" s="9">
        <v>3734.3960385666564</v>
      </c>
    </row>
    <row r="102" spans="1:7" x14ac:dyDescent="0.2">
      <c r="A102" s="7" t="str">
        <f>IF(ROW($A73) &lt;= MonthsCounter,
  IF(MONTH(WORKDAY(EDATE(fpdate, ROW($A73)), 1, Holiday!$A$1:$A$197)) = MONTH(EDATE(fpdate, ROW($A73))),
  WORKDAY(EDATE(fpdate, ROW($A73)), 1, Holiday!$A$1:$A$197),
  WORKDAY(EDATE(fpdate, ROW($A73)) + 1, -1, Holiday!$A$1:$A$197)),
"")</f>
        <v/>
      </c>
      <c r="B102" s="9" t="str">
        <f>IF(ROW($B73) &lt;= MonthsCounter, Monthly1, "")</f>
        <v/>
      </c>
      <c r="C102" s="9" t="str">
        <f ca="1">IF(ROW($A73) &lt;= MonthsCounter,  INDIRECT("RC[-1]",0) / (POWER( (1 + $D$23), (INDIRECT("RC[-2]",0) - $B$16) / 365)), "")</f>
        <v/>
      </c>
      <c r="E102" s="7">
        <v>46325</v>
      </c>
      <c r="F102" s="9">
        <v>5000</v>
      </c>
      <c r="G102" s="9">
        <v>3719.5026274087768</v>
      </c>
    </row>
    <row r="103" spans="1:7" x14ac:dyDescent="0.2">
      <c r="A103" s="7" t="str">
        <f>IF(ROW($A74) &lt;= MonthsCounter,
  IF(MONTH(WORKDAY(EDATE(fpdate, ROW($A74)), 1, Holiday!$A$1:$A$197)) = MONTH(EDATE(fpdate, ROW($A74))),
  WORKDAY(EDATE(fpdate, ROW($A74)), 1, Holiday!$A$1:$A$197),
  WORKDAY(EDATE(fpdate, ROW($A74)) + 1, -1, Holiday!$A$1:$A$197)),
"")</f>
        <v/>
      </c>
      <c r="B103" s="9" t="str">
        <f>IF(ROW($B74) &lt;= MonthsCounter, Monthly1, "")</f>
        <v/>
      </c>
      <c r="C103" s="9" t="str">
        <f ca="1">IF(ROW($A74) &lt;= MonthsCounter,  INDIRECT("RC[-1]",0) / (POWER( (1 + $D$23), (INDIRECT("RC[-2]",0) - $B$16) / 365)), "")</f>
        <v/>
      </c>
      <c r="E103" s="7">
        <v>46356</v>
      </c>
      <c r="F103" s="9">
        <v>5000</v>
      </c>
      <c r="G103" s="9">
        <v>3704.175166791993</v>
      </c>
    </row>
    <row r="104" spans="1:7" x14ac:dyDescent="0.2">
      <c r="A104" s="7" t="str">
        <f>IF(ROW($A75) &lt;= MonthsCounter,
  IF(MONTH(WORKDAY(EDATE(fpdate, ROW($A75)), 1, Holiday!$A$1:$A$197)) = MONTH(EDATE(fpdate, ROW($A75))),
  WORKDAY(EDATE(fpdate, ROW($A75)), 1, Holiday!$A$1:$A$197),
  WORKDAY(EDATE(fpdate, ROW($A75)) + 1, -1, Holiday!$A$1:$A$197)),
"")</f>
        <v/>
      </c>
      <c r="B104" s="9" t="str">
        <f>IF(ROW($B75) &lt;= MonthsCounter, Monthly1, "")</f>
        <v/>
      </c>
      <c r="C104" s="9" t="str">
        <f ca="1">IF(ROW($A75) &lt;= MonthsCounter,  INDIRECT("RC[-1]",0) / (POWER( (1 + $D$23), (INDIRECT("RC[-2]",0) - $B$16) / 365)), "")</f>
        <v/>
      </c>
      <c r="E104" s="7">
        <v>46387</v>
      </c>
      <c r="F104" s="9">
        <v>5000</v>
      </c>
      <c r="G104" s="9">
        <v>3688.9108681278935</v>
      </c>
    </row>
    <row r="105" spans="1:7" x14ac:dyDescent="0.2">
      <c r="A105" s="7" t="str">
        <f>IF(ROW($A76) &lt;= MonthsCounter,
  IF(MONTH(WORKDAY(EDATE(fpdate, ROW($A76)), 1, Holiday!$A$1:$A$197)) = MONTH(EDATE(fpdate, ROW($A76))),
  WORKDAY(EDATE(fpdate, ROW($A76)), 1, Holiday!$A$1:$A$197),
  WORKDAY(EDATE(fpdate, ROW($A76)) + 1, -1, Holiday!$A$1:$A$197)),
"")</f>
        <v/>
      </c>
      <c r="B105" s="9" t="str">
        <f>IF(ROW($B76) &lt;= MonthsCounter, Monthly1, "")</f>
        <v/>
      </c>
      <c r="C105" s="9" t="str">
        <f ca="1">IF(ROW($A76) &lt;= MonthsCounter,  INDIRECT("RC[-1]",0) / (POWER( (1 + $D$23), (INDIRECT("RC[-2]",0) - $B$16) / 365)), "")</f>
        <v/>
      </c>
      <c r="E105" s="7">
        <v>46416</v>
      </c>
      <c r="F105" s="9">
        <v>5000</v>
      </c>
      <c r="G105" s="9">
        <v>3674.6883133008159</v>
      </c>
    </row>
    <row r="106" spans="1:7" x14ac:dyDescent="0.2">
      <c r="A106" s="7" t="str">
        <f>IF(ROW($A77) &lt;= MonthsCounter,
  IF(MONTH(WORKDAY(EDATE(fpdate, ROW($A77)), 1, Holiday!$A$1:$A$197)) = MONTH(EDATE(fpdate, ROW($A77))),
  WORKDAY(EDATE(fpdate, ROW($A77)), 1, Holiday!$A$1:$A$197),
  WORKDAY(EDATE(fpdate, ROW($A77)) + 1, -1, Holiday!$A$1:$A$197)),
"")</f>
        <v/>
      </c>
      <c r="B106" s="9" t="str">
        <f>IF(ROW($B77) &lt;= MonthsCounter, Monthly1, "")</f>
        <v/>
      </c>
      <c r="C106" s="9" t="str">
        <f ca="1">IF(ROW($A77) &lt;= MonthsCounter,  INDIRECT("RC[-1]",0) / (POWER( (1 + $D$23), (INDIRECT("RC[-2]",0) - $B$16) / 365)), "")</f>
        <v/>
      </c>
      <c r="E106" s="7">
        <v>46444</v>
      </c>
      <c r="F106" s="9">
        <v>5000</v>
      </c>
      <c r="G106" s="9">
        <v>3661.0082249218704</v>
      </c>
    </row>
    <row r="107" spans="1:7" x14ac:dyDescent="0.2">
      <c r="A107" s="7" t="str">
        <f>IF(ROW($A78) &lt;= MonthsCounter,
  IF(MONTH(WORKDAY(EDATE(fpdate, ROW($A78)), 1, Holiday!$A$1:$A$197)) = MONTH(EDATE(fpdate, ROW($A78))),
  WORKDAY(EDATE(fpdate, ROW($A78)), 1, Holiday!$A$1:$A$197),
  WORKDAY(EDATE(fpdate, ROW($A78)) + 1, -1, Holiday!$A$1:$A$197)),
"")</f>
        <v/>
      </c>
      <c r="B107" s="9" t="str">
        <f>IF(ROW($B78) &lt;= MonthsCounter, Monthly1, "")</f>
        <v/>
      </c>
      <c r="C107" s="9" t="str">
        <f ca="1">IF(ROW($A78) &lt;= MonthsCounter,  INDIRECT("RC[-1]",0) / (POWER( (1 + $D$23), (INDIRECT("RC[-2]",0) - $B$16) / 365)), "")</f>
        <v/>
      </c>
      <c r="E107" s="7">
        <v>46477</v>
      </c>
      <c r="F107" s="9">
        <v>5000</v>
      </c>
      <c r="G107" s="9">
        <v>3644.9506306390858</v>
      </c>
    </row>
    <row r="108" spans="1:7" x14ac:dyDescent="0.2">
      <c r="A108" s="7" t="str">
        <f>IF(ROW($A79) &lt;= MonthsCounter,
  IF(MONTH(WORKDAY(EDATE(fpdate, ROW($A79)), 1, Holiday!$A$1:$A$197)) = MONTH(EDATE(fpdate, ROW($A79))),
  WORKDAY(EDATE(fpdate, ROW($A79)), 1, Holiday!$A$1:$A$197),
  WORKDAY(EDATE(fpdate, ROW($A79)) + 1, -1, Holiday!$A$1:$A$197)),
"")</f>
        <v/>
      </c>
      <c r="B108" s="9" t="str">
        <f>IF(ROW($B79) &lt;= MonthsCounter, Monthly1, "")</f>
        <v/>
      </c>
      <c r="C108" s="9" t="str">
        <f ca="1">IF(ROW($A79) &lt;= MonthsCounter,  INDIRECT("RC[-1]",0) / (POWER( (1 + $D$23), (INDIRECT("RC[-2]",0) - $B$16) / 365)), "")</f>
        <v/>
      </c>
      <c r="E108" s="7">
        <v>46507</v>
      </c>
      <c r="F108" s="9">
        <v>5000</v>
      </c>
      <c r="G108" s="9">
        <v>3630.4139430913133</v>
      </c>
    </row>
    <row r="109" spans="1:7" x14ac:dyDescent="0.2">
      <c r="A109" s="7" t="str">
        <f>IF(ROW($A80) &lt;= MonthsCounter,
  IF(MONTH(WORKDAY(EDATE(fpdate, ROW($A80)), 1, Holiday!$A$1:$A$197)) = MONTH(EDATE(fpdate, ROW($A80))),
  WORKDAY(EDATE(fpdate, ROW($A80)), 1, Holiday!$A$1:$A$197),
  WORKDAY(EDATE(fpdate, ROW($A80)) + 1, -1, Holiday!$A$1:$A$197)),
"")</f>
        <v/>
      </c>
      <c r="B109" s="9" t="str">
        <f>IF(ROW($B80) &lt;= MonthsCounter, Monthly1, "")</f>
        <v/>
      </c>
      <c r="C109" s="9" t="str">
        <f ca="1">IF(ROW($A80) &lt;= MonthsCounter,  INDIRECT("RC[-1]",0) / (POWER( (1 + $D$23), (INDIRECT("RC[-2]",0) - $B$16) / 365)), "")</f>
        <v/>
      </c>
      <c r="E109" s="7">
        <v>46538</v>
      </c>
      <c r="F109" s="9">
        <v>5000</v>
      </c>
      <c r="G109" s="9">
        <v>3615.4536023389483</v>
      </c>
    </row>
    <row r="110" spans="1:7" x14ac:dyDescent="0.2">
      <c r="A110" s="7" t="str">
        <f>IF(ROW($A81) &lt;= MonthsCounter,
  IF(MONTH(WORKDAY(EDATE(fpdate, ROW($A81)), 1, Holiday!$A$1:$A$197)) = MONTH(EDATE(fpdate, ROW($A81))),
  WORKDAY(EDATE(fpdate, ROW($A81)), 1, Holiday!$A$1:$A$197),
  WORKDAY(EDATE(fpdate, ROW($A81)) + 1, -1, Holiday!$A$1:$A$197)),
"")</f>
        <v/>
      </c>
      <c r="B110" s="9" t="str">
        <f>IF(ROW($B81) &lt;= MonthsCounter, Monthly1, "")</f>
        <v/>
      </c>
      <c r="C110" s="9" t="str">
        <f ca="1">IF(ROW($A81) &lt;= MonthsCounter,  INDIRECT("RC[-1]",0) / (POWER( (1 + $D$23), (INDIRECT("RC[-2]",0) - $B$16) / 365)), "")</f>
        <v/>
      </c>
      <c r="E110" s="7">
        <v>46568</v>
      </c>
      <c r="F110" s="9">
        <v>5000</v>
      </c>
      <c r="G110" s="9">
        <v>3601.0345539933046</v>
      </c>
    </row>
    <row r="111" spans="1:7" x14ac:dyDescent="0.2">
      <c r="A111" s="7" t="str">
        <f>IF(ROW($A82) &lt;= MonthsCounter,
  IF(MONTH(WORKDAY(EDATE(fpdate, ROW($A82)), 1, Holiday!$A$1:$A$197)) = MONTH(EDATE(fpdate, ROW($A82))),
  WORKDAY(EDATE(fpdate, ROW($A82)), 1, Holiday!$A$1:$A$197),
  WORKDAY(EDATE(fpdate, ROW($A82)) + 1, -1, Holiday!$A$1:$A$197)),
"")</f>
        <v/>
      </c>
      <c r="B111" s="9" t="str">
        <f>IF(ROW($B82) &lt;= MonthsCounter, Monthly1, "")</f>
        <v/>
      </c>
      <c r="C111" s="9" t="str">
        <f ca="1">IF(ROW($A82) &lt;= MonthsCounter,  INDIRECT("RC[-1]",0) / (POWER( (1 + $D$23), (INDIRECT("RC[-2]",0) - $B$16) / 365)), "")</f>
        <v/>
      </c>
      <c r="E111" s="7">
        <v>46598</v>
      </c>
      <c r="F111" s="9">
        <v>5000</v>
      </c>
      <c r="G111" s="9">
        <v>3586.6730112826549</v>
      </c>
    </row>
    <row r="112" spans="1:7" x14ac:dyDescent="0.2">
      <c r="A112" s="7" t="str">
        <f>IF(ROW($A83) &lt;= MonthsCounter,
  IF(MONTH(WORKDAY(EDATE(fpdate, ROW($A83)), 1, Holiday!$A$1:$A$197)) = MONTH(EDATE(fpdate, ROW($A83))),
  WORKDAY(EDATE(fpdate, ROW($A83)), 1, Holiday!$A$1:$A$197),
  WORKDAY(EDATE(fpdate, ROW($A83)) + 1, -1, Holiday!$A$1:$A$197)),
"")</f>
        <v/>
      </c>
      <c r="B112" s="9" t="str">
        <f>IF(ROW($B83) &lt;= MonthsCounter, Monthly1, "")</f>
        <v/>
      </c>
      <c r="C112" s="9" t="str">
        <f ca="1">IF(ROW($A83) &lt;= MonthsCounter,  INDIRECT("RC[-1]",0) / (POWER( (1 + $D$23), (INDIRECT("RC[-2]",0) - $B$16) / 365)), "")</f>
        <v/>
      </c>
      <c r="E112" s="7">
        <v>46630</v>
      </c>
      <c r="F112" s="9">
        <v>5000</v>
      </c>
      <c r="G112" s="9">
        <v>3571.4171579936001</v>
      </c>
    </row>
    <row r="113" spans="1:7" x14ac:dyDescent="0.2">
      <c r="A113" s="7" t="str">
        <f>IF(ROW($A84) &lt;= MonthsCounter,
  IF(MONTH(WORKDAY(EDATE(fpdate, ROW($A84)), 1, Holiday!$A$1:$A$197)) = MONTH(EDATE(fpdate, ROW($A84))),
  WORKDAY(EDATE(fpdate, ROW($A84)), 1, Holiday!$A$1:$A$197),
  WORKDAY(EDATE(fpdate, ROW($A84)) + 1, -1, Holiday!$A$1:$A$197)),
"")</f>
        <v/>
      </c>
      <c r="B113" s="9" t="str">
        <f>IF(ROW($B84) &lt;= MonthsCounter, Monthly1, "")</f>
        <v/>
      </c>
      <c r="C113" s="9" t="str">
        <f ca="1">IF(ROW($A84) &lt;= MonthsCounter,  INDIRECT("RC[-1]",0) / (POWER( (1 + $D$23), (INDIRECT("RC[-2]",0) - $B$16) / 365)), "")</f>
        <v/>
      </c>
      <c r="E113" s="7">
        <v>46660</v>
      </c>
      <c r="F113" s="9">
        <v>1000000</v>
      </c>
      <c r="G113" s="9">
        <v>711434.74690641719</v>
      </c>
    </row>
    <row r="114" spans="1:7" x14ac:dyDescent="0.2">
      <c r="A114" s="7" t="str">
        <f>IF(ROW($A85) &lt;= MonthsCounter,
  IF(MONTH(WORKDAY(EDATE(fpdate, ROW($A85)), 1, Holiday!$A$1:$A$197)) = MONTH(EDATE(fpdate, ROW($A85))),
  WORKDAY(EDATE(fpdate, ROW($A85)), 1, Holiday!$A$1:$A$197),
  WORKDAY(EDATE(fpdate, ROW($A85)) + 1, -1, Holiday!$A$1:$A$197)),
"")</f>
        <v/>
      </c>
      <c r="B114" s="9" t="str">
        <f>IF(ROW($B85) &lt;= MonthsCounter, Monthly1, "")</f>
        <v/>
      </c>
      <c r="C114" s="9" t="str">
        <f ca="1">IF(ROW($C85) &lt;= MonthsCounter,  INDIRECT("RC[-1]",0) / (POWER( (1 + $D$23), (INDIRECT("RC[-2]",0) - $B$16) / 365)), "")</f>
        <v/>
      </c>
      <c r="E114" s="7" t="s">
        <v>18</v>
      </c>
      <c r="F114" s="9" t="s">
        <v>18</v>
      </c>
      <c r="G114" s="9" t="s">
        <v>18</v>
      </c>
    </row>
    <row r="115" spans="1:7" x14ac:dyDescent="0.2">
      <c r="A115" s="7" t="str">
        <f>IF(ROW($A86) &lt;= MonthsCounter,
  IF(MONTH(WORKDAY(EDATE(fpdate, ROW($A86)), 1, Holiday!$A$1:$A$197)) = MONTH(EDATE(fpdate, ROW($A86))),
  WORKDAY(EDATE(fpdate, ROW($A86)), 1, Holiday!$A$1:$A$197),
  WORKDAY(EDATE(fpdate, ROW($A86)) + 1, -1, Holiday!$A$1:$A$197)),
"")</f>
        <v/>
      </c>
      <c r="B115" s="9" t="str">
        <f>IF(ROW($B86) &lt;= MonthsCounter, Monthly1, "")</f>
        <v/>
      </c>
      <c r="C115" s="9" t="str">
        <f ca="1">IF(ROW($C86) &lt;= MonthsCounter,  INDIRECT("RC[-1]",0) / (POWER( (1 + $D$23), (INDIRECT("RC[-2]",0) - $B$16) / 365)), "")</f>
        <v/>
      </c>
      <c r="E115" s="7" t="s">
        <v>18</v>
      </c>
      <c r="F115" s="9" t="s">
        <v>18</v>
      </c>
      <c r="G115" s="9" t="s">
        <v>18</v>
      </c>
    </row>
    <row r="116" spans="1:7" x14ac:dyDescent="0.2">
      <c r="A116" s="7" t="str">
        <f>IF(ROW($A87) &lt;= MonthsCounter,
  IF(MONTH(WORKDAY(EDATE(fpdate, ROW($A87)), 1, Holiday!$A$1:$A$197)) = MONTH(EDATE(fpdate, ROW($A87))),
  WORKDAY(EDATE(fpdate, ROW($A87)), 1, Holiday!$A$1:$A$197),
  WORKDAY(EDATE(fpdate, ROW($A87)) + 1, -1, Holiday!$A$1:$A$197)),
"")</f>
        <v/>
      </c>
      <c r="B116" s="9" t="str">
        <f>IF(ROW($B87) &lt;= MonthsCounter, Monthly1, "")</f>
        <v/>
      </c>
      <c r="C116" s="9" t="str">
        <f ca="1">IF(ROW($C87) &lt;= MonthsCounter,  INDIRECT("RC[-1]",0) / (POWER( (1 + $D$23), (INDIRECT("RC[-2]",0) - $B$16) / 365)), "")</f>
        <v/>
      </c>
      <c r="E116" s="7" t="s">
        <v>18</v>
      </c>
      <c r="F116" s="9" t="s">
        <v>18</v>
      </c>
      <c r="G116" s="9" t="s">
        <v>18</v>
      </c>
    </row>
    <row r="117" spans="1:7" x14ac:dyDescent="0.2">
      <c r="A117" s="7" t="str">
        <f>IF(ROW($A88) &lt;= MonthsCounter,
  IF(MONTH(WORKDAY(EDATE(fpdate, ROW($A88)), 1, Holiday!$A$1:$A$197)) = MONTH(EDATE(fpdate, ROW($A88))),
  WORKDAY(EDATE(fpdate, ROW($A88)), 1, Holiday!$A$1:$A$197),
  WORKDAY(EDATE(fpdate, ROW($A88)) + 1, -1, Holiday!$A$1:$A$197)),
"")</f>
        <v/>
      </c>
      <c r="B117" s="9" t="str">
        <f>IF(ROW($B88) &lt;= MonthsCounter, Monthly1, "")</f>
        <v/>
      </c>
      <c r="C117" s="9" t="str">
        <f ca="1">IF(ROW($C88) &lt;= MonthsCounter,  INDIRECT("RC[-1]",0) / (POWER( (1 + $D$23), (INDIRECT("RC[-2]",0) - $B$16) / 365)), "")</f>
        <v/>
      </c>
      <c r="E117" s="7" t="s">
        <v>18</v>
      </c>
      <c r="F117" s="9" t="s">
        <v>18</v>
      </c>
      <c r="G117" s="9" t="s">
        <v>18</v>
      </c>
    </row>
    <row r="118" spans="1:7" x14ac:dyDescent="0.2">
      <c r="A118" s="7" t="str">
        <f>IF(ROW($A89) &lt;= MonthsCounter,
  IF(MONTH(WORKDAY(EDATE(fpdate, ROW($A89)), 1, Holiday!$A$1:$A$197)) = MONTH(EDATE(fpdate, ROW($A89))),
  WORKDAY(EDATE(fpdate, ROW($A89)), 1, Holiday!$A$1:$A$197),
  WORKDAY(EDATE(fpdate, ROW($A89)) + 1, -1, Holiday!$A$1:$A$197)),
"")</f>
        <v/>
      </c>
      <c r="B118" s="9" t="str">
        <f>IF(ROW($B89) &lt;= MonthsCounter, Monthly1, "")</f>
        <v/>
      </c>
      <c r="C118" s="9" t="str">
        <f ca="1">IF(ROW($C89) &lt;= MonthsCounter,  INDIRECT("RC[-1]",0) / (POWER( (1 + $D$23), (INDIRECT("RC[-2]",0) - $B$16) / 365)), "")</f>
        <v/>
      </c>
      <c r="E118" s="7" t="s">
        <v>18</v>
      </c>
      <c r="F118" s="9" t="s">
        <v>18</v>
      </c>
      <c r="G118" s="9" t="s">
        <v>18</v>
      </c>
    </row>
    <row r="119" spans="1:7" x14ac:dyDescent="0.2">
      <c r="A119" s="7" t="str">
        <f>IF(ROW($A90) &lt;= MonthsCounter,
  IF(MONTH(WORKDAY(EDATE(fpdate, ROW($A90)), 1, Holiday!$A$1:$A$197)) = MONTH(EDATE(fpdate, ROW($A90))),
  WORKDAY(EDATE(fpdate, ROW($A90)), 1, Holiday!$A$1:$A$197),
  WORKDAY(EDATE(fpdate, ROW($A90)) + 1, -1, Holiday!$A$1:$A$197)),
"")</f>
        <v/>
      </c>
      <c r="B119" s="9" t="str">
        <f>IF(ROW($B90) &lt;= MonthsCounter, Monthly1, "")</f>
        <v/>
      </c>
      <c r="C119" s="9" t="str">
        <f ca="1">IF(ROW($C90) &lt;= MonthsCounter,  INDIRECT("RC[-1]",0) / (POWER( (1 + $D$23), (INDIRECT("RC[-2]",0) - $B$16) / 365)), "")</f>
        <v/>
      </c>
      <c r="E119" s="7" t="s">
        <v>18</v>
      </c>
      <c r="F119" s="9" t="s">
        <v>18</v>
      </c>
      <c r="G119" s="9" t="s">
        <v>18</v>
      </c>
    </row>
    <row r="120" spans="1:7" x14ac:dyDescent="0.2">
      <c r="A120" s="7" t="str">
        <f>IF(ROW($A91) &lt;= MonthsCounter,
  IF(MONTH(WORKDAY(EDATE(fpdate, ROW($A91)), 1, Holiday!$A$1:$A$197)) = MONTH(EDATE(fpdate, ROW($A91))),
  WORKDAY(EDATE(fpdate, ROW($A91)), 1, Holiday!$A$1:$A$197),
  WORKDAY(EDATE(fpdate, ROW($A91)) + 1, -1, Holiday!$A$1:$A$197)),
"")</f>
        <v/>
      </c>
      <c r="B120" s="9" t="str">
        <f>IF(ROW($B91) &lt;= MonthsCounter, Monthly1, "")</f>
        <v/>
      </c>
      <c r="C120" s="9" t="str">
        <f ca="1">IF(ROW($C91) &lt;= MonthsCounter,  INDIRECT("RC[-1]",0) / (POWER( (1 + $D$23), (INDIRECT("RC[-2]",0) - $B$16) / 365)), "")</f>
        <v/>
      </c>
      <c r="E120" s="7" t="s">
        <v>18</v>
      </c>
      <c r="F120" s="9" t="s">
        <v>18</v>
      </c>
      <c r="G120" s="9" t="s">
        <v>18</v>
      </c>
    </row>
    <row r="121" spans="1:7" x14ac:dyDescent="0.2">
      <c r="A121" s="7" t="str">
        <f>IF(ROW($A92) &lt;= MonthsCounter,
  IF(MONTH(WORKDAY(EDATE(fpdate, ROW($A92)), 1, Holiday!$A$1:$A$197)) = MONTH(EDATE(fpdate, ROW($A92))),
  WORKDAY(EDATE(fpdate, ROW($A92)), 1, Holiday!$A$1:$A$197),
  WORKDAY(EDATE(fpdate, ROW($A92)) + 1, -1, Holiday!$A$1:$A$197)),
"")</f>
        <v/>
      </c>
      <c r="B121" s="9" t="str">
        <f>IF(ROW($B92) &lt;= MonthsCounter, Monthly1, "")</f>
        <v/>
      </c>
      <c r="C121" s="9" t="str">
        <f ca="1">IF(ROW($C92) &lt;= MonthsCounter,  INDIRECT("RC[-1]",0) / (POWER( (1 + $D$23), (INDIRECT("RC[-2]",0) - $B$16) / 365)), "")</f>
        <v/>
      </c>
      <c r="E121" s="7" t="s">
        <v>18</v>
      </c>
      <c r="F121" s="9" t="s">
        <v>18</v>
      </c>
      <c r="G121" s="9" t="s">
        <v>18</v>
      </c>
    </row>
    <row r="122" spans="1:7" x14ac:dyDescent="0.2">
      <c r="A122" s="7" t="str">
        <f>IF(ROW($A93) &lt;= MonthsCounter,
  IF(MONTH(WORKDAY(EDATE(fpdate, ROW($A93)), 1, Holiday!$A$1:$A$197)) = MONTH(EDATE(fpdate, ROW($A93))),
  WORKDAY(EDATE(fpdate, ROW($A93)), 1, Holiday!$A$1:$A$197),
  WORKDAY(EDATE(fpdate, ROW($A93)) + 1, -1, Holiday!$A$1:$A$197)),
"")</f>
        <v/>
      </c>
      <c r="B122" s="9" t="str">
        <f>IF(ROW($B93) &lt;= MonthsCounter, Monthly1, "")</f>
        <v/>
      </c>
      <c r="C122" s="9" t="str">
        <f ca="1">IF(ROW($C93) &lt;= MonthsCounter,  INDIRECT("RC[-1]",0) / (POWER( (1 + $D$23), (INDIRECT("RC[-2]",0) - $B$16) / 365)), "")</f>
        <v/>
      </c>
      <c r="E122" s="7" t="s">
        <v>18</v>
      </c>
      <c r="F122" s="9" t="s">
        <v>18</v>
      </c>
      <c r="G122" s="9" t="s">
        <v>18</v>
      </c>
    </row>
    <row r="123" spans="1:7" x14ac:dyDescent="0.2">
      <c r="A123" s="7" t="str">
        <f>IF(ROW($A94) &lt;= MonthsCounter,
  IF(MONTH(WORKDAY(EDATE(fpdate, ROW($A94)), 1, Holiday!$A$1:$A$197)) = MONTH(EDATE(fpdate, ROW($A94))),
  WORKDAY(EDATE(fpdate, ROW($A94)), 1, Holiday!$A$1:$A$197),
  WORKDAY(EDATE(fpdate, ROW($A94)) + 1, -1, Holiday!$A$1:$A$197)),
"")</f>
        <v/>
      </c>
      <c r="B123" s="9" t="str">
        <f>IF(ROW($B94) &lt;= MonthsCounter, Monthly1, "")</f>
        <v/>
      </c>
      <c r="C123" s="9" t="str">
        <f ca="1">IF(ROW($C94) &lt;= MonthsCounter,  INDIRECT("RC[-1]",0) / (POWER( (1 + $D$23), (INDIRECT("RC[-2]",0) - $B$16) / 365)), "")</f>
        <v/>
      </c>
      <c r="E123" s="7" t="s">
        <v>18</v>
      </c>
      <c r="F123" s="9" t="s">
        <v>18</v>
      </c>
      <c r="G123" s="9" t="s">
        <v>18</v>
      </c>
    </row>
    <row r="124" spans="1:7" x14ac:dyDescent="0.2">
      <c r="A124" s="7" t="str">
        <f>IF(ROW($A95) &lt;= MonthsCounter,
  IF(MONTH(WORKDAY(EDATE(fpdate, ROW($A95)), 1, Holiday!$A$1:$A$197)) = MONTH(EDATE(fpdate, ROW($A95))),
  WORKDAY(EDATE(fpdate, ROW($A95)), 1, Holiday!$A$1:$A$197),
  WORKDAY(EDATE(fpdate, ROW($A95)) + 1, -1, Holiday!$A$1:$A$197)),
"")</f>
        <v/>
      </c>
      <c r="B124" s="9" t="str">
        <f>IF(ROW($B95) &lt;= MonthsCounter, Monthly1, "")</f>
        <v/>
      </c>
      <c r="C124" s="9" t="str">
        <f ca="1">IF(ROW($C95) &lt;= MonthsCounter,  INDIRECT("RC[-1]",0) / (POWER( (1 + $D$23), (INDIRECT("RC[-2]",0) - $B$16) / 365)), "")</f>
        <v/>
      </c>
      <c r="E124" s="7" t="s">
        <v>18</v>
      </c>
      <c r="F124" s="9" t="s">
        <v>18</v>
      </c>
      <c r="G124" s="9" t="s">
        <v>18</v>
      </c>
    </row>
    <row r="125" spans="1:7" x14ac:dyDescent="0.2">
      <c r="A125" s="7" t="str">
        <f>IF(ROW($A96) &lt;= MonthsCounter,
  IF(MONTH(WORKDAY(EDATE(fpdate, ROW($A96)), 1, Holiday!$A$1:$A$197)) = MONTH(EDATE(fpdate, ROW($A96))),
  WORKDAY(EDATE(fpdate, ROW($A96)), 1, Holiday!$A$1:$A$197),
  WORKDAY(EDATE(fpdate, ROW($A96)) + 1, -1, Holiday!$A$1:$A$197)),
"")</f>
        <v/>
      </c>
      <c r="B125" s="9" t="str">
        <f>IF(ROW($B96) &lt;= MonthsCounter, Monthly1, "")</f>
        <v/>
      </c>
      <c r="C125" s="9" t="str">
        <f ca="1">IF(ROW($C96) &lt;= MonthsCounter,  INDIRECT("RC[-1]",0) / (POWER( (1 + $D$23), (INDIRECT("RC[-2]",0) - $B$16) / 365)), "")</f>
        <v/>
      </c>
      <c r="E125" s="7" t="s">
        <v>18</v>
      </c>
      <c r="F125" s="9" t="s">
        <v>18</v>
      </c>
      <c r="G125" s="9" t="s">
        <v>18</v>
      </c>
    </row>
    <row r="126" spans="1:7" x14ac:dyDescent="0.2">
      <c r="A126" s="7" t="str">
        <f>IF(ROW($A97) &lt;= MonthsCounter,
  IF(MONTH(WORKDAY(EDATE(fpdate, ROW($A97)), 1, Holiday!$A$1:$A$197)) = MONTH(EDATE(fpdate, ROW($A97))),
  WORKDAY(EDATE(fpdate, ROW($A97)), 1, Holiday!$A$1:$A$197),
  WORKDAY(EDATE(fpdate, ROW($A97)) + 1, -1, Holiday!$A$1:$A$197)),
"")</f>
        <v/>
      </c>
      <c r="B126" s="9" t="str">
        <f>IF(ROW($B97) &lt;= MonthsCounter, Monthly1, "")</f>
        <v/>
      </c>
      <c r="C126" s="9" t="str">
        <f ca="1">IF(ROW($C97) &lt;= MonthsCounter,  INDIRECT("RC[-1]",0) / (POWER( (1 + $D$23), (INDIRECT("RC[-2]",0) - $B$16) / 365)), "")</f>
        <v/>
      </c>
      <c r="E126" s="7" t="s">
        <v>18</v>
      </c>
      <c r="F126" s="9" t="s">
        <v>18</v>
      </c>
      <c r="G126" s="9" t="s">
        <v>18</v>
      </c>
    </row>
    <row r="127" spans="1:7" x14ac:dyDescent="0.2">
      <c r="A127" s="7" t="str">
        <f>IF(ROW($A98) &lt;= MonthsCounter,
  IF(MONTH(WORKDAY(EDATE(fpdate, ROW($A98)), 1, Holiday!$A$1:$A$197)) = MONTH(EDATE(fpdate, ROW($A98))),
  WORKDAY(EDATE(fpdate, ROW($A98)), 1, Holiday!$A$1:$A$197),
  WORKDAY(EDATE(fpdate, ROW($A98)) + 1, -1, Holiday!$A$1:$A$197)),
"")</f>
        <v/>
      </c>
      <c r="B127" s="9" t="str">
        <f>IF(ROW($B98) &lt;= MonthsCounter, Monthly1, "")</f>
        <v/>
      </c>
      <c r="C127" s="9" t="str">
        <f ca="1">IF(ROW($C98) &lt;= MonthsCounter,  INDIRECT("RC[-1]",0) / (POWER( (1 + $D$23), (INDIRECT("RC[-2]",0) - $B$16) / 365)), "")</f>
        <v/>
      </c>
      <c r="E127" s="7" t="s">
        <v>18</v>
      </c>
      <c r="F127" s="9" t="s">
        <v>18</v>
      </c>
      <c r="G127" s="9" t="s">
        <v>18</v>
      </c>
    </row>
    <row r="128" spans="1:7" x14ac:dyDescent="0.2">
      <c r="A128" s="7" t="str">
        <f>IF(ROW($A99) &lt;= MonthsCounter,
  IF(MONTH(WORKDAY(EDATE(fpdate, ROW($A99)), 1, Holiday!$A$1:$A$197)) = MONTH(EDATE(fpdate, ROW($A99))),
  WORKDAY(EDATE(fpdate, ROW($A99)), 1, Holiday!$A$1:$A$197),
  WORKDAY(EDATE(fpdate, ROW($A99)) + 1, -1, Holiday!$A$1:$A$197)),
"")</f>
        <v/>
      </c>
      <c r="B128" s="9" t="str">
        <f>IF(ROW($B99) &lt;= MonthsCounter, Monthly1, "")</f>
        <v/>
      </c>
      <c r="C128" s="9" t="str">
        <f ca="1">IF(ROW($C99) &lt;= MonthsCounter,  INDIRECT("RC[-1]",0) / (POWER( (1 + $D$23), (INDIRECT("RC[-2]",0) - $B$16) / 365)), "")</f>
        <v/>
      </c>
      <c r="E128" s="7" t="s">
        <v>18</v>
      </c>
      <c r="F128" s="9" t="s">
        <v>18</v>
      </c>
      <c r="G128" s="9" t="s">
        <v>18</v>
      </c>
    </row>
    <row r="129" spans="1:7" x14ac:dyDescent="0.2">
      <c r="A129" s="7" t="str">
        <f>IF(ROW($A100) &lt;= MonthsCounter,
  IF(MONTH(WORKDAY(EDATE(fpdate, ROW($A100)), 1, Holiday!$A$1:$A$197)) = MONTH(EDATE(fpdate, ROW($A100))),
  WORKDAY(EDATE(fpdate, ROW($A100)), 1, Holiday!$A$1:$A$197),
  WORKDAY(EDATE(fpdate, ROW($A100)) + 1, -1, Holiday!$A$1:$A$197)),
"")</f>
        <v/>
      </c>
      <c r="B129" s="9" t="str">
        <f>IF(ROW($B100) &lt;= MonthsCounter, Monthly1, "")</f>
        <v/>
      </c>
      <c r="C129" s="9" t="str">
        <f ca="1">IF(ROW($C100) &lt;= MonthsCounter,  INDIRECT("RC[-1]",0) / (POWER( (1 + $D$23), (INDIRECT("RC[-2]",0) - $B$16) / 365)), "")</f>
        <v/>
      </c>
      <c r="E129" s="7" t="s">
        <v>18</v>
      </c>
      <c r="F129" s="9" t="s">
        <v>18</v>
      </c>
      <c r="G129" s="9" t="s">
        <v>18</v>
      </c>
    </row>
    <row r="130" spans="1:7" x14ac:dyDescent="0.2">
      <c r="A130" s="7" t="str">
        <f>IF(ROW($A101) &lt;= MonthsCounter,
  IF(MONTH(WORKDAY(EDATE(fpdate, ROW($A101)), 1, Holiday!$A$1:$A$197)) = MONTH(EDATE(fpdate, ROW($A101))),
  WORKDAY(EDATE(fpdate, ROW($A101)), 1, Holiday!$A$1:$A$197),
  WORKDAY(EDATE(fpdate, ROW($A101)) + 1, -1, Holiday!$A$1:$A$197)),
"")</f>
        <v/>
      </c>
      <c r="B130" s="9" t="str">
        <f>IF(ROW($B101) &lt;= MonthsCounter, Monthly1, "")</f>
        <v/>
      </c>
      <c r="C130" s="9" t="str">
        <f ca="1">IF(ROW($C101) &lt;= MonthsCounter,  INDIRECT("RC[-1]",0) / (POWER( (1 + $D$23), (INDIRECT("RC[-2]",0) - $B$16) / 365)), "")</f>
        <v/>
      </c>
      <c r="E130" s="7" t="s">
        <v>18</v>
      </c>
      <c r="F130" s="9" t="s">
        <v>18</v>
      </c>
      <c r="G130" s="9" t="s">
        <v>18</v>
      </c>
    </row>
    <row r="131" spans="1:7" x14ac:dyDescent="0.2">
      <c r="A131" s="7" t="str">
        <f>IF(ROW($A102) &lt;= MonthsCounter,
  IF(MONTH(WORKDAY(EDATE(fpdate, ROW($A102)), 1, Holiday!$A$1:$A$197)) = MONTH(EDATE(fpdate, ROW($A102))),
  WORKDAY(EDATE(fpdate, ROW($A102)), 1, Holiday!$A$1:$A$197),
  WORKDAY(EDATE(fpdate, ROW($A102)) + 1, -1, Holiday!$A$1:$A$197)),
"")</f>
        <v/>
      </c>
      <c r="B131" s="9" t="str">
        <f>IF(ROW($B102) &lt;= MonthsCounter, Monthly1, "")</f>
        <v/>
      </c>
      <c r="C131" s="9" t="str">
        <f ca="1">IF(ROW($C102) &lt;= MonthsCounter,  INDIRECT("RC[-1]",0) / (POWER( (1 + $D$23), (INDIRECT("RC[-2]",0) - $B$16) / 365)), "")</f>
        <v/>
      </c>
      <c r="E131" s="7" t="s">
        <v>18</v>
      </c>
      <c r="F131" s="9" t="s">
        <v>18</v>
      </c>
      <c r="G131" s="9" t="s">
        <v>18</v>
      </c>
    </row>
    <row r="132" spans="1:7" x14ac:dyDescent="0.2">
      <c r="A132" s="7" t="str">
        <f>IF(ROW($A103) &lt;= MonthsCounter,
  IF(MONTH(WORKDAY(EDATE(fpdate, ROW($A103)), 1, Holiday!$A$1:$A$197)) = MONTH(EDATE(fpdate, ROW($A103))),
  WORKDAY(EDATE(fpdate, ROW($A103)), 1, Holiday!$A$1:$A$197),
  WORKDAY(EDATE(fpdate, ROW($A103)) + 1, -1, Holiday!$A$1:$A$197)),
"")</f>
        <v/>
      </c>
      <c r="B132" s="9" t="str">
        <f>IF(ROW($B103) &lt;= MonthsCounter, Monthly1, "")</f>
        <v/>
      </c>
      <c r="C132" s="9" t="str">
        <f ca="1">IF(ROW($C103) &lt;= MonthsCounter,  INDIRECT("RC[-1]",0) / (POWER( (1 + $D$23), (INDIRECT("RC[-2]",0) - $B$16) / 365)), "")</f>
        <v/>
      </c>
      <c r="E132" s="7" t="s">
        <v>18</v>
      </c>
      <c r="F132" s="9" t="s">
        <v>18</v>
      </c>
      <c r="G132" s="9" t="s">
        <v>18</v>
      </c>
    </row>
    <row r="133" spans="1:7" x14ac:dyDescent="0.2">
      <c r="A133" s="7" t="str">
        <f>IF(ROW($A104) &lt;= MonthsCounter,
  IF(MONTH(WORKDAY(EDATE(fpdate, ROW($A104)), 1, Holiday!$A$1:$A$197)) = MONTH(EDATE(fpdate, ROW($A104))),
  WORKDAY(EDATE(fpdate, ROW($A104)), 1, Holiday!$A$1:$A$197),
  WORKDAY(EDATE(fpdate, ROW($A104)) + 1, -1, Holiday!$A$1:$A$197)),
"")</f>
        <v/>
      </c>
      <c r="B133" s="9" t="str">
        <f>IF(ROW($B104) &lt;= MonthsCounter, Monthly1, "")</f>
        <v/>
      </c>
      <c r="C133" s="9" t="str">
        <f ca="1">IF(ROW($C104) &lt;= MonthsCounter,  INDIRECT("RC[-1]",0) / (POWER( (1 + $D$23), (INDIRECT("RC[-2]",0) - $B$16) / 365)), "")</f>
        <v/>
      </c>
      <c r="E133" s="7" t="s">
        <v>18</v>
      </c>
      <c r="F133" s="9" t="s">
        <v>18</v>
      </c>
      <c r="G133" s="9" t="s">
        <v>18</v>
      </c>
    </row>
    <row r="134" spans="1:7" x14ac:dyDescent="0.2">
      <c r="A134" s="7" t="str">
        <f>IF(ROW($A105) &lt;= MonthsCounter,
  IF(MONTH(WORKDAY(EDATE(fpdate, ROW($A105)), 1, Holiday!$A$1:$A$197)) = MONTH(EDATE(fpdate, ROW($A105))),
  WORKDAY(EDATE(fpdate, ROW($A105)), 1, Holiday!$A$1:$A$197),
  WORKDAY(EDATE(fpdate, ROW($A105)) + 1, -1, Holiday!$A$1:$A$197)),
"")</f>
        <v/>
      </c>
      <c r="B134" s="9" t="str">
        <f>IF(ROW($B105) &lt;= MonthsCounter, Monthly1, "")</f>
        <v/>
      </c>
      <c r="C134" s="9" t="str">
        <f ca="1">IF(ROW($C105) &lt;= MonthsCounter,  INDIRECT("RC[-1]",0) / (POWER( (1 + $D$23), (INDIRECT("RC[-2]",0) - $B$16) / 365)), "")</f>
        <v/>
      </c>
      <c r="E134" s="7" t="s">
        <v>18</v>
      </c>
      <c r="F134" s="9" t="s">
        <v>18</v>
      </c>
      <c r="G134" s="9" t="s">
        <v>18</v>
      </c>
    </row>
    <row r="135" spans="1:7" x14ac:dyDescent="0.2">
      <c r="A135" s="7" t="str">
        <f>IF(ROW($A106) &lt;= MonthsCounter,
  IF(MONTH(WORKDAY(EDATE(fpdate, ROW($A106)), 1, Holiday!$A$1:$A$197)) = MONTH(EDATE(fpdate, ROW($A106))),
  WORKDAY(EDATE(fpdate, ROW($A106)), 1, Holiday!$A$1:$A$197),
  WORKDAY(EDATE(fpdate, ROW($A106)) + 1, -1, Holiday!$A$1:$A$197)),
"")</f>
        <v/>
      </c>
      <c r="B135" s="9" t="str">
        <f>IF(ROW($B106) &lt;= MonthsCounter, Monthly1, "")</f>
        <v/>
      </c>
      <c r="C135" s="9" t="str">
        <f ca="1">IF(ROW($C106) &lt;= MonthsCounter,  INDIRECT("RC[-1]",0) / (POWER( (1 + $D$23), (INDIRECT("RC[-2]",0) - $B$16) / 365)), "")</f>
        <v/>
      </c>
      <c r="E135" s="7" t="s">
        <v>18</v>
      </c>
      <c r="F135" s="9" t="s">
        <v>18</v>
      </c>
      <c r="G135" s="9" t="s">
        <v>18</v>
      </c>
    </row>
    <row r="136" spans="1:7" x14ac:dyDescent="0.2">
      <c r="A136" s="7" t="str">
        <f>IF(ROW($A107) &lt;= MonthsCounter,
  IF(MONTH(WORKDAY(EDATE(fpdate, ROW($A107)), 1, Holiday!$A$1:$A$197)) = MONTH(EDATE(fpdate, ROW($A107))),
  WORKDAY(EDATE(fpdate, ROW($A107)), 1, Holiday!$A$1:$A$197),
  WORKDAY(EDATE(fpdate, ROW($A107)) + 1, -1, Holiday!$A$1:$A$197)),
"")</f>
        <v/>
      </c>
      <c r="B136" s="9" t="str">
        <f>IF(ROW($B107) &lt;= MonthsCounter, Monthly1, "")</f>
        <v/>
      </c>
      <c r="C136" s="9" t="str">
        <f ca="1">IF(ROW($C107) &lt;= MonthsCounter,  INDIRECT("RC[-1]",0) / (POWER( (1 + $D$23), (INDIRECT("RC[-2]",0) - $B$16) / 365)), "")</f>
        <v/>
      </c>
      <c r="E136" s="7" t="s">
        <v>18</v>
      </c>
      <c r="F136" s="9" t="s">
        <v>18</v>
      </c>
      <c r="G136" s="9" t="s">
        <v>18</v>
      </c>
    </row>
    <row r="137" spans="1:7" x14ac:dyDescent="0.2">
      <c r="A137" s="7" t="str">
        <f>IF(ROW($A108) &lt;= MonthsCounter,
  IF(MONTH(WORKDAY(EDATE(fpdate, ROW($A108)), 1, Holiday!$A$1:$A$197)) = MONTH(EDATE(fpdate, ROW($A108))),
  WORKDAY(EDATE(fpdate, ROW($A108)), 1, Holiday!$A$1:$A$197),
  WORKDAY(EDATE(fpdate, ROW($A108)) + 1, -1, Holiday!$A$1:$A$197)),
"")</f>
        <v/>
      </c>
      <c r="B137" s="9" t="str">
        <f>IF(ROW($B108) &lt;= MonthsCounter, Monthly1, "")</f>
        <v/>
      </c>
      <c r="C137" s="9" t="str">
        <f ca="1">IF(ROW($C108) &lt;= MonthsCounter,  INDIRECT("RC[-1]",0) / (POWER( (1 + $D$23), (INDIRECT("RC[-2]",0) - $B$16) / 365)), "")</f>
        <v/>
      </c>
      <c r="E137" s="7" t="s">
        <v>18</v>
      </c>
      <c r="F137" s="9" t="s">
        <v>18</v>
      </c>
      <c r="G137" s="9" t="s">
        <v>18</v>
      </c>
    </row>
    <row r="138" spans="1:7" x14ac:dyDescent="0.2">
      <c r="A138" s="7" t="str">
        <f>IF(ROW($A109) &lt;= MonthsCounter,
  IF(MONTH(WORKDAY(EDATE(fpdate, ROW($A109)), 1, Holiday!$A$1:$A$197)) = MONTH(EDATE(fpdate, ROW($A109))),
  WORKDAY(EDATE(fpdate, ROW($A109)), 1, Holiday!$A$1:$A$197),
  WORKDAY(EDATE(fpdate, ROW($A109)) + 1, -1, Holiday!$A$1:$A$197)),
"")</f>
        <v/>
      </c>
      <c r="B138" s="9" t="str">
        <f>IF(ROW($B109) &lt;= MonthsCounter, Monthly1, "")</f>
        <v/>
      </c>
      <c r="C138" s="9" t="str">
        <f ca="1">IF(ROW($C109) &lt;= MonthsCounter,  INDIRECT("RC[-1]",0) / (POWER( (1 + $D$23), (INDIRECT("RC[-2]",0) - $B$16) / 365)), "")</f>
        <v/>
      </c>
      <c r="E138" s="7" t="s">
        <v>18</v>
      </c>
      <c r="F138" s="9" t="s">
        <v>18</v>
      </c>
      <c r="G138" s="9" t="s">
        <v>18</v>
      </c>
    </row>
    <row r="139" spans="1:7" x14ac:dyDescent="0.2">
      <c r="A139" s="7" t="str">
        <f>IF(ROW($A110) &lt;= MonthsCounter,
  IF(MONTH(WORKDAY(EDATE(fpdate, ROW($A110)), 1, Holiday!$A$1:$A$197)) = MONTH(EDATE(fpdate, ROW($A110))),
  WORKDAY(EDATE(fpdate, ROW($A110)), 1, Holiday!$A$1:$A$197),
  WORKDAY(EDATE(fpdate, ROW($A110)) + 1, -1, Holiday!$A$1:$A$197)),
"")</f>
        <v/>
      </c>
      <c r="B139" s="9" t="str">
        <f>IF(ROW($B110) &lt;= MonthsCounter, Monthly1, "")</f>
        <v/>
      </c>
      <c r="C139" s="9" t="str">
        <f ca="1">IF(ROW($C110) &lt;= MonthsCounter,  INDIRECT("RC[-1]",0) / (POWER( (1 + $D$23), (INDIRECT("RC[-2]",0) - $B$16) / 365)), "")</f>
        <v/>
      </c>
      <c r="E139" s="7" t="s">
        <v>18</v>
      </c>
      <c r="F139" s="9" t="s">
        <v>18</v>
      </c>
      <c r="G139" s="9" t="s">
        <v>18</v>
      </c>
    </row>
    <row r="140" spans="1:7" x14ac:dyDescent="0.2">
      <c r="A140" s="7" t="str">
        <f>IF(ROW($A111) &lt;= MonthsCounter,
  IF(MONTH(WORKDAY(EDATE(fpdate, ROW($A111)), 1, Holiday!$A$1:$A$197)) = MONTH(EDATE(fpdate, ROW($A111))),
  WORKDAY(EDATE(fpdate, ROW($A111)), 1, Holiday!$A$1:$A$197),
  WORKDAY(EDATE(fpdate, ROW($A111)) + 1, -1, Holiday!$A$1:$A$197)),
"")</f>
        <v/>
      </c>
      <c r="B140" s="9" t="str">
        <f>IF(ROW($B111) &lt;= MonthsCounter, Monthly1, "")</f>
        <v/>
      </c>
      <c r="C140" s="9" t="str">
        <f ca="1">IF(ROW($C111) &lt;= MonthsCounter,  INDIRECT("RC[-1]",0) / (POWER( (1 + $D$23), (INDIRECT("RC[-2]",0) - $B$16) / 365)), "")</f>
        <v/>
      </c>
      <c r="E140" s="7" t="s">
        <v>18</v>
      </c>
      <c r="F140" s="9" t="s">
        <v>18</v>
      </c>
      <c r="G140" s="9" t="s">
        <v>18</v>
      </c>
    </row>
    <row r="141" spans="1:7" x14ac:dyDescent="0.2">
      <c r="A141" s="7" t="str">
        <f>IF(ROW($A112) &lt;= MonthsCounter,
  IF(MONTH(WORKDAY(EDATE(fpdate, ROW($A112)), 1, Holiday!$A$1:$A$197)) = MONTH(EDATE(fpdate, ROW($A112))),
  WORKDAY(EDATE(fpdate, ROW($A112)), 1, Holiday!$A$1:$A$197),
  WORKDAY(EDATE(fpdate, ROW($A112)) + 1, -1, Holiday!$A$1:$A$197)),
"")</f>
        <v/>
      </c>
      <c r="B141" s="9" t="str">
        <f>IF(ROW($B112) &lt;= MonthsCounter, Monthly1, "")</f>
        <v/>
      </c>
      <c r="C141" s="9" t="str">
        <f ca="1">IF(ROW($C112) &lt;= MonthsCounter,  INDIRECT("RC[-1]",0) / (POWER( (1 + $D$23), (INDIRECT("RC[-2]",0) - $B$16) / 365)), "")</f>
        <v/>
      </c>
      <c r="E141" s="7" t="s">
        <v>18</v>
      </c>
      <c r="F141" s="9" t="s">
        <v>18</v>
      </c>
      <c r="G141" s="9" t="s">
        <v>18</v>
      </c>
    </row>
    <row r="142" spans="1:7" x14ac:dyDescent="0.2">
      <c r="A142" s="7" t="str">
        <f>IF(ROW($A113) &lt;= MonthsCounter,
  IF(MONTH(WORKDAY(EDATE(fpdate, ROW($A113)), 1, Holiday!$A$1:$A$197)) = MONTH(EDATE(fpdate, ROW($A113))),
  WORKDAY(EDATE(fpdate, ROW($A113)), 1, Holiday!$A$1:$A$197),
  WORKDAY(EDATE(fpdate, ROW($A113)) + 1, -1, Holiday!$A$1:$A$197)),
"")</f>
        <v/>
      </c>
      <c r="B142" s="9" t="str">
        <f>IF(ROW($B113) &lt;= MonthsCounter, Monthly1, "")</f>
        <v/>
      </c>
      <c r="C142" s="9" t="str">
        <f ca="1">IF(ROW($C113) &lt;= MonthsCounter,  INDIRECT("RC[-1]",0) / (POWER( (1 + $D$23), (INDIRECT("RC[-2]",0) - $B$16) / 365)), "")</f>
        <v/>
      </c>
      <c r="E142" s="7" t="s">
        <v>18</v>
      </c>
      <c r="F142" s="9" t="s">
        <v>18</v>
      </c>
      <c r="G142" s="9" t="s">
        <v>18</v>
      </c>
    </row>
    <row r="143" spans="1:7" x14ac:dyDescent="0.2">
      <c r="A143" s="7" t="str">
        <f>IF(ROW($A114) &lt;= MonthsCounter,
  IF(MONTH(WORKDAY(EDATE(fpdate, ROW($A114)), 1, Holiday!$A$1:$A$197)) = MONTH(EDATE(fpdate, ROW($A114))),
  WORKDAY(EDATE(fpdate, ROW($A114)), 1, Holiday!$A$1:$A$197),
  WORKDAY(EDATE(fpdate, ROW($A114)) + 1, -1, Holiday!$A$1:$A$197)),
"")</f>
        <v/>
      </c>
      <c r="B143" s="9" t="str">
        <f>IF(ROW($B114) &lt;= MonthsCounter, Monthly1, "")</f>
        <v/>
      </c>
      <c r="C143" s="9" t="str">
        <f ca="1">IF(ROW($C114) &lt;= MonthsCounter,  INDIRECT("RC[-1]",0) / (POWER( (1 + $D$23), (INDIRECT("RC[-2]",0) - $B$16) / 365)), "")</f>
        <v/>
      </c>
      <c r="E143" s="7" t="s">
        <v>18</v>
      </c>
      <c r="F143" s="9" t="s">
        <v>18</v>
      </c>
      <c r="G143" s="9" t="s">
        <v>18</v>
      </c>
    </row>
    <row r="144" spans="1:7" x14ac:dyDescent="0.2">
      <c r="A144" s="7" t="str">
        <f>IF(ROW($A115) &lt;= MonthsCounter,
  IF(MONTH(WORKDAY(EDATE(fpdate, ROW($A115)), 1, Holiday!$A$1:$A$197)) = MONTH(EDATE(fpdate, ROW($A115))),
  WORKDAY(EDATE(fpdate, ROW($A115)), 1, Holiday!$A$1:$A$197),
  WORKDAY(EDATE(fpdate, ROW($A115)) + 1, -1, Holiday!$A$1:$A$197)),
"")</f>
        <v/>
      </c>
      <c r="B144" s="9" t="str">
        <f>IF(ROW($B115) &lt;= MonthsCounter, Monthly1, "")</f>
        <v/>
      </c>
      <c r="C144" s="9" t="str">
        <f ca="1">IF(ROW($C115) &lt;= MonthsCounter,  INDIRECT("RC[-1]",0) / (POWER( (1 + $D$23), (INDIRECT("RC[-2]",0) - $B$16) / 365)), "")</f>
        <v/>
      </c>
      <c r="E144" s="7" t="s">
        <v>18</v>
      </c>
      <c r="F144" s="9" t="s">
        <v>18</v>
      </c>
      <c r="G144" s="9" t="s">
        <v>18</v>
      </c>
    </row>
    <row r="145" spans="1:7" x14ac:dyDescent="0.2">
      <c r="A145" s="7" t="str">
        <f>IF(ROW($A116) &lt;= MonthsCounter,
  IF(MONTH(WORKDAY(EDATE(fpdate, ROW($A116)), 1, Holiday!$A$1:$A$197)) = MONTH(EDATE(fpdate, ROW($A116))),
  WORKDAY(EDATE(fpdate, ROW($A116)), 1, Holiday!$A$1:$A$197),
  WORKDAY(EDATE(fpdate, ROW($A116)) + 1, -1, Holiday!$A$1:$A$197)),
"")</f>
        <v/>
      </c>
      <c r="B145" s="9" t="str">
        <f>IF(ROW($B116) &lt;= MonthsCounter, Monthly1, "")</f>
        <v/>
      </c>
      <c r="C145" s="9" t="str">
        <f ca="1">IF(ROW($C116) &lt;= MonthsCounter,  INDIRECT("RC[-1]",0) / (POWER( (1 + $D$23), (INDIRECT("RC[-2]",0) - $B$16) / 365)), "")</f>
        <v/>
      </c>
      <c r="E145" s="7" t="s">
        <v>18</v>
      </c>
      <c r="F145" s="9" t="s">
        <v>18</v>
      </c>
      <c r="G145" s="9" t="s">
        <v>18</v>
      </c>
    </row>
    <row r="146" spans="1:7" x14ac:dyDescent="0.2">
      <c r="A146" s="7" t="str">
        <f>IF(ROW($A117) &lt;= MonthsCounter,
  IF(MONTH(WORKDAY(EDATE(fpdate, ROW($A117)), 1, Holiday!$A$1:$A$197)) = MONTH(EDATE(fpdate, ROW($A117))),
  WORKDAY(EDATE(fpdate, ROW($A117)), 1, Holiday!$A$1:$A$197),
  WORKDAY(EDATE(fpdate, ROW($A117)) + 1, -1, Holiday!$A$1:$A$197)),
"")</f>
        <v/>
      </c>
      <c r="B146" s="9" t="str">
        <f>IF(ROW($B117) &lt;= MonthsCounter, Monthly1, "")</f>
        <v/>
      </c>
      <c r="C146" s="9" t="str">
        <f ca="1">IF(ROW($C117) &lt;= MonthsCounter,  INDIRECT("RC[-1]",0) / (POWER( (1 + $D$23), (INDIRECT("RC[-2]",0) - $B$16) / 365)), "")</f>
        <v/>
      </c>
      <c r="E146" s="7" t="s">
        <v>18</v>
      </c>
      <c r="F146" s="9" t="s">
        <v>18</v>
      </c>
      <c r="G146" s="9" t="s">
        <v>18</v>
      </c>
    </row>
    <row r="147" spans="1:7" x14ac:dyDescent="0.2">
      <c r="A147" s="7" t="str">
        <f>IF(ROW($A118) &lt;= MonthsCounter,
  IF(MONTH(WORKDAY(EDATE(fpdate, ROW($A118)), 1, Holiday!$A$1:$A$197)) = MONTH(EDATE(fpdate, ROW($A118))),
  WORKDAY(EDATE(fpdate, ROW($A118)), 1, Holiday!$A$1:$A$197),
  WORKDAY(EDATE(fpdate, ROW($A118)) + 1, -1, Holiday!$A$1:$A$197)),
"")</f>
        <v/>
      </c>
      <c r="B147" s="9" t="str">
        <f>IF(ROW($B118) &lt;= MonthsCounter, Monthly1, "")</f>
        <v/>
      </c>
      <c r="C147" s="9" t="str">
        <f ca="1">IF(ROW($C118) &lt;= MonthsCounter,  INDIRECT("RC[-1]",0) / (POWER( (1 + $D$23), (INDIRECT("RC[-2]",0) - $B$16) / 365)), "")</f>
        <v/>
      </c>
      <c r="E147" s="7" t="s">
        <v>18</v>
      </c>
      <c r="F147" s="9" t="s">
        <v>18</v>
      </c>
      <c r="G147" s="9" t="s">
        <v>18</v>
      </c>
    </row>
    <row r="148" spans="1:7" x14ac:dyDescent="0.2">
      <c r="A148" s="7" t="str">
        <f>IF(ROW($A119) &lt;= MonthsCounter,
  IF(MONTH(WORKDAY(EDATE(fpdate, ROW($A119)), 1, Holiday!$A$1:$A$197)) = MONTH(EDATE(fpdate, ROW($A119))),
  WORKDAY(EDATE(fpdate, ROW($A119)), 1, Holiday!$A$1:$A$197),
  WORKDAY(EDATE(fpdate, ROW($A119)) + 1, -1, Holiday!$A$1:$A$197)),
"")</f>
        <v/>
      </c>
      <c r="B148" s="9" t="str">
        <f>IF(ROW($B119) &lt;= MonthsCounter, Monthly1, "")</f>
        <v/>
      </c>
      <c r="C148" s="9" t="str">
        <f ca="1">IF(ROW($C119) &lt;= MonthsCounter,  INDIRECT("RC[-1]",0) / (POWER( (1 + $D$23), (INDIRECT("RC[-2]",0) - $B$16) / 365)), "")</f>
        <v/>
      </c>
      <c r="E148" s="7" t="s">
        <v>18</v>
      </c>
      <c r="F148" s="9" t="s">
        <v>18</v>
      </c>
      <c r="G148" s="9" t="s">
        <v>18</v>
      </c>
    </row>
    <row r="149" spans="1:7" x14ac:dyDescent="0.2">
      <c r="A149" s="7" t="str">
        <f>IF(ROW($A120) &lt;= MonthsCounter,
  IF(MONTH(WORKDAY(EDATE(fpdate, ROW($A120)), 1, Holiday!$A$1:$A$197)) = MONTH(EDATE(fpdate, ROW($A120))),
  WORKDAY(EDATE(fpdate, ROW($A120)), 1, Holiday!$A$1:$A$197),
  WORKDAY(EDATE(fpdate, ROW($A120)) + 1, -1, Holiday!$A$1:$A$197)),
"")</f>
        <v/>
      </c>
      <c r="B149" s="9" t="str">
        <f>IF(ROW($B120) &lt;= MonthsCounter, Monthly1, "")</f>
        <v/>
      </c>
      <c r="C149" s="9" t="str">
        <f ca="1">IF(ROW($C120) &lt;= MonthsCounter,  INDIRECT("RC[-1]",0) / (POWER( (1 + $D$23), (INDIRECT("RC[-2]",0) - $B$16) / 365)), "")</f>
        <v/>
      </c>
      <c r="E149" s="7" t="s">
        <v>18</v>
      </c>
      <c r="F149" s="9" t="s">
        <v>18</v>
      </c>
      <c r="G149" s="9" t="s">
        <v>18</v>
      </c>
    </row>
    <row r="150" spans="1:7" x14ac:dyDescent="0.2">
      <c r="B150" s="10"/>
      <c r="C150" s="10"/>
      <c r="E150" s="10"/>
      <c r="F150" s="10"/>
      <c r="G150" s="10"/>
    </row>
    <row r="151" spans="1:7" x14ac:dyDescent="0.2">
      <c r="B151" s="10"/>
      <c r="C151" s="10"/>
      <c r="E151" s="10"/>
      <c r="F151" s="10"/>
      <c r="G151" s="10"/>
    </row>
    <row r="152" spans="1:7" x14ac:dyDescent="0.2">
      <c r="B152" s="10"/>
      <c r="C152" s="10"/>
      <c r="E152" s="10"/>
      <c r="F152" s="10"/>
      <c r="G152" s="10"/>
    </row>
    <row r="153" spans="1:7" x14ac:dyDescent="0.2">
      <c r="B153" s="10"/>
      <c r="C153" s="10"/>
      <c r="E153" s="10"/>
      <c r="F153" s="10"/>
      <c r="G153" s="10"/>
    </row>
    <row r="154" spans="1:7" x14ac:dyDescent="0.2">
      <c r="B154" s="10"/>
      <c r="C154" s="10"/>
      <c r="E154" s="10"/>
      <c r="F154" s="10"/>
      <c r="G154" s="10"/>
    </row>
    <row r="155" spans="1:7" x14ac:dyDescent="0.2">
      <c r="B155" s="10"/>
      <c r="C155" s="10"/>
      <c r="E155" s="10"/>
      <c r="F155" s="10"/>
      <c r="G155" s="10"/>
    </row>
    <row r="156" spans="1:7" x14ac:dyDescent="0.2">
      <c r="B156" s="10"/>
      <c r="C156" s="10"/>
      <c r="E156" s="10"/>
      <c r="F156" s="10"/>
      <c r="G156" s="10"/>
    </row>
    <row r="157" spans="1:7" x14ac:dyDescent="0.2">
      <c r="B157" s="10"/>
      <c r="C157" s="10"/>
      <c r="E157" s="10"/>
      <c r="F157" s="10"/>
      <c r="G157" s="10"/>
    </row>
    <row r="158" spans="1:7" x14ac:dyDescent="0.2">
      <c r="B158" s="10"/>
      <c r="C158" s="10"/>
      <c r="E158" s="10"/>
      <c r="F158" s="10"/>
      <c r="G158" s="10"/>
    </row>
    <row r="159" spans="1:7" x14ac:dyDescent="0.2">
      <c r="B159" s="10"/>
      <c r="C159" s="10"/>
      <c r="E159" s="10"/>
      <c r="F159" s="10"/>
      <c r="G159" s="10"/>
    </row>
    <row r="160" spans="1:7" x14ac:dyDescent="0.2">
      <c r="B160" s="10"/>
      <c r="C160" s="10"/>
      <c r="E160" s="10"/>
      <c r="F160" s="10"/>
      <c r="G160" s="10"/>
    </row>
    <row r="161" spans="2:7" x14ac:dyDescent="0.2">
      <c r="B161" s="10"/>
      <c r="C161" s="10"/>
      <c r="E161" s="10"/>
      <c r="F161" s="10"/>
      <c r="G161" s="10"/>
    </row>
    <row r="162" spans="2:7" x14ac:dyDescent="0.2">
      <c r="B162" s="10"/>
      <c r="C162" s="10"/>
      <c r="E162" s="10"/>
      <c r="F162" s="10"/>
      <c r="G162" s="10"/>
    </row>
    <row r="163" spans="2:7" x14ac:dyDescent="0.2">
      <c r="B163" s="10"/>
      <c r="C163" s="10"/>
      <c r="E163" s="10"/>
      <c r="F163" s="10"/>
      <c r="G163" s="10"/>
    </row>
    <row r="164" spans="2:7" x14ac:dyDescent="0.2">
      <c r="B164" s="10"/>
      <c r="C164" s="10"/>
      <c r="E164" s="10"/>
      <c r="F164" s="10"/>
      <c r="G164" s="10"/>
    </row>
    <row r="165" spans="2:7" x14ac:dyDescent="0.2">
      <c r="B165" s="10"/>
      <c r="C165" s="10"/>
      <c r="E165" s="10"/>
      <c r="F165" s="10"/>
      <c r="G165" s="10"/>
    </row>
    <row r="166" spans="2:7" x14ac:dyDescent="0.2">
      <c r="B166" s="10"/>
      <c r="C166" s="10"/>
      <c r="E166" s="10"/>
      <c r="F166" s="10"/>
      <c r="G166" s="10"/>
    </row>
    <row r="167" spans="2:7" x14ac:dyDescent="0.2">
      <c r="B167" s="10"/>
      <c r="C167" s="10"/>
      <c r="E167" s="10"/>
      <c r="F167" s="10"/>
      <c r="G167" s="10"/>
    </row>
    <row r="168" spans="2:7" x14ac:dyDescent="0.2">
      <c r="B168" s="10"/>
      <c r="C168" s="10"/>
      <c r="E168" s="10"/>
      <c r="F168" s="10"/>
      <c r="G168" s="10"/>
    </row>
    <row r="169" spans="2:7" x14ac:dyDescent="0.2">
      <c r="B169" s="10"/>
      <c r="C169" s="10"/>
      <c r="E169" s="10"/>
      <c r="F169" s="10"/>
      <c r="G169" s="10"/>
    </row>
    <row r="170" spans="2:7" x14ac:dyDescent="0.2">
      <c r="B170" s="10"/>
      <c r="C170" s="10"/>
      <c r="E170" s="10"/>
      <c r="F170" s="10"/>
      <c r="G170" s="10"/>
    </row>
    <row r="171" spans="2:7" x14ac:dyDescent="0.2">
      <c r="B171" s="10"/>
      <c r="C171" s="10"/>
      <c r="E171" s="10"/>
      <c r="F171" s="10"/>
      <c r="G171" s="10"/>
    </row>
    <row r="172" spans="2:7" x14ac:dyDescent="0.2">
      <c r="B172" s="10"/>
      <c r="C172" s="10"/>
      <c r="E172" s="10"/>
      <c r="F172" s="10"/>
      <c r="G172" s="10"/>
    </row>
    <row r="173" spans="2:7" x14ac:dyDescent="0.2">
      <c r="B173" s="10"/>
      <c r="C173" s="10"/>
      <c r="E173" s="10"/>
      <c r="F173" s="10"/>
      <c r="G173" s="10"/>
    </row>
    <row r="174" spans="2:7" x14ac:dyDescent="0.2">
      <c r="B174" s="10"/>
      <c r="C174" s="10"/>
      <c r="E174" s="10"/>
      <c r="F174" s="10"/>
      <c r="G174" s="10"/>
    </row>
    <row r="175" spans="2:7" x14ac:dyDescent="0.2">
      <c r="B175" s="10"/>
      <c r="C175" s="10"/>
      <c r="E175" s="10"/>
      <c r="F175" s="10"/>
      <c r="G175" s="10"/>
    </row>
    <row r="176" spans="2:7" x14ac:dyDescent="0.2">
      <c r="B176" s="10"/>
      <c r="C176" s="10"/>
      <c r="E176" s="10"/>
      <c r="F176" s="10"/>
      <c r="G176" s="10"/>
    </row>
    <row r="177" spans="2:7" x14ac:dyDescent="0.2">
      <c r="B177" s="10"/>
      <c r="C177" s="10"/>
      <c r="E177" s="10"/>
      <c r="F177" s="10"/>
      <c r="G177" s="10"/>
    </row>
    <row r="178" spans="2:7" x14ac:dyDescent="0.2">
      <c r="B178" s="10"/>
      <c r="C178" s="10"/>
      <c r="E178" s="10"/>
      <c r="F178" s="10"/>
      <c r="G178" s="10"/>
    </row>
    <row r="179" spans="2:7" x14ac:dyDescent="0.2">
      <c r="B179" s="10"/>
      <c r="C179" s="10"/>
      <c r="E179" s="10"/>
      <c r="F179" s="10"/>
      <c r="G179" s="10"/>
    </row>
    <row r="180" spans="2:7" x14ac:dyDescent="0.2">
      <c r="B180" s="10"/>
      <c r="C180" s="10"/>
      <c r="E180" s="10"/>
      <c r="F180" s="10"/>
      <c r="G180" s="10"/>
    </row>
    <row r="181" spans="2:7" x14ac:dyDescent="0.2">
      <c r="B181" s="10"/>
      <c r="C181" s="10"/>
      <c r="E181" s="10"/>
      <c r="F181" s="10"/>
      <c r="G181" s="10"/>
    </row>
    <row r="182" spans="2:7" x14ac:dyDescent="0.2">
      <c r="B182" s="10"/>
      <c r="C182" s="10"/>
      <c r="E182" s="10"/>
      <c r="F182" s="10"/>
      <c r="G182" s="10"/>
    </row>
    <row r="183" spans="2:7" x14ac:dyDescent="0.2">
      <c r="B183" s="10"/>
      <c r="C183" s="10"/>
      <c r="E183" s="10"/>
      <c r="F183" s="10"/>
      <c r="G183" s="10"/>
    </row>
    <row r="184" spans="2:7" x14ac:dyDescent="0.2">
      <c r="B184" s="10"/>
      <c r="C184" s="10"/>
      <c r="E184" s="10"/>
      <c r="F184" s="10"/>
      <c r="G184" s="10"/>
    </row>
    <row r="185" spans="2:7" x14ac:dyDescent="0.2">
      <c r="E185" s="10"/>
      <c r="F185" s="10"/>
      <c r="G185" s="10"/>
    </row>
    <row r="186" spans="2:7" x14ac:dyDescent="0.2">
      <c r="E186" s="10"/>
      <c r="F186" s="10"/>
      <c r="G186" s="10"/>
    </row>
    <row r="187" spans="2:7" x14ac:dyDescent="0.2">
      <c r="E187" s="10"/>
      <c r="F187" s="10"/>
      <c r="G187" s="10"/>
    </row>
    <row r="188" spans="2:7" x14ac:dyDescent="0.2">
      <c r="E188" s="10"/>
      <c r="F188" s="10"/>
      <c r="G188" s="10"/>
    </row>
    <row r="189" spans="2:7" x14ac:dyDescent="0.2">
      <c r="E189" s="10"/>
      <c r="F189" s="10"/>
      <c r="G189" s="10"/>
    </row>
    <row r="190" spans="2:7" x14ac:dyDescent="0.2">
      <c r="E190" s="10"/>
      <c r="F190" s="10"/>
      <c r="G190" s="10"/>
    </row>
    <row r="191" spans="2:7" x14ac:dyDescent="0.2">
      <c r="E191" s="10"/>
      <c r="F191" s="10"/>
      <c r="G191" s="10"/>
    </row>
    <row r="192" spans="2:7" x14ac:dyDescent="0.2">
      <c r="E192" s="10"/>
      <c r="F192" s="10"/>
      <c r="G192" s="10"/>
    </row>
    <row r="193" spans="5:7" x14ac:dyDescent="0.2">
      <c r="E193" s="10"/>
      <c r="F193" s="10"/>
      <c r="G193" s="10"/>
    </row>
    <row r="194" spans="5:7" x14ac:dyDescent="0.2">
      <c r="E194" s="10"/>
      <c r="F194" s="10"/>
      <c r="G194" s="10"/>
    </row>
    <row r="195" spans="5:7" x14ac:dyDescent="0.2">
      <c r="E195" s="10"/>
      <c r="F195" s="10"/>
      <c r="G195" s="10"/>
    </row>
    <row r="196" spans="5:7" x14ac:dyDescent="0.2">
      <c r="E196" s="10"/>
      <c r="F196" s="10"/>
      <c r="G196" s="10"/>
    </row>
    <row r="197" spans="5:7" x14ac:dyDescent="0.2">
      <c r="E197" s="10"/>
      <c r="F197" s="10"/>
      <c r="G197" s="10"/>
    </row>
    <row r="198" spans="5:7" x14ac:dyDescent="0.2">
      <c r="E198" s="10"/>
      <c r="F198" s="10"/>
      <c r="G198" s="10"/>
    </row>
    <row r="199" spans="5:7" x14ac:dyDescent="0.2">
      <c r="E199" s="10"/>
      <c r="F199" s="10"/>
      <c r="G199" s="10"/>
    </row>
    <row r="200" spans="5:7" x14ac:dyDescent="0.2">
      <c r="E200" s="10"/>
      <c r="F200" s="10"/>
      <c r="G200" s="10"/>
    </row>
    <row r="201" spans="5:7" x14ac:dyDescent="0.2">
      <c r="E201" s="10"/>
      <c r="F201" s="10"/>
      <c r="G201" s="10"/>
    </row>
    <row r="202" spans="5:7" x14ac:dyDescent="0.2">
      <c r="E202" s="10"/>
      <c r="F202" s="10"/>
      <c r="G202" s="10"/>
    </row>
    <row r="203" spans="5:7" x14ac:dyDescent="0.2">
      <c r="E203" s="10"/>
      <c r="F203" s="10"/>
      <c r="G203" s="10"/>
    </row>
    <row r="204" spans="5:7" x14ac:dyDescent="0.2">
      <c r="E204" s="10"/>
      <c r="F204" s="10"/>
      <c r="G204" s="10"/>
    </row>
    <row r="205" spans="5:7" x14ac:dyDescent="0.2">
      <c r="E205" s="10"/>
      <c r="F205" s="10"/>
      <c r="G205" s="10"/>
    </row>
    <row r="206" spans="5:7" x14ac:dyDescent="0.2">
      <c r="E206" s="10"/>
      <c r="F206" s="10"/>
      <c r="G206" s="10"/>
    </row>
    <row r="207" spans="5:7" x14ac:dyDescent="0.2">
      <c r="E207" s="10"/>
      <c r="F207" s="10"/>
      <c r="G207" s="10"/>
    </row>
    <row r="208" spans="5:7" x14ac:dyDescent="0.2">
      <c r="E208" s="10"/>
      <c r="F208" s="10"/>
      <c r="G208" s="10"/>
    </row>
    <row r="209" spans="5:7" x14ac:dyDescent="0.2">
      <c r="E209" s="10"/>
      <c r="F209" s="10"/>
      <c r="G209" s="10"/>
    </row>
    <row r="270" spans="6:7" x14ac:dyDescent="0.2">
      <c r="F270" s="11"/>
      <c r="G270" s="11"/>
    </row>
    <row r="271" spans="6:7" x14ac:dyDescent="0.2">
      <c r="F271" s="11"/>
      <c r="G271" s="11"/>
    </row>
    <row r="272" spans="6:7" x14ac:dyDescent="0.2">
      <c r="F272" s="11"/>
      <c r="G272" s="11"/>
    </row>
    <row r="273" spans="6:7" x14ac:dyDescent="0.2">
      <c r="F273" s="11"/>
      <c r="G273" s="11"/>
    </row>
    <row r="274" spans="6:7" x14ac:dyDescent="0.2">
      <c r="F274" s="11"/>
      <c r="G274" s="11"/>
    </row>
    <row r="275" spans="6:7" x14ac:dyDescent="0.2">
      <c r="F275" s="11"/>
      <c r="G275" s="11"/>
    </row>
    <row r="276" spans="6:7" x14ac:dyDescent="0.2">
      <c r="F276" s="11"/>
      <c r="G276" s="11"/>
    </row>
    <row r="277" spans="6:7" x14ac:dyDescent="0.2">
      <c r="F277" s="11"/>
      <c r="G277" s="11"/>
    </row>
  </sheetData>
  <mergeCells count="1">
    <mergeCell ref="B23:C23"/>
  </mergeCells>
  <phoneticPr fontId="4" type="noConversion"/>
  <dataValidations count="1">
    <dataValidation type="whole" allowBlank="1" showInputMessage="1" showErrorMessage="1" sqref="B21 F21" xr:uid="{72654645-AAA7-DC4F-8383-7B221AB2A222}">
      <formula1>1</formula1>
      <formula2>10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2"/>
  <sheetViews>
    <sheetView workbookViewId="0">
      <selection activeCell="B188" sqref="B188"/>
    </sheetView>
  </sheetViews>
  <sheetFormatPr baseColWidth="10" defaultColWidth="8.83203125" defaultRowHeight="15" x14ac:dyDescent="0.2"/>
  <cols>
    <col min="1" max="1" width="18.5" style="1" bestFit="1" customWidth="1"/>
    <col min="2" max="2" width="18.5" bestFit="1" customWidth="1"/>
  </cols>
  <sheetData>
    <row r="1" spans="1:1" x14ac:dyDescent="0.2">
      <c r="A1" s="1">
        <v>43831</v>
      </c>
    </row>
    <row r="2" spans="1:1" x14ac:dyDescent="0.2">
      <c r="A2" s="1">
        <v>43855</v>
      </c>
    </row>
    <row r="3" spans="1:1" x14ac:dyDescent="0.2">
      <c r="A3" s="1">
        <v>43857</v>
      </c>
    </row>
    <row r="4" spans="1:1" x14ac:dyDescent="0.2">
      <c r="A4" s="1">
        <v>43858</v>
      </c>
    </row>
    <row r="5" spans="1:1" x14ac:dyDescent="0.2">
      <c r="A5" s="1">
        <v>43925</v>
      </c>
    </row>
    <row r="6" spans="1:1" x14ac:dyDescent="0.2">
      <c r="A6" s="1">
        <v>43931</v>
      </c>
    </row>
    <row r="7" spans="1:1" x14ac:dyDescent="0.2">
      <c r="A7" s="1">
        <v>43932</v>
      </c>
    </row>
    <row r="8" spans="1:1" x14ac:dyDescent="0.2">
      <c r="A8" s="1">
        <v>43934</v>
      </c>
    </row>
    <row r="9" spans="1:1" x14ac:dyDescent="0.2">
      <c r="A9" s="1">
        <v>43951</v>
      </c>
    </row>
    <row r="10" spans="1:1" x14ac:dyDescent="0.2">
      <c r="A10" s="1">
        <v>43952</v>
      </c>
    </row>
    <row r="11" spans="1:1" x14ac:dyDescent="0.2">
      <c r="A11" s="1">
        <v>44007</v>
      </c>
    </row>
    <row r="12" spans="1:1" x14ac:dyDescent="0.2">
      <c r="A12" s="1">
        <v>44013</v>
      </c>
    </row>
    <row r="13" spans="1:1" x14ac:dyDescent="0.2">
      <c r="A13" s="1">
        <v>44105</v>
      </c>
    </row>
    <row r="14" spans="1:1" x14ac:dyDescent="0.2">
      <c r="A14" s="1">
        <v>44106</v>
      </c>
    </row>
    <row r="15" spans="1:1" x14ac:dyDescent="0.2">
      <c r="A15" s="1">
        <v>44130</v>
      </c>
    </row>
    <row r="16" spans="1:1" x14ac:dyDescent="0.2">
      <c r="A16" s="1">
        <v>44190</v>
      </c>
    </row>
    <row r="17" spans="1:1" x14ac:dyDescent="0.2">
      <c r="A17" s="1">
        <v>44191</v>
      </c>
    </row>
    <row r="18" spans="1:1" x14ac:dyDescent="0.2">
      <c r="A18" s="1">
        <v>44197</v>
      </c>
    </row>
    <row r="19" spans="1:1" x14ac:dyDescent="0.2">
      <c r="A19" s="1">
        <v>44239</v>
      </c>
    </row>
    <row r="20" spans="1:1" x14ac:dyDescent="0.2">
      <c r="A20" s="1">
        <v>44240</v>
      </c>
    </row>
    <row r="21" spans="1:1" x14ac:dyDescent="0.2">
      <c r="A21" s="1">
        <v>44242</v>
      </c>
    </row>
    <row r="22" spans="1:1" x14ac:dyDescent="0.2">
      <c r="A22" s="1">
        <v>44288</v>
      </c>
    </row>
    <row r="23" spans="1:1" x14ac:dyDescent="0.2">
      <c r="A23" s="1">
        <v>44289</v>
      </c>
    </row>
    <row r="24" spans="1:1" x14ac:dyDescent="0.2">
      <c r="A24" s="1">
        <v>44291</v>
      </c>
    </row>
    <row r="25" spans="1:1" x14ac:dyDescent="0.2">
      <c r="A25" s="1">
        <v>44292</v>
      </c>
    </row>
    <row r="26" spans="1:1" x14ac:dyDescent="0.2">
      <c r="A26" s="1">
        <v>44317</v>
      </c>
    </row>
    <row r="27" spans="1:1" x14ac:dyDescent="0.2">
      <c r="A27" s="1">
        <v>44335</v>
      </c>
    </row>
    <row r="28" spans="1:1" x14ac:dyDescent="0.2">
      <c r="A28" s="1">
        <v>44361</v>
      </c>
    </row>
    <row r="29" spans="1:1" x14ac:dyDescent="0.2">
      <c r="A29" s="1">
        <v>44378</v>
      </c>
    </row>
    <row r="30" spans="1:1" x14ac:dyDescent="0.2">
      <c r="A30" s="1">
        <v>44461</v>
      </c>
    </row>
    <row r="31" spans="1:1" x14ac:dyDescent="0.2">
      <c r="A31" s="1">
        <v>44470</v>
      </c>
    </row>
    <row r="32" spans="1:1" x14ac:dyDescent="0.2">
      <c r="A32" s="1">
        <v>44483</v>
      </c>
    </row>
    <row r="33" spans="1:1" x14ac:dyDescent="0.2">
      <c r="A33" s="1">
        <v>44555</v>
      </c>
    </row>
    <row r="34" spans="1:1" x14ac:dyDescent="0.2">
      <c r="A34" s="1">
        <v>44557</v>
      </c>
    </row>
    <row r="35" spans="1:1" x14ac:dyDescent="0.2">
      <c r="A35" s="1">
        <v>44562</v>
      </c>
    </row>
    <row r="36" spans="1:1" x14ac:dyDescent="0.2">
      <c r="A36" s="1">
        <v>44593</v>
      </c>
    </row>
    <row r="37" spans="1:1" x14ac:dyDescent="0.2">
      <c r="A37" s="1">
        <v>44594</v>
      </c>
    </row>
    <row r="38" spans="1:1" x14ac:dyDescent="0.2">
      <c r="A38" s="1">
        <v>44595</v>
      </c>
    </row>
    <row r="39" spans="1:1" x14ac:dyDescent="0.2">
      <c r="A39" s="1">
        <v>44656</v>
      </c>
    </row>
    <row r="40" spans="1:1" x14ac:dyDescent="0.2">
      <c r="A40" s="1">
        <v>44666</v>
      </c>
    </row>
    <row r="41" spans="1:1" x14ac:dyDescent="0.2">
      <c r="A41" s="1">
        <v>44669</v>
      </c>
    </row>
    <row r="42" spans="1:1" x14ac:dyDescent="0.2">
      <c r="A42" s="1">
        <v>44683</v>
      </c>
    </row>
    <row r="43" spans="1:1" x14ac:dyDescent="0.2">
      <c r="A43" s="1">
        <v>44690</v>
      </c>
    </row>
    <row r="44" spans="1:1" x14ac:dyDescent="0.2">
      <c r="A44" s="1">
        <v>44715</v>
      </c>
    </row>
    <row r="45" spans="1:1" x14ac:dyDescent="0.2">
      <c r="A45" s="1">
        <v>44743</v>
      </c>
    </row>
    <row r="46" spans="1:1" x14ac:dyDescent="0.2">
      <c r="A46" s="1">
        <v>44814</v>
      </c>
    </row>
    <row r="47" spans="1:1" x14ac:dyDescent="0.2">
      <c r="A47" s="1">
        <v>44835</v>
      </c>
    </row>
    <row r="48" spans="1:1" x14ac:dyDescent="0.2">
      <c r="A48" s="1">
        <v>44838</v>
      </c>
    </row>
    <row r="49" spans="1:1" x14ac:dyDescent="0.2">
      <c r="A49" s="1">
        <v>44920</v>
      </c>
    </row>
    <row r="50" spans="1:1" x14ac:dyDescent="0.2">
      <c r="A50" s="1">
        <v>44921</v>
      </c>
    </row>
    <row r="51" spans="1:1" x14ac:dyDescent="0.2">
      <c r="A51" s="1">
        <v>44928</v>
      </c>
    </row>
    <row r="52" spans="1:1" x14ac:dyDescent="0.2">
      <c r="A52" s="1">
        <v>44947</v>
      </c>
    </row>
    <row r="53" spans="1:1" x14ac:dyDescent="0.2">
      <c r="A53" s="1">
        <v>44949</v>
      </c>
    </row>
    <row r="54" spans="1:1" x14ac:dyDescent="0.2">
      <c r="A54" s="1">
        <v>44950</v>
      </c>
    </row>
    <row r="55" spans="1:1" x14ac:dyDescent="0.2">
      <c r="A55" s="1">
        <v>45021</v>
      </c>
    </row>
    <row r="56" spans="1:1" x14ac:dyDescent="0.2">
      <c r="A56" s="1">
        <v>45023</v>
      </c>
    </row>
    <row r="57" spans="1:1" x14ac:dyDescent="0.2">
      <c r="A57" s="1">
        <v>45024</v>
      </c>
    </row>
    <row r="58" spans="1:1" x14ac:dyDescent="0.2">
      <c r="A58" s="1">
        <v>45026</v>
      </c>
    </row>
    <row r="59" spans="1:1" x14ac:dyDescent="0.2">
      <c r="A59" s="1">
        <v>45047</v>
      </c>
    </row>
    <row r="60" spans="1:1" x14ac:dyDescent="0.2">
      <c r="A60" s="1">
        <v>45072</v>
      </c>
    </row>
    <row r="61" spans="1:1" x14ac:dyDescent="0.2">
      <c r="A61" s="1">
        <v>45099</v>
      </c>
    </row>
    <row r="62" spans="1:1" x14ac:dyDescent="0.2">
      <c r="A62" s="1">
        <v>45108</v>
      </c>
    </row>
    <row r="63" spans="1:1" x14ac:dyDescent="0.2">
      <c r="A63" s="1">
        <v>45199</v>
      </c>
    </row>
    <row r="64" spans="1:1" x14ac:dyDescent="0.2">
      <c r="A64" s="1">
        <v>45201</v>
      </c>
    </row>
    <row r="65" spans="1:1" x14ac:dyDescent="0.2">
      <c r="A65" s="1">
        <v>45222</v>
      </c>
    </row>
    <row r="66" spans="1:1" x14ac:dyDescent="0.2">
      <c r="A66" s="1">
        <v>45285</v>
      </c>
    </row>
    <row r="67" spans="1:1" x14ac:dyDescent="0.2">
      <c r="A67" s="1">
        <v>45286</v>
      </c>
    </row>
    <row r="68" spans="1:1" x14ac:dyDescent="0.2">
      <c r="A68" s="1">
        <v>45292</v>
      </c>
    </row>
    <row r="69" spans="1:1" x14ac:dyDescent="0.2">
      <c r="A69" s="1">
        <v>45332</v>
      </c>
    </row>
    <row r="70" spans="1:1" x14ac:dyDescent="0.2">
      <c r="A70" s="1">
        <v>45334</v>
      </c>
    </row>
    <row r="71" spans="1:1" x14ac:dyDescent="0.2">
      <c r="A71" s="1">
        <v>45335</v>
      </c>
    </row>
    <row r="72" spans="1:1" x14ac:dyDescent="0.2">
      <c r="A72" s="1">
        <v>45380</v>
      </c>
    </row>
    <row r="73" spans="1:1" x14ac:dyDescent="0.2">
      <c r="A73" s="1">
        <v>45383</v>
      </c>
    </row>
    <row r="74" spans="1:1" x14ac:dyDescent="0.2">
      <c r="A74" s="1">
        <v>45386</v>
      </c>
    </row>
    <row r="75" spans="1:1" x14ac:dyDescent="0.2">
      <c r="A75" s="1">
        <v>45413</v>
      </c>
    </row>
    <row r="76" spans="1:1" x14ac:dyDescent="0.2">
      <c r="A76" s="1">
        <v>45427</v>
      </c>
    </row>
    <row r="77" spans="1:1" x14ac:dyDescent="0.2">
      <c r="A77" s="1">
        <v>45453</v>
      </c>
    </row>
    <row r="78" spans="1:1" x14ac:dyDescent="0.2">
      <c r="A78" s="1">
        <v>45474</v>
      </c>
    </row>
    <row r="79" spans="1:1" x14ac:dyDescent="0.2">
      <c r="A79" s="1">
        <v>45553</v>
      </c>
    </row>
    <row r="80" spans="1:1" x14ac:dyDescent="0.2">
      <c r="A80" s="1">
        <v>45566</v>
      </c>
    </row>
    <row r="81" spans="1:1" x14ac:dyDescent="0.2">
      <c r="A81" s="1">
        <v>45576</v>
      </c>
    </row>
    <row r="82" spans="1:1" x14ac:dyDescent="0.2">
      <c r="A82" s="1">
        <v>45651</v>
      </c>
    </row>
    <row r="83" spans="1:1" x14ac:dyDescent="0.2">
      <c r="A83" s="1">
        <v>45652</v>
      </c>
    </row>
    <row r="84" spans="1:1" x14ac:dyDescent="0.2">
      <c r="A84" s="1">
        <v>45658</v>
      </c>
    </row>
    <row r="85" spans="1:1" x14ac:dyDescent="0.2">
      <c r="A85" s="1">
        <v>45686</v>
      </c>
    </row>
    <row r="86" spans="1:1" x14ac:dyDescent="0.2">
      <c r="A86" s="1">
        <v>45687</v>
      </c>
    </row>
    <row r="87" spans="1:1" x14ac:dyDescent="0.2">
      <c r="A87" s="1">
        <v>45688</v>
      </c>
    </row>
    <row r="88" spans="1:1" x14ac:dyDescent="0.2">
      <c r="A88" s="1">
        <v>45752</v>
      </c>
    </row>
    <row r="89" spans="1:1" x14ac:dyDescent="0.2">
      <c r="A89" s="1">
        <v>45765</v>
      </c>
    </row>
    <row r="90" spans="1:1" x14ac:dyDescent="0.2">
      <c r="A90" s="1">
        <v>45768</v>
      </c>
    </row>
    <row r="91" spans="1:1" x14ac:dyDescent="0.2">
      <c r="A91" s="1">
        <v>45778</v>
      </c>
    </row>
    <row r="92" spans="1:1" x14ac:dyDescent="0.2">
      <c r="A92" s="1">
        <v>45782</v>
      </c>
    </row>
    <row r="93" spans="1:1" x14ac:dyDescent="0.2">
      <c r="A93" s="1">
        <v>45808</v>
      </c>
    </row>
    <row r="94" spans="1:1" x14ac:dyDescent="0.2">
      <c r="A94" s="1">
        <v>45839</v>
      </c>
    </row>
    <row r="95" spans="1:1" x14ac:dyDescent="0.2">
      <c r="A95" s="1">
        <v>45931</v>
      </c>
    </row>
    <row r="96" spans="1:1" x14ac:dyDescent="0.2">
      <c r="A96" s="1">
        <v>45937</v>
      </c>
    </row>
    <row r="97" spans="1:1" x14ac:dyDescent="0.2">
      <c r="A97" s="1">
        <v>45959</v>
      </c>
    </row>
    <row r="98" spans="1:1" x14ac:dyDescent="0.2">
      <c r="A98" s="1">
        <v>46016</v>
      </c>
    </row>
    <row r="99" spans="1:1" x14ac:dyDescent="0.2">
      <c r="A99" s="1">
        <v>46017</v>
      </c>
    </row>
    <row r="100" spans="1:1" x14ac:dyDescent="0.2">
      <c r="A100" s="1">
        <v>46023</v>
      </c>
    </row>
    <row r="101" spans="1:1" x14ac:dyDescent="0.2">
      <c r="A101" s="1">
        <v>46070</v>
      </c>
    </row>
    <row r="102" spans="1:1" x14ac:dyDescent="0.2">
      <c r="A102" s="1">
        <v>46071</v>
      </c>
    </row>
    <row r="103" spans="1:1" x14ac:dyDescent="0.2">
      <c r="A103" s="1">
        <v>46072</v>
      </c>
    </row>
    <row r="104" spans="1:1" x14ac:dyDescent="0.2">
      <c r="A104" s="1">
        <v>46115</v>
      </c>
    </row>
    <row r="105" spans="1:1" x14ac:dyDescent="0.2">
      <c r="A105" s="1">
        <v>46116</v>
      </c>
    </row>
    <row r="106" spans="1:1" x14ac:dyDescent="0.2">
      <c r="A106" s="1">
        <v>46118</v>
      </c>
    </row>
    <row r="107" spans="1:1" x14ac:dyDescent="0.2">
      <c r="A107" s="1">
        <v>46143</v>
      </c>
    </row>
    <row r="108" spans="1:1" x14ac:dyDescent="0.2">
      <c r="A108" s="1">
        <v>46167</v>
      </c>
    </row>
    <row r="109" spans="1:1" x14ac:dyDescent="0.2">
      <c r="A109" s="1">
        <v>46192</v>
      </c>
    </row>
    <row r="110" spans="1:1" x14ac:dyDescent="0.2">
      <c r="A110" s="1">
        <v>46204</v>
      </c>
    </row>
    <row r="111" spans="1:1" x14ac:dyDescent="0.2">
      <c r="A111" s="1">
        <v>46291</v>
      </c>
    </row>
    <row r="112" spans="1:1" x14ac:dyDescent="0.2">
      <c r="A112" s="1">
        <v>46296</v>
      </c>
    </row>
    <row r="113" spans="1:1" x14ac:dyDescent="0.2">
      <c r="A113" s="1">
        <v>46314</v>
      </c>
    </row>
    <row r="114" spans="1:1" x14ac:dyDescent="0.2">
      <c r="A114" s="1">
        <v>46381</v>
      </c>
    </row>
    <row r="115" spans="1:1" x14ac:dyDescent="0.2">
      <c r="A115" s="1">
        <v>46382</v>
      </c>
    </row>
    <row r="116" spans="1:1" x14ac:dyDescent="0.2">
      <c r="A116" s="1">
        <v>46388</v>
      </c>
    </row>
    <row r="117" spans="1:1" x14ac:dyDescent="0.2">
      <c r="A117" s="1">
        <v>46424</v>
      </c>
    </row>
    <row r="118" spans="1:1" x14ac:dyDescent="0.2">
      <c r="A118" s="1">
        <v>46426</v>
      </c>
    </row>
    <row r="119" spans="1:1" x14ac:dyDescent="0.2">
      <c r="A119" s="1">
        <v>46427</v>
      </c>
    </row>
    <row r="120" spans="1:1" x14ac:dyDescent="0.2">
      <c r="A120" s="1">
        <v>46472</v>
      </c>
    </row>
    <row r="121" spans="1:1" x14ac:dyDescent="0.2">
      <c r="A121" s="1">
        <v>46475</v>
      </c>
    </row>
    <row r="122" spans="1:1" x14ac:dyDescent="0.2">
      <c r="A122" s="1">
        <v>46482</v>
      </c>
    </row>
    <row r="123" spans="1:1" x14ac:dyDescent="0.2">
      <c r="A123" s="1">
        <v>46508</v>
      </c>
    </row>
    <row r="124" spans="1:1" x14ac:dyDescent="0.2">
      <c r="A124" s="1">
        <v>46520</v>
      </c>
    </row>
    <row r="125" spans="1:1" x14ac:dyDescent="0.2">
      <c r="A125" s="1">
        <v>46547</v>
      </c>
    </row>
    <row r="126" spans="1:1" x14ac:dyDescent="0.2">
      <c r="A126" s="1">
        <v>46569</v>
      </c>
    </row>
    <row r="127" spans="1:1" x14ac:dyDescent="0.2">
      <c r="A127" s="1">
        <v>46646</v>
      </c>
    </row>
    <row r="128" spans="1:1" x14ac:dyDescent="0.2">
      <c r="A128" s="1">
        <v>46661</v>
      </c>
    </row>
    <row r="129" spans="1:1" x14ac:dyDescent="0.2">
      <c r="A129" s="1">
        <v>46668</v>
      </c>
    </row>
    <row r="130" spans="1:1" x14ac:dyDescent="0.2">
      <c r="A130" s="1">
        <v>46746</v>
      </c>
    </row>
    <row r="131" spans="1:1" x14ac:dyDescent="0.2">
      <c r="A131" s="1">
        <v>46748</v>
      </c>
    </row>
    <row r="132" spans="1:1" x14ac:dyDescent="0.2">
      <c r="A132" s="1">
        <v>46753</v>
      </c>
    </row>
    <row r="133" spans="1:1" x14ac:dyDescent="0.2">
      <c r="A133" s="1">
        <v>46778</v>
      </c>
    </row>
    <row r="134" spans="1:1" x14ac:dyDescent="0.2">
      <c r="A134" s="1">
        <v>46779</v>
      </c>
    </row>
    <row r="135" spans="1:1" x14ac:dyDescent="0.2">
      <c r="A135" s="1">
        <v>46780</v>
      </c>
    </row>
    <row r="136" spans="1:1" x14ac:dyDescent="0.2">
      <c r="A136" s="1">
        <v>46847</v>
      </c>
    </row>
    <row r="137" spans="1:1" x14ac:dyDescent="0.2">
      <c r="A137" s="1">
        <v>46857</v>
      </c>
    </row>
    <row r="138" spans="1:1" x14ac:dyDescent="0.2">
      <c r="A138" s="1">
        <v>46860</v>
      </c>
    </row>
    <row r="139" spans="1:1" x14ac:dyDescent="0.2">
      <c r="A139" s="1">
        <v>46874</v>
      </c>
    </row>
    <row r="140" spans="1:1" x14ac:dyDescent="0.2">
      <c r="A140" s="1">
        <v>46875</v>
      </c>
    </row>
    <row r="141" spans="1:1" x14ac:dyDescent="0.2">
      <c r="A141" s="1">
        <v>46902</v>
      </c>
    </row>
    <row r="142" spans="1:1" x14ac:dyDescent="0.2">
      <c r="A142" s="1">
        <v>46935</v>
      </c>
    </row>
    <row r="143" spans="1:1" x14ac:dyDescent="0.2">
      <c r="A143" s="1">
        <v>47028</v>
      </c>
    </row>
    <row r="144" spans="1:1" x14ac:dyDescent="0.2">
      <c r="A144" s="1">
        <v>47030</v>
      </c>
    </row>
    <row r="145" spans="1:1" x14ac:dyDescent="0.2">
      <c r="A145" s="1">
        <v>47052</v>
      </c>
    </row>
    <row r="146" spans="1:1" x14ac:dyDescent="0.2">
      <c r="A146" s="1">
        <v>47112</v>
      </c>
    </row>
    <row r="147" spans="1:1" x14ac:dyDescent="0.2">
      <c r="A147" s="1">
        <v>47113</v>
      </c>
    </row>
    <row r="148" spans="1:1" x14ac:dyDescent="0.2">
      <c r="A148" s="1">
        <v>47119</v>
      </c>
    </row>
    <row r="149" spans="1:1" x14ac:dyDescent="0.2">
      <c r="A149" s="1">
        <v>47162</v>
      </c>
    </row>
    <row r="150" spans="1:1" x14ac:dyDescent="0.2">
      <c r="A150" s="1">
        <v>47163</v>
      </c>
    </row>
    <row r="151" spans="1:1" x14ac:dyDescent="0.2">
      <c r="A151" s="1">
        <v>47164</v>
      </c>
    </row>
    <row r="152" spans="1:1" x14ac:dyDescent="0.2">
      <c r="A152" s="1">
        <v>47207</v>
      </c>
    </row>
    <row r="153" spans="1:1" x14ac:dyDescent="0.2">
      <c r="A153" s="1">
        <v>47208</v>
      </c>
    </row>
    <row r="154" spans="1:1" x14ac:dyDescent="0.2">
      <c r="A154" s="1">
        <v>47210</v>
      </c>
    </row>
    <row r="155" spans="1:1" x14ac:dyDescent="0.2">
      <c r="A155" s="1">
        <v>47213</v>
      </c>
    </row>
    <row r="156" spans="1:1" x14ac:dyDescent="0.2">
      <c r="A156" s="1">
        <v>47239</v>
      </c>
    </row>
    <row r="157" spans="1:1" x14ac:dyDescent="0.2">
      <c r="A157" s="1">
        <v>47259</v>
      </c>
    </row>
    <row r="158" spans="1:1" x14ac:dyDescent="0.2">
      <c r="A158" s="1">
        <v>47285</v>
      </c>
    </row>
    <row r="159" spans="1:1" x14ac:dyDescent="0.2">
      <c r="A159" s="1">
        <v>47300</v>
      </c>
    </row>
    <row r="160" spans="1:1" x14ac:dyDescent="0.2">
      <c r="A160" s="1">
        <v>47301</v>
      </c>
    </row>
    <row r="161" spans="1:1" x14ac:dyDescent="0.2">
      <c r="A161" s="1">
        <v>47383</v>
      </c>
    </row>
    <row r="162" spans="1:1" x14ac:dyDescent="0.2">
      <c r="A162" s="1">
        <v>47392</v>
      </c>
    </row>
    <row r="163" spans="1:1" x14ac:dyDescent="0.2">
      <c r="A163" s="1">
        <v>47407</v>
      </c>
    </row>
    <row r="164" spans="1:1" x14ac:dyDescent="0.2">
      <c r="A164" s="1">
        <v>47477</v>
      </c>
    </row>
    <row r="165" spans="1:1" x14ac:dyDescent="0.2">
      <c r="A165" s="1">
        <v>47478</v>
      </c>
    </row>
    <row r="166" spans="1:1" x14ac:dyDescent="0.2">
      <c r="A166" s="1">
        <v>47484</v>
      </c>
    </row>
    <row r="167" spans="1:1" x14ac:dyDescent="0.2">
      <c r="A167" s="1">
        <v>47516</v>
      </c>
    </row>
    <row r="168" spans="1:1" x14ac:dyDescent="0.2">
      <c r="A168" s="1">
        <v>47518</v>
      </c>
    </row>
    <row r="169" spans="1:1" x14ac:dyDescent="0.2">
      <c r="A169" s="1">
        <v>47519</v>
      </c>
    </row>
    <row r="170" spans="1:1" x14ac:dyDescent="0.2">
      <c r="A170" s="1">
        <v>47578</v>
      </c>
    </row>
    <row r="171" spans="1:1" x14ac:dyDescent="0.2">
      <c r="A171" s="1">
        <v>47592</v>
      </c>
    </row>
    <row r="172" spans="1:1" x14ac:dyDescent="0.2">
      <c r="A172" s="1">
        <v>47595</v>
      </c>
    </row>
    <row r="173" spans="1:1" x14ac:dyDescent="0.2">
      <c r="A173" s="1">
        <v>47604</v>
      </c>
    </row>
    <row r="174" spans="1:1" x14ac:dyDescent="0.2">
      <c r="A174" s="1">
        <v>47612</v>
      </c>
    </row>
    <row r="175" spans="1:1" x14ac:dyDescent="0.2">
      <c r="A175" s="1">
        <v>47639</v>
      </c>
    </row>
    <row r="176" spans="1:1" x14ac:dyDescent="0.2">
      <c r="A176" s="1">
        <v>47665</v>
      </c>
    </row>
    <row r="177" spans="1:1" x14ac:dyDescent="0.2">
      <c r="A177" s="1">
        <v>47739</v>
      </c>
    </row>
    <row r="178" spans="1:1" x14ac:dyDescent="0.2">
      <c r="A178" s="1">
        <v>47757</v>
      </c>
    </row>
    <row r="179" spans="1:1" x14ac:dyDescent="0.2">
      <c r="A179" s="1">
        <v>47761</v>
      </c>
    </row>
    <row r="180" spans="1:1" x14ac:dyDescent="0.2">
      <c r="A180" s="1">
        <v>47842</v>
      </c>
    </row>
    <row r="181" spans="1:1" x14ac:dyDescent="0.2">
      <c r="A181" s="1">
        <v>47843</v>
      </c>
    </row>
    <row r="182" spans="1:1" x14ac:dyDescent="0.2">
      <c r="A182" s="1">
        <v>47849</v>
      </c>
    </row>
    <row r="183" spans="1:1" x14ac:dyDescent="0.2">
      <c r="A183" s="1">
        <v>47871</v>
      </c>
    </row>
    <row r="184" spans="1:1" x14ac:dyDescent="0.2">
      <c r="A184" s="1">
        <v>47872</v>
      </c>
    </row>
    <row r="185" spans="1:1" x14ac:dyDescent="0.2">
      <c r="A185" s="1">
        <v>47873</v>
      </c>
    </row>
    <row r="186" spans="1:1" x14ac:dyDescent="0.2">
      <c r="A186" s="1">
        <v>47943</v>
      </c>
    </row>
    <row r="187" spans="1:1" x14ac:dyDescent="0.2">
      <c r="A187" s="1">
        <v>47949</v>
      </c>
    </row>
    <row r="188" spans="1:1" x14ac:dyDescent="0.2">
      <c r="A188" s="1">
        <v>47950</v>
      </c>
    </row>
    <row r="189" spans="1:1" x14ac:dyDescent="0.2">
      <c r="A189" s="1">
        <v>47969</v>
      </c>
    </row>
    <row r="190" spans="1:1" x14ac:dyDescent="0.2">
      <c r="A190" s="1">
        <v>47996</v>
      </c>
    </row>
    <row r="191" spans="1:1" x14ac:dyDescent="0.2">
      <c r="A191" s="1">
        <v>48023</v>
      </c>
    </row>
    <row r="192" spans="1:1" x14ac:dyDescent="0.2">
      <c r="A192" s="1">
        <v>48030</v>
      </c>
    </row>
    <row r="193" spans="1:1" x14ac:dyDescent="0.2">
      <c r="A193" s="1">
        <v>48122</v>
      </c>
    </row>
    <row r="194" spans="1:1" x14ac:dyDescent="0.2">
      <c r="A194" s="1">
        <v>48123</v>
      </c>
    </row>
    <row r="195" spans="1:1" x14ac:dyDescent="0.2">
      <c r="A195" s="1">
        <v>48145</v>
      </c>
    </row>
    <row r="196" spans="1:1" x14ac:dyDescent="0.2">
      <c r="A196" s="1">
        <v>48207</v>
      </c>
    </row>
    <row r="197" spans="1:1" x14ac:dyDescent="0.2">
      <c r="A197" s="1">
        <v>48208</v>
      </c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Investment</vt:lpstr>
      <vt:lpstr>Holiday</vt:lpstr>
      <vt:lpstr>FirstPayOutDate</vt:lpstr>
      <vt:lpstr>fpdate</vt:lpstr>
      <vt:lpstr>Investment</vt:lpstr>
      <vt:lpstr>LastMonthly1</vt:lpstr>
      <vt:lpstr>LastMonthly2</vt:lpstr>
      <vt:lpstr>Monthly1</vt:lpstr>
      <vt:lpstr>Monthly2</vt:lpstr>
      <vt:lpstr>October_30__2020</vt:lpstr>
      <vt:lpstr>PayOutPeriod1</vt:lpstr>
      <vt:lpstr>PayOutPeriod2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2020-10-10T20:46:07Z</dcterms:modified>
</cp:coreProperties>
</file>