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TL\Assignment HKU\00 Course (COMP7802)\2020.09\Course Materials\1.Teaching\1_For HKU Moodle Upload Ref\"/>
    </mc:Choice>
  </mc:AlternateContent>
  <xr:revisionPtr revIDLastSave="0" documentId="13_ncr:1_{BFC9D7C4-3339-49A8-9284-2B98828A61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RR &amp; NPV" sheetId="1" r:id="rId1"/>
  </sheets>
  <definedNames>
    <definedName name="solver_adj" localSheetId="0" hidden="1">'IRR &amp; NPV'!$E$5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'IRR &amp; NPV'!$F$18</definedName>
    <definedName name="solver_lin" localSheetId="0" hidden="1">2</definedName>
    <definedName name="solver_neg" localSheetId="0" hidden="1">2</definedName>
    <definedName name="solver_num" localSheetId="0" hidden="1">1</definedName>
    <definedName name="solver_nwt" localSheetId="0" hidden="1">1</definedName>
    <definedName name="solver_opt" localSheetId="0" hidden="1">'IRR &amp; NPV'!$F$18</definedName>
    <definedName name="solver_pre" localSheetId="0" hidden="1">0.000001</definedName>
    <definedName name="solver_rel1" localSheetId="0" hidden="1">2</definedName>
    <definedName name="solver_rhs1" localSheetId="0" hidden="1">0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81029"/>
</workbook>
</file>

<file path=xl/calcChain.xml><?xml version="1.0" encoding="utf-8"?>
<calcChain xmlns="http://schemas.openxmlformats.org/spreadsheetml/2006/main">
  <c r="X15" i="1" l="1"/>
  <c r="X14" i="1"/>
  <c r="X13" i="1"/>
  <c r="X12" i="1"/>
  <c r="X11" i="1"/>
  <c r="X10" i="1"/>
  <c r="R11" i="1"/>
  <c r="S11" i="1"/>
  <c r="T11" i="1"/>
  <c r="R12" i="1"/>
  <c r="R13" i="1"/>
  <c r="R14" i="1"/>
  <c r="R15" i="1"/>
  <c r="R10" i="1"/>
  <c r="S10" i="1"/>
  <c r="T10" i="1"/>
  <c r="I18" i="1"/>
  <c r="Q18" i="1"/>
  <c r="J15" i="1"/>
  <c r="J14" i="1"/>
  <c r="J13" i="1"/>
  <c r="J12" i="1"/>
  <c r="J11" i="1"/>
  <c r="J10" i="1"/>
  <c r="E15" i="1"/>
  <c r="E14" i="1"/>
  <c r="E13" i="1"/>
  <c r="E12" i="1"/>
  <c r="E11" i="1"/>
  <c r="F11" i="1"/>
  <c r="E10" i="1"/>
  <c r="F10" i="1"/>
  <c r="W16" i="1"/>
  <c r="W18" i="1"/>
  <c r="V11" i="1"/>
  <c r="Y11" i="1"/>
  <c r="Z8" i="1"/>
  <c r="Q16" i="1"/>
  <c r="P11" i="1"/>
  <c r="P12" i="1"/>
  <c r="P13" i="1"/>
  <c r="P14" i="1"/>
  <c r="T8" i="1"/>
  <c r="I16" i="1"/>
  <c r="D16" i="1"/>
  <c r="D18" i="1"/>
  <c r="K5" i="1"/>
  <c r="F5" i="1"/>
  <c r="H11" i="1"/>
  <c r="H12" i="1"/>
  <c r="K8" i="1"/>
  <c r="F8" i="1"/>
  <c r="C12" i="1"/>
  <c r="F12" i="1"/>
  <c r="C11" i="1"/>
  <c r="K10" i="1"/>
  <c r="Z10" i="1"/>
  <c r="Y10" i="1"/>
  <c r="P15" i="1"/>
  <c r="S15" i="1"/>
  <c r="T15" i="1"/>
  <c r="S14" i="1"/>
  <c r="T14" i="1"/>
  <c r="F14" i="1"/>
  <c r="H13" i="1"/>
  <c r="K12" i="1"/>
  <c r="S12" i="1"/>
  <c r="T12" i="1"/>
  <c r="T16" i="1"/>
  <c r="T18" i="1"/>
  <c r="S13" i="1"/>
  <c r="T13" i="1"/>
  <c r="K11" i="1"/>
  <c r="Z11" i="1"/>
  <c r="V12" i="1"/>
  <c r="Y12" i="1"/>
  <c r="C13" i="1"/>
  <c r="C14" i="1"/>
  <c r="C15" i="1"/>
  <c r="F15" i="1"/>
  <c r="V13" i="1"/>
  <c r="Z12" i="1"/>
  <c r="K13" i="1"/>
  <c r="H14" i="1"/>
  <c r="F13" i="1"/>
  <c r="F16" i="1"/>
  <c r="F18" i="1"/>
  <c r="K16" i="1"/>
  <c r="K18" i="1"/>
  <c r="K14" i="1"/>
  <c r="H15" i="1"/>
  <c r="K15" i="1"/>
  <c r="Z13" i="1"/>
  <c r="V14" i="1"/>
  <c r="Y13" i="1"/>
  <c r="V15" i="1"/>
  <c r="Z14" i="1"/>
  <c r="Y14" i="1"/>
  <c r="Z15" i="1"/>
  <c r="Z16" i="1"/>
  <c r="Z18" i="1"/>
  <c r="Y15" i="1"/>
</calcChain>
</file>

<file path=xl/sharedStrings.xml><?xml version="1.0" encoding="utf-8"?>
<sst xmlns="http://schemas.openxmlformats.org/spreadsheetml/2006/main" count="59" uniqueCount="30">
  <si>
    <t>Year</t>
    <phoneticPr fontId="1" type="noConversion"/>
  </si>
  <si>
    <t>IRR</t>
    <phoneticPr fontId="1" type="noConversion"/>
  </si>
  <si>
    <t>Cashflow</t>
    <phoneticPr fontId="1" type="noConversion"/>
  </si>
  <si>
    <t>Solver</t>
    <phoneticPr fontId="1" type="noConversion"/>
  </si>
  <si>
    <t>IRR Function</t>
    <phoneticPr fontId="1" type="noConversion"/>
  </si>
  <si>
    <t>Subtotal</t>
    <phoneticPr fontId="1" type="noConversion"/>
  </si>
  <si>
    <t>Investment 1</t>
    <phoneticPr fontId="1" type="noConversion"/>
  </si>
  <si>
    <t>Investment 2</t>
    <phoneticPr fontId="1" type="noConversion"/>
  </si>
  <si>
    <t>Invoke Solver: Press Data / Solver</t>
    <phoneticPr fontId="1" type="noConversion"/>
  </si>
  <si>
    <t>(e.g. Investment 1)</t>
    <phoneticPr fontId="1" type="noConversion"/>
  </si>
  <si>
    <t>IRR (%)</t>
    <phoneticPr fontId="1" type="noConversion"/>
  </si>
  <si>
    <t>Present
Value</t>
    <phoneticPr fontId="1" type="noConversion"/>
  </si>
  <si>
    <t>-&gt; Determine the Target Cell, i.e. the output dependent variable (must be a Formula Cell) ---&gt; Net Present Value (F18)</t>
    <phoneticPr fontId="1" type="noConversion"/>
  </si>
  <si>
    <t>Price at To</t>
    <phoneticPr fontId="1" type="noConversion"/>
  </si>
  <si>
    <t>P&amp;L at To</t>
    <phoneticPr fontId="1" type="noConversion"/>
  </si>
  <si>
    <t>-&gt; Determine Changing Cells, i.e. input variable you want a GUESS solution  (must has relationship with Target Cell)  --&gt; IRR to estimate (E5)</t>
    <phoneticPr fontId="1" type="noConversion"/>
  </si>
  <si>
    <t>-&gt; Establish Constraint (the condition of value on formula cells set for your GUESS)  --&gt; Net Present Value = 0 (F18 = 0)</t>
    <phoneticPr fontId="1" type="noConversion"/>
  </si>
  <si>
    <t>Cost at To</t>
    <phoneticPr fontId="1" type="noConversion"/>
  </si>
  <si>
    <t>NPV</t>
    <phoneticPr fontId="1" type="noConversion"/>
  </si>
  <si>
    <t>Net CashF</t>
    <phoneticPr fontId="1" type="noConversion"/>
  </si>
  <si>
    <t>-&gt; Select "Excel Option", then select "Add-Ins" in left-hand side menu</t>
    <phoneticPr fontId="1" type="noConversion"/>
  </si>
  <si>
    <t>-&gt; In the right-hand side meu, select "Solver Add-in" from the list, then click "Go..." button at bottom</t>
    <phoneticPr fontId="1" type="noConversion"/>
  </si>
  <si>
    <t>-&gt; A list of "Add-in" pop up, then click all box of in the "Add-in" pop up. Then press "OK".</t>
    <phoneticPr fontId="1" type="noConversion"/>
  </si>
  <si>
    <t>Install Solver Add-in  into Excel (in case it is not installed in Excel)</t>
    <phoneticPr fontId="1" type="noConversion"/>
  </si>
  <si>
    <t>Interest Rate (%)</t>
    <phoneticPr fontId="1" type="noConversion"/>
  </si>
  <si>
    <t>Market Interest Rate =</t>
    <phoneticPr fontId="1" type="noConversion"/>
  </si>
  <si>
    <t>Assume it is constant for 6 years</t>
    <phoneticPr fontId="1" type="noConversion"/>
  </si>
  <si>
    <t>Discount Factor</t>
    <phoneticPr fontId="1" type="noConversion"/>
  </si>
  <si>
    <t>IRR approach - to assess which one is better investment alternative</t>
    <phoneticPr fontId="1" type="noConversion"/>
  </si>
  <si>
    <t>NPV approach - to assess which one is better investment alternative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</si>
</sst>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0.00_ "/>
    <numFmt numFmtId="166" formatCode="#,##0.0000"/>
  </numFmts>
  <fonts count="12">
    <font>
      <sz val="11"/>
      <color theme="1"/>
      <name val="Calibri"/>
      <family val="1"/>
      <charset val="136"/>
      <scheme val="minor"/>
    </font>
    <font>
      <sz val="9"/>
      <name val="新細明體"/>
      <family val="1"/>
      <charset val="136"/>
    </font>
    <font>
      <b/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1"/>
      <charset val="136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right" vertical="center"/>
    </xf>
    <xf numFmtId="10" fontId="6" fillId="2" borderId="0" xfId="0" applyNumberFormat="1" applyFont="1" applyFill="1">
      <alignment vertical="center"/>
    </xf>
    <xf numFmtId="10" fontId="5" fillId="3" borderId="0" xfId="0" applyNumberFormat="1" applyFont="1" applyFill="1">
      <alignment vertical="center"/>
    </xf>
    <xf numFmtId="0" fontId="7" fillId="2" borderId="1" xfId="0" applyFont="1" applyFill="1" applyBorder="1" applyAlignment="1">
      <alignment horizontal="right" vertical="center"/>
    </xf>
    <xf numFmtId="165" fontId="7" fillId="0" borderId="0" xfId="0" applyNumberFormat="1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7" fillId="0" borderId="0" xfId="0" quotePrefix="1" applyFont="1">
      <alignment vertical="center"/>
    </xf>
    <xf numFmtId="3" fontId="5" fillId="0" borderId="0" xfId="0" applyNumberFormat="1" applyFont="1">
      <alignment vertical="center"/>
    </xf>
    <xf numFmtId="0" fontId="8" fillId="0" borderId="0" xfId="0" applyFont="1" applyAlignment="1">
      <alignment horizontal="right" vertical="center"/>
    </xf>
    <xf numFmtId="3" fontId="5" fillId="2" borderId="2" xfId="0" applyNumberFormat="1" applyFont="1" applyFill="1" applyBorder="1">
      <alignment vertical="center"/>
    </xf>
    <xf numFmtId="165" fontId="7" fillId="4" borderId="3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65" fontId="7" fillId="0" borderId="2" xfId="0" applyNumberFormat="1" applyFont="1" applyBorder="1">
      <alignment vertical="center"/>
    </xf>
    <xf numFmtId="0" fontId="9" fillId="0" borderId="0" xfId="0" applyFont="1">
      <alignment vertical="center"/>
    </xf>
    <xf numFmtId="0" fontId="7" fillId="2" borderId="0" xfId="0" applyFont="1" applyFill="1" applyAlignment="1">
      <alignment horizontal="right" vertical="center"/>
    </xf>
    <xf numFmtId="0" fontId="10" fillId="5" borderId="0" xfId="0" applyFont="1" applyFill="1">
      <alignment vertical="center"/>
    </xf>
    <xf numFmtId="0" fontId="11" fillId="5" borderId="0" xfId="0" applyFont="1" applyFill="1">
      <alignment vertical="center"/>
    </xf>
    <xf numFmtId="10" fontId="5" fillId="0" borderId="0" xfId="1" applyNumberFormat="1" applyFont="1">
      <alignment vertical="center"/>
    </xf>
    <xf numFmtId="0" fontId="7" fillId="2" borderId="1" xfId="0" applyFont="1" applyFill="1" applyBorder="1" applyAlignment="1">
      <alignment horizontal="right" vertical="center" wrapText="1"/>
    </xf>
    <xf numFmtId="164" fontId="7" fillId="6" borderId="3" xfId="0" applyNumberFormat="1" applyFont="1" applyFill="1" applyBorder="1">
      <alignment vertical="center"/>
    </xf>
    <xf numFmtId="9" fontId="6" fillId="0" borderId="0" xfId="0" applyNumberFormat="1" applyFont="1" applyAlignment="1">
      <alignment horizontal="right" vertical="center"/>
    </xf>
    <xf numFmtId="10" fontId="2" fillId="0" borderId="0" xfId="1" applyNumberFormat="1" applyFont="1">
      <alignment vertical="center"/>
    </xf>
    <xf numFmtId="166" fontId="3" fillId="0" borderId="0" xfId="1" applyNumberFormat="1" applyFont="1">
      <alignment vertical="center"/>
    </xf>
    <xf numFmtId="165" fontId="5" fillId="0" borderId="0" xfId="0" applyNumberFormat="1" applyFo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12</xdr:col>
      <xdr:colOff>457200</xdr:colOff>
      <xdr:row>52</xdr:row>
      <xdr:rowOff>85725</xdr:rowOff>
    </xdr:to>
    <xdr:pic>
      <xdr:nvPicPr>
        <xdr:cNvPr id="1266" name="Picture 3">
          <a:extLst>
            <a:ext uri="{FF2B5EF4-FFF2-40B4-BE49-F238E27FC236}">
              <a16:creationId xmlns:a16="http://schemas.microsoft.com/office/drawing/2014/main" id="{2364E8C5-39BF-4231-9F35-46EA237E1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91600"/>
          <a:ext cx="7781925" cy="1228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</xdr:row>
      <xdr:rowOff>38100</xdr:rowOff>
    </xdr:from>
    <xdr:to>
      <xdr:col>12</xdr:col>
      <xdr:colOff>476250</xdr:colOff>
      <xdr:row>78</xdr:row>
      <xdr:rowOff>114300</xdr:rowOff>
    </xdr:to>
    <xdr:pic>
      <xdr:nvPicPr>
        <xdr:cNvPr id="1267" name="Picture 4">
          <a:extLst>
            <a:ext uri="{FF2B5EF4-FFF2-40B4-BE49-F238E27FC236}">
              <a16:creationId xmlns:a16="http://schemas.microsoft.com/office/drawing/2014/main" id="{2B5EA8FB-C585-4A2D-AA59-3B1244384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172700"/>
          <a:ext cx="7800975" cy="502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600076</xdr:colOff>
      <xdr:row>31</xdr:row>
      <xdr:rowOff>19049</xdr:rowOff>
    </xdr:from>
    <xdr:to>
      <xdr:col>6</xdr:col>
      <xdr:colOff>438151</xdr:colOff>
      <xdr:row>43</xdr:row>
      <xdr:rowOff>66674</xdr:rowOff>
    </xdr:to>
    <xdr:pic>
      <xdr:nvPicPr>
        <xdr:cNvPr id="1268" name="Picture 5">
          <a:extLst>
            <a:ext uri="{FF2B5EF4-FFF2-40B4-BE49-F238E27FC236}">
              <a16:creationId xmlns:a16="http://schemas.microsoft.com/office/drawing/2014/main" id="{F1EC5E73-A868-4877-8DA8-33634322D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6" y="6153149"/>
          <a:ext cx="3905250" cy="23336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</xdr:colOff>
      <xdr:row>30</xdr:row>
      <xdr:rowOff>272996025</xdr:rowOff>
    </xdr:from>
    <xdr:to>
      <xdr:col>13</xdr:col>
      <xdr:colOff>476250</xdr:colOff>
      <xdr:row>43</xdr:row>
      <xdr:rowOff>38100</xdr:rowOff>
    </xdr:to>
    <xdr:pic>
      <xdr:nvPicPr>
        <xdr:cNvPr id="1269" name="Picture 8">
          <a:extLst>
            <a:ext uri="{FF2B5EF4-FFF2-40B4-BE49-F238E27FC236}">
              <a16:creationId xmlns:a16="http://schemas.microsoft.com/office/drawing/2014/main" id="{CEC4B597-7420-4421-80C4-7F196095E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86300" y="6134100"/>
          <a:ext cx="4333875" cy="23241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C31"/>
  <sheetViews>
    <sheetView tabSelected="1" workbookViewId="0">
      <selection activeCell="U45" sqref="U45"/>
    </sheetView>
  </sheetViews>
  <sheetFormatPr defaultRowHeight="15"/>
  <cols>
    <col min="1" max="2" width="9.140625" style="1"/>
    <col min="3" max="3" width="9.85546875" style="1" customWidth="1"/>
    <col min="4" max="4" width="11.85546875" style="1" customWidth="1"/>
    <col min="5" max="5" width="8" style="1" bestFit="1" customWidth="1"/>
    <col min="6" max="6" width="13" style="1" bestFit="1" customWidth="1"/>
    <col min="7" max="8" width="9.140625" style="1"/>
    <col min="9" max="9" width="9.5703125" style="1" customWidth="1"/>
    <col min="10" max="10" width="8" style="1" bestFit="1" customWidth="1"/>
    <col min="11" max="11" width="13" style="1" bestFit="1" customWidth="1"/>
    <col min="12" max="15" width="9.140625" style="1"/>
    <col min="16" max="16" width="10" style="1" customWidth="1"/>
    <col min="17" max="17" width="9.140625" style="1"/>
    <col min="18" max="18" width="9.42578125" style="1" bestFit="1" customWidth="1"/>
    <col min="19" max="19" width="9.42578125" style="1" customWidth="1"/>
    <col min="20" max="20" width="9.42578125" style="1" bestFit="1" customWidth="1"/>
    <col min="21" max="21" width="10.7109375" style="1" bestFit="1" customWidth="1"/>
    <col min="22" max="22" width="9.7109375" style="1" customWidth="1"/>
    <col min="23" max="23" width="9.140625" style="1"/>
    <col min="24" max="24" width="9.140625" style="1" bestFit="1" customWidth="1"/>
    <col min="25" max="25" width="9.28515625" style="1" customWidth="1"/>
    <col min="26" max="26" width="9.140625" style="1"/>
    <col min="27" max="27" width="10.7109375" style="1" bestFit="1" customWidth="1"/>
    <col min="28" max="16384" width="9.140625" style="1"/>
  </cols>
  <sheetData>
    <row r="1" spans="3:29">
      <c r="C1" s="18" t="s">
        <v>28</v>
      </c>
      <c r="D1" s="19"/>
      <c r="E1" s="19"/>
      <c r="F1" s="19"/>
      <c r="G1" s="19"/>
      <c r="H1" s="19"/>
      <c r="I1" s="19"/>
      <c r="J1" s="19"/>
      <c r="P1" s="18" t="s">
        <v>29</v>
      </c>
      <c r="Q1" s="19"/>
      <c r="R1" s="19"/>
      <c r="S1" s="19"/>
      <c r="T1" s="19"/>
      <c r="U1" s="19"/>
      <c r="V1" s="19"/>
    </row>
    <row r="3" spans="3:29">
      <c r="C3" s="16" t="s">
        <v>6</v>
      </c>
      <c r="H3" s="16" t="s">
        <v>7</v>
      </c>
      <c r="P3" s="16" t="s">
        <v>6</v>
      </c>
      <c r="V3" s="16" t="s">
        <v>7</v>
      </c>
    </row>
    <row r="4" spans="3:29">
      <c r="E4" s="2" t="s">
        <v>3</v>
      </c>
      <c r="F4" s="2" t="s">
        <v>4</v>
      </c>
      <c r="J4" s="2" t="s">
        <v>3</v>
      </c>
      <c r="K4" s="2" t="s">
        <v>4</v>
      </c>
      <c r="P4" s="1" t="s">
        <v>25</v>
      </c>
      <c r="Q4" s="2"/>
      <c r="R4" s="23">
        <v>0.06</v>
      </c>
      <c r="S4" s="23"/>
      <c r="W4" s="2"/>
      <c r="X4" s="2"/>
      <c r="Y4" s="2"/>
      <c r="Z4" s="2"/>
    </row>
    <row r="5" spans="3:29">
      <c r="D5" s="17" t="s">
        <v>1</v>
      </c>
      <c r="E5" s="3">
        <v>5.0000000094296004E-2</v>
      </c>
      <c r="F5" s="4">
        <f>IRR(D8:D15)</f>
        <v>5.0000000000245404E-2</v>
      </c>
      <c r="I5" s="17" t="s">
        <v>1</v>
      </c>
      <c r="J5" s="3">
        <v>5.4717925285672264E-2</v>
      </c>
      <c r="K5" s="4">
        <f>IRR(I8:I15)</f>
        <v>5.471792502353745E-2</v>
      </c>
      <c r="P5" s="1" t="s">
        <v>26</v>
      </c>
      <c r="Q5" s="2"/>
      <c r="R5" s="2"/>
      <c r="S5" s="2"/>
      <c r="T5" s="2"/>
      <c r="W5" s="2"/>
      <c r="X5" s="2"/>
      <c r="Y5" s="2"/>
      <c r="Z5" s="2"/>
    </row>
    <row r="6" spans="3:29" ht="15.75" thickBot="1"/>
    <row r="7" spans="3:29" ht="30.75" thickBot="1">
      <c r="C7" s="5" t="s">
        <v>0</v>
      </c>
      <c r="D7" s="5" t="s">
        <v>2</v>
      </c>
      <c r="E7" s="5" t="s">
        <v>10</v>
      </c>
      <c r="F7" s="21" t="s">
        <v>11</v>
      </c>
      <c r="H7" s="5" t="s">
        <v>0</v>
      </c>
      <c r="I7" s="5" t="s">
        <v>2</v>
      </c>
      <c r="J7" s="5" t="s">
        <v>10</v>
      </c>
      <c r="K7" s="21" t="s">
        <v>11</v>
      </c>
      <c r="P7" s="5" t="s">
        <v>0</v>
      </c>
      <c r="Q7" s="5" t="s">
        <v>2</v>
      </c>
      <c r="R7" s="21" t="s">
        <v>24</v>
      </c>
      <c r="S7" s="21" t="s">
        <v>27</v>
      </c>
      <c r="T7" s="21" t="s">
        <v>11</v>
      </c>
      <c r="V7" s="5" t="s">
        <v>0</v>
      </c>
      <c r="W7" s="5" t="s">
        <v>2</v>
      </c>
      <c r="X7" s="21" t="s">
        <v>24</v>
      </c>
      <c r="Y7" s="21" t="s">
        <v>27</v>
      </c>
      <c r="Z7" s="21" t="s">
        <v>11</v>
      </c>
    </row>
    <row r="8" spans="3:29">
      <c r="C8" s="1">
        <v>0</v>
      </c>
      <c r="D8" s="14">
        <v>-1000</v>
      </c>
      <c r="E8" s="10"/>
      <c r="F8" s="6">
        <f>+D8</f>
        <v>-1000</v>
      </c>
      <c r="H8" s="1">
        <v>0</v>
      </c>
      <c r="I8" s="14">
        <v>-1000</v>
      </c>
      <c r="J8" s="10"/>
      <c r="K8" s="6">
        <f>+I8</f>
        <v>-1000</v>
      </c>
      <c r="P8" s="1">
        <v>0</v>
      </c>
      <c r="Q8" s="14">
        <v>-1000</v>
      </c>
      <c r="R8" s="10"/>
      <c r="S8" s="10"/>
      <c r="T8" s="6">
        <f>+Q8</f>
        <v>-1000</v>
      </c>
      <c r="U8" s="1" t="s">
        <v>17</v>
      </c>
      <c r="V8" s="1">
        <v>0</v>
      </c>
      <c r="W8" s="14">
        <v>-1000</v>
      </c>
      <c r="X8" s="10"/>
      <c r="Y8" s="10"/>
      <c r="Z8" s="6">
        <f>+W8</f>
        <v>-1000</v>
      </c>
      <c r="AA8" s="1" t="s">
        <v>17</v>
      </c>
    </row>
    <row r="9" spans="3:29">
      <c r="F9" s="6"/>
      <c r="K9" s="6"/>
      <c r="T9" s="6"/>
      <c r="Z9" s="6"/>
    </row>
    <row r="10" spans="3:29">
      <c r="C10" s="1">
        <v>1</v>
      </c>
      <c r="D10" s="10">
        <v>50</v>
      </c>
      <c r="E10" s="20">
        <f t="shared" ref="E10:E15" si="0">+$E$5</f>
        <v>5.0000000094296004E-2</v>
      </c>
      <c r="F10" s="6">
        <f t="shared" ref="F10:F15" si="1">+D10/(1+E10)^C10</f>
        <v>47.619047614771162</v>
      </c>
      <c r="H10" s="1">
        <v>1</v>
      </c>
      <c r="I10" s="10">
        <v>200</v>
      </c>
      <c r="J10" s="20">
        <f t="shared" ref="J10:J15" si="2">+$J$5</f>
        <v>5.4717925285672264E-2</v>
      </c>
      <c r="K10" s="6">
        <f t="shared" ref="K10:K15" si="3">+I10/(1+$J$10)^H10</f>
        <v>189.62415941288725</v>
      </c>
      <c r="P10" s="1">
        <v>1</v>
      </c>
      <c r="Q10" s="10">
        <v>50</v>
      </c>
      <c r="R10" s="24">
        <f t="shared" ref="R10:R15" si="4">+$R$4</f>
        <v>0.06</v>
      </c>
      <c r="S10" s="25">
        <f t="shared" ref="S10:S15" si="5">1/(1+R10)^P10</f>
        <v>0.94339622641509424</v>
      </c>
      <c r="T10" s="6">
        <f t="shared" ref="T10:T15" si="6">+Q10*S10</f>
        <v>47.169811320754711</v>
      </c>
      <c r="U10" s="1">
        <v>47.169811320754718</v>
      </c>
      <c r="V10" s="1">
        <v>1</v>
      </c>
      <c r="W10" s="10">
        <v>200</v>
      </c>
      <c r="X10" s="24">
        <f t="shared" ref="X10:X15" si="7">+$R$4</f>
        <v>0.06</v>
      </c>
      <c r="Y10" s="25">
        <f t="shared" ref="Y10:Y15" si="8">1/(1+X10)^V10</f>
        <v>0.94339622641509424</v>
      </c>
      <c r="Z10" s="6">
        <f t="shared" ref="Z10:Z15" si="9">+W10/(1+$X$10)^V10</f>
        <v>188.67924528301887</v>
      </c>
      <c r="AC10" s="26"/>
    </row>
    <row r="11" spans="3:29">
      <c r="C11" s="1">
        <f>+C10+1</f>
        <v>2</v>
      </c>
      <c r="D11" s="10">
        <v>50</v>
      </c>
      <c r="E11" s="20">
        <f t="shared" si="0"/>
        <v>5.0000000094296004E-2</v>
      </c>
      <c r="F11" s="6">
        <f t="shared" si="1"/>
        <v>45.351473914756859</v>
      </c>
      <c r="H11" s="1">
        <f>+H10+1</f>
        <v>2</v>
      </c>
      <c r="I11" s="10">
        <v>200</v>
      </c>
      <c r="J11" s="20">
        <f t="shared" si="2"/>
        <v>5.4717925285672264E-2</v>
      </c>
      <c r="K11" s="6">
        <f t="shared" si="3"/>
        <v>179.78660916522037</v>
      </c>
      <c r="P11" s="1">
        <f>+P10+1</f>
        <v>2</v>
      </c>
      <c r="Q11" s="10">
        <v>50</v>
      </c>
      <c r="R11" s="24">
        <f t="shared" si="4"/>
        <v>0.06</v>
      </c>
      <c r="S11" s="25">
        <f t="shared" si="5"/>
        <v>0.88999644001423983</v>
      </c>
      <c r="T11" s="6">
        <f t="shared" si="6"/>
        <v>44.499822000711994</v>
      </c>
      <c r="U11" s="1">
        <v>44.499822000711994</v>
      </c>
      <c r="V11" s="1">
        <f>+V10+1</f>
        <v>2</v>
      </c>
      <c r="W11" s="10">
        <v>200</v>
      </c>
      <c r="X11" s="24">
        <f t="shared" si="7"/>
        <v>0.06</v>
      </c>
      <c r="Y11" s="25">
        <f t="shared" si="8"/>
        <v>0.88999644001423983</v>
      </c>
      <c r="Z11" s="6">
        <f t="shared" si="9"/>
        <v>177.99928800284798</v>
      </c>
      <c r="AC11" s="26"/>
    </row>
    <row r="12" spans="3:29">
      <c r="C12" s="1">
        <f>+C11+1</f>
        <v>3</v>
      </c>
      <c r="D12" s="10">
        <v>50</v>
      </c>
      <c r="E12" s="20">
        <f t="shared" si="0"/>
        <v>5.0000000094296004E-2</v>
      </c>
      <c r="F12" s="6">
        <f t="shared" si="1"/>
        <v>43.191879914937182</v>
      </c>
      <c r="H12" s="1">
        <f>+H11+1</f>
        <v>3</v>
      </c>
      <c r="I12" s="10">
        <v>200</v>
      </c>
      <c r="J12" s="20">
        <f t="shared" si="2"/>
        <v>5.4717925285672264E-2</v>
      </c>
      <c r="K12" s="6">
        <f t="shared" si="3"/>
        <v>170.45942318324103</v>
      </c>
      <c r="P12" s="1">
        <f>+P11+1</f>
        <v>3</v>
      </c>
      <c r="Q12" s="10">
        <v>50</v>
      </c>
      <c r="R12" s="24">
        <f t="shared" si="4"/>
        <v>0.06</v>
      </c>
      <c r="S12" s="25">
        <f t="shared" si="5"/>
        <v>0.8396192830323016</v>
      </c>
      <c r="T12" s="6">
        <f t="shared" si="6"/>
        <v>41.980964151615083</v>
      </c>
      <c r="U12" s="1">
        <v>41.980964151615083</v>
      </c>
      <c r="V12" s="1">
        <f>+V11+1</f>
        <v>3</v>
      </c>
      <c r="W12" s="10">
        <v>200</v>
      </c>
      <c r="X12" s="24">
        <f t="shared" si="7"/>
        <v>0.06</v>
      </c>
      <c r="Y12" s="25">
        <f t="shared" si="8"/>
        <v>0.8396192830323016</v>
      </c>
      <c r="Z12" s="6">
        <f t="shared" si="9"/>
        <v>167.92385660646033</v>
      </c>
      <c r="AC12" s="26"/>
    </row>
    <row r="13" spans="3:29">
      <c r="C13" s="1">
        <f>+C12+1</f>
        <v>4</v>
      </c>
      <c r="D13" s="10">
        <v>50</v>
      </c>
      <c r="E13" s="20">
        <f t="shared" si="0"/>
        <v>5.0000000094296004E-2</v>
      </c>
      <c r="F13" s="6">
        <f t="shared" si="1"/>
        <v>41.13512372481744</v>
      </c>
      <c r="H13" s="1">
        <f>+H12+1</f>
        <v>4</v>
      </c>
      <c r="I13" s="10">
        <v>200</v>
      </c>
      <c r="J13" s="20">
        <f t="shared" si="2"/>
        <v>5.4717925285672264E-2</v>
      </c>
      <c r="K13" s="6">
        <f t="shared" si="3"/>
        <v>161.6161241756385</v>
      </c>
      <c r="P13" s="1">
        <f>+P12+1</f>
        <v>4</v>
      </c>
      <c r="Q13" s="10">
        <v>50</v>
      </c>
      <c r="R13" s="24">
        <f t="shared" si="4"/>
        <v>0.06</v>
      </c>
      <c r="S13" s="25">
        <f t="shared" si="5"/>
        <v>0.79209366323802044</v>
      </c>
      <c r="T13" s="6">
        <f t="shared" si="6"/>
        <v>39.604683161901022</v>
      </c>
      <c r="U13" s="1">
        <v>39.604683161901022</v>
      </c>
      <c r="V13" s="1">
        <f>+V12+1</f>
        <v>4</v>
      </c>
      <c r="W13" s="10">
        <v>200</v>
      </c>
      <c r="X13" s="24">
        <f t="shared" si="7"/>
        <v>0.06</v>
      </c>
      <c r="Y13" s="25">
        <f t="shared" si="8"/>
        <v>0.79209366323802044</v>
      </c>
      <c r="Z13" s="6">
        <f t="shared" si="9"/>
        <v>158.41873264760409</v>
      </c>
      <c r="AC13" s="26"/>
    </row>
    <row r="14" spans="3:29">
      <c r="C14" s="1">
        <f>+C13+1</f>
        <v>5</v>
      </c>
      <c r="D14" s="10">
        <v>50</v>
      </c>
      <c r="E14" s="20">
        <f t="shared" si="0"/>
        <v>5.0000000094296004E-2</v>
      </c>
      <c r="F14" s="6">
        <f t="shared" si="1"/>
        <v>39.176308305831682</v>
      </c>
      <c r="H14" s="1">
        <f>+H13+1</f>
        <v>5</v>
      </c>
      <c r="I14" s="10">
        <v>200</v>
      </c>
      <c r="J14" s="20">
        <f t="shared" si="2"/>
        <v>5.4717925285672264E-2</v>
      </c>
      <c r="K14" s="6">
        <f t="shared" si="3"/>
        <v>153.23160847187128</v>
      </c>
      <c r="P14" s="1">
        <f>+P13+1</f>
        <v>5</v>
      </c>
      <c r="Q14" s="10">
        <v>50</v>
      </c>
      <c r="R14" s="24">
        <f t="shared" si="4"/>
        <v>0.06</v>
      </c>
      <c r="S14" s="25">
        <f t="shared" si="5"/>
        <v>0.74725817286605689</v>
      </c>
      <c r="T14" s="6">
        <f t="shared" si="6"/>
        <v>37.362908643302845</v>
      </c>
      <c r="U14" s="1">
        <v>37.362908643302845</v>
      </c>
      <c r="V14" s="1">
        <f>+V13+1</f>
        <v>5</v>
      </c>
      <c r="W14" s="10">
        <v>200</v>
      </c>
      <c r="X14" s="24">
        <f t="shared" si="7"/>
        <v>0.06</v>
      </c>
      <c r="Y14" s="25">
        <f t="shared" si="8"/>
        <v>0.74725817286605689</v>
      </c>
      <c r="Z14" s="6">
        <f t="shared" si="9"/>
        <v>149.45163457321138</v>
      </c>
      <c r="AC14" s="26"/>
    </row>
    <row r="15" spans="3:29">
      <c r="C15" s="1">
        <f>+C14+1</f>
        <v>6</v>
      </c>
      <c r="D15" s="10">
        <v>1050</v>
      </c>
      <c r="E15" s="20">
        <f t="shared" si="0"/>
        <v>5.0000000094296004E-2</v>
      </c>
      <c r="F15" s="6">
        <f t="shared" si="1"/>
        <v>783.52616604626871</v>
      </c>
      <c r="H15" s="1">
        <f>+H14+1</f>
        <v>6</v>
      </c>
      <c r="I15" s="10">
        <v>200</v>
      </c>
      <c r="J15" s="20">
        <f t="shared" si="2"/>
        <v>5.4717925285672264E-2</v>
      </c>
      <c r="K15" s="6">
        <f t="shared" si="3"/>
        <v>145.28207475981623</v>
      </c>
      <c r="P15" s="1">
        <f>+P14+1</f>
        <v>6</v>
      </c>
      <c r="Q15" s="10">
        <v>1050</v>
      </c>
      <c r="R15" s="24">
        <f t="shared" si="4"/>
        <v>0.06</v>
      </c>
      <c r="S15" s="25">
        <f t="shared" si="5"/>
        <v>0.70496054043967626</v>
      </c>
      <c r="T15" s="6">
        <f t="shared" si="6"/>
        <v>740.2085674616601</v>
      </c>
      <c r="U15" s="1">
        <v>740.2085674616601</v>
      </c>
      <c r="V15" s="1">
        <f>+V14+1</f>
        <v>6</v>
      </c>
      <c r="W15" s="10">
        <v>200</v>
      </c>
      <c r="X15" s="24">
        <f t="shared" si="7"/>
        <v>0.06</v>
      </c>
      <c r="Y15" s="25">
        <f t="shared" si="8"/>
        <v>0.70496054043967626</v>
      </c>
      <c r="Z15" s="6">
        <f t="shared" si="9"/>
        <v>140.99210808793526</v>
      </c>
      <c r="AC15" s="26"/>
    </row>
    <row r="16" spans="3:29">
      <c r="C16" s="11" t="s">
        <v>5</v>
      </c>
      <c r="D16" s="12">
        <f>SUM(D10:D15)</f>
        <v>1300</v>
      </c>
      <c r="E16" s="10"/>
      <c r="F16" s="15">
        <f>SUM(F10:F15)</f>
        <v>999.99999952138296</v>
      </c>
      <c r="H16" s="11" t="s">
        <v>5</v>
      </c>
      <c r="I16" s="12">
        <f>SUM(I10:I15)</f>
        <v>1200</v>
      </c>
      <c r="J16" s="10"/>
      <c r="K16" s="15">
        <f>SUM(K10:K15)</f>
        <v>999.99999916867478</v>
      </c>
      <c r="P16" s="11" t="s">
        <v>5</v>
      </c>
      <c r="Q16" s="12">
        <f>SUM(Q10:Q15)</f>
        <v>1300</v>
      </c>
      <c r="R16" s="10"/>
      <c r="S16" s="10"/>
      <c r="T16" s="15">
        <f>SUM(T10:T15)</f>
        <v>950.82675673994572</v>
      </c>
      <c r="U16" s="1" t="s">
        <v>13</v>
      </c>
      <c r="V16" s="11" t="s">
        <v>5</v>
      </c>
      <c r="W16" s="12">
        <f>SUM(W10:W15)</f>
        <v>1200</v>
      </c>
      <c r="X16" s="10"/>
      <c r="Y16" s="10"/>
      <c r="Z16" s="15">
        <f>SUM(Z10:Z15)</f>
        <v>983.46486520107806</v>
      </c>
      <c r="AA16" s="1" t="s">
        <v>13</v>
      </c>
    </row>
    <row r="17" spans="3:27">
      <c r="F17" s="6"/>
      <c r="K17" s="6"/>
      <c r="Q17" s="10"/>
      <c r="T17" s="6"/>
      <c r="Z17" s="6"/>
    </row>
    <row r="18" spans="3:27" ht="15.75" thickBot="1">
      <c r="C18" s="7" t="s">
        <v>19</v>
      </c>
      <c r="D18" s="22">
        <f>+D16+D8</f>
        <v>300</v>
      </c>
      <c r="E18" s="7" t="s">
        <v>18</v>
      </c>
      <c r="F18" s="13">
        <f>+F16+F8</f>
        <v>-4.7861703933449462E-7</v>
      </c>
      <c r="H18" s="7" t="s">
        <v>19</v>
      </c>
      <c r="I18" s="22">
        <f>+I16+I8</f>
        <v>200</v>
      </c>
      <c r="J18" s="7" t="s">
        <v>18</v>
      </c>
      <c r="K18" s="13">
        <f>+K16+K8</f>
        <v>-8.3132522377127316E-7</v>
      </c>
      <c r="P18" s="7" t="s">
        <v>19</v>
      </c>
      <c r="Q18" s="22">
        <f>+Q16+Q8</f>
        <v>300</v>
      </c>
      <c r="R18" s="7"/>
      <c r="S18" s="7" t="s">
        <v>18</v>
      </c>
      <c r="T18" s="13">
        <f>+T16+T8</f>
        <v>-49.173243260054278</v>
      </c>
      <c r="U18" s="1" t="s">
        <v>14</v>
      </c>
      <c r="V18" s="7" t="s">
        <v>19</v>
      </c>
      <c r="W18" s="22">
        <f>+W16+W8</f>
        <v>200</v>
      </c>
      <c r="X18" s="7"/>
      <c r="Y18" s="7" t="s">
        <v>18</v>
      </c>
      <c r="Z18" s="13">
        <f>+Z16+Z8</f>
        <v>-16.535134798921945</v>
      </c>
      <c r="AA18" s="1" t="s">
        <v>14</v>
      </c>
    </row>
    <row r="19" spans="3:27" ht="15.75" thickTop="1"/>
    <row r="20" spans="3:27">
      <c r="C20" s="8" t="s">
        <v>23</v>
      </c>
    </row>
    <row r="21" spans="3:27">
      <c r="C21" s="9" t="s">
        <v>20</v>
      </c>
    </row>
    <row r="22" spans="3:27">
      <c r="C22" s="9" t="s">
        <v>21</v>
      </c>
    </row>
    <row r="23" spans="3:27">
      <c r="C23" s="9" t="s">
        <v>22</v>
      </c>
    </row>
    <row r="25" spans="3:27">
      <c r="C25" s="8" t="s">
        <v>8</v>
      </c>
      <c r="H25" s="8"/>
    </row>
    <row r="26" spans="3:27">
      <c r="C26" s="8" t="s">
        <v>9</v>
      </c>
      <c r="H26" s="8"/>
    </row>
    <row r="27" spans="3:27">
      <c r="C27" s="9" t="s">
        <v>12</v>
      </c>
      <c r="H27" s="8"/>
    </row>
    <row r="28" spans="3:27">
      <c r="C28" s="9" t="s">
        <v>15</v>
      </c>
      <c r="H28" s="8"/>
    </row>
    <row r="29" spans="3:27">
      <c r="C29" s="9" t="s">
        <v>16</v>
      </c>
      <c r="H29" s="8"/>
    </row>
    <row r="30" spans="3:27">
      <c r="C30" s="8"/>
      <c r="H30" s="8"/>
    </row>
    <row r="31" spans="3:27">
      <c r="C31" s="8"/>
      <c r="H31" s="8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IRR &amp; NPV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NTL</dc:creator>
  <cp:lastModifiedBy>NTL</cp:lastModifiedBy>
  <dcterms:created xsi:type="dcterms:W3CDTF">2015-09-06T10:36:15Z</dcterms:created>
  <dcterms:modified xsi:type="dcterms:W3CDTF">2020-08-28T16:53:30Z</dcterms:modified>
</cp:coreProperties>
</file>