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TL\Assignment HKU\00 Course (COMP7802)\202009\Course Materials\1.Teaching\1_For HKU Moodle Upload Ref\"/>
    </mc:Choice>
  </mc:AlternateContent>
  <xr:revisionPtr revIDLastSave="0" documentId="13_ncr:1_{F54C1E76-7D59-432A-B77B-96CF59B82130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12" i="1" l="1"/>
  <c r="C17" i="1"/>
  <c r="C22" i="1"/>
  <c r="C24" i="1" s="1"/>
  <c r="C20" i="1"/>
  <c r="C21" i="1" s="1"/>
  <c r="C9" i="1"/>
  <c r="C11" i="1" s="1"/>
  <c r="C13" i="1" s="1"/>
  <c r="C23" i="1" l="1"/>
  <c r="C29" i="1" s="1"/>
  <c r="C25" i="1" l="1"/>
</calcChain>
</file>

<file path=xl/sharedStrings.xml><?xml version="1.0" encoding="utf-8"?>
<sst xmlns="http://schemas.openxmlformats.org/spreadsheetml/2006/main" count="29" uniqueCount="21">
  <si>
    <t>Face Value</t>
    <phoneticPr fontId="4" type="noConversion"/>
  </si>
  <si>
    <t>Face coupon</t>
    <phoneticPr fontId="4" type="noConversion"/>
  </si>
  <si>
    <t>** Primary market @5% coupon, Issue Price at 100 (at par)</t>
    <phoneticPr fontId="4" type="noConversion"/>
  </si>
  <si>
    <t>Value Date</t>
    <phoneticPr fontId="4" type="noConversion"/>
  </si>
  <si>
    <t>Maturity</t>
    <phoneticPr fontId="4" type="noConversion"/>
  </si>
  <si>
    <t>Time to maturity</t>
    <phoneticPr fontId="4" type="noConversion"/>
  </si>
  <si>
    <t>Day count fraction</t>
    <phoneticPr fontId="4" type="noConversion"/>
  </si>
  <si>
    <t>ACT/?</t>
    <phoneticPr fontId="4" type="noConversion"/>
  </si>
  <si>
    <t>Maturity Proceed ($)</t>
    <phoneticPr fontId="4" type="noConversion"/>
  </si>
  <si>
    <t>Market Yield</t>
    <phoneticPr fontId="4" type="noConversion"/>
  </si>
  <si>
    <t>Secondary MV ($)</t>
    <phoneticPr fontId="4" type="noConversion"/>
  </si>
  <si>
    <t>Secondary Price (% of Par)</t>
    <phoneticPr fontId="4" type="noConversion"/>
  </si>
  <si>
    <t>Yield to maturity (YTM)</t>
    <phoneticPr fontId="4" type="noConversion"/>
  </si>
  <si>
    <t>Secondary Market</t>
    <phoneticPr fontId="4" type="noConversion"/>
  </si>
  <si>
    <t>PV of P+i</t>
    <phoneticPr fontId="2" type="noConversion"/>
  </si>
  <si>
    <t>FV = P+i</t>
    <phoneticPr fontId="4" type="noConversion"/>
  </si>
  <si>
    <t>At Redemption - Maturity Proceed</t>
    <phoneticPr fontId="4" type="noConversion"/>
  </si>
  <si>
    <t>CD Valuation Example</t>
    <phoneticPr fontId="2" type="noConversion"/>
  </si>
  <si>
    <t>Redemption Price (% of Par)</t>
    <phoneticPr fontId="4" type="noConversion"/>
  </si>
  <si>
    <t>Accrued Interest thereof ($)</t>
    <phoneticPr fontId="2" type="noConversion"/>
  </si>
  <si>
    <t>days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</si>
</sst>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_ "/>
  </numFmts>
  <fonts count="10">
    <font>
      <sz val="10"/>
      <color theme="1"/>
      <name val="Calibri"/>
      <family val="2"/>
      <charset val="136"/>
    </font>
    <font>
      <sz val="10"/>
      <color theme="1"/>
      <name val="Calibri"/>
      <family val="2"/>
      <charset val="136"/>
    </font>
    <font>
      <sz val="9"/>
      <name val="Calibri"/>
      <family val="2"/>
      <charset val="136"/>
    </font>
    <font>
      <b/>
      <u/>
      <sz val="10"/>
      <color theme="1"/>
      <name val="Arial"/>
      <family val="2"/>
    </font>
    <font>
      <sz val="9"/>
      <name val="Arial"/>
      <family val="2"/>
      <charset val="136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  <charset val="136"/>
    </font>
    <font>
      <b/>
      <u/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3" fontId="0" fillId="0" borderId="0" xfId="0" applyNumberFormat="1">
      <alignment vertical="center"/>
    </xf>
    <xf numFmtId="10" fontId="5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6" fillId="2" borderId="0" xfId="0" applyFont="1" applyFill="1" applyAlignment="1">
      <alignment horizontal="right" vertical="center"/>
    </xf>
    <xf numFmtId="3" fontId="6" fillId="2" borderId="0" xfId="0" applyNumberFormat="1" applyFont="1" applyFill="1">
      <alignment vertical="center"/>
    </xf>
    <xf numFmtId="0" fontId="6" fillId="0" borderId="0" xfId="0" quotePrefix="1" applyFont="1" applyAlignment="1">
      <alignment horizontal="right" vertical="center"/>
    </xf>
    <xf numFmtId="164" fontId="0" fillId="0" borderId="0" xfId="0" applyNumberFormat="1" applyFill="1">
      <alignment vertical="center"/>
    </xf>
    <xf numFmtId="3" fontId="0" fillId="0" borderId="0" xfId="0" applyNumberForma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 vertical="center"/>
    </xf>
    <xf numFmtId="10" fontId="6" fillId="2" borderId="0" xfId="1" applyNumberFormat="1" applyFont="1" applyFill="1">
      <alignment vertical="center"/>
    </xf>
    <xf numFmtId="0" fontId="7" fillId="0" borderId="0" xfId="0" applyFont="1">
      <alignment vertical="center"/>
    </xf>
    <xf numFmtId="10" fontId="5" fillId="3" borderId="0" xfId="0" applyNumberFormat="1" applyFont="1" applyFill="1">
      <alignment vertical="center"/>
    </xf>
    <xf numFmtId="3" fontId="8" fillId="0" borderId="0" xfId="0" applyNumberFormat="1" applyFont="1">
      <alignment vertical="center"/>
    </xf>
    <xf numFmtId="14" fontId="8" fillId="0" borderId="0" xfId="0" applyNumberFormat="1" applyFont="1">
      <alignment vertical="center"/>
    </xf>
    <xf numFmtId="0" fontId="9" fillId="0" borderId="0" xfId="0" applyFont="1">
      <alignment vertical="center"/>
    </xf>
    <xf numFmtId="3" fontId="7" fillId="0" borderId="0" xfId="0" applyNumberFormat="1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8</xdr:col>
      <xdr:colOff>457200</xdr:colOff>
      <xdr:row>10</xdr:row>
      <xdr:rowOff>85805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10075" y="971550"/>
          <a:ext cx="3152775" cy="5715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8</xdr:col>
      <xdr:colOff>543377</xdr:colOff>
      <xdr:row>20</xdr:row>
      <xdr:rowOff>152489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10075" y="2428875"/>
          <a:ext cx="3238952" cy="638264"/>
        </a:xfrm>
        <a:prstGeom prst="rect">
          <a:avLst/>
        </a:prstGeom>
      </xdr:spPr>
    </xdr:pic>
    <xdr:clientData/>
  </xdr:twoCellAnchor>
  <xdr:twoCellAnchor editAs="oneCell">
    <xdr:from>
      <xdr:col>3</xdr:col>
      <xdr:colOff>1476375</xdr:colOff>
      <xdr:row>27</xdr:row>
      <xdr:rowOff>57150</xdr:rowOff>
    </xdr:from>
    <xdr:to>
      <xdr:col>7</xdr:col>
      <xdr:colOff>381329</xdr:colOff>
      <xdr:row>31</xdr:row>
      <xdr:rowOff>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33925" y="4752975"/>
          <a:ext cx="2353004" cy="590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G17" sqref="G17"/>
    </sheetView>
  </sheetViews>
  <sheetFormatPr defaultRowHeight="12.75"/>
  <cols>
    <col min="1" max="1" width="4.140625" customWidth="1"/>
    <col min="2" max="2" width="23.7109375" customWidth="1"/>
    <col min="3" max="3" width="12.85546875" bestFit="1" customWidth="1"/>
    <col min="4" max="4" width="23.5703125" bestFit="1" customWidth="1"/>
    <col min="6" max="6" width="7.5703125" customWidth="1"/>
    <col min="7" max="7" width="11.42578125" customWidth="1"/>
    <col min="8" max="8" width="12.28515625" customWidth="1"/>
    <col min="9" max="9" width="13.28515625" bestFit="1" customWidth="1"/>
    <col min="10" max="10" width="9.140625" customWidth="1"/>
  </cols>
  <sheetData>
    <row r="1" spans="1:4" ht="21">
      <c r="A1" s="18" t="s">
        <v>17</v>
      </c>
    </row>
    <row r="3" spans="1:4">
      <c r="B3" s="1" t="s">
        <v>16</v>
      </c>
    </row>
    <row r="5" spans="1:4">
      <c r="B5" t="s">
        <v>0</v>
      </c>
      <c r="C5" s="16">
        <v>1000000</v>
      </c>
    </row>
    <row r="6" spans="1:4">
      <c r="B6" t="s">
        <v>1</v>
      </c>
      <c r="C6" s="15">
        <v>0.05</v>
      </c>
      <c r="D6" t="s">
        <v>2</v>
      </c>
    </row>
    <row r="7" spans="1:4">
      <c r="B7" t="s">
        <v>3</v>
      </c>
      <c r="C7" s="17">
        <v>39083</v>
      </c>
    </row>
    <row r="8" spans="1:4">
      <c r="B8" t="s">
        <v>4</v>
      </c>
      <c r="C8" s="17">
        <v>39448</v>
      </c>
    </row>
    <row r="9" spans="1:4">
      <c r="B9" t="s">
        <v>5</v>
      </c>
      <c r="C9" s="16">
        <f>+C8-C7</f>
        <v>365</v>
      </c>
      <c r="D9" t="s">
        <v>20</v>
      </c>
    </row>
    <row r="10" spans="1:4">
      <c r="B10" t="s">
        <v>6</v>
      </c>
      <c r="C10" s="16">
        <v>365</v>
      </c>
      <c r="D10" t="s">
        <v>7</v>
      </c>
    </row>
    <row r="11" spans="1:4">
      <c r="B11" s="5" t="s">
        <v>8</v>
      </c>
      <c r="C11" s="6">
        <f>+C5*(1+C6*C9/C10)</f>
        <v>1050000</v>
      </c>
      <c r="D11" s="14" t="s">
        <v>15</v>
      </c>
    </row>
    <row r="12" spans="1:4">
      <c r="B12" s="12" t="s">
        <v>19</v>
      </c>
      <c r="C12" s="19">
        <f>+$C$5*$C$6*(C8-$C$7)/C10</f>
        <v>50000</v>
      </c>
    </row>
    <row r="13" spans="1:4">
      <c r="B13" s="7" t="s">
        <v>18</v>
      </c>
      <c r="C13" s="8">
        <f>+C11/C5*100</f>
        <v>105</v>
      </c>
    </row>
    <row r="15" spans="1:4">
      <c r="B15" s="1" t="s">
        <v>13</v>
      </c>
    </row>
    <row r="17" spans="2:4">
      <c r="B17" t="s">
        <v>0</v>
      </c>
      <c r="C17" s="2">
        <f>+C5</f>
        <v>1000000</v>
      </c>
    </row>
    <row r="18" spans="2:4">
      <c r="B18" t="s">
        <v>9</v>
      </c>
      <c r="C18" s="15">
        <v>4.1300000000000003E-2</v>
      </c>
    </row>
    <row r="19" spans="2:4">
      <c r="B19" t="s">
        <v>3</v>
      </c>
      <c r="C19" s="17">
        <v>39387</v>
      </c>
    </row>
    <row r="20" spans="2:4">
      <c r="B20" t="s">
        <v>4</v>
      </c>
      <c r="C20" s="4">
        <f>+C8</f>
        <v>39448</v>
      </c>
    </row>
    <row r="21" spans="2:4">
      <c r="B21" t="s">
        <v>5</v>
      </c>
      <c r="C21" s="2">
        <f>+C20-C19</f>
        <v>61</v>
      </c>
      <c r="D21" t="s">
        <v>20</v>
      </c>
    </row>
    <row r="22" spans="2:4">
      <c r="B22" t="s">
        <v>6</v>
      </c>
      <c r="C22" s="2">
        <f>+C10</f>
        <v>365</v>
      </c>
      <c r="D22" t="s">
        <v>7</v>
      </c>
    </row>
    <row r="23" spans="2:4">
      <c r="B23" s="5" t="s">
        <v>10</v>
      </c>
      <c r="C23" s="6">
        <f>+C11/(1+C18*C21/C22)</f>
        <v>1042802.3779975637</v>
      </c>
      <c r="D23" s="14" t="s">
        <v>14</v>
      </c>
    </row>
    <row r="24" spans="2:4">
      <c r="B24" s="12" t="s">
        <v>19</v>
      </c>
      <c r="C24" s="19">
        <f>+$C$5*$C$6*(C19-$C$7)/C22</f>
        <v>41643.835616438359</v>
      </c>
      <c r="D24" s="14"/>
    </row>
    <row r="25" spans="2:4">
      <c r="B25" s="7" t="s">
        <v>11</v>
      </c>
      <c r="C25" s="8">
        <f>+C23/C17*100</f>
        <v>104.28023779975636</v>
      </c>
    </row>
    <row r="26" spans="2:4">
      <c r="B26" s="7"/>
      <c r="C26" s="8"/>
    </row>
    <row r="27" spans="2:4">
      <c r="B27" s="7"/>
      <c r="C27" s="8"/>
    </row>
    <row r="28" spans="2:4">
      <c r="B28" s="11"/>
    </row>
    <row r="29" spans="2:4">
      <c r="B29" s="5" t="s">
        <v>12</v>
      </c>
      <c r="C29" s="13">
        <f>+(C11/C23-1)*C22/C21</f>
        <v>4.1299999999999615E-2</v>
      </c>
    </row>
    <row r="30" spans="2:4">
      <c r="B30" s="1"/>
    </row>
    <row r="31" spans="2:4">
      <c r="C31" s="9"/>
    </row>
    <row r="32" spans="2:4">
      <c r="C32" s="3"/>
    </row>
    <row r="33" spans="3:3">
      <c r="C33" s="2"/>
    </row>
    <row r="35" spans="3:3">
      <c r="C35" s="10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NTL</dc:creator>
  <cp:lastModifiedBy>NTL</cp:lastModifiedBy>
  <dcterms:created xsi:type="dcterms:W3CDTF">2018-09-19T15:35:57Z</dcterms:created>
  <dcterms:modified xsi:type="dcterms:W3CDTF">2020-08-15T11:16:02Z</dcterms:modified>
</cp:coreProperties>
</file>