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hakr\OneDrive\Desktop\"/>
    </mc:Choice>
  </mc:AlternateContent>
  <xr:revisionPtr revIDLastSave="0" documentId="13_ncr:1_{15C6802E-CE19-420D-AB77-5A213BC8B513}" xr6:coauthVersionLast="47" xr6:coauthVersionMax="47" xr10:uidLastSave="{00000000-0000-0000-0000-000000000000}"/>
  <bookViews>
    <workbookView xWindow="-98" yWindow="-98" windowWidth="19396" windowHeight="11475" activeTab="3" xr2:uid="{B78593BE-900B-4FC3-BB6F-EBE040CA3D87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solver_adj" localSheetId="0" hidden="1">Sheet1!$B$12:$B$13</definedName>
    <definedName name="solver_adj" localSheetId="1" hidden="1">Sheet2!$B$8:$B$9</definedName>
    <definedName name="solver_adj" localSheetId="2" hidden="1">Sheet3!$C$12:$E$15</definedName>
    <definedName name="solver_adj" localSheetId="3" hidden="1">Sheet4!$E$19:$I$23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Sheet1!$B$19</definedName>
    <definedName name="solver_lhs1" localSheetId="1" hidden="1">Sheet2!$B$14</definedName>
    <definedName name="solver_lhs1" localSheetId="2" hidden="1">Sheet3!$C$16:$E$16</definedName>
    <definedName name="solver_lhs1" localSheetId="3" hidden="1">Sheet4!$E$19:$I$23</definedName>
    <definedName name="solver_lhs2" localSheetId="0" hidden="1">Sheet1!$B$20</definedName>
    <definedName name="solver_lhs2" localSheetId="1" hidden="1">Sheet2!$B$15</definedName>
    <definedName name="solver_lhs2" localSheetId="2" hidden="1">Sheet3!$F$12:$F$15</definedName>
    <definedName name="solver_lhs2" localSheetId="3" hidden="1">Sheet4!$E$24:$I$24</definedName>
    <definedName name="solver_lhs3" localSheetId="0" hidden="1">Sheet1!$B$21</definedName>
    <definedName name="solver_lhs3" localSheetId="1" hidden="1">Sheet2!$B$16</definedName>
    <definedName name="solver_lhs3" localSheetId="2" hidden="1">Sheet3!$F$12:$F$15</definedName>
    <definedName name="solver_lhs3" localSheetId="3" hidden="1">Sheet4!$J$19:$J$23</definedName>
    <definedName name="solver_lhs4" localSheetId="0" hidden="1">Sheet1!$B$22</definedName>
    <definedName name="solver_lhs4" localSheetId="1" hidden="1">Sheet2!$B$17</definedName>
    <definedName name="solver_lhs5" localSheetId="0" hidden="1">Sheet1!$B$23</definedName>
    <definedName name="solver_lhs6" localSheetId="0" hidden="1">Sheet1!$B$24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6</definedName>
    <definedName name="solver_num" localSheetId="1" hidden="1">4</definedName>
    <definedName name="solver_num" localSheetId="2" hidden="1">2</definedName>
    <definedName name="solver_num" localSheetId="3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Sheet1!$B$15</definedName>
    <definedName name="solver_opt" localSheetId="1" hidden="1">Sheet2!$B$11</definedName>
    <definedName name="solver_opt" localSheetId="2" hidden="1">Sheet3!$D$21</definedName>
    <definedName name="solver_opt" localSheetId="3" hidden="1">Sheet4!$V$24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3</definedName>
    <definedName name="solver_rel1" localSheetId="1" hidden="1">1</definedName>
    <definedName name="solver_rel1" localSheetId="2" hidden="1">3</definedName>
    <definedName name="solver_rel1" localSheetId="3" hidden="1">5</definedName>
    <definedName name="solver_rel2" localSheetId="0" hidden="1">3</definedName>
    <definedName name="solver_rel2" localSheetId="1" hidden="1">1</definedName>
    <definedName name="solver_rel2" localSheetId="2" hidden="1">1</definedName>
    <definedName name="solver_rel2" localSheetId="3" hidden="1">2</definedName>
    <definedName name="solver_rel3" localSheetId="0" hidden="1">1</definedName>
    <definedName name="solver_rel3" localSheetId="1" hidden="1">3</definedName>
    <definedName name="solver_rel3" localSheetId="2" hidden="1">2</definedName>
    <definedName name="solver_rel3" localSheetId="3" hidden="1">2</definedName>
    <definedName name="solver_rel4" localSheetId="0" hidden="1">1</definedName>
    <definedName name="solver_rel4" localSheetId="1" hidden="1">3</definedName>
    <definedName name="solver_rel5" localSheetId="0" hidden="1">3</definedName>
    <definedName name="solver_rel6" localSheetId="0" hidden="1">3</definedName>
    <definedName name="solver_rhs1" localSheetId="0" hidden="1">Sheet1!$D$19</definedName>
    <definedName name="solver_rhs1" localSheetId="1" hidden="1">Sheet2!$D$14</definedName>
    <definedName name="solver_rhs1" localSheetId="2" hidden="1">Sheet3!$C$18:$E$18</definedName>
    <definedName name="solver_rhs1" localSheetId="3" hidden="1">"binary"</definedName>
    <definedName name="solver_rhs2" localSheetId="0" hidden="1">Sheet1!$D$20</definedName>
    <definedName name="solver_rhs2" localSheetId="1" hidden="1">Sheet2!$D$15</definedName>
    <definedName name="solver_rhs2" localSheetId="2" hidden="1">Sheet3!$H$12:$H$15</definedName>
    <definedName name="solver_rhs2" localSheetId="3" hidden="1">Sheet4!$E$26:$I$26</definedName>
    <definedName name="solver_rhs3" localSheetId="0" hidden="1">Sheet1!$D$21</definedName>
    <definedName name="solver_rhs3" localSheetId="1" hidden="1">Sheet2!$D$16</definedName>
    <definedName name="solver_rhs3" localSheetId="2" hidden="1">Sheet3!$H$12:$H$15</definedName>
    <definedName name="solver_rhs3" localSheetId="3" hidden="1">Sheet4!$L$19:$L$23</definedName>
    <definedName name="solver_rhs4" localSheetId="0" hidden="1">Sheet1!$D$22</definedName>
    <definedName name="solver_rhs4" localSheetId="1" hidden="1">Sheet2!$D$17</definedName>
    <definedName name="solver_rhs5" localSheetId="0" hidden="1">Sheet1!$D$23</definedName>
    <definedName name="solver_rhs6" localSheetId="0" hidden="1">Sheet1!$D$24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4" i="4" l="1"/>
  <c r="F24" i="4"/>
  <c r="G24" i="4"/>
  <c r="H24" i="4"/>
  <c r="I24" i="4"/>
  <c r="E24" i="4"/>
  <c r="J20" i="4"/>
  <c r="J21" i="4"/>
  <c r="J22" i="4"/>
  <c r="J23" i="4"/>
  <c r="J19" i="4"/>
  <c r="D21" i="3"/>
  <c r="F13" i="3"/>
  <c r="F14" i="3"/>
  <c r="F15" i="3"/>
  <c r="D16" i="3"/>
  <c r="E16" i="3"/>
  <c r="C16" i="3"/>
  <c r="F12" i="3"/>
  <c r="B17" i="2"/>
  <c r="B16" i="2"/>
  <c r="B15" i="2"/>
  <c r="B14" i="2"/>
  <c r="B11" i="2"/>
  <c r="H22" i="1"/>
  <c r="H21" i="1"/>
  <c r="H20" i="1"/>
  <c r="H19" i="1"/>
  <c r="H14" i="1"/>
  <c r="B24" i="1"/>
  <c r="B23" i="1"/>
  <c r="B22" i="1"/>
  <c r="B21" i="1"/>
  <c r="B20" i="1"/>
  <c r="B19" i="1"/>
  <c r="B15" i="1"/>
</calcChain>
</file>

<file path=xl/sharedStrings.xml><?xml version="1.0" encoding="utf-8"?>
<sst xmlns="http://schemas.openxmlformats.org/spreadsheetml/2006/main" count="126" uniqueCount="61">
  <si>
    <t>Max  z = 120x + 100y</t>
  </si>
  <si>
    <t>Constraints</t>
  </si>
  <si>
    <t>x</t>
  </si>
  <si>
    <t>&gt;=</t>
  </si>
  <si>
    <t>y</t>
  </si>
  <si>
    <t>1000x + 1200y &lt;= 15000</t>
  </si>
  <si>
    <t>4x + 5y &lt;= 40</t>
  </si>
  <si>
    <t>x,y &gt; = 0</t>
  </si>
  <si>
    <t>==================================</t>
  </si>
  <si>
    <t>z</t>
  </si>
  <si>
    <t>Obj</t>
  </si>
  <si>
    <t>constraints</t>
  </si>
  <si>
    <t xml:space="preserve">&lt;= </t>
  </si>
  <si>
    <t>&lt;=</t>
  </si>
  <si>
    <t>SIMPLEX TABLE</t>
  </si>
  <si>
    <t>x1+2x2</t>
  </si>
  <si>
    <t>4x1+3x2</t>
  </si>
  <si>
    <t>x1, x2</t>
  </si>
  <si>
    <t>=====================================</t>
  </si>
  <si>
    <t>obj</t>
  </si>
  <si>
    <t>Max z = 7x1 +5x2</t>
  </si>
  <si>
    <t>x2</t>
  </si>
  <si>
    <t>x1</t>
  </si>
  <si>
    <t>max z = 9x+8y</t>
  </si>
  <si>
    <t>4x+3y&lt;=30</t>
  </si>
  <si>
    <t>2x+3y&lt;=18</t>
  </si>
  <si>
    <t>x,y&gt;=0</t>
  </si>
  <si>
    <t>simplex table</t>
  </si>
  <si>
    <t>objective function</t>
  </si>
  <si>
    <t>CONSTRAINTS</t>
  </si>
  <si>
    <t>W1</t>
  </si>
  <si>
    <t>W2</t>
  </si>
  <si>
    <t>W3</t>
  </si>
  <si>
    <t>F1</t>
  </si>
  <si>
    <t>F2</t>
  </si>
  <si>
    <t>F3</t>
  </si>
  <si>
    <t>F4</t>
  </si>
  <si>
    <t xml:space="preserve">Demand </t>
  </si>
  <si>
    <t>Supply</t>
  </si>
  <si>
    <t>Objective Function</t>
  </si>
  <si>
    <t>TRANSPITATION PROBLEM     ( MIN)</t>
  </si>
  <si>
    <t>column sum</t>
  </si>
  <si>
    <t>sign</t>
  </si>
  <si>
    <t>Demand</t>
  </si>
  <si>
    <t xml:space="preserve"> Balanced Assignment Problem</t>
  </si>
  <si>
    <t>Cost Matrix($)</t>
  </si>
  <si>
    <t xml:space="preserve">               Jobs</t>
  </si>
  <si>
    <t>J1</t>
  </si>
  <si>
    <t>J2</t>
  </si>
  <si>
    <t>J3</t>
  </si>
  <si>
    <t>J4</t>
  </si>
  <si>
    <t>J5</t>
  </si>
  <si>
    <t>W4</t>
  </si>
  <si>
    <t>Workers</t>
  </si>
  <si>
    <t>W5</t>
  </si>
  <si>
    <t>Decision Variable</t>
  </si>
  <si>
    <t>Row Sum</t>
  </si>
  <si>
    <t xml:space="preserve">Column </t>
  </si>
  <si>
    <t xml:space="preserve"> </t>
  </si>
  <si>
    <t>=</t>
  </si>
  <si>
    <t>Objective Function (z 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</si>
</sst>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E135-C726-4A6E-AB02-27D10B4F3945}">
  <dimension ref="A1:J24"/>
  <sheetViews>
    <sheetView zoomScale="131" workbookViewId="0">
      <selection activeCell="H23" sqref="H23"/>
    </sheetView>
  </sheetViews>
  <sheetFormatPr defaultRowHeight="14.25" x14ac:dyDescent="0.45"/>
  <sheetData>
    <row r="1" spans="1:9" x14ac:dyDescent="0.45">
      <c r="A1" t="s">
        <v>0</v>
      </c>
      <c r="G1" t="s">
        <v>20</v>
      </c>
    </row>
    <row r="3" spans="1:9" x14ac:dyDescent="0.45">
      <c r="A3" t="s">
        <v>1</v>
      </c>
      <c r="G3" t="s">
        <v>1</v>
      </c>
    </row>
    <row r="4" spans="1:9" x14ac:dyDescent="0.45">
      <c r="A4" t="s">
        <v>2</v>
      </c>
      <c r="B4" t="s">
        <v>3</v>
      </c>
      <c r="C4">
        <v>3</v>
      </c>
      <c r="G4" t="s">
        <v>15</v>
      </c>
      <c r="H4" t="s">
        <v>13</v>
      </c>
      <c r="I4">
        <v>6</v>
      </c>
    </row>
    <row r="5" spans="1:9" x14ac:dyDescent="0.45">
      <c r="A5" t="s">
        <v>4</v>
      </c>
      <c r="B5" t="s">
        <v>3</v>
      </c>
      <c r="C5">
        <v>1</v>
      </c>
      <c r="G5" t="s">
        <v>16</v>
      </c>
      <c r="H5" t="s">
        <v>13</v>
      </c>
      <c r="I5">
        <v>12</v>
      </c>
    </row>
    <row r="6" spans="1:9" x14ac:dyDescent="0.45">
      <c r="A6" t="s">
        <v>5</v>
      </c>
      <c r="G6" t="s">
        <v>17</v>
      </c>
      <c r="H6" t="s">
        <v>3</v>
      </c>
      <c r="I6">
        <v>0</v>
      </c>
    </row>
    <row r="7" spans="1:9" x14ac:dyDescent="0.45">
      <c r="A7" t="s">
        <v>6</v>
      </c>
    </row>
    <row r="8" spans="1:9" x14ac:dyDescent="0.45">
      <c r="A8" t="s">
        <v>7</v>
      </c>
      <c r="G8" s="1" t="s">
        <v>18</v>
      </c>
    </row>
    <row r="9" spans="1:9" x14ac:dyDescent="0.45">
      <c r="A9" s="1" t="s">
        <v>8</v>
      </c>
    </row>
    <row r="10" spans="1:9" x14ac:dyDescent="0.45">
      <c r="G10" t="s">
        <v>14</v>
      </c>
    </row>
    <row r="11" spans="1:9" x14ac:dyDescent="0.45">
      <c r="A11" s="12" t="s">
        <v>14</v>
      </c>
      <c r="B11" s="12"/>
      <c r="G11" t="s">
        <v>22</v>
      </c>
      <c r="H11">
        <v>0</v>
      </c>
    </row>
    <row r="12" spans="1:9" x14ac:dyDescent="0.45">
      <c r="A12" s="10" t="s">
        <v>2</v>
      </c>
      <c r="B12" s="10">
        <v>8.75</v>
      </c>
      <c r="G12" t="s">
        <v>21</v>
      </c>
      <c r="H12">
        <v>0</v>
      </c>
    </row>
    <row r="13" spans="1:9" x14ac:dyDescent="0.45">
      <c r="A13" s="10" t="s">
        <v>4</v>
      </c>
      <c r="B13" s="10">
        <v>1</v>
      </c>
      <c r="G13" t="s">
        <v>19</v>
      </c>
    </row>
    <row r="14" spans="1:9" x14ac:dyDescent="0.45">
      <c r="A14" t="s">
        <v>10</v>
      </c>
      <c r="G14" t="s">
        <v>9</v>
      </c>
      <c r="H14">
        <f>7*H11 +5*H12</f>
        <v>0</v>
      </c>
    </row>
    <row r="15" spans="1:9" x14ac:dyDescent="0.45">
      <c r="A15" s="10" t="s">
        <v>9</v>
      </c>
      <c r="B15" s="10">
        <f>120*B12 +100*B13</f>
        <v>1150</v>
      </c>
    </row>
    <row r="16" spans="1:9" ht="14.65" thickBot="1" x14ac:dyDescent="0.5"/>
    <row r="17" spans="1:10" x14ac:dyDescent="0.45">
      <c r="A17" s="2" t="s">
        <v>11</v>
      </c>
      <c r="B17" s="3"/>
      <c r="C17" s="3"/>
      <c r="D17" s="4"/>
      <c r="G17" t="s">
        <v>1</v>
      </c>
    </row>
    <row r="18" spans="1:10" x14ac:dyDescent="0.45">
      <c r="A18" s="5"/>
      <c r="D18" s="6"/>
    </row>
    <row r="19" spans="1:10" x14ac:dyDescent="0.45">
      <c r="A19" s="5">
        <v>1</v>
      </c>
      <c r="B19">
        <f>B12</f>
        <v>8.75</v>
      </c>
      <c r="C19" t="s">
        <v>3</v>
      </c>
      <c r="D19" s="6">
        <v>3</v>
      </c>
      <c r="G19">
        <v>1</v>
      </c>
      <c r="H19">
        <f>H11 + 2*H12</f>
        <v>0</v>
      </c>
      <c r="I19" t="s">
        <v>13</v>
      </c>
      <c r="J19">
        <v>6</v>
      </c>
    </row>
    <row r="20" spans="1:10" x14ac:dyDescent="0.45">
      <c r="A20" s="5">
        <v>2</v>
      </c>
      <c r="B20">
        <f>B13</f>
        <v>1</v>
      </c>
      <c r="C20" t="s">
        <v>3</v>
      </c>
      <c r="D20" s="6">
        <v>1</v>
      </c>
      <c r="G20">
        <v>2</v>
      </c>
      <c r="H20">
        <f>4*H11+3*H12</f>
        <v>0</v>
      </c>
      <c r="I20" t="s">
        <v>13</v>
      </c>
      <c r="J20">
        <v>12</v>
      </c>
    </row>
    <row r="21" spans="1:10" x14ac:dyDescent="0.45">
      <c r="A21" s="5">
        <v>3</v>
      </c>
      <c r="B21">
        <f>1000*B12 +1200*B13</f>
        <v>9950</v>
      </c>
      <c r="C21" t="s">
        <v>12</v>
      </c>
      <c r="D21" s="6">
        <v>15000</v>
      </c>
      <c r="G21">
        <v>3</v>
      </c>
      <c r="H21">
        <f>X1</f>
        <v>0</v>
      </c>
      <c r="I21" t="s">
        <v>3</v>
      </c>
      <c r="J21">
        <v>0</v>
      </c>
    </row>
    <row r="22" spans="1:10" x14ac:dyDescent="0.45">
      <c r="A22" s="5">
        <v>4</v>
      </c>
      <c r="B22">
        <f>4*B12 + 5*B13</f>
        <v>40</v>
      </c>
      <c r="C22" t="s">
        <v>13</v>
      </c>
      <c r="D22" s="6">
        <v>40</v>
      </c>
      <c r="G22">
        <v>4</v>
      </c>
      <c r="H22">
        <f>X2</f>
        <v>0</v>
      </c>
      <c r="I22" t="s">
        <v>3</v>
      </c>
      <c r="J22">
        <v>0</v>
      </c>
    </row>
    <row r="23" spans="1:10" x14ac:dyDescent="0.45">
      <c r="A23" s="5">
        <v>5</v>
      </c>
      <c r="B23">
        <f>B12</f>
        <v>8.75</v>
      </c>
      <c r="C23" t="s">
        <v>3</v>
      </c>
      <c r="D23" s="6">
        <v>0</v>
      </c>
    </row>
    <row r="24" spans="1:10" ht="14.65" thickBot="1" x14ac:dyDescent="0.5">
      <c r="A24" s="7">
        <v>6</v>
      </c>
      <c r="B24" s="8">
        <f>B13</f>
        <v>1</v>
      </c>
      <c r="C24" s="8" t="s">
        <v>3</v>
      </c>
      <c r="D24" s="9">
        <v>0</v>
      </c>
    </row>
  </sheetData>
  <mergeCells count="1">
    <mergeCell ref="A11:B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F9601-B4F9-486B-BA13-917D21D0A5B0}">
  <dimension ref="A1:D17"/>
  <sheetViews>
    <sheetView workbookViewId="0">
      <selection activeCell="D6" sqref="D6"/>
    </sheetView>
  </sheetViews>
  <sheetFormatPr defaultRowHeight="14.25" x14ac:dyDescent="0.45"/>
  <sheetData>
    <row r="1" spans="1:4" x14ac:dyDescent="0.45">
      <c r="A1" t="s">
        <v>23</v>
      </c>
    </row>
    <row r="2" spans="1:4" x14ac:dyDescent="0.45">
      <c r="A2" t="s">
        <v>11</v>
      </c>
    </row>
    <row r="3" spans="1:4" x14ac:dyDescent="0.45">
      <c r="A3" t="s">
        <v>24</v>
      </c>
    </row>
    <row r="4" spans="1:4" x14ac:dyDescent="0.45">
      <c r="A4" t="s">
        <v>25</v>
      </c>
    </row>
    <row r="5" spans="1:4" x14ac:dyDescent="0.45">
      <c r="A5" t="s">
        <v>26</v>
      </c>
    </row>
    <row r="7" spans="1:4" x14ac:dyDescent="0.45">
      <c r="A7" s="10" t="s">
        <v>27</v>
      </c>
      <c r="B7" s="10"/>
    </row>
    <row r="8" spans="1:4" x14ac:dyDescent="0.45">
      <c r="A8" s="10" t="s">
        <v>2</v>
      </c>
      <c r="B8" s="10">
        <v>6</v>
      </c>
    </row>
    <row r="9" spans="1:4" x14ac:dyDescent="0.45">
      <c r="A9" s="10" t="s">
        <v>4</v>
      </c>
      <c r="B9" s="10">
        <v>2</v>
      </c>
    </row>
    <row r="10" spans="1:4" x14ac:dyDescent="0.45">
      <c r="A10" s="10" t="s">
        <v>28</v>
      </c>
      <c r="B10" s="10"/>
    </row>
    <row r="11" spans="1:4" x14ac:dyDescent="0.45">
      <c r="A11" s="10" t="s">
        <v>9</v>
      </c>
      <c r="B11" s="10">
        <f xml:space="preserve"> 9*B8 + 8*B9</f>
        <v>70</v>
      </c>
    </row>
    <row r="13" spans="1:4" x14ac:dyDescent="0.45">
      <c r="A13" s="10" t="s">
        <v>29</v>
      </c>
      <c r="B13" s="10"/>
      <c r="C13" s="10"/>
      <c r="D13" s="10"/>
    </row>
    <row r="14" spans="1:4" x14ac:dyDescent="0.45">
      <c r="A14" s="10">
        <v>1</v>
      </c>
      <c r="B14" s="10">
        <f>4 *B8 + 3*B9</f>
        <v>30</v>
      </c>
      <c r="C14" s="10" t="s">
        <v>13</v>
      </c>
      <c r="D14" s="10">
        <v>30</v>
      </c>
    </row>
    <row r="15" spans="1:4" x14ac:dyDescent="0.45">
      <c r="A15" s="10">
        <v>2</v>
      </c>
      <c r="B15" s="10">
        <f>2*B8+ 3*B9</f>
        <v>18</v>
      </c>
      <c r="C15" s="10" t="s">
        <v>13</v>
      </c>
      <c r="D15" s="10">
        <v>18</v>
      </c>
    </row>
    <row r="16" spans="1:4" x14ac:dyDescent="0.45">
      <c r="A16" s="10">
        <v>3</v>
      </c>
      <c r="B16" s="10">
        <f>1*B8</f>
        <v>6</v>
      </c>
      <c r="C16" s="10" t="s">
        <v>3</v>
      </c>
      <c r="D16" s="10">
        <v>0</v>
      </c>
    </row>
    <row r="17" spans="1:4" x14ac:dyDescent="0.45">
      <c r="A17" s="10">
        <v>4</v>
      </c>
      <c r="B17" s="10">
        <f>1*B9</f>
        <v>2</v>
      </c>
      <c r="C17" s="10" t="s">
        <v>3</v>
      </c>
      <c r="D17" s="10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409EE-9A4D-4D9C-BE91-A229C41FF6F5}">
  <dimension ref="A1:H21"/>
  <sheetViews>
    <sheetView workbookViewId="0">
      <selection activeCell="H9" sqref="H9"/>
    </sheetView>
  </sheetViews>
  <sheetFormatPr defaultRowHeight="14.25" x14ac:dyDescent="0.45"/>
  <sheetData>
    <row r="1" spans="1:8" x14ac:dyDescent="0.45">
      <c r="A1" t="s">
        <v>40</v>
      </c>
    </row>
    <row r="3" spans="1:8" x14ac:dyDescent="0.45">
      <c r="B3" s="10"/>
      <c r="C3" s="10" t="s">
        <v>30</v>
      </c>
      <c r="D3" s="10" t="s">
        <v>31</v>
      </c>
      <c r="E3" s="10" t="s">
        <v>32</v>
      </c>
      <c r="F3" s="10" t="s">
        <v>38</v>
      </c>
    </row>
    <row r="4" spans="1:8" x14ac:dyDescent="0.45">
      <c r="B4" s="10" t="s">
        <v>33</v>
      </c>
      <c r="C4" s="10">
        <v>2</v>
      </c>
      <c r="D4" s="10">
        <v>7</v>
      </c>
      <c r="E4" s="10">
        <v>4</v>
      </c>
      <c r="F4" s="10">
        <v>5</v>
      </c>
    </row>
    <row r="5" spans="1:8" x14ac:dyDescent="0.45">
      <c r="B5" s="10" t="s">
        <v>34</v>
      </c>
      <c r="C5" s="10">
        <v>3</v>
      </c>
      <c r="D5" s="10">
        <v>3</v>
      </c>
      <c r="E5" s="10">
        <v>1</v>
      </c>
      <c r="F5" s="10">
        <v>8</v>
      </c>
    </row>
    <row r="6" spans="1:8" x14ac:dyDescent="0.45">
      <c r="B6" s="10" t="s">
        <v>35</v>
      </c>
      <c r="C6" s="10">
        <v>5</v>
      </c>
      <c r="D6" s="10">
        <v>5</v>
      </c>
      <c r="E6" s="10">
        <v>4</v>
      </c>
      <c r="F6" s="10">
        <v>7</v>
      </c>
    </row>
    <row r="7" spans="1:8" x14ac:dyDescent="0.45">
      <c r="B7" s="10" t="s">
        <v>36</v>
      </c>
      <c r="C7" s="10">
        <v>1</v>
      </c>
      <c r="D7" s="10">
        <v>6</v>
      </c>
      <c r="E7" s="10">
        <v>2</v>
      </c>
      <c r="F7" s="10">
        <v>14</v>
      </c>
    </row>
    <row r="8" spans="1:8" x14ac:dyDescent="0.45">
      <c r="B8" s="10" t="s">
        <v>37</v>
      </c>
      <c r="C8" s="10">
        <v>7</v>
      </c>
      <c r="D8" s="10">
        <v>9</v>
      </c>
      <c r="E8" s="10">
        <v>18</v>
      </c>
      <c r="F8" s="10"/>
    </row>
    <row r="11" spans="1:8" x14ac:dyDescent="0.45">
      <c r="B11" s="10"/>
      <c r="C11" s="10" t="s">
        <v>30</v>
      </c>
      <c r="D11" s="10" t="s">
        <v>31</v>
      </c>
      <c r="E11" s="10" t="s">
        <v>32</v>
      </c>
      <c r="F11" s="10"/>
      <c r="G11" s="11" t="s">
        <v>42</v>
      </c>
      <c r="H11" s="10" t="s">
        <v>38</v>
      </c>
    </row>
    <row r="12" spans="1:8" x14ac:dyDescent="0.45">
      <c r="B12" s="10" t="s">
        <v>33</v>
      </c>
      <c r="C12" s="10">
        <v>5</v>
      </c>
      <c r="D12" s="10">
        <v>0</v>
      </c>
      <c r="E12" s="10">
        <v>0</v>
      </c>
      <c r="F12" s="10">
        <f>SUM(C12:E12)</f>
        <v>5</v>
      </c>
      <c r="G12" t="s">
        <v>13</v>
      </c>
      <c r="H12" s="10">
        <v>5</v>
      </c>
    </row>
    <row r="13" spans="1:8" x14ac:dyDescent="0.45">
      <c r="B13" s="10" t="s">
        <v>34</v>
      </c>
      <c r="C13" s="10">
        <v>0</v>
      </c>
      <c r="D13" s="10">
        <v>2</v>
      </c>
      <c r="E13" s="10">
        <v>6</v>
      </c>
      <c r="F13" s="10">
        <f>SUM(C13:E13)</f>
        <v>8</v>
      </c>
      <c r="G13" t="s">
        <v>13</v>
      </c>
      <c r="H13" s="10">
        <v>8</v>
      </c>
    </row>
    <row r="14" spans="1:8" x14ac:dyDescent="0.45">
      <c r="B14" s="10" t="s">
        <v>35</v>
      </c>
      <c r="C14" s="10">
        <v>0</v>
      </c>
      <c r="D14" s="10">
        <v>7</v>
      </c>
      <c r="E14" s="10">
        <v>0</v>
      </c>
      <c r="F14" s="10">
        <f>SUM(C14:E14)</f>
        <v>7</v>
      </c>
      <c r="G14" t="s">
        <v>13</v>
      </c>
      <c r="H14" s="10">
        <v>7</v>
      </c>
    </row>
    <row r="15" spans="1:8" x14ac:dyDescent="0.45">
      <c r="B15" s="10" t="s">
        <v>36</v>
      </c>
      <c r="C15" s="10">
        <v>2</v>
      </c>
      <c r="D15" s="10">
        <v>0</v>
      </c>
      <c r="E15" s="10">
        <v>12</v>
      </c>
      <c r="F15" s="10">
        <f>SUM(C15:E15)</f>
        <v>14</v>
      </c>
      <c r="G15" t="s">
        <v>13</v>
      </c>
      <c r="H15" s="10">
        <v>14</v>
      </c>
    </row>
    <row r="16" spans="1:8" x14ac:dyDescent="0.45">
      <c r="B16" s="10" t="s">
        <v>41</v>
      </c>
      <c r="C16" s="10">
        <f>SUM(C12:C15)</f>
        <v>7</v>
      </c>
      <c r="D16" s="10">
        <f>SUM(D12:D15)</f>
        <v>9</v>
      </c>
      <c r="E16" s="10">
        <f>SUM(E12:E15)</f>
        <v>18</v>
      </c>
      <c r="F16" s="10"/>
    </row>
    <row r="17" spans="2:6" x14ac:dyDescent="0.45">
      <c r="B17" s="11" t="s">
        <v>42</v>
      </c>
      <c r="C17" t="s">
        <v>3</v>
      </c>
      <c r="D17" t="s">
        <v>3</v>
      </c>
      <c r="E17" t="s">
        <v>3</v>
      </c>
    </row>
    <row r="18" spans="2:6" x14ac:dyDescent="0.45">
      <c r="B18" s="11" t="s">
        <v>43</v>
      </c>
      <c r="C18" s="10">
        <v>7</v>
      </c>
      <c r="D18" s="10">
        <v>9</v>
      </c>
      <c r="E18" s="10">
        <v>18</v>
      </c>
      <c r="F18" s="10"/>
    </row>
    <row r="21" spans="2:6" x14ac:dyDescent="0.45">
      <c r="B21" t="s">
        <v>39</v>
      </c>
      <c r="D21">
        <f>SUMPRODUCT(C4:E7,C12:E15)</f>
        <v>83</v>
      </c>
    </row>
  </sheetData>
  <scenarios current="0">
    <scenario name="1" count="12" user="MOULI CHAKRABORTY" comment="Created by MOULI CHAKRABORTY on 4/22/2024">
      <inputCells r="C12" val="5"/>
      <inputCells r="D12" val="0"/>
      <inputCells r="E12" val="0"/>
      <inputCells r="C13" val="0"/>
      <inputCells r="D13" val="2"/>
      <inputCells r="E13" val="6"/>
      <inputCells r="C14" val="0"/>
      <inputCells r="D14" val="7"/>
      <inputCells r="E14" val="0"/>
      <inputCells r="C15" val="2"/>
      <inputCells r="D15" val="0"/>
      <inputCells r="E15" val="12"/>
    </scenario>
  </scenario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DA696-606F-41C9-818C-4A7519E9A02E}">
  <dimension ref="C1:V29"/>
  <sheetViews>
    <sheetView tabSelected="1" zoomScale="55" zoomScaleNormal="55" workbookViewId="0">
      <selection activeCell="G1" sqref="G1"/>
    </sheetView>
  </sheetViews>
  <sheetFormatPr defaultRowHeight="14.25" x14ac:dyDescent="0.45"/>
  <sheetData>
    <row r="1" spans="3:10" x14ac:dyDescent="0.45">
      <c r="E1" t="s">
        <v>44</v>
      </c>
    </row>
    <row r="4" spans="3:10" x14ac:dyDescent="0.45">
      <c r="C4" s="10"/>
      <c r="D4" s="10"/>
      <c r="E4" s="10"/>
      <c r="F4" s="10"/>
      <c r="G4" s="10"/>
      <c r="H4" s="10"/>
      <c r="I4" s="10"/>
      <c r="J4" s="10"/>
    </row>
    <row r="5" spans="3:10" x14ac:dyDescent="0.45">
      <c r="C5" s="10"/>
      <c r="D5" s="10"/>
      <c r="E5" s="10" t="s">
        <v>45</v>
      </c>
      <c r="F5" s="10"/>
      <c r="G5" s="10"/>
      <c r="H5" s="10"/>
      <c r="I5" s="10"/>
      <c r="J5" s="10"/>
    </row>
    <row r="6" spans="3:10" x14ac:dyDescent="0.45">
      <c r="C6" s="10"/>
      <c r="D6" s="10"/>
      <c r="E6" s="10" t="s">
        <v>46</v>
      </c>
      <c r="F6" s="10"/>
      <c r="G6" s="10"/>
      <c r="H6" s="10"/>
      <c r="I6" s="10"/>
      <c r="J6" s="10"/>
    </row>
    <row r="7" spans="3:10" x14ac:dyDescent="0.45">
      <c r="C7" s="10"/>
      <c r="D7" s="10"/>
      <c r="E7" s="10" t="s">
        <v>47</v>
      </c>
      <c r="F7" s="10" t="s">
        <v>48</v>
      </c>
      <c r="G7" s="10" t="s">
        <v>49</v>
      </c>
      <c r="H7" s="10" t="s">
        <v>50</v>
      </c>
      <c r="I7" s="10" t="s">
        <v>51</v>
      </c>
      <c r="J7" s="10"/>
    </row>
    <row r="8" spans="3:10" x14ac:dyDescent="0.45">
      <c r="C8" s="10"/>
      <c r="D8" s="10" t="s">
        <v>30</v>
      </c>
      <c r="E8" s="10">
        <v>8</v>
      </c>
      <c r="F8" s="10">
        <v>4</v>
      </c>
      <c r="G8" s="10">
        <v>12</v>
      </c>
      <c r="H8" s="10">
        <v>6</v>
      </c>
      <c r="I8" s="10">
        <v>1</v>
      </c>
      <c r="J8" s="10"/>
    </row>
    <row r="9" spans="3:10" x14ac:dyDescent="0.45">
      <c r="C9" s="10" t="s">
        <v>53</v>
      </c>
      <c r="D9" s="10" t="s">
        <v>31</v>
      </c>
      <c r="E9" s="10">
        <v>0</v>
      </c>
      <c r="F9" s="10">
        <v>9</v>
      </c>
      <c r="G9" s="10">
        <v>5</v>
      </c>
      <c r="H9" s="10">
        <v>5</v>
      </c>
      <c r="I9" s="10">
        <v>4</v>
      </c>
      <c r="J9" s="10"/>
    </row>
    <row r="10" spans="3:10" x14ac:dyDescent="0.45">
      <c r="C10" s="10"/>
      <c r="D10" s="10" t="s">
        <v>32</v>
      </c>
      <c r="E10" s="10">
        <v>3</v>
      </c>
      <c r="F10" s="10">
        <v>8</v>
      </c>
      <c r="G10" s="10">
        <v>9</v>
      </c>
      <c r="H10" s="10">
        <v>2</v>
      </c>
      <c r="I10" s="10">
        <v>6</v>
      </c>
      <c r="J10" s="10"/>
    </row>
    <row r="11" spans="3:10" x14ac:dyDescent="0.45">
      <c r="C11" s="10"/>
      <c r="D11" s="10" t="s">
        <v>52</v>
      </c>
      <c r="E11" s="10">
        <v>4</v>
      </c>
      <c r="F11" s="10">
        <v>3</v>
      </c>
      <c r="G11" s="10">
        <v>1</v>
      </c>
      <c r="H11" s="10">
        <v>0</v>
      </c>
      <c r="I11" s="10">
        <v>3</v>
      </c>
      <c r="J11" s="10"/>
    </row>
    <row r="12" spans="3:10" x14ac:dyDescent="0.45">
      <c r="C12" s="10"/>
      <c r="D12" s="10" t="s">
        <v>54</v>
      </c>
      <c r="E12" s="10">
        <v>9</v>
      </c>
      <c r="F12" s="10">
        <v>5</v>
      </c>
      <c r="G12" s="10">
        <v>8</v>
      </c>
      <c r="H12" s="10">
        <v>9</v>
      </c>
      <c r="I12" s="10">
        <v>5</v>
      </c>
      <c r="J12" s="10"/>
    </row>
    <row r="13" spans="3:10" x14ac:dyDescent="0.45">
      <c r="C13" s="10"/>
      <c r="D13" s="10"/>
      <c r="E13" s="10"/>
      <c r="F13" s="10"/>
      <c r="G13" s="10"/>
      <c r="H13" s="10"/>
      <c r="I13" s="10"/>
      <c r="J13" s="10"/>
    </row>
    <row r="14" spans="3:10" x14ac:dyDescent="0.45">
      <c r="C14" s="10"/>
      <c r="D14" s="10"/>
      <c r="E14" s="10"/>
      <c r="F14" s="10"/>
      <c r="G14" s="10"/>
      <c r="H14" s="10"/>
      <c r="I14" s="10"/>
      <c r="J14" s="10"/>
    </row>
    <row r="16" spans="3:10" x14ac:dyDescent="0.45">
      <c r="C16" s="14"/>
    </row>
    <row r="17" spans="3:22" x14ac:dyDescent="0.45">
      <c r="C17" s="10"/>
      <c r="D17" s="13"/>
      <c r="E17" s="10"/>
      <c r="F17" s="10" t="s">
        <v>55</v>
      </c>
      <c r="G17" s="10"/>
      <c r="H17" s="10"/>
      <c r="I17" s="10"/>
      <c r="J17" s="10"/>
      <c r="K17" s="10"/>
      <c r="L17" s="10"/>
      <c r="M17" s="10"/>
    </row>
    <row r="18" spans="3:22" x14ac:dyDescent="0.45">
      <c r="C18" s="10"/>
      <c r="D18" s="13"/>
      <c r="E18" s="10" t="s">
        <v>47</v>
      </c>
      <c r="F18" s="10" t="s">
        <v>48</v>
      </c>
      <c r="G18" s="10" t="s">
        <v>49</v>
      </c>
      <c r="H18" s="10" t="s">
        <v>50</v>
      </c>
      <c r="I18" s="10" t="s">
        <v>58</v>
      </c>
      <c r="J18" s="10" t="s">
        <v>56</v>
      </c>
      <c r="K18" s="10"/>
      <c r="L18" s="10" t="s">
        <v>38</v>
      </c>
      <c r="M18" s="10"/>
    </row>
    <row r="19" spans="3:22" x14ac:dyDescent="0.45">
      <c r="C19" s="10"/>
      <c r="D19" s="13" t="s">
        <v>30</v>
      </c>
      <c r="E19" s="10">
        <v>0</v>
      </c>
      <c r="F19" s="10">
        <v>0</v>
      </c>
      <c r="G19" s="10">
        <v>0</v>
      </c>
      <c r="H19" s="10">
        <v>0</v>
      </c>
      <c r="I19" s="10">
        <v>1</v>
      </c>
      <c r="J19" s="10">
        <f>SUM(E19:I19)</f>
        <v>1</v>
      </c>
      <c r="K19" s="10" t="s">
        <v>59</v>
      </c>
      <c r="L19" s="10">
        <v>1</v>
      </c>
      <c r="M19" s="10"/>
    </row>
    <row r="20" spans="3:22" x14ac:dyDescent="0.45">
      <c r="C20" s="10"/>
      <c r="D20" s="13" t="s">
        <v>31</v>
      </c>
      <c r="E20" s="10">
        <v>1</v>
      </c>
      <c r="F20" s="10">
        <v>0</v>
      </c>
      <c r="G20" s="10">
        <v>0</v>
      </c>
      <c r="H20" s="10">
        <v>0</v>
      </c>
      <c r="I20" s="10">
        <v>0</v>
      </c>
      <c r="J20" s="10">
        <f t="shared" ref="J20:J23" si="0">SUM(E20:I20)</f>
        <v>1</v>
      </c>
      <c r="K20" s="10" t="s">
        <v>59</v>
      </c>
      <c r="L20" s="10">
        <v>1</v>
      </c>
      <c r="M20" s="10"/>
    </row>
    <row r="21" spans="3:22" x14ac:dyDescent="0.45">
      <c r="C21" s="10"/>
      <c r="D21" s="13" t="s">
        <v>32</v>
      </c>
      <c r="E21" s="10">
        <v>0</v>
      </c>
      <c r="F21" s="10">
        <v>0</v>
      </c>
      <c r="G21" s="10">
        <v>0</v>
      </c>
      <c r="H21" s="10">
        <v>1</v>
      </c>
      <c r="I21" s="10">
        <v>0</v>
      </c>
      <c r="J21" s="10">
        <f t="shared" si="0"/>
        <v>1</v>
      </c>
      <c r="K21" s="10" t="s">
        <v>59</v>
      </c>
      <c r="L21" s="10">
        <v>1</v>
      </c>
      <c r="M21" s="10"/>
    </row>
    <row r="22" spans="3:22" x14ac:dyDescent="0.45">
      <c r="C22" s="10"/>
      <c r="D22" s="13" t="s">
        <v>52</v>
      </c>
      <c r="E22" s="10">
        <v>0</v>
      </c>
      <c r="F22" s="10">
        <v>0</v>
      </c>
      <c r="G22" s="10">
        <v>1</v>
      </c>
      <c r="H22" s="10">
        <v>0</v>
      </c>
      <c r="I22" s="10">
        <v>0</v>
      </c>
      <c r="J22" s="10">
        <f t="shared" si="0"/>
        <v>1</v>
      </c>
      <c r="K22" s="10" t="s">
        <v>59</v>
      </c>
      <c r="L22" s="10">
        <v>1</v>
      </c>
      <c r="M22" s="10"/>
    </row>
    <row r="23" spans="3:22" x14ac:dyDescent="0.45">
      <c r="C23" s="10"/>
      <c r="D23" s="13" t="s">
        <v>54</v>
      </c>
      <c r="E23" s="10">
        <v>0</v>
      </c>
      <c r="F23" s="10">
        <v>1</v>
      </c>
      <c r="G23" s="10">
        <v>0</v>
      </c>
      <c r="H23" s="10">
        <v>0</v>
      </c>
      <c r="I23" s="10">
        <v>0</v>
      </c>
      <c r="J23" s="10">
        <f t="shared" si="0"/>
        <v>1</v>
      </c>
      <c r="K23" s="10" t="s">
        <v>59</v>
      </c>
      <c r="L23" s="10">
        <v>1</v>
      </c>
      <c r="M23" s="10"/>
    </row>
    <row r="24" spans="3:22" x14ac:dyDescent="0.45">
      <c r="C24" s="10"/>
      <c r="D24" s="13" t="s">
        <v>57</v>
      </c>
      <c r="E24" s="10">
        <f>SUM(E19:E23)</f>
        <v>1</v>
      </c>
      <c r="F24" s="10">
        <f t="shared" ref="F24:J24" si="1">SUM(F19:F23)</f>
        <v>1</v>
      </c>
      <c r="G24" s="10">
        <f t="shared" si="1"/>
        <v>1</v>
      </c>
      <c r="H24" s="10">
        <f t="shared" si="1"/>
        <v>1</v>
      </c>
      <c r="I24" s="10">
        <f t="shared" si="1"/>
        <v>1</v>
      </c>
      <c r="J24" s="10"/>
      <c r="K24" s="10"/>
      <c r="L24" s="10"/>
      <c r="M24" s="10"/>
      <c r="S24" t="s">
        <v>60</v>
      </c>
      <c r="V24">
        <f>SUMPRODUCT(E8:I12,E19:I23)</f>
        <v>9</v>
      </c>
    </row>
    <row r="25" spans="3:22" x14ac:dyDescent="0.45">
      <c r="C25" s="10"/>
      <c r="D25" s="13"/>
      <c r="E25" s="10" t="s">
        <v>59</v>
      </c>
      <c r="F25" s="10" t="s">
        <v>59</v>
      </c>
      <c r="G25" s="10" t="s">
        <v>59</v>
      </c>
      <c r="H25" s="10" t="s">
        <v>59</v>
      </c>
      <c r="I25" s="10" t="s">
        <v>59</v>
      </c>
      <c r="J25" s="10"/>
      <c r="K25" s="10"/>
      <c r="L25" s="10"/>
      <c r="M25" s="10"/>
    </row>
    <row r="26" spans="3:22" x14ac:dyDescent="0.45">
      <c r="C26" s="10"/>
      <c r="D26" s="13" t="s">
        <v>43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/>
      <c r="K26" s="10"/>
      <c r="L26" s="10"/>
      <c r="M26" s="10"/>
    </row>
    <row r="27" spans="3:22" x14ac:dyDescent="0.45">
      <c r="C27" s="10"/>
      <c r="D27" s="13"/>
      <c r="E27" s="10"/>
      <c r="F27" s="10"/>
      <c r="G27" s="10"/>
      <c r="H27" s="10"/>
      <c r="I27" s="10"/>
      <c r="J27" s="10"/>
      <c r="K27" s="10"/>
      <c r="L27" s="10"/>
      <c r="M27" s="10"/>
    </row>
    <row r="28" spans="3:22" x14ac:dyDescent="0.45">
      <c r="C28" s="10"/>
      <c r="D28" s="13"/>
      <c r="E28" s="10"/>
      <c r="F28" s="10"/>
      <c r="G28" s="10"/>
      <c r="H28" s="10"/>
      <c r="I28" s="10"/>
      <c r="J28" s="10"/>
      <c r="K28" s="10"/>
      <c r="L28" s="10"/>
      <c r="M28" s="10"/>
    </row>
    <row r="29" spans="3:22" x14ac:dyDescent="0.45">
      <c r="C29" s="10"/>
      <c r="D29" s="13"/>
      <c r="E29" s="10"/>
      <c r="F29" s="10"/>
      <c r="G29" s="10"/>
      <c r="H29" s="10"/>
      <c r="I29" s="10"/>
      <c r="J29" s="10"/>
      <c r="K29" s="10"/>
      <c r="L29" s="10"/>
      <c r="M29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MOULI CHAKRABORTY</dc:creator>
  <cp:lastModifiedBy>MOULI CHAKRABORTY</cp:lastModifiedBy>
  <cp:lastPrinted>2024-05-06T10:32:51Z</cp:lastPrinted>
  <dcterms:created xsi:type="dcterms:W3CDTF">2024-04-18T10:19:28Z</dcterms:created>
  <dcterms:modified xsi:type="dcterms:W3CDTF">2024-05-06T10:36:27Z</dcterms:modified>
</cp:coreProperties>
</file>