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jeet\Desktop\"/>
    </mc:Choice>
  </mc:AlternateContent>
  <xr:revisionPtr revIDLastSave="0" documentId="8_{677BC579-DAE2-4FF0-A80C-625357BE5AF8}" xr6:coauthVersionLast="47" xr6:coauthVersionMax="47" xr10:uidLastSave="{00000000-0000-0000-0000-000000000000}"/>
  <bookViews>
    <workbookView xWindow="4092" yWindow="2172" windowWidth="16632" windowHeight="10788" activeTab="2" xr2:uid="{B78593BE-900B-4FC3-BB6F-EBE040CA3D87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Sheet1!$B$12:$B$13</definedName>
    <definedName name="solver_adj" localSheetId="1" hidden="1">Sheet2!$B$8:$B$9</definedName>
    <definedName name="solver_adj" localSheetId="2" hidden="1">Sheet3!$L$12:$N$15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Sheet1!$B$19</definedName>
    <definedName name="solver_lhs1" localSheetId="1" hidden="1">Sheet2!$B$14</definedName>
    <definedName name="solver_lhs1" localSheetId="2" hidden="1">Sheet3!$L$16:$N$16</definedName>
    <definedName name="solver_lhs2" localSheetId="0" hidden="1">Sheet1!$B$20</definedName>
    <definedName name="solver_lhs2" localSheetId="1" hidden="1">Sheet2!$B$15</definedName>
    <definedName name="solver_lhs2" localSheetId="2" hidden="1">Sheet3!$O$12:$O$15</definedName>
    <definedName name="solver_lhs3" localSheetId="0" hidden="1">Sheet1!$B$21</definedName>
    <definedName name="solver_lhs3" localSheetId="1" hidden="1">Sheet2!$B$16</definedName>
    <definedName name="solver_lhs3" localSheetId="2" hidden="1">Sheet3!$F$12:$F$15</definedName>
    <definedName name="solver_lhs4" localSheetId="0" hidden="1">Sheet1!$B$22</definedName>
    <definedName name="solver_lhs4" localSheetId="1" hidden="1">Sheet2!$B$17</definedName>
    <definedName name="solver_lhs5" localSheetId="0" hidden="1">Sheet1!$B$23</definedName>
    <definedName name="solver_lhs6" localSheetId="0" hidden="1">Sheet1!$B$24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4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Sheet1!$B$15</definedName>
    <definedName name="solver_opt" localSheetId="1" hidden="1">Sheet2!$B$11</definedName>
    <definedName name="solver_opt" localSheetId="2" hidden="1">Sheet3!$M$21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1</definedName>
    <definedName name="solver_rel1" localSheetId="2" hidden="1">2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3" localSheetId="0" hidden="1">1</definedName>
    <definedName name="solver_rel3" localSheetId="1" hidden="1">3</definedName>
    <definedName name="solver_rel3" localSheetId="2" hidden="1">2</definedName>
    <definedName name="solver_rel4" localSheetId="0" hidden="1">1</definedName>
    <definedName name="solver_rel4" localSheetId="1" hidden="1">3</definedName>
    <definedName name="solver_rel5" localSheetId="0" hidden="1">3</definedName>
    <definedName name="solver_rel6" localSheetId="0" hidden="1">3</definedName>
    <definedName name="solver_rhs1" localSheetId="0" hidden="1">Sheet1!$D$19</definedName>
    <definedName name="solver_rhs1" localSheetId="1" hidden="1">Sheet2!$D$14</definedName>
    <definedName name="solver_rhs1" localSheetId="2" hidden="1">Sheet3!$L$18:$N$18</definedName>
    <definedName name="solver_rhs2" localSheetId="0" hidden="1">Sheet1!$D$20</definedName>
    <definedName name="solver_rhs2" localSheetId="1" hidden="1">Sheet2!$D$15</definedName>
    <definedName name="solver_rhs2" localSheetId="2" hidden="1">Sheet3!$Q$12:$Q$15</definedName>
    <definedName name="solver_rhs3" localSheetId="0" hidden="1">Sheet1!$D$21</definedName>
    <definedName name="solver_rhs3" localSheetId="1" hidden="1">Sheet2!$D$16</definedName>
    <definedName name="solver_rhs3" localSheetId="2" hidden="1">Sheet3!$H$12:$H$15</definedName>
    <definedName name="solver_rhs4" localSheetId="0" hidden="1">Sheet1!$D$22</definedName>
    <definedName name="solver_rhs4" localSheetId="1" hidden="1">Sheet2!$D$17</definedName>
    <definedName name="solver_rhs5" localSheetId="0" hidden="1">Sheet1!$D$23</definedName>
    <definedName name="solver_rhs6" localSheetId="0" hidden="1">Sheet1!$D$24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3" l="1"/>
  <c r="N16" i="3"/>
  <c r="M16" i="3"/>
  <c r="L16" i="3"/>
  <c r="O15" i="3"/>
  <c r="O14" i="3"/>
  <c r="O13" i="3"/>
  <c r="O12" i="3"/>
  <c r="D21" i="3"/>
  <c r="F13" i="3"/>
  <c r="F14" i="3"/>
  <c r="F15" i="3"/>
  <c r="D16" i="3"/>
  <c r="E16" i="3"/>
  <c r="C16" i="3"/>
  <c r="F12" i="3"/>
  <c r="B17" i="2"/>
  <c r="B16" i="2"/>
  <c r="B15" i="2"/>
  <c r="B14" i="2"/>
  <c r="B11" i="2"/>
  <c r="H22" i="1"/>
  <c r="H21" i="1"/>
  <c r="H20" i="1"/>
  <c r="H19" i="1"/>
  <c r="H14" i="1"/>
  <c r="B24" i="1"/>
  <c r="B23" i="1"/>
  <c r="B22" i="1"/>
  <c r="B21" i="1"/>
  <c r="B20" i="1"/>
  <c r="B19" i="1"/>
  <c r="B15" i="1"/>
</calcChain>
</file>

<file path=xl/sharedStrings.xml><?xml version="1.0" encoding="utf-8"?>
<sst xmlns="http://schemas.openxmlformats.org/spreadsheetml/2006/main" count="108" uniqueCount="46">
  <si>
    <t>Max  z = 120x + 100y</t>
  </si>
  <si>
    <t>Constraints</t>
  </si>
  <si>
    <t>x</t>
  </si>
  <si>
    <t>&gt;=</t>
  </si>
  <si>
    <t>y</t>
  </si>
  <si>
    <t>1000x + 1200y &lt;= 15000</t>
  </si>
  <si>
    <t>4x + 5y &lt;= 40</t>
  </si>
  <si>
    <t>x,y &gt; = 0</t>
  </si>
  <si>
    <t>==================================</t>
  </si>
  <si>
    <t>z</t>
  </si>
  <si>
    <t>Obj</t>
  </si>
  <si>
    <t>constraints</t>
  </si>
  <si>
    <t xml:space="preserve">&lt;= </t>
  </si>
  <si>
    <t>&lt;=</t>
  </si>
  <si>
    <t>SIMPLEX TABLE</t>
  </si>
  <si>
    <t>x1+2x2</t>
  </si>
  <si>
    <t>4x1+3x2</t>
  </si>
  <si>
    <t>x1, x2</t>
  </si>
  <si>
    <t>=====================================</t>
  </si>
  <si>
    <t>obj</t>
  </si>
  <si>
    <t>Max z = 7x1 +5x2</t>
  </si>
  <si>
    <t>x2</t>
  </si>
  <si>
    <t>x1</t>
  </si>
  <si>
    <t>max z = 9x+8y</t>
  </si>
  <si>
    <t>4x+3y&lt;=30</t>
  </si>
  <si>
    <t>2x+3y&lt;=18</t>
  </si>
  <si>
    <t>x,y&gt;=0</t>
  </si>
  <si>
    <t>simplex table</t>
  </si>
  <si>
    <t>objective function</t>
  </si>
  <si>
    <t>CONSTRAINTS</t>
  </si>
  <si>
    <t>W1</t>
  </si>
  <si>
    <t>W2</t>
  </si>
  <si>
    <t>W3</t>
  </si>
  <si>
    <t>F1</t>
  </si>
  <si>
    <t>F2</t>
  </si>
  <si>
    <t>F3</t>
  </si>
  <si>
    <t>F4</t>
  </si>
  <si>
    <t xml:space="preserve">Demand </t>
  </si>
  <si>
    <t>Supply</t>
  </si>
  <si>
    <t>Objective Function</t>
  </si>
  <si>
    <t>column sum</t>
  </si>
  <si>
    <t>sign</t>
  </si>
  <si>
    <t>Demand</t>
  </si>
  <si>
    <t xml:space="preserve">SIMPLEX TABLE </t>
  </si>
  <si>
    <t>TRANSPORTATION PROBLEM     ( MIN)</t>
  </si>
  <si>
    <t>TRANSPORTATION PROBLEM     (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</si>
</sst>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2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E135-C726-4A6E-AB02-27D10B4F3945}">
  <dimension ref="A1:J24"/>
  <sheetViews>
    <sheetView zoomScale="131" workbookViewId="0">
      <selection activeCell="H23" sqref="H23"/>
    </sheetView>
  </sheetViews>
  <sheetFormatPr defaultRowHeight="14.4" x14ac:dyDescent="0.3"/>
  <sheetData>
    <row r="1" spans="1:9" x14ac:dyDescent="0.3">
      <c r="A1" t="s">
        <v>0</v>
      </c>
      <c r="G1" t="s">
        <v>20</v>
      </c>
    </row>
    <row r="3" spans="1:9" x14ac:dyDescent="0.3">
      <c r="A3" t="s">
        <v>1</v>
      </c>
      <c r="G3" t="s">
        <v>1</v>
      </c>
    </row>
    <row r="4" spans="1:9" x14ac:dyDescent="0.3">
      <c r="A4" t="s">
        <v>2</v>
      </c>
      <c r="B4" t="s">
        <v>3</v>
      </c>
      <c r="C4">
        <v>3</v>
      </c>
      <c r="G4" t="s">
        <v>15</v>
      </c>
      <c r="H4" t="s">
        <v>13</v>
      </c>
      <c r="I4">
        <v>6</v>
      </c>
    </row>
    <row r="5" spans="1:9" x14ac:dyDescent="0.3">
      <c r="A5" t="s">
        <v>4</v>
      </c>
      <c r="B5" t="s">
        <v>3</v>
      </c>
      <c r="C5">
        <v>1</v>
      </c>
      <c r="G5" t="s">
        <v>16</v>
      </c>
      <c r="H5" t="s">
        <v>13</v>
      </c>
      <c r="I5">
        <v>12</v>
      </c>
    </row>
    <row r="6" spans="1:9" x14ac:dyDescent="0.3">
      <c r="A6" t="s">
        <v>5</v>
      </c>
      <c r="G6" t="s">
        <v>17</v>
      </c>
      <c r="H6" t="s">
        <v>3</v>
      </c>
      <c r="I6">
        <v>0</v>
      </c>
    </row>
    <row r="7" spans="1:9" x14ac:dyDescent="0.3">
      <c r="A7" t="s">
        <v>6</v>
      </c>
    </row>
    <row r="8" spans="1:9" x14ac:dyDescent="0.3">
      <c r="A8" t="s">
        <v>7</v>
      </c>
      <c r="G8" s="1" t="s">
        <v>18</v>
      </c>
    </row>
    <row r="9" spans="1:9" x14ac:dyDescent="0.3">
      <c r="A9" s="1" t="s">
        <v>8</v>
      </c>
    </row>
    <row r="10" spans="1:9" x14ac:dyDescent="0.3">
      <c r="G10" t="s">
        <v>14</v>
      </c>
    </row>
    <row r="11" spans="1:9" x14ac:dyDescent="0.3">
      <c r="A11" s="13" t="s">
        <v>14</v>
      </c>
      <c r="B11" s="13"/>
      <c r="G11" t="s">
        <v>22</v>
      </c>
      <c r="H11">
        <v>0</v>
      </c>
    </row>
    <row r="12" spans="1:9" x14ac:dyDescent="0.3">
      <c r="A12" s="10" t="s">
        <v>2</v>
      </c>
      <c r="B12" s="10">
        <v>8.75</v>
      </c>
      <c r="G12" t="s">
        <v>21</v>
      </c>
      <c r="H12">
        <v>0</v>
      </c>
    </row>
    <row r="13" spans="1:9" x14ac:dyDescent="0.3">
      <c r="A13" s="10" t="s">
        <v>4</v>
      </c>
      <c r="B13" s="10">
        <v>1</v>
      </c>
      <c r="G13" t="s">
        <v>19</v>
      </c>
    </row>
    <row r="14" spans="1:9" x14ac:dyDescent="0.3">
      <c r="A14" t="s">
        <v>10</v>
      </c>
      <c r="G14" t="s">
        <v>9</v>
      </c>
      <c r="H14">
        <f>7*H11 +5*H12</f>
        <v>0</v>
      </c>
    </row>
    <row r="15" spans="1:9" x14ac:dyDescent="0.3">
      <c r="A15" s="10" t="s">
        <v>9</v>
      </c>
      <c r="B15" s="10">
        <f>120*B12 +100*B13</f>
        <v>1150</v>
      </c>
    </row>
    <row r="16" spans="1:9" ht="15" thickBot="1" x14ac:dyDescent="0.35"/>
    <row r="17" spans="1:10" x14ac:dyDescent="0.3">
      <c r="A17" s="2" t="s">
        <v>11</v>
      </c>
      <c r="B17" s="3"/>
      <c r="C17" s="3"/>
      <c r="D17" s="4"/>
      <c r="G17" t="s">
        <v>1</v>
      </c>
    </row>
    <row r="18" spans="1:10" x14ac:dyDescent="0.3">
      <c r="A18" s="5"/>
      <c r="D18" s="6"/>
    </row>
    <row r="19" spans="1:10" x14ac:dyDescent="0.3">
      <c r="A19" s="5">
        <v>1</v>
      </c>
      <c r="B19">
        <f>B12</f>
        <v>8.75</v>
      </c>
      <c r="C19" t="s">
        <v>3</v>
      </c>
      <c r="D19" s="6">
        <v>3</v>
      </c>
      <c r="G19">
        <v>1</v>
      </c>
      <c r="H19">
        <f>H11 + 2*H12</f>
        <v>0</v>
      </c>
      <c r="I19" t="s">
        <v>13</v>
      </c>
      <c r="J19">
        <v>6</v>
      </c>
    </row>
    <row r="20" spans="1:10" x14ac:dyDescent="0.3">
      <c r="A20" s="5">
        <v>2</v>
      </c>
      <c r="B20">
        <f>B13</f>
        <v>1</v>
      </c>
      <c r="C20" t="s">
        <v>3</v>
      </c>
      <c r="D20" s="6">
        <v>1</v>
      </c>
      <c r="G20">
        <v>2</v>
      </c>
      <c r="H20">
        <f>4*H11+3*H12</f>
        <v>0</v>
      </c>
      <c r="I20" t="s">
        <v>13</v>
      </c>
      <c r="J20">
        <v>12</v>
      </c>
    </row>
    <row r="21" spans="1:10" x14ac:dyDescent="0.3">
      <c r="A21" s="5">
        <v>3</v>
      </c>
      <c r="B21">
        <f>1000*B12 +1200*B13</f>
        <v>9950</v>
      </c>
      <c r="C21" t="s">
        <v>12</v>
      </c>
      <c r="D21" s="6">
        <v>15000</v>
      </c>
      <c r="G21">
        <v>3</v>
      </c>
      <c r="H21">
        <f>X1</f>
        <v>0</v>
      </c>
      <c r="I21" t="s">
        <v>3</v>
      </c>
      <c r="J21">
        <v>0</v>
      </c>
    </row>
    <row r="22" spans="1:10" x14ac:dyDescent="0.3">
      <c r="A22" s="5">
        <v>4</v>
      </c>
      <c r="B22">
        <f>4*B12 + 5*B13</f>
        <v>40</v>
      </c>
      <c r="C22" t="s">
        <v>13</v>
      </c>
      <c r="D22" s="6">
        <v>40</v>
      </c>
      <c r="G22">
        <v>4</v>
      </c>
      <c r="H22">
        <f>X2</f>
        <v>0</v>
      </c>
      <c r="I22" t="s">
        <v>3</v>
      </c>
      <c r="J22">
        <v>0</v>
      </c>
    </row>
    <row r="23" spans="1:10" x14ac:dyDescent="0.3">
      <c r="A23" s="5">
        <v>5</v>
      </c>
      <c r="B23">
        <f>B12</f>
        <v>8.75</v>
      </c>
      <c r="C23" t="s">
        <v>3</v>
      </c>
      <c r="D23" s="6">
        <v>0</v>
      </c>
    </row>
    <row r="24" spans="1:10" ht="15" thickBot="1" x14ac:dyDescent="0.35">
      <c r="A24" s="7">
        <v>6</v>
      </c>
      <c r="B24" s="8">
        <f>B13</f>
        <v>1</v>
      </c>
      <c r="C24" s="8" t="s">
        <v>3</v>
      </c>
      <c r="D24" s="9">
        <v>0</v>
      </c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9601-B4F9-486B-BA13-917D21D0A5B0}">
  <dimension ref="A1:P17"/>
  <sheetViews>
    <sheetView workbookViewId="0">
      <selection activeCell="F20" sqref="F20"/>
    </sheetView>
  </sheetViews>
  <sheetFormatPr defaultRowHeight="14.4" x14ac:dyDescent="0.3"/>
  <sheetData>
    <row r="1" spans="1:16" x14ac:dyDescent="0.3">
      <c r="A1" t="s">
        <v>23</v>
      </c>
      <c r="I1" s="14" t="s">
        <v>43</v>
      </c>
      <c r="J1" s="15"/>
      <c r="K1" s="15"/>
      <c r="L1" s="15"/>
      <c r="M1" s="15"/>
      <c r="N1" s="15"/>
      <c r="O1" s="15"/>
      <c r="P1" s="15"/>
    </row>
    <row r="2" spans="1:16" x14ac:dyDescent="0.3">
      <c r="A2" t="s">
        <v>11</v>
      </c>
      <c r="I2" s="15"/>
      <c r="J2" s="15"/>
      <c r="K2" s="15"/>
      <c r="L2" s="15"/>
      <c r="M2" s="15"/>
      <c r="N2" s="15"/>
      <c r="O2" s="15"/>
      <c r="P2" s="15"/>
    </row>
    <row r="3" spans="1:16" x14ac:dyDescent="0.3">
      <c r="A3" t="s">
        <v>24</v>
      </c>
      <c r="I3" s="15"/>
      <c r="J3" s="15"/>
      <c r="K3" s="15"/>
      <c r="L3" s="15"/>
      <c r="M3" s="15"/>
      <c r="N3" s="15"/>
      <c r="O3" s="15"/>
      <c r="P3" s="15"/>
    </row>
    <row r="4" spans="1:16" x14ac:dyDescent="0.3">
      <c r="A4" t="s">
        <v>25</v>
      </c>
    </row>
    <row r="5" spans="1:16" x14ac:dyDescent="0.3">
      <c r="A5" t="s">
        <v>26</v>
      </c>
    </row>
    <row r="7" spans="1:16" x14ac:dyDescent="0.3">
      <c r="A7" s="10" t="s">
        <v>27</v>
      </c>
      <c r="B7" s="10"/>
    </row>
    <row r="8" spans="1:16" x14ac:dyDescent="0.3">
      <c r="A8" s="10" t="s">
        <v>2</v>
      </c>
      <c r="B8" s="10">
        <v>6</v>
      </c>
    </row>
    <row r="9" spans="1:16" x14ac:dyDescent="0.3">
      <c r="A9" s="10" t="s">
        <v>4</v>
      </c>
      <c r="B9" s="10">
        <v>2</v>
      </c>
    </row>
    <row r="10" spans="1:16" x14ac:dyDescent="0.3">
      <c r="A10" s="10" t="s">
        <v>28</v>
      </c>
      <c r="B10" s="10"/>
    </row>
    <row r="11" spans="1:16" x14ac:dyDescent="0.3">
      <c r="A11" s="10" t="s">
        <v>9</v>
      </c>
      <c r="B11" s="10">
        <f xml:space="preserve"> 9*B8 + 8*B9</f>
        <v>70</v>
      </c>
    </row>
    <row r="13" spans="1:16" x14ac:dyDescent="0.3">
      <c r="A13" s="10" t="s">
        <v>29</v>
      </c>
      <c r="B13" s="10"/>
      <c r="C13" s="10"/>
      <c r="D13" s="10"/>
    </row>
    <row r="14" spans="1:16" x14ac:dyDescent="0.3">
      <c r="A14" s="10">
        <v>1</v>
      </c>
      <c r="B14" s="10">
        <f>4 *B8 + 3*B9</f>
        <v>30</v>
      </c>
      <c r="C14" s="10" t="s">
        <v>13</v>
      </c>
      <c r="D14" s="10">
        <v>30</v>
      </c>
    </row>
    <row r="15" spans="1:16" x14ac:dyDescent="0.3">
      <c r="A15" s="10">
        <v>2</v>
      </c>
      <c r="B15" s="10">
        <f>2*B8+ 3*B9</f>
        <v>18</v>
      </c>
      <c r="C15" s="10" t="s">
        <v>13</v>
      </c>
      <c r="D15" s="10">
        <v>18</v>
      </c>
    </row>
    <row r="16" spans="1:16" x14ac:dyDescent="0.3">
      <c r="A16" s="10">
        <v>3</v>
      </c>
      <c r="B16" s="10">
        <f>1*B8</f>
        <v>6</v>
      </c>
      <c r="C16" s="10" t="s">
        <v>3</v>
      </c>
      <c r="D16" s="10">
        <v>0</v>
      </c>
    </row>
    <row r="17" spans="1:4" x14ac:dyDescent="0.3">
      <c r="A17" s="10">
        <v>4</v>
      </c>
      <c r="B17" s="10">
        <f>1*B9</f>
        <v>2</v>
      </c>
      <c r="C17" s="10" t="s">
        <v>3</v>
      </c>
      <c r="D17" s="10">
        <v>0</v>
      </c>
    </row>
  </sheetData>
  <mergeCells count="1">
    <mergeCell ref="I1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09EE-9A4D-4D9C-BE91-A229C41FF6F5}">
  <dimension ref="A1:Q21"/>
  <sheetViews>
    <sheetView tabSelected="1" topLeftCell="I1" zoomScale="168" workbookViewId="0">
      <selection activeCell="K10" sqref="K10"/>
    </sheetView>
  </sheetViews>
  <sheetFormatPr defaultRowHeight="14.4" x14ac:dyDescent="0.3"/>
  <sheetData>
    <row r="1" spans="1:17" ht="36.6" x14ac:dyDescent="0.7">
      <c r="A1" s="12" t="s">
        <v>44</v>
      </c>
    </row>
    <row r="3" spans="1:17" x14ac:dyDescent="0.3">
      <c r="B3" s="10"/>
      <c r="C3" s="10" t="s">
        <v>30</v>
      </c>
      <c r="D3" s="10" t="s">
        <v>31</v>
      </c>
      <c r="E3" s="10" t="s">
        <v>32</v>
      </c>
      <c r="F3" s="10" t="s">
        <v>38</v>
      </c>
    </row>
    <row r="4" spans="1:17" x14ac:dyDescent="0.3">
      <c r="B4" s="10" t="s">
        <v>33</v>
      </c>
      <c r="C4" s="10">
        <v>2</v>
      </c>
      <c r="D4" s="10">
        <v>7</v>
      </c>
      <c r="E4" s="10">
        <v>4</v>
      </c>
      <c r="F4" s="10">
        <v>5</v>
      </c>
    </row>
    <row r="5" spans="1:17" x14ac:dyDescent="0.3">
      <c r="B5" s="10" t="s">
        <v>34</v>
      </c>
      <c r="C5" s="10">
        <v>3</v>
      </c>
      <c r="D5" s="10">
        <v>3</v>
      </c>
      <c r="E5" s="10">
        <v>1</v>
      </c>
      <c r="F5" s="10">
        <v>8</v>
      </c>
    </row>
    <row r="6" spans="1:17" x14ac:dyDescent="0.3">
      <c r="B6" s="10" t="s">
        <v>35</v>
      </c>
      <c r="C6" s="10">
        <v>5</v>
      </c>
      <c r="D6" s="10">
        <v>5</v>
      </c>
      <c r="E6" s="10">
        <v>4</v>
      </c>
      <c r="F6" s="10">
        <v>7</v>
      </c>
    </row>
    <row r="7" spans="1:17" x14ac:dyDescent="0.3">
      <c r="B7" s="10" t="s">
        <v>36</v>
      </c>
      <c r="C7" s="10">
        <v>1</v>
      </c>
      <c r="D7" s="10">
        <v>6</v>
      </c>
      <c r="E7" s="10">
        <v>2</v>
      </c>
      <c r="F7" s="10">
        <v>14</v>
      </c>
    </row>
    <row r="8" spans="1:17" x14ac:dyDescent="0.3">
      <c r="B8" s="10" t="s">
        <v>37</v>
      </c>
      <c r="C8" s="10">
        <v>7</v>
      </c>
      <c r="D8" s="10">
        <v>9</v>
      </c>
      <c r="E8" s="10">
        <v>18</v>
      </c>
      <c r="F8" s="10"/>
    </row>
    <row r="9" spans="1:17" ht="36.6" x14ac:dyDescent="0.7">
      <c r="K9" s="12" t="s">
        <v>45</v>
      </c>
    </row>
    <row r="11" spans="1:17" x14ac:dyDescent="0.3">
      <c r="B11" s="10"/>
      <c r="C11" s="10" t="s">
        <v>30</v>
      </c>
      <c r="D11" s="10" t="s">
        <v>31</v>
      </c>
      <c r="E11" s="10" t="s">
        <v>32</v>
      </c>
      <c r="F11" s="10"/>
      <c r="G11" s="11" t="s">
        <v>41</v>
      </c>
      <c r="H11" s="10" t="s">
        <v>38</v>
      </c>
      <c r="K11" s="10"/>
      <c r="L11" s="10" t="s">
        <v>30</v>
      </c>
      <c r="M11" s="10" t="s">
        <v>31</v>
      </c>
      <c r="N11" s="10" t="s">
        <v>32</v>
      </c>
      <c r="O11" s="10"/>
      <c r="P11" s="11" t="s">
        <v>41</v>
      </c>
      <c r="Q11" s="10" t="s">
        <v>38</v>
      </c>
    </row>
    <row r="12" spans="1:17" x14ac:dyDescent="0.3">
      <c r="B12" s="10" t="s">
        <v>33</v>
      </c>
      <c r="C12" s="10">
        <v>5</v>
      </c>
      <c r="D12" s="10">
        <v>0</v>
      </c>
      <c r="E12" s="10">
        <v>0</v>
      </c>
      <c r="F12" s="10">
        <f>SUM(C12:E12)</f>
        <v>5</v>
      </c>
      <c r="G12" t="s">
        <v>13</v>
      </c>
      <c r="H12" s="10">
        <v>5</v>
      </c>
      <c r="K12" s="10" t="s">
        <v>33</v>
      </c>
      <c r="L12" s="10">
        <v>0</v>
      </c>
      <c r="M12" s="10">
        <v>1</v>
      </c>
      <c r="N12" s="10">
        <v>4</v>
      </c>
      <c r="O12" s="10">
        <f>SUM(L12:N12)</f>
        <v>5</v>
      </c>
      <c r="P12" t="s">
        <v>13</v>
      </c>
      <c r="Q12" s="10">
        <v>5</v>
      </c>
    </row>
    <row r="13" spans="1:17" x14ac:dyDescent="0.3">
      <c r="B13" s="10" t="s">
        <v>34</v>
      </c>
      <c r="C13" s="10">
        <v>0</v>
      </c>
      <c r="D13" s="10">
        <v>2</v>
      </c>
      <c r="E13" s="10">
        <v>6</v>
      </c>
      <c r="F13" s="10">
        <f>SUM(C13:E13)</f>
        <v>8</v>
      </c>
      <c r="G13" t="s">
        <v>13</v>
      </c>
      <c r="H13" s="10">
        <v>8</v>
      </c>
      <c r="K13" s="10" t="s">
        <v>34</v>
      </c>
      <c r="L13" s="10">
        <v>0</v>
      </c>
      <c r="M13" s="10">
        <v>8</v>
      </c>
      <c r="N13" s="10">
        <v>0</v>
      </c>
      <c r="O13" s="10">
        <f>SUM(L13:N13)</f>
        <v>8</v>
      </c>
      <c r="P13" t="s">
        <v>13</v>
      </c>
      <c r="Q13" s="10">
        <v>8</v>
      </c>
    </row>
    <row r="14" spans="1:17" x14ac:dyDescent="0.3">
      <c r="B14" s="10" t="s">
        <v>35</v>
      </c>
      <c r="C14" s="10">
        <v>0</v>
      </c>
      <c r="D14" s="10">
        <v>7</v>
      </c>
      <c r="E14" s="10">
        <v>0</v>
      </c>
      <c r="F14" s="10">
        <f>SUM(C14:E14)</f>
        <v>7</v>
      </c>
      <c r="G14" t="s">
        <v>13</v>
      </c>
      <c r="H14" s="10">
        <v>7</v>
      </c>
      <c r="K14" s="10" t="s">
        <v>35</v>
      </c>
      <c r="L14" s="10">
        <v>7</v>
      </c>
      <c r="M14" s="10">
        <v>0</v>
      </c>
      <c r="N14" s="10">
        <v>0</v>
      </c>
      <c r="O14" s="10">
        <f>SUM(L14:N14)</f>
        <v>7</v>
      </c>
      <c r="P14" t="s">
        <v>13</v>
      </c>
      <c r="Q14" s="10">
        <v>7</v>
      </c>
    </row>
    <row r="15" spans="1:17" x14ac:dyDescent="0.3">
      <c r="B15" s="10" t="s">
        <v>36</v>
      </c>
      <c r="C15" s="10">
        <v>2</v>
      </c>
      <c r="D15" s="10">
        <v>0</v>
      </c>
      <c r="E15" s="10">
        <v>12</v>
      </c>
      <c r="F15" s="10">
        <f>SUM(C15:E15)</f>
        <v>14</v>
      </c>
      <c r="G15" t="s">
        <v>13</v>
      </c>
      <c r="H15" s="10">
        <v>14</v>
      </c>
      <c r="K15" s="10" t="s">
        <v>36</v>
      </c>
      <c r="L15" s="10">
        <v>0</v>
      </c>
      <c r="M15" s="10">
        <v>0</v>
      </c>
      <c r="N15" s="10">
        <v>14</v>
      </c>
      <c r="O15" s="10">
        <f>SUM(L15:N15)</f>
        <v>14</v>
      </c>
      <c r="P15" t="s">
        <v>13</v>
      </c>
      <c r="Q15" s="10">
        <v>14</v>
      </c>
    </row>
    <row r="16" spans="1:17" x14ac:dyDescent="0.3">
      <c r="B16" s="10" t="s">
        <v>40</v>
      </c>
      <c r="C16" s="10">
        <f>SUM(C12:C15)</f>
        <v>7</v>
      </c>
      <c r="D16" s="10">
        <f>SUM(D12:D15)</f>
        <v>9</v>
      </c>
      <c r="E16" s="10">
        <f>SUM(E12:E15)</f>
        <v>18</v>
      </c>
      <c r="F16" s="10"/>
      <c r="K16" s="10" t="s">
        <v>40</v>
      </c>
      <c r="L16" s="10">
        <f>SUM(L12:L15)</f>
        <v>7</v>
      </c>
      <c r="M16" s="10">
        <f>SUM(M12:M15)</f>
        <v>9</v>
      </c>
      <c r="N16" s="10">
        <f>SUM(N12:N15)</f>
        <v>18</v>
      </c>
      <c r="O16" s="10"/>
    </row>
    <row r="17" spans="2:15" x14ac:dyDescent="0.3">
      <c r="B17" s="11" t="s">
        <v>41</v>
      </c>
      <c r="C17" t="s">
        <v>3</v>
      </c>
      <c r="D17" t="s">
        <v>3</v>
      </c>
      <c r="E17" t="s">
        <v>3</v>
      </c>
      <c r="K17" s="11" t="s">
        <v>41</v>
      </c>
      <c r="L17" t="s">
        <v>3</v>
      </c>
      <c r="M17" t="s">
        <v>3</v>
      </c>
      <c r="N17" t="s">
        <v>3</v>
      </c>
    </row>
    <row r="18" spans="2:15" x14ac:dyDescent="0.3">
      <c r="B18" s="11" t="s">
        <v>42</v>
      </c>
      <c r="C18" s="10">
        <v>7</v>
      </c>
      <c r="D18" s="10">
        <v>9</v>
      </c>
      <c r="E18" s="10">
        <v>18</v>
      </c>
      <c r="F18" s="10"/>
      <c r="K18" s="11" t="s">
        <v>42</v>
      </c>
      <c r="L18" s="10">
        <v>7</v>
      </c>
      <c r="M18" s="10">
        <v>9</v>
      </c>
      <c r="N18" s="10">
        <v>18</v>
      </c>
      <c r="O18" s="10"/>
    </row>
    <row r="21" spans="2:15" x14ac:dyDescent="0.3">
      <c r="B21" t="s">
        <v>39</v>
      </c>
      <c r="D21">
        <f>SUMPRODUCT(C4:E7,C12:E15)</f>
        <v>83</v>
      </c>
      <c r="K21" t="s">
        <v>39</v>
      </c>
      <c r="M21">
        <f>SUMPRODUCT(C4:E7,L12:N15)</f>
        <v>110</v>
      </c>
    </row>
  </sheetData>
  <scenarios current="0">
    <scenario name="1" count="12" user="MOULI CHAKRABORTY" comment="Created by MOULI CHAKRABORTY on 4/22/2024">
      <inputCells r="C12" val="5"/>
      <inputCells r="D12" val="0"/>
      <inputCells r="E12" val="0"/>
      <inputCells r="C13" val="0"/>
      <inputCells r="D13" val="2"/>
      <inputCells r="E13" val="6"/>
      <inputCells r="C14" val="0"/>
      <inputCells r="D14" val="7"/>
      <inputCells r="E14" val="0"/>
      <inputCells r="C15" val="2"/>
      <inputCells r="D15" val="0"/>
      <inputCells r="E15" val="12"/>
    </scenario>
  </scenario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 CHAKRABORTY</dc:creator>
  <cp:lastModifiedBy>Manjeet Sharma</cp:lastModifiedBy>
  <cp:lastPrinted>2024-04-29T07:04:37Z</cp:lastPrinted>
  <dcterms:created xsi:type="dcterms:W3CDTF">2024-04-18T10:19:28Z</dcterms:created>
  <dcterms:modified xsi:type="dcterms:W3CDTF">2024-05-06T12:53:03Z</dcterms:modified>
</cp:coreProperties>
</file>