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ettadapura\Downloads\"/>
    </mc:Choice>
  </mc:AlternateContent>
  <xr:revisionPtr revIDLastSave="0" documentId="13_ncr:1_{EC22F373-A90F-46FF-9275-9A9B893910D0}" xr6:coauthVersionLast="47" xr6:coauthVersionMax="47" xr10:uidLastSave="{00000000-0000-0000-0000-000000000000}"/>
  <bookViews>
    <workbookView xWindow="-108" yWindow="-108" windowWidth="23256" windowHeight="12576" firstSheet="1" activeTab="1" xr2:uid="{8441EB63-DD2C-4FD9-BD97-62638728200C}"/>
  </bookViews>
  <sheets>
    <sheet name="in" sheetId="1" r:id="rId1"/>
    <sheet name="Sheet2" sheetId="3" r:id="rId2"/>
    <sheet name="Sheet1" sheetId="2" r:id="rId3"/>
  </sheets>
  <definedNames>
    <definedName name="_xlnm._FilterDatabase" localSheetId="0" hidden="1">in!$C$1:$K$408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H4" i="2"/>
  <c r="H5" i="2"/>
  <c r="H6" i="2"/>
  <c r="H7" i="2"/>
  <c r="H8" i="2"/>
  <c r="H9" i="2"/>
  <c r="H11" i="2"/>
  <c r="H12" i="2"/>
  <c r="H3" i="2"/>
  <c r="H19" i="2"/>
  <c r="H18" i="2"/>
  <c r="H17" i="2"/>
  <c r="H16" i="2"/>
  <c r="H23" i="2"/>
  <c r="H22" i="2"/>
  <c r="H20" i="2"/>
  <c r="H21" i="2"/>
  <c r="H24" i="2"/>
  <c r="H15" i="2"/>
  <c r="M16" i="2"/>
  <c r="M17" i="2"/>
  <c r="M18" i="2"/>
  <c r="M19" i="2"/>
  <c r="M20" i="2"/>
  <c r="M21" i="2"/>
  <c r="M22" i="2"/>
  <c r="M23" i="2"/>
  <c r="M24" i="2"/>
  <c r="M15" i="2"/>
  <c r="L16" i="2"/>
  <c r="L17" i="2"/>
  <c r="L18" i="2"/>
  <c r="L19" i="2"/>
  <c r="L20" i="2"/>
  <c r="L21" i="2"/>
  <c r="L22" i="2"/>
  <c r="L23" i="2"/>
  <c r="L24" i="2"/>
  <c r="L15" i="2"/>
  <c r="K24" i="2"/>
  <c r="K16" i="2"/>
  <c r="K17" i="2"/>
  <c r="K18" i="2"/>
  <c r="K19" i="2"/>
  <c r="K20" i="2"/>
  <c r="K21" i="2"/>
  <c r="K22" i="2"/>
  <c r="K23" i="2"/>
  <c r="K15" i="2"/>
  <c r="J16" i="2"/>
  <c r="J17" i="2"/>
  <c r="J18" i="2"/>
  <c r="J19" i="2"/>
  <c r="J20" i="2"/>
  <c r="J21" i="2"/>
  <c r="J22" i="2"/>
  <c r="J23" i="2"/>
  <c r="J24" i="2"/>
  <c r="J15" i="2"/>
  <c r="I24" i="2"/>
  <c r="I16" i="2"/>
  <c r="I17" i="2"/>
  <c r="I18" i="2"/>
  <c r="I19" i="2"/>
  <c r="I20" i="2"/>
  <c r="I21" i="2"/>
  <c r="I22" i="2"/>
  <c r="I23" i="2"/>
  <c r="I15" i="2"/>
  <c r="N4" i="2"/>
  <c r="N5" i="2"/>
  <c r="N6" i="2"/>
  <c r="N7" i="2"/>
  <c r="N8" i="2"/>
  <c r="N9" i="2"/>
  <c r="N10" i="2"/>
  <c r="N11" i="2"/>
  <c r="N12" i="2"/>
  <c r="N3" i="2"/>
  <c r="J4" i="2"/>
  <c r="J5" i="2"/>
  <c r="J6" i="2"/>
  <c r="J7" i="2"/>
  <c r="J8" i="2"/>
  <c r="J9" i="2"/>
  <c r="J10" i="2"/>
  <c r="J11" i="2"/>
  <c r="J12" i="2"/>
  <c r="J3" i="2"/>
  <c r="A27" i="2"/>
  <c r="C15" i="2"/>
  <c r="C13" i="2"/>
  <c r="A13" i="2"/>
  <c r="F4" i="2"/>
  <c r="B5" i="2"/>
  <c r="F6" i="2" s="1"/>
  <c r="A5" i="2"/>
  <c r="F5" i="2" s="1"/>
  <c r="F1" i="2"/>
  <c r="F2" i="2" s="1"/>
  <c r="G17" i="2"/>
  <c r="D13" i="2"/>
  <c r="G11" i="2"/>
  <c r="G16" i="2"/>
  <c r="G2" i="2"/>
  <c r="G1" i="2"/>
  <c r="G18" i="2"/>
  <c r="G22" i="2"/>
  <c r="G5" i="2"/>
  <c r="G19" i="2"/>
  <c r="M25" i="2"/>
  <c r="B27" i="2"/>
  <c r="G6" i="2"/>
  <c r="G4" i="2"/>
  <c r="G21" i="2"/>
  <c r="D15" i="2"/>
  <c r="G15" i="2"/>
  <c r="I25" i="2"/>
</calcChain>
</file>

<file path=xl/sharedStrings.xml><?xml version="1.0" encoding="utf-8"?>
<sst xmlns="http://schemas.openxmlformats.org/spreadsheetml/2006/main" count="2791" uniqueCount="795">
  <si>
    <t>Car;MPG;Cylinders;Displacement;Horsepower;Weight;Acceleration;Model;Origin</t>
  </si>
  <si>
    <t>Car</t>
  </si>
  <si>
    <t>MPG</t>
  </si>
  <si>
    <t>Cylinders</t>
  </si>
  <si>
    <t>Displacement</t>
  </si>
  <si>
    <t>Horsepower</t>
  </si>
  <si>
    <t>Weight</t>
  </si>
  <si>
    <t>Acceleration</t>
  </si>
  <si>
    <t>Model</t>
  </si>
  <si>
    <t>Origin</t>
  </si>
  <si>
    <t>STRING;DOUBLE;INT;DOUBLE;DOUBLE;DOUBLE;DOUBLE;INT;CAT</t>
  </si>
  <si>
    <t>STRING</t>
  </si>
  <si>
    <t>DOUBLE</t>
  </si>
  <si>
    <t>INT</t>
  </si>
  <si>
    <t>CAT</t>
  </si>
  <si>
    <t>Chevrolet Chevelle Malibu;18.0;8;307.0;130.0;3504.;12.0;70;US</t>
  </si>
  <si>
    <t>Chevrolet Chevelle Malibu</t>
  </si>
  <si>
    <t>US</t>
  </si>
  <si>
    <t>Buick Skylark 320;15.0;8;350.0;165.0;3693.;11.5;70;US</t>
  </si>
  <si>
    <t>Buick Skylark 320</t>
  </si>
  <si>
    <t>Plymouth Satellite;18.0;8;318.0;150.0;3436.;11.0;70;US</t>
  </si>
  <si>
    <t>Plymouth Satellite</t>
  </si>
  <si>
    <t>AMC Rebel SST;16.0;8;304.0;150.0;3433.;12.0;70;US</t>
  </si>
  <si>
    <t>AMC Rebel SST</t>
  </si>
  <si>
    <t>Ford Torino;17.0;8;302.0;140.0;3449.;10.5;70;US</t>
  </si>
  <si>
    <t>Ford Torino</t>
  </si>
  <si>
    <t>Ford Galaxie 500;15.0;8;429.0;198.0;4341.;10.0;70;US</t>
  </si>
  <si>
    <t>Ford Galaxie 500</t>
  </si>
  <si>
    <t>Chevrolet Impala;14.0;8;454.0;220.0;4354.;9.0;70;US</t>
  </si>
  <si>
    <t>Chevrolet Impala</t>
  </si>
  <si>
    <t>Plymouth Fury iii;14.0;8;440.0;215.0;4312.;8.5;70;US</t>
  </si>
  <si>
    <t>Plymouth Fury iii</t>
  </si>
  <si>
    <t>Pontiac Catalina;14.0;8;455.0;225.0;4425.;10.0;70;US</t>
  </si>
  <si>
    <t>Pontiac Catalina</t>
  </si>
  <si>
    <t>AMC Ambassador DPL;15.0;8;390.0;190.0;3850.;8.5;70;US</t>
  </si>
  <si>
    <t>AMC Ambassador DPL</t>
  </si>
  <si>
    <t>Citroen DS-21 Pallas;0;4;133.0;115.0;3090.;17.5;70;Europe</t>
  </si>
  <si>
    <t>Citroen DS-21 Pallas</t>
  </si>
  <si>
    <t>Europe</t>
  </si>
  <si>
    <t>Chevrolet Chevelle Concours (sw);0;8;350.0;165.0;4142.;11.5;70;US</t>
  </si>
  <si>
    <t>Chevrolet Chevelle Concours (sw)</t>
  </si>
  <si>
    <t>Ford Torino (sw);0;8;351.0;153.0;4034.;11.0;70;US</t>
  </si>
  <si>
    <t>Ford Torino (sw)</t>
  </si>
  <si>
    <t>Plymouth Satellite (sw);0;8;383.0;175.0;4166.;10.5;70;US</t>
  </si>
  <si>
    <t>Plymouth Satellite (sw)</t>
  </si>
  <si>
    <t>AMC Rebel SST (sw);0;8;360.0;175.0;3850.;11.0;70;US</t>
  </si>
  <si>
    <t>AMC Rebel SST (sw)</t>
  </si>
  <si>
    <t>Dodge Challenger SE;15.0;8;383.0;170.0;3563.;10.0;70;US</t>
  </si>
  <si>
    <t>Dodge Challenger SE</t>
  </si>
  <si>
    <t>Plymouth 'Cuda 340;14.0;8;340.0;160.0;3609.;8.0;70;US</t>
  </si>
  <si>
    <t>Plymouth 'Cuda 340</t>
  </si>
  <si>
    <t>Ford Mustang Boss 302;0;8;302.0;140.0;3353.;8.0;70;US</t>
  </si>
  <si>
    <t>Ford Mustang Boss 302</t>
  </si>
  <si>
    <t>Chevrolet Monte Carlo;15.0;8;400.0;150.0;3761.;9.5;70;US</t>
  </si>
  <si>
    <t>Chevrolet Monte Carlo</t>
  </si>
  <si>
    <t>Buick Estate Wagon (sw);14.0;8;455.0;225.0;3086.;10.0;70;US</t>
  </si>
  <si>
    <t>Buick Estate Wagon (sw)</t>
  </si>
  <si>
    <t>Toyota Corolla Mark ii;24.0;4;113.0;95.00;2372.;15.0;70;Japan</t>
  </si>
  <si>
    <t>Toyota Corolla Mark ii</t>
  </si>
  <si>
    <t>Japan</t>
  </si>
  <si>
    <t>Plymouth Duster;22.0;6;198.0;95.00;2833.;15.5;70;US</t>
  </si>
  <si>
    <t>Plymouth Duster</t>
  </si>
  <si>
    <t>AMC Hornet;18.0;6;199.0;97.00;2774.;15.5;70;US</t>
  </si>
  <si>
    <t>AMC Hornet</t>
  </si>
  <si>
    <t>Ford Maverick;21.0;6;200.0;85.00;2587.;16.0;70;US</t>
  </si>
  <si>
    <t>Ford Maverick</t>
  </si>
  <si>
    <t>Datsun PL510;27.0;4;97.00;88.00;2130.;14.5;70;Japan</t>
  </si>
  <si>
    <t>Datsun PL510</t>
  </si>
  <si>
    <t>Volkswagen 1131 Deluxe Sedan;26.0;4;97.00;46.00;1835.;20.5;70;Europe</t>
  </si>
  <si>
    <t>Volkswagen 1131 Deluxe Sedan</t>
  </si>
  <si>
    <t>Peugeot 504;25.0;4;110.0;87.00;2672.;17.5;70;Europe</t>
  </si>
  <si>
    <t>Peugeot 504</t>
  </si>
  <si>
    <t>Audi 100 LS;24.0;4;107.0;90.00;2430.;14.5;70;Europe</t>
  </si>
  <si>
    <t>Audi 100 LS</t>
  </si>
  <si>
    <t>Saab 99e;25.0;4;104.0;95.00;2375.;17.5;70;Europe</t>
  </si>
  <si>
    <t>Saab 99e</t>
  </si>
  <si>
    <t>BMW 2002;26.0;4;121.0;113.0;2234.;12.5;70;Europe</t>
  </si>
  <si>
    <t>BMW 2002</t>
  </si>
  <si>
    <t>AMC Gremlin;21.0;6;199.0;90.00;2648.;15.0;70;US</t>
  </si>
  <si>
    <t>AMC Gremlin</t>
  </si>
  <si>
    <t>Ford F250;10.0;8;360.0;215.0;4615.;14.0;70;US</t>
  </si>
  <si>
    <t>Ford F250</t>
  </si>
  <si>
    <t>Chevy C20;10.0;8;307.0;200.0;4376.;15.0;70;US</t>
  </si>
  <si>
    <t>Chevy C20</t>
  </si>
  <si>
    <t>Dodge D200;11.0;8;318.0;210.0;4382.;13.5;70;US</t>
  </si>
  <si>
    <t>Dodge D200</t>
  </si>
  <si>
    <t>Hi 1200D;9.0;8;304.0;193.0;4732.;18.5;70;US</t>
  </si>
  <si>
    <t>Hi 1200D</t>
  </si>
  <si>
    <t>Datsun PL510;27.0;4;97.00;88.00;2130.;14.5;71;Japan</t>
  </si>
  <si>
    <t>Chevrolet Vega 2300;28.0;4;140.0;90.00;2264.;15.5;71;US</t>
  </si>
  <si>
    <t>Chevrolet Vega 2300</t>
  </si>
  <si>
    <t>Toyota Corolla;25.0;4;113.0;95.00;2228.;14.0;71;Japan</t>
  </si>
  <si>
    <t>Toyota Corolla</t>
  </si>
  <si>
    <t>Ford Pinto;25.0;4;98.00;0;2046.;19.0;71;US</t>
  </si>
  <si>
    <t>Ford Pinto</t>
  </si>
  <si>
    <t>Volkswagen Super Beetle 117;0;4;97.00;48.00;1978.;20.0;71;Europe</t>
  </si>
  <si>
    <t>Volkswagen Super Beetle 117</t>
  </si>
  <si>
    <t>AMC Gremlin;19.0;6;232.0;100.0;2634.;13.0;71;US</t>
  </si>
  <si>
    <t>Plymouth Satellite Custom;16.0;6;225.0;105.0;3439.;15.5;71;US</t>
  </si>
  <si>
    <t>Plymouth Satellite Custom</t>
  </si>
  <si>
    <t>Chevrolet Chevelle Malibu;17.0;6;250.0;100.0;3329.;15.5;71;US</t>
  </si>
  <si>
    <t>Ford Torino 500;19.0;6;250.0;88.00;3302.;15.5;71;US</t>
  </si>
  <si>
    <t>Ford Torino 500</t>
  </si>
  <si>
    <t>AMC Matador;18.0;6;232.0;100.0;3288.;15.5;71;US</t>
  </si>
  <si>
    <t>AMC Matador</t>
  </si>
  <si>
    <t>Chevrolet Impala;14.0;8;350.0;165.0;4209.;12.0;71;US</t>
  </si>
  <si>
    <t>Pontiac Catalina Brougham;14.0;8;400.0;175.0;4464.;11.5;71;US</t>
  </si>
  <si>
    <t>Pontiac Catalina Brougham</t>
  </si>
  <si>
    <t>Ford Galaxie 500;14.0;8;351.0;153.0;4154.;13.5;71;US</t>
  </si>
  <si>
    <t>Plymouth Fury iii;14.0;8;318.0;150.0;4096.;13.0;71;US</t>
  </si>
  <si>
    <t>Dodge Monaco (sw);12.0;8;383.0;180.0;4955.;11.5;71;US</t>
  </si>
  <si>
    <t>Dodge Monaco (sw)</t>
  </si>
  <si>
    <t>Ford Country Squire (sw);13.0;8;400.0;170.0;4746.;12.0;71;US</t>
  </si>
  <si>
    <t>Ford Country Squire (sw)</t>
  </si>
  <si>
    <t>Pontiac Safari (sw);13.0;8;400.0;175.0;5140.;12.0;71;US</t>
  </si>
  <si>
    <t>Pontiac Safari (sw)</t>
  </si>
  <si>
    <t>AMC Hornet Sportabout (sw);18.0;6;258.0;110.0;2962.;13.5;71;US</t>
  </si>
  <si>
    <t>AMC Hornet Sportabout (sw)</t>
  </si>
  <si>
    <t>Chevrolet Vega (sw);22.0;4;140.0;72.00;2408.;19.0;71;US</t>
  </si>
  <si>
    <t>Chevrolet Vega (sw)</t>
  </si>
  <si>
    <t>Pontiac Firebird;19.0;6;250.0;100.0;3282.;15.0;71;US</t>
  </si>
  <si>
    <t>Pontiac Firebird</t>
  </si>
  <si>
    <t>Ford Mustang;18.0;6;250.0;88.00;3139.;14.5;71;US</t>
  </si>
  <si>
    <t>Ford Mustang</t>
  </si>
  <si>
    <t>Mercury Capri 2000;23.0;4;122.0;86.00;2220.;14.0;71;US</t>
  </si>
  <si>
    <t>Mercury Capri 2000</t>
  </si>
  <si>
    <t>Opel 1900;28.0;4;116.0;90.00;2123.;14.0;71;Europe</t>
  </si>
  <si>
    <t>Opel 1900</t>
  </si>
  <si>
    <t>Peugeot 304;30.0;4;79.00;70.00;2074.;19.5;71;Europe</t>
  </si>
  <si>
    <t>Peugeot 304</t>
  </si>
  <si>
    <t>Fiat 124B;30.0;4;88.00;76.00;2065.;14.5;71;Europe</t>
  </si>
  <si>
    <t>Fiat 124B</t>
  </si>
  <si>
    <t>Toyota Corolla 1200;31.0;4;71.00;65.00;1773.;19.0;71;Japan</t>
  </si>
  <si>
    <t>Toyota Corolla 1200</t>
  </si>
  <si>
    <t>Datsun 1200;35.0;4;72.00;69.00;1613.;18.0;71;Japan</t>
  </si>
  <si>
    <t>Datsun 1200</t>
  </si>
  <si>
    <t>Volkswagen Model 111;27.0;4;97.00;60.00;1834.;19.0;71;Europe</t>
  </si>
  <si>
    <t>Volkswagen Model 111</t>
  </si>
  <si>
    <t>Plymouth Cricket;26.0;4;91.00;70.00;1955.;20.5;71;US</t>
  </si>
  <si>
    <t>Plymouth Cricket</t>
  </si>
  <si>
    <t>Toyota Corolla Hardtop;24.0;4;113.0;95.00;2278.;15.5;72;Japan</t>
  </si>
  <si>
    <t>Toyota Corolla Hardtop</t>
  </si>
  <si>
    <t>Dodge Colt Hardtop;25.0;4;97.50;80.00;2126.;17.0;72;US</t>
  </si>
  <si>
    <t>Dodge Colt Hardtop</t>
  </si>
  <si>
    <t>Volkswagen Type 3;23.0;4;97.00;54.00;2254.;23.5;72;Europe</t>
  </si>
  <si>
    <t>Volkswagen Type 3</t>
  </si>
  <si>
    <t>Chevrolet Vega;20.0;4;140.0;90.00;2408.;19.5;72;US</t>
  </si>
  <si>
    <t>Chevrolet Vega</t>
  </si>
  <si>
    <t>Ford Pinto Runabout;21.0;4;122.0;86.00;2226.;16.5;72;US</t>
  </si>
  <si>
    <t>Ford Pinto Runabout</t>
  </si>
  <si>
    <t>Chevrolet Impala;13.0;8;350.0;165.0;4274.;12.0;72;US</t>
  </si>
  <si>
    <t>Pontiac Catalina;14.0;8;400.0;175.0;4385.;12.0;72;US</t>
  </si>
  <si>
    <t>Plymouth Fury III;15.0;8;318.0;150.0;4135.;13.5;72;US</t>
  </si>
  <si>
    <t>Plymouth Fury III</t>
  </si>
  <si>
    <t>Ford Galaxie 500;14.0;8;351.0;153.0;4129.;13.0;72;US</t>
  </si>
  <si>
    <t>AMC Ambassador SST;17.0;8;304.0;150.0;3672.;11.5;72;US</t>
  </si>
  <si>
    <t>AMC Ambassador SST</t>
  </si>
  <si>
    <t>Mercury Marquis;11.0;8;429.0;208.0;4633.;11.0;72;US</t>
  </si>
  <si>
    <t>Mercury Marquis</t>
  </si>
  <si>
    <t>Buick LeSabre Custom;13.0;8;350.0;155.0;4502.;13.5;72;US</t>
  </si>
  <si>
    <t>Buick LeSabre Custom</t>
  </si>
  <si>
    <t>Oldsmobile Delta 88 Royale;12.0;8;350.0;160.0;4456.;13.5;72;US</t>
  </si>
  <si>
    <t>Oldsmobile Delta 88 Royale</t>
  </si>
  <si>
    <t>Chrysler Newport Royal;13.0;8;400.0;190.0;4422.;12.5;72;US</t>
  </si>
  <si>
    <t>Chrysler Newport Royal</t>
  </si>
  <si>
    <t>Mazda RX2 Coupe;19.0;3;70.00;97.00;2330.;13.5;72;Japan</t>
  </si>
  <si>
    <t>Mazda RX2 Coupe</t>
  </si>
  <si>
    <t>AMC Matador (sw);15.0;8;304.0;150.0;3892.;12.5;72;US</t>
  </si>
  <si>
    <t>AMC Matador (sw)</t>
  </si>
  <si>
    <t>Chevrolet Chevelle Concours (sw);13.0;8;307.0;130.0;4098.;14.0;72;US</t>
  </si>
  <si>
    <t>Ford Gran Torino (sw);13.0;8;302.0;140.0;4294.;16.0;72;US</t>
  </si>
  <si>
    <t>Ford Gran Torino (sw)</t>
  </si>
  <si>
    <t>Plymouth Satellite Custom (sw);14.0;8;318.0;150.0;4077.;14.0;72;US</t>
  </si>
  <si>
    <t>Plymouth Satellite Custom (sw)</t>
  </si>
  <si>
    <t>Volvo 145e (sw);18.0;4;121.0;112.0;2933.;14.5;72;Europe</t>
  </si>
  <si>
    <t>Volvo 145e (sw)</t>
  </si>
  <si>
    <t>Volkswagen 411 (sw);22.0;4;121.0;76.00;2511.;18.0;72;Europe</t>
  </si>
  <si>
    <t>Volkswagen 411 (sw)</t>
  </si>
  <si>
    <t>Peugeot 504 (sw);21.0;4;120.0;87.00;2979.;19.5;72;Europe</t>
  </si>
  <si>
    <t>Peugeot 504 (sw)</t>
  </si>
  <si>
    <t>Renault 12 (sw);26.0;4;96.00;69.00;2189.;18.0;72;Europe</t>
  </si>
  <si>
    <t>Renault 12 (sw)</t>
  </si>
  <si>
    <t>Ford Pinto (sw);22.0;4;122.0;86.00;2395.;16.0;72;US</t>
  </si>
  <si>
    <t>Ford Pinto (sw)</t>
  </si>
  <si>
    <t>Datsun 510 (sw);28.0;4;97.00;92.00;2288.;17.0;72;Japan</t>
  </si>
  <si>
    <t>Datsun 510 (sw)</t>
  </si>
  <si>
    <t>Toyota Corolla Mark II (sw);23.0;4;120.0;97.00;2506.;14.5;72;Japan</t>
  </si>
  <si>
    <t>Toyota Corolla Mark II (sw)</t>
  </si>
  <si>
    <t>Dodge Colt (sw);28.0;4;98.00;80.00;2164.;15.0;72;US</t>
  </si>
  <si>
    <t>Dodge Colt (sw)</t>
  </si>
  <si>
    <t>Toyota Corolla 1600 (sw);27.0;4;97.00;88.00;2100.;16.5;72;Japan</t>
  </si>
  <si>
    <t>Toyota Corolla 1600 (sw)</t>
  </si>
  <si>
    <t>Buick Century 350;13.0;8;350.0;175.0;4100.;13.0;73;US</t>
  </si>
  <si>
    <t>Buick Century 350</t>
  </si>
  <si>
    <t>AMC Matador;14.0;8;304.0;150.0;3672.;11.5;73;US</t>
  </si>
  <si>
    <t>Chevrolet Malibu;13.0;8;350.0;145.0;3988.;13.0;73;US</t>
  </si>
  <si>
    <t>Chevrolet Malibu</t>
  </si>
  <si>
    <t>Ford Gran Torino;14.0;8;302.0;137.0;4042.;14.5;73;US</t>
  </si>
  <si>
    <t>Ford Gran Torino</t>
  </si>
  <si>
    <t>Dodge Coronet Custom;15.0;8;318.0;150.0;3777.;12.5;73;US</t>
  </si>
  <si>
    <t>Dodge Coronet Custom</t>
  </si>
  <si>
    <t>Mercury Marquis Brougham;12.0;8;429.0;198.0;4952.;11.5;73;US</t>
  </si>
  <si>
    <t>Mercury Marquis Brougham</t>
  </si>
  <si>
    <t>Chevrolet Caprice Classic;13.0;8;400.0;150.0;4464.;12.0;73;US</t>
  </si>
  <si>
    <t>Chevrolet Caprice Classic</t>
  </si>
  <si>
    <t>Ford LTD;13.0;8;351.0;158.0;4363.;13.0;73;US</t>
  </si>
  <si>
    <t>Ford LTD</t>
  </si>
  <si>
    <t>Plymouth Fury Gran Sedan;14.0;8;318.0;150.0;4237.;14.5;73;US</t>
  </si>
  <si>
    <t>Plymouth Fury Gran Sedan</t>
  </si>
  <si>
    <t>Chrysler New Yorker Brougham;13.0;8;440.0;215.0;4735.;11.0;73;US</t>
  </si>
  <si>
    <t>Chrysler New Yorker Brougham</t>
  </si>
  <si>
    <t>Buick Electra 225 Custom;12.0;8;455.0;225.0;4951.;11.0;73;US</t>
  </si>
  <si>
    <t>Buick Electra 225 Custom</t>
  </si>
  <si>
    <t>AMC Ambassador Brougham;13.0;8;360.0;175.0;3821.;11.0;73;US</t>
  </si>
  <si>
    <t>AMC Ambassador Brougham</t>
  </si>
  <si>
    <t>Plymouth Valiant;18.0;6;225.0;105.0;3121.;16.5;73;US</t>
  </si>
  <si>
    <t>Plymouth Valiant</t>
  </si>
  <si>
    <t>Chevrolet Nova Custom;16.0;6;250.0;100.0;3278.;18.0;73;US</t>
  </si>
  <si>
    <t>Chevrolet Nova Custom</t>
  </si>
  <si>
    <t>AMC Hornet;18.0;6;232.0;100.0;2945.;16.0;73;US</t>
  </si>
  <si>
    <t>Ford Maverick;18.0;6;250.0;88.00;3021.;16.5;73;US</t>
  </si>
  <si>
    <t>Plymouth Duster;23.0;6;198.0;95.00;2904.;16.0;73;US</t>
  </si>
  <si>
    <t>Volkswagen Super Beetle;26.0;4;97.00;46.00;1950.;21.0;73;Europe</t>
  </si>
  <si>
    <t>Volkswagen Super Beetle</t>
  </si>
  <si>
    <t>Chevrolet Impala;11.0;8;400.0;150.0;4997.;14.0;73;US</t>
  </si>
  <si>
    <t>Ford Country;12.0;8;400.0;167.0;4906.;12.5;73;US</t>
  </si>
  <si>
    <t>Ford Country</t>
  </si>
  <si>
    <t>Plymouth Custom Suburb;13.0;8;360.0;170.0;4654.;13.0;73;US</t>
  </si>
  <si>
    <t>Plymouth Custom Suburb</t>
  </si>
  <si>
    <t>Oldsmobile Vista Cruiser;12.0;8;350.0;180.0;4499.;12.5;73;US</t>
  </si>
  <si>
    <t>Oldsmobile Vista Cruiser</t>
  </si>
  <si>
    <t>AMC Gremlin;18.0;6;232.0;100.0;2789.;15.0;73;US</t>
  </si>
  <si>
    <t>Toyota Camry;20.0;4;97.00;88.00;2279.;19.0;73;Japan</t>
  </si>
  <si>
    <t>Toyota Camry</t>
  </si>
  <si>
    <t>Chevrolet Vega;21.0;4;140.0;72.00;2401.;19.5;73;US</t>
  </si>
  <si>
    <t>Datsun 610;22.0;4;108.0;94.00;2379.;16.5;73;Japan</t>
  </si>
  <si>
    <t>Datsun 610</t>
  </si>
  <si>
    <t>Mazda RX3;18.0;3;70.00;90.00;2124.;13.5;73;Japan</t>
  </si>
  <si>
    <t>Mazda RX3</t>
  </si>
  <si>
    <t>Ford Pinto;19.0;4;122.0;85.00;2310.;18.5;73;US</t>
  </si>
  <si>
    <t>Mercury Capri v6;21.0;6;155.0;107.0;2472.;14.0;73;US</t>
  </si>
  <si>
    <t>Mercury Capri v6</t>
  </si>
  <si>
    <t>Fiat 124 Sport Coupe;26.0;4;98.00;90.00;2265.;15.5;73;Europe</t>
  </si>
  <si>
    <t>Fiat 124 Sport Coupe</t>
  </si>
  <si>
    <t>Chevrolet Monte Carlo S;15.0;8;350.0;145.0;4082.;13.0;73;US</t>
  </si>
  <si>
    <t>Chevrolet Monte Carlo S</t>
  </si>
  <si>
    <t>Pontiac Grand Prix;16.0;8;400.0;230.0;4278.;9.50;73;US</t>
  </si>
  <si>
    <t>Pontiac Grand Prix</t>
  </si>
  <si>
    <t>Fiat 128;29.0;4;68.00;49.00;1867.;19.5;73;Europe</t>
  </si>
  <si>
    <t>Fiat 128</t>
  </si>
  <si>
    <t>Opel Manta;24.0;4;116.0;75.00;2158.;15.5;73;Europe</t>
  </si>
  <si>
    <t>Opel Manta</t>
  </si>
  <si>
    <t>Audi 100LS;20.0;4;114.0;91.00;2582.;14.0;73;Europe</t>
  </si>
  <si>
    <t>Audi 100LS</t>
  </si>
  <si>
    <t>Volvo 144ea;19.0;4;121.0;112.0;2868.;15.5;73;Europe</t>
  </si>
  <si>
    <t>Volvo 144ea</t>
  </si>
  <si>
    <t>Dodge Dart Custom;15.0;8;318.0;150.0;3399.;11.0;73;US</t>
  </si>
  <si>
    <t>Dodge Dart Custom</t>
  </si>
  <si>
    <t>Saab 99le;24.0;4;121.0;110.0;2660.;14.0;73;Europe</t>
  </si>
  <si>
    <t>Saab 99le</t>
  </si>
  <si>
    <t>Toyota Mark II;20.0;6;156.0;122.0;2807.;13.5;73;Japan</t>
  </si>
  <si>
    <t>Toyota Mark II</t>
  </si>
  <si>
    <t>Oldsmobile Omega;11.0;8;350.0;180.0;3664.;11.0;73;US</t>
  </si>
  <si>
    <t>Oldsmobile Omega</t>
  </si>
  <si>
    <t>Plymouth Duster;20.0;6;198.0;95.00;3102.;16.5;74;US</t>
  </si>
  <si>
    <t>Ford Maverick;21.0;6;200.0;0;2875.;17.0;74;US</t>
  </si>
  <si>
    <t>AMC Hornet;19.0;6;232.0;100.0;2901.;16.0;74;US</t>
  </si>
  <si>
    <t>Chevrolet Nova;15.0;6;250.0;100.0;3336.;17.0;74;US</t>
  </si>
  <si>
    <t>Chevrolet Nova</t>
  </si>
  <si>
    <t>Datsun B210;31.0;4;79.00;67.00;1950.;19.0;74;Japan</t>
  </si>
  <si>
    <t>Datsun B210</t>
  </si>
  <si>
    <t>Ford Pinto;26.0;4;122.0;80.00;2451.;16.5;74;US</t>
  </si>
  <si>
    <t>Toyota Corolla 1200;32.0;4;71.00;65.00;1836.;21.0;74;Japan</t>
  </si>
  <si>
    <t>Chevrolet Vega;25.0;4;140.0;75.00;2542.;17.0;74;US</t>
  </si>
  <si>
    <t>Chevrolet Chevelle Malibu Classic;16.0;6;250.0;100.0;3781.;17.0;74;US</t>
  </si>
  <si>
    <t>Chevrolet Chevelle Malibu Classic</t>
  </si>
  <si>
    <t>AMC Matador;16.0;6;258.0;110.0;3632.;18.0;74;US</t>
  </si>
  <si>
    <t>Plymouth Satellite Sebring;18.0;6;225.0;105.0;3613.;16.5;74;US</t>
  </si>
  <si>
    <t>Plymouth Satellite Sebring</t>
  </si>
  <si>
    <t>Ford Gran Torino;16.0;8;302.0;140.0;4141.;14.0;74;US</t>
  </si>
  <si>
    <t>Buick Century Luxus (sw);13.0;8;350.0;150.0;4699.;14.5;74;US</t>
  </si>
  <si>
    <t>Buick Century Luxus (sw)</t>
  </si>
  <si>
    <t>Dodge Coronet Custom (sw);14.0;8;318.0;150.0;4457.;13.5;74;US</t>
  </si>
  <si>
    <t>Dodge Coronet Custom (sw)</t>
  </si>
  <si>
    <t>Ford Gran Torino (sw);14.0;8;302.0;140.0;4638.;16.0;74;US</t>
  </si>
  <si>
    <t>AMC Matador (sw);14.0;8;304.0;150.0;4257.;15.5;74;US</t>
  </si>
  <si>
    <t>Audi Fox;29.0;4;98.00;83.00;2219.;16.5;74;Europe</t>
  </si>
  <si>
    <t>Audi Fox</t>
  </si>
  <si>
    <t>Volkswagen Dasher;26.0;4;79.00;67.00;1963.;15.5;74;Europe</t>
  </si>
  <si>
    <t>Volkswagen Dasher</t>
  </si>
  <si>
    <t>Opel Manta;26.0;4;97.00;78.00;2300.;14.5;74;Europe</t>
  </si>
  <si>
    <t>Toyota Corolla;31.0;4;76.00;52.00;1649.;16.5;74;Japan</t>
  </si>
  <si>
    <t>Datsun 710;32.0;4;83.00;61.00;2003.;19.0;74;Japan</t>
  </si>
  <si>
    <t>Datsun 710</t>
  </si>
  <si>
    <t>Dodge Colt;28.0;4;90.00;75.00;2125.;14.5;74;US</t>
  </si>
  <si>
    <t>Dodge Colt</t>
  </si>
  <si>
    <t>Fiat 128;24.0;4;90.00;75.00;2108.;15.5;74;Europe</t>
  </si>
  <si>
    <t>Fiat 124 TC;26.0;4;116.0;75.00;2246.;14.0;74;Europe</t>
  </si>
  <si>
    <t>Fiat 124 TC</t>
  </si>
  <si>
    <t>Honda Civic;24.0;4;120.0;97.00;2489.;15.0;74;Japan</t>
  </si>
  <si>
    <t>Honda Civic</t>
  </si>
  <si>
    <t>Subaru;26.0;4;108.0;93.00;2391.;15.5;74;Japan</t>
  </si>
  <si>
    <t>Subaru</t>
  </si>
  <si>
    <t>Fiat x1.9;31.0;4;79.00;67.00;2000.;16.0;74;Europe</t>
  </si>
  <si>
    <t>Fiat x1.9</t>
  </si>
  <si>
    <t>Plymouth Valiant Custom;19.0;6;225.0;95.00;3264.;16.0;75;US</t>
  </si>
  <si>
    <t>Plymouth Valiant Custom</t>
  </si>
  <si>
    <t>Chevrolet Nova;18.0;6;250.0;105.0;3459.;16.0;75;US</t>
  </si>
  <si>
    <t>Mercury Monarch;15.0;6;250.0;72.00;3432.;21.0;75;US</t>
  </si>
  <si>
    <t>Mercury Monarch</t>
  </si>
  <si>
    <t>Ford Maverick;15.0;6;250.0;72.00;3158.;19.5;75;US</t>
  </si>
  <si>
    <t>Pontiac Catalina;16.0;8;400.0;170.0;4668.;11.5;75;US</t>
  </si>
  <si>
    <t>Chevrolet Bel Air;15.0;8;350.0;145.0;4440.;14.0;75;US</t>
  </si>
  <si>
    <t>Chevrolet Bel Air</t>
  </si>
  <si>
    <t>Plymouth Grand Fury;16.0;8;318.0;150.0;4498.;14.5;75;US</t>
  </si>
  <si>
    <t>Plymouth Grand Fury</t>
  </si>
  <si>
    <t>Ford LTD;14.0;8;351.0;148.0;4657.;13.5;75;US</t>
  </si>
  <si>
    <t>Buick Century;17.0;6;231.0;110.0;3907.;21.0;75;US</t>
  </si>
  <si>
    <t>Buick Century</t>
  </si>
  <si>
    <t>Chevrolete Chevelle Malibu;16.0;6;250.0;105.0;3897.;18.5;75;US</t>
  </si>
  <si>
    <t>Chevrolete Chevelle Malibu</t>
  </si>
  <si>
    <t>AMC Matador;15.0;6;258.0;110.0;3730.;19.0;75;US</t>
  </si>
  <si>
    <t>Plymouth Fury;18.0;6;225.0;95.00;3785.;19.0;75;US</t>
  </si>
  <si>
    <t>Plymouth Fury</t>
  </si>
  <si>
    <t>Buick Skyhawk;21.0;6;231.0;110.0;3039.;15.0;75;US</t>
  </si>
  <si>
    <t>Buick Skyhawk</t>
  </si>
  <si>
    <t>Chevrolet Monza 2+2;20.0;8;262.0;110.0;3221.;13.5;75;US</t>
  </si>
  <si>
    <t>Chevrolet Monza 2+2</t>
  </si>
  <si>
    <t>Ford Mustang II;13.0;8;302.0;129.0;3169.;12.0;75;US</t>
  </si>
  <si>
    <t>Ford Mustang II</t>
  </si>
  <si>
    <t>Toyota Corolla;29.0;4;97.00;75.00;2171.;16.0;75;Japan</t>
  </si>
  <si>
    <t>Ford Pinto;23.0;4;140.0;83.00;2639.;17.0;75;US</t>
  </si>
  <si>
    <t>AMC Gremlin;20.0;6;232.0;100.0;2914.;16.0;75;US</t>
  </si>
  <si>
    <t>Pontiac Astro;23.0;4;140.0;78.00;2592.;18.5;75;US</t>
  </si>
  <si>
    <t>Pontiac Astro</t>
  </si>
  <si>
    <t>Toyota Corolla;24.0;4;134.0;96.00;2702.;13.5;75;Japan</t>
  </si>
  <si>
    <t>Volkswagen Dasher;25.0;4;90.00;71.00;2223.;16.5;75;Europe</t>
  </si>
  <si>
    <t>Datsun 710;24.0;4;119.0;97.00;2545.;17.0;75;Japan</t>
  </si>
  <si>
    <t>Ford Pinto;18.0;6;171.0;97.00;2984.;14.5;75;US</t>
  </si>
  <si>
    <t>Volkswagen Rabbit;29.0;4;90.00;70.00;1937.;14.0;75;Europe</t>
  </si>
  <si>
    <t>Volkswagen Rabbit</t>
  </si>
  <si>
    <t>AMC Pacer;19.0;6;232.0;90.00;3211.;17.0;75;US</t>
  </si>
  <si>
    <t>AMC Pacer</t>
  </si>
  <si>
    <t>Audi 100LS;23.0;4;115.0;95.00;2694.;15.0;75;Europe</t>
  </si>
  <si>
    <t>Peugeot 504;23.0;4;120.0;88.00;2957.;17.0;75;Europe</t>
  </si>
  <si>
    <t>Volvo 244DL;22.0;4;121.0;98.00;2945.;14.5;75;Europe</t>
  </si>
  <si>
    <t>Volvo 244DL</t>
  </si>
  <si>
    <t>Saab 99LE;25.0;4;121.0;115.0;2671.;13.5;75;Europe</t>
  </si>
  <si>
    <t>Saab 99LE</t>
  </si>
  <si>
    <t>Honda Civic CVCC;33.0;4;91.00;53.00;1795.;17.5;75;Japan</t>
  </si>
  <si>
    <t>Honda Civic CVCC</t>
  </si>
  <si>
    <t>Fiat 131;28.0;4;107.0;86.00;2464.;15.5;76;Europe</t>
  </si>
  <si>
    <t>Fiat 131</t>
  </si>
  <si>
    <t>Opel 1900;25.0;4;116.0;81.00;2220.;16.9;76;Europe</t>
  </si>
  <si>
    <t>Capri ii;25.0;4;140.0;92.00;2572.;14.9;76;US</t>
  </si>
  <si>
    <t>Capri ii</t>
  </si>
  <si>
    <t>Dodge Colt;26.0;4;98.00;79.00;2255.;17.7;76;US</t>
  </si>
  <si>
    <t>Renault 12tl;27.0;4;101.0;83.00;2202.;15.3;76;Europe</t>
  </si>
  <si>
    <t>Renault 12tl</t>
  </si>
  <si>
    <t>Chevrolet Chevelle Malibu Classic;17.5;8;305.0;140.0;4215.;13.0;76;US</t>
  </si>
  <si>
    <t>Dodge Coronet Brougham;16.0;8;318.0;150.0;4190.;13.0;76;US</t>
  </si>
  <si>
    <t>Dodge Coronet Brougham</t>
  </si>
  <si>
    <t>AMC Matador;15.5;8;304.0;120.0;3962.;13.9;76;US</t>
  </si>
  <si>
    <t>Ford Gran Torino;14.5;8;351.0;152.0;4215.;12.8;76;US</t>
  </si>
  <si>
    <t>Plymouth Valiant;22.0;6;225.0;100.0;3233.;15.4;76;US</t>
  </si>
  <si>
    <t>Chevrolet Nova;22.0;6;250.0;105.0;3353.;14.5;76;US</t>
  </si>
  <si>
    <t>Ford Maverick;24.0;6;200.0;81.00;3012.;17.6;76;US</t>
  </si>
  <si>
    <t>AMC Hornet;22.5;6;232.0;90.00;3085.;17.6;76;US</t>
  </si>
  <si>
    <t>Chevrolet Chevette;29.0;4;85.00;52.00;2035.;22.2;76;US</t>
  </si>
  <si>
    <t>Chevrolet Chevette</t>
  </si>
  <si>
    <t>Chevrolet Woody;24.5;4;98.00;60.00;2164.;22.1;76;US</t>
  </si>
  <si>
    <t>Chevrolet Woody</t>
  </si>
  <si>
    <t>Volkswagen Rabbit;29.0;4;90.00;70.00;1937.;14.2;76;Europe</t>
  </si>
  <si>
    <t>Honda Civic;33.0;4;91.00;53.00;1795.;17.4;76;Japan</t>
  </si>
  <si>
    <t>Dodge Aspen SE;20.0;6;225.0;100.0;3651.;17.7;76;US</t>
  </si>
  <si>
    <t>Dodge Aspen SE</t>
  </si>
  <si>
    <t>Ford Grenada ghia;18.0;6;250.0;78.00;3574.;21.0;76;US</t>
  </si>
  <si>
    <t>Ford Grenada ghia</t>
  </si>
  <si>
    <t>Pontiac Ventura SJ;18.5;6;250.0;110.0;3645.;16.2;76;US</t>
  </si>
  <si>
    <t>Pontiac Ventura SJ</t>
  </si>
  <si>
    <t>AMC Pacer d/l;17.5;6;258.0;95.00;3193.;17.8;76;US</t>
  </si>
  <si>
    <t>AMC Pacer d/l</t>
  </si>
  <si>
    <t>Volkswagen Rabbit;29.5;4;97.00;71.00;1825.;12.2;76;Europe</t>
  </si>
  <si>
    <t>Datsun B-210;32.0;4;85.00;70.00;1990.;17.0;76;Japan</t>
  </si>
  <si>
    <t>Datsun B-210</t>
  </si>
  <si>
    <t>Toyota Corolla;28.0;4;97.00;75.00;2155.;16.4;76;Japan</t>
  </si>
  <si>
    <t>Ford Pinto;26.5;4;140.0;72.00;2565.;13.6;76;US</t>
  </si>
  <si>
    <t>Volvo 245;20.0;4;130.0;102.0;3150.;15.7;76;Europe</t>
  </si>
  <si>
    <t>Volvo 245</t>
  </si>
  <si>
    <t>Plymouth Volare Premier v8;13.0;8;318.0;150.0;3940.;13.2;76;US</t>
  </si>
  <si>
    <t>Plymouth Volare Premier v8</t>
  </si>
  <si>
    <t>Peugeot 504;19.0;4;120.0;88.00;3270.;21.9;76;Europe</t>
  </si>
  <si>
    <t>Toyota Mark II;19.0;6;156.0;108.0;2930.;15.5;76;Japan</t>
  </si>
  <si>
    <t>Mercedes-Benz 280s;16.5;6;168.0;120.0;3820.;16.7;76;Europe</t>
  </si>
  <si>
    <t>Mercedes-Benz 280s</t>
  </si>
  <si>
    <t>Cadillac Seville;16.5;8;350.0;180.0;4380.;12.1;76;US</t>
  </si>
  <si>
    <t>Cadillac Seville</t>
  </si>
  <si>
    <t>Chevrolet C10;13.0;8;350.0;145.0;4055.;12.0;76;US</t>
  </si>
  <si>
    <t>Chevrolet C10</t>
  </si>
  <si>
    <t>Ford F108;13.0;8;302.0;130.0;3870.;15.0;76;US</t>
  </si>
  <si>
    <t>Ford F108</t>
  </si>
  <si>
    <t>Dodge D100;13.0;8;318.0;150.0;3755.;14.0;76;US</t>
  </si>
  <si>
    <t>Dodge D100</t>
  </si>
  <si>
    <t>Honda Accord CVCC;31.5;4;98.00;68.00;2045.;18.5;77;Japan</t>
  </si>
  <si>
    <t>Honda Accord CVCC</t>
  </si>
  <si>
    <t>Buick Opel Isuzu Deluxe;30.0;4;111.0;80.00;2155.;14.8;77;US</t>
  </si>
  <si>
    <t>Buick Opel Isuzu Deluxe</t>
  </si>
  <si>
    <t>Renault 5 GTL;36.0;4;79.00;58.00;1825.;18.6;77;Europe</t>
  </si>
  <si>
    <t>Renault 5 GTL</t>
  </si>
  <si>
    <t>Plymouth Arrow GS;25.5;4;122.0;96.00;2300.;15.5;77;US</t>
  </si>
  <si>
    <t>Plymouth Arrow GS</t>
  </si>
  <si>
    <t>Datsun F-10 Hatchback;33.5;4;85.00;70.00;1945.;16.8;77;Japan</t>
  </si>
  <si>
    <t>Datsun F-10 Hatchback</t>
  </si>
  <si>
    <t>Chevrolet Caprice Classic;17.5;8;305.0;145.0;3880.;12.5;77;US</t>
  </si>
  <si>
    <t>Oldsmobile Cutlass Supreme;17.0;8;260.0;110.0;4060.;19.0;77;US</t>
  </si>
  <si>
    <t>Oldsmobile Cutlass Supreme</t>
  </si>
  <si>
    <t>Dodge Monaco Brougham;15.5;8;318.0;145.0;4140.;13.7;77;US</t>
  </si>
  <si>
    <t>Dodge Monaco Brougham</t>
  </si>
  <si>
    <t>Mercury Cougar Brougham;15.0;8;302.0;130.0;4295.;14.9;77;US</t>
  </si>
  <si>
    <t>Mercury Cougar Brougham</t>
  </si>
  <si>
    <t>Chevrolet Concours;17.5;6;250.0;110.0;3520.;16.4;77;US</t>
  </si>
  <si>
    <t>Chevrolet Concours</t>
  </si>
  <si>
    <t>Buick Skylark;20.5;6;231.0;105.0;3425.;16.9;77;US</t>
  </si>
  <si>
    <t>Buick Skylark</t>
  </si>
  <si>
    <t>Plymouth Volare Custom;19.0;6;225.0;100.0;3630.;17.7;77;US</t>
  </si>
  <si>
    <t>Plymouth Volare Custom</t>
  </si>
  <si>
    <t>Ford Grenada;18.5;6;250.0;98.00;3525.;19.0;77;US</t>
  </si>
  <si>
    <t>Ford Grenada</t>
  </si>
  <si>
    <t>Pontiac Grand Prix LJ;16.0;8;400.0;180.0;4220.;11.1;77;US</t>
  </si>
  <si>
    <t>Pontiac Grand Prix LJ</t>
  </si>
  <si>
    <t>Chevrolet Monte Carlo Landau;15.5;8;350.0;170.0;4165.;11.4;77;US</t>
  </si>
  <si>
    <t>Chevrolet Monte Carlo Landau</t>
  </si>
  <si>
    <t>Chrysler Cordoba;15.5;8;400.0;190.0;4325.;12.2;77;US</t>
  </si>
  <si>
    <t>Chrysler Cordoba</t>
  </si>
  <si>
    <t>Ford Thunderbird;16.0;8;351.0;149.0;4335.;14.5;77;US</t>
  </si>
  <si>
    <t>Ford Thunderbird</t>
  </si>
  <si>
    <t>Volkswagen Rabbit Custom;29.0;4;97.00;78.00;1940.;14.5;77;Europe</t>
  </si>
  <si>
    <t>Volkswagen Rabbit Custom</t>
  </si>
  <si>
    <t>Pontiac Sunbird Coupe;24.5;4;151.0;88.00;2740.;16.0;77;US</t>
  </si>
  <si>
    <t>Pontiac Sunbird Coupe</t>
  </si>
  <si>
    <t>Toyota Corolla Liftback;26.0;4;97.00;75.00;2265.;18.2;77;Japan</t>
  </si>
  <si>
    <t>Toyota Corolla Liftback</t>
  </si>
  <si>
    <t>Ford Mustang II 2+2;25.5;4;140.0;89.00;2755.;15.8;77;US</t>
  </si>
  <si>
    <t>Ford Mustang II 2+2</t>
  </si>
  <si>
    <t>Chevrolet Chevette;30.5;4;98.00;63.00;2051.;17.0;77;US</t>
  </si>
  <si>
    <t>Dodge Colt m/m;33.5;4;98.00;83.00;2075.;15.9;77;US</t>
  </si>
  <si>
    <t>Dodge Colt m/m</t>
  </si>
  <si>
    <t>Subaru DL;30.0;4;97.00;67.00;1985.;16.4;77;Japan</t>
  </si>
  <si>
    <t>Subaru DL</t>
  </si>
  <si>
    <t>Volkswagen Dasher;30.5;4;97.00;78.00;2190.;14.1;77;Europe</t>
  </si>
  <si>
    <t>Datsun 810;22.0;6;146.0;97.00;2815.;14.5;77;Japan</t>
  </si>
  <si>
    <t>Datsun 810</t>
  </si>
  <si>
    <t>BMW 320i;21.5;4;121.0;110.0;2600.;12.8;77;Europe</t>
  </si>
  <si>
    <t>BMW 320i</t>
  </si>
  <si>
    <t>Mazda RX-4;21.5;3;80.00;110.0;2720.;13.5;77;Japan</t>
  </si>
  <si>
    <t>Mazda RX-4</t>
  </si>
  <si>
    <t>Volkswagen Rabbit Custom Diesel;43.1;4;90.00;48.00;1985.;21.5;78;Europe</t>
  </si>
  <si>
    <t>Volkswagen Rabbit Custom Diesel</t>
  </si>
  <si>
    <t>Ford Fiesta;36.1;4;98.00;66.00;1800.;14.4;78;US</t>
  </si>
  <si>
    <t>Ford Fiesta</t>
  </si>
  <si>
    <t>Mazda GLC Deluxe;32.8;4;78.00;52.00;1985.;19.4;78;Japan</t>
  </si>
  <si>
    <t>Mazda GLC Deluxe</t>
  </si>
  <si>
    <t>Datsun B210 GX;39.4;4;85.00;70.00;2070.;18.6;78;Japan</t>
  </si>
  <si>
    <t>Datsun B210 GX</t>
  </si>
  <si>
    <t>Honda Civic CVCC;36.1;4;91.00;60.00;1800.;16.4;78;Japan</t>
  </si>
  <si>
    <t>Oldsmobile Cutlass Salon Brougham;19.9;8;260.0;110.0;3365.;15.5;78;US</t>
  </si>
  <si>
    <t>Oldsmobile Cutlass Salon Brougham</t>
  </si>
  <si>
    <t>Dodge Diplomat;19.4;8;318.0;140.0;3735.;13.2;78;US</t>
  </si>
  <si>
    <t>Dodge Diplomat</t>
  </si>
  <si>
    <t>Mercury Monarch ghia;20.2;8;302.0;139.0;3570.;12.8;78;US</t>
  </si>
  <si>
    <t>Mercury Monarch ghia</t>
  </si>
  <si>
    <t>Pontiac Phoenix LJ;19.2;6;231.0;105.0;3535.;19.2;78;US</t>
  </si>
  <si>
    <t>Pontiac Phoenix LJ</t>
  </si>
  <si>
    <t>Chevrolet Malibu;20.5;6;200.0;95.00;3155.;18.2;78;US</t>
  </si>
  <si>
    <t>Ford Fairmont (auto);20.2;6;200.0;85.00;2965.;15.8;78;US</t>
  </si>
  <si>
    <t>Ford Fairmont (auto)</t>
  </si>
  <si>
    <t>Ford Fairmont (man);25.1;4;140.0;88.00;2720.;15.4;78;US</t>
  </si>
  <si>
    <t>Ford Fairmont (man)</t>
  </si>
  <si>
    <t>Plymouth Volare;20.5;6;225.0;100.0;3430.;17.2;78;US</t>
  </si>
  <si>
    <t>Plymouth Volare</t>
  </si>
  <si>
    <t>AMC Concord;19.4;6;232.0;90.00;3210.;17.2;78;US</t>
  </si>
  <si>
    <t>AMC Concord</t>
  </si>
  <si>
    <t>Buick Century Special;20.6;6;231.0;105.0;3380.;15.8;78;US</t>
  </si>
  <si>
    <t>Buick Century Special</t>
  </si>
  <si>
    <t>Mercury Zephyr;20.8;6;200.0;85.00;3070.;16.7;78;US</t>
  </si>
  <si>
    <t>Mercury Zephyr</t>
  </si>
  <si>
    <t>Dodge Aspen;18.6;6;225.0;110.0;3620.;18.7;78;US</t>
  </si>
  <si>
    <t>Dodge Aspen</t>
  </si>
  <si>
    <t>AMC Concord d/l;18.1;6;258.0;120.0;3410.;15.1;78;US</t>
  </si>
  <si>
    <t>AMC Concord d/l</t>
  </si>
  <si>
    <t>Chevrolet Monte Carlo Landau;19.2;8;305.0;145.0;3425.;13.2;78;US</t>
  </si>
  <si>
    <t>Buick Regal Sport Coupe (turbo);17.7;6;231.0;165.0;3445.;13.4;78;US</t>
  </si>
  <si>
    <t>Buick Regal Sport Coupe (turbo)</t>
  </si>
  <si>
    <t>Ford Futura;18.1;8;302.0;139.0;3205.;11.2;78;US</t>
  </si>
  <si>
    <t>Ford Futura</t>
  </si>
  <si>
    <t>Dodge Magnum XE;17.5;8;318.0;140.0;4080.;13.7;78;US</t>
  </si>
  <si>
    <t>Dodge Magnum XE</t>
  </si>
  <si>
    <t>Chevrolet Chevette;30.0;4;98.00;68.00;2155.;16.5;78;US</t>
  </si>
  <si>
    <t>Toyota Corolla;27.5;4;134.0;95.00;2560.;14.2;78;Japan</t>
  </si>
  <si>
    <t>Datsun 510;27.2;4;119.0;97.00;2300.;14.7;78;Japan</t>
  </si>
  <si>
    <t>Datsun 510</t>
  </si>
  <si>
    <t>Dodge Omni;30.9;4;105.0;75.00;2230.;14.5;78;US</t>
  </si>
  <si>
    <t>Dodge Omni</t>
  </si>
  <si>
    <t>Toyota Celica GT Liftback;21.1;4;134.0;95.00;2515.;14.8;78;Japan</t>
  </si>
  <si>
    <t>Toyota Celica GT Liftback</t>
  </si>
  <si>
    <t>Plymouth Sapporo;23.2;4;156.0;105.0;2745.;16.7;78;US</t>
  </si>
  <si>
    <t>Plymouth Sapporo</t>
  </si>
  <si>
    <t>Oldsmobile Starfire SX;23.8;4;151.0;85.00;2855.;17.6;78;US</t>
  </si>
  <si>
    <t>Oldsmobile Starfire SX</t>
  </si>
  <si>
    <t>Datsun 200-SX;23.9;4;119.0;97.00;2405.;14.9;78;Japan</t>
  </si>
  <si>
    <t>Datsun 200-SX</t>
  </si>
  <si>
    <t>Audi 5000;20.3;5;131.0;103.0;2830.;15.9;78;Europe</t>
  </si>
  <si>
    <t>Audi 5000</t>
  </si>
  <si>
    <t>Volvo 264gl;17.0;6;163.0;125.0;3140.;13.6;78;Europe</t>
  </si>
  <si>
    <t>Volvo 264gl</t>
  </si>
  <si>
    <t>Saab 99gle;21.6;4;121.0;115.0;2795.;15.7;78;Europe</t>
  </si>
  <si>
    <t>Saab 99gle</t>
  </si>
  <si>
    <t>Peugeot 604sl;16.2;6;163.0;133.0;3410.;15.8;78;Europe</t>
  </si>
  <si>
    <t>Peugeot 604sl</t>
  </si>
  <si>
    <t>Volkswagen Scirocco;31.5;4;89.00;71.00;1990.;14.9;78;Europe</t>
  </si>
  <si>
    <t>Volkswagen Scirocco</t>
  </si>
  <si>
    <t>Honda Accord LX;29.5;4;98.00;68.00;2135.;16.6;78;Japan</t>
  </si>
  <si>
    <t>Honda Accord LX</t>
  </si>
  <si>
    <t>Pontiac Lemans V6;21.5;6;231.0;115.0;3245.;15.4;79;US</t>
  </si>
  <si>
    <t>Pontiac Lemans V6</t>
  </si>
  <si>
    <t>Mercury Zephyr 6;19.8;6;200.0;85.00;2990.;18.2;79;US</t>
  </si>
  <si>
    <t>Mercury Zephyr 6</t>
  </si>
  <si>
    <t>Ford Fairmont 4;22.3;4;140.0;88.00;2890.;17.3;79;US</t>
  </si>
  <si>
    <t>Ford Fairmont 4</t>
  </si>
  <si>
    <t>AMC Concord DL 6;20.2;6;232.0;90.00;3265.;18.2;79;US</t>
  </si>
  <si>
    <t>AMC Concord DL 6</t>
  </si>
  <si>
    <t>Dodge Aspen 6;20.6;6;225.0;110.0;3360.;16.6;79;US</t>
  </si>
  <si>
    <t>Dodge Aspen 6</t>
  </si>
  <si>
    <t>Chevrolet Caprice Classic;17.0;8;305.0;130.0;3840.;15.4;79;US</t>
  </si>
  <si>
    <t>Ford LTD Landau;17.6;8;302.0;129.0;3725.;13.4;79;US</t>
  </si>
  <si>
    <t>Ford LTD Landau</t>
  </si>
  <si>
    <t>Mercury Grand Marquis;16.5;8;351.0;138.0;3955.;13.2;79;US</t>
  </si>
  <si>
    <t>Mercury Grand Marquis</t>
  </si>
  <si>
    <t>Dodge St. Regis;18.2;8;318.0;135.0;3830.;15.2;79;US</t>
  </si>
  <si>
    <t>Dodge St. Regis</t>
  </si>
  <si>
    <t>Buick Estate Wagon (sw);16.9;8;350.0;155.0;4360.;14.9;79;US</t>
  </si>
  <si>
    <t>Ford Country Squire (sw);15.5;8;351.0;142.0;4054.;14.3;79;US</t>
  </si>
  <si>
    <t>Chevrolet Malibu Classic (sw);19.2;8;267.0;125.0;3605.;15.0;79;US</t>
  </si>
  <si>
    <t>Chevrolet Malibu Classic (sw)</t>
  </si>
  <si>
    <t>Chrysler Lebaron Town @ Country (sw);18.5;8;360.0;150.0;3940.;13.0;79;US</t>
  </si>
  <si>
    <t>Chrysler Lebaron Town @ Country (sw)</t>
  </si>
  <si>
    <t>Volkswagen Rabbit Custom;31.9;4;89.00;71.00;1925.;14.0;79;Europe</t>
  </si>
  <si>
    <t>Mazda GLC Deluxe;34.1;4;86.00;65.00;1975.;15.2;79;Japan</t>
  </si>
  <si>
    <t>Dodge Colt Hatchback Custom;35.7;4;98.00;80.00;1915.;14.4;79;US</t>
  </si>
  <si>
    <t>Dodge Colt Hatchback Custom</t>
  </si>
  <si>
    <t>AMC Spirit DL;27.4;4;121.0;80.00;2670.;15.0;79;US</t>
  </si>
  <si>
    <t>AMC Spirit DL</t>
  </si>
  <si>
    <t>Mercedes Benz 300d;25.4;5;183.0;77.00;3530.;20.1;79;Europe</t>
  </si>
  <si>
    <t>Mercedes Benz 300d</t>
  </si>
  <si>
    <t>Cadillac Eldorado;23.0;8;350.0;125.0;3900.;17.4;79;US</t>
  </si>
  <si>
    <t>Cadillac Eldorado</t>
  </si>
  <si>
    <t>Peugeot 504;27.2;4;141.0;71.00;3190.;24.8;79;Europe</t>
  </si>
  <si>
    <t>Oldsmobile Cutlass Salon Brougham;23.9;8;260.0;90.00;3420.;22.2;79;US</t>
  </si>
  <si>
    <t>Plymouth Horizon;34.2;4;105.0;70.00;2200.;13.2;79;US</t>
  </si>
  <si>
    <t>Plymouth Horizon</t>
  </si>
  <si>
    <t>Plymouth Horizon TC3;34.5;4;105.0;70.00;2150.;14.9;79;US</t>
  </si>
  <si>
    <t>Plymouth Horizon TC3</t>
  </si>
  <si>
    <t>Datsun 210;31.8;4;85.00;65.00;2020.;19.2;79;Japan</t>
  </si>
  <si>
    <t>Datsun 210</t>
  </si>
  <si>
    <t>Fiat Strada Custom;37.3;4;91.00;69.00;2130.;14.7;79;Europe</t>
  </si>
  <si>
    <t>Fiat Strada Custom</t>
  </si>
  <si>
    <t>Buick Skylark Limited;28.4;4;151.0;90.00;2670.;16.0;79;US</t>
  </si>
  <si>
    <t>Buick Skylark Limited</t>
  </si>
  <si>
    <t>Chevrolet Citation;28.8;6;173.0;115.0;2595.;11.3;79;US</t>
  </si>
  <si>
    <t>Chevrolet Citation</t>
  </si>
  <si>
    <t>Oldsmobile Omega Brougham;26.8;6;173.0;115.0;2700.;12.9;79;US</t>
  </si>
  <si>
    <t>Oldsmobile Omega Brougham</t>
  </si>
  <si>
    <t>Pontiac Phoenix;33.5;4;151.0;90.00;2556.;13.2;79;US</t>
  </si>
  <si>
    <t>Pontiac Phoenix</t>
  </si>
  <si>
    <t>Volkswagen Rabbit;41.5;4;98.00;76.00;2144.;14.7;80;Europe</t>
  </si>
  <si>
    <t>Toyota Corolla Tercel;38.1;4;89.00;60.00;1968.;18.8;80;Japan</t>
  </si>
  <si>
    <t>Toyota Corolla Tercel</t>
  </si>
  <si>
    <t>Chevrolet Chevette;32.1;4;98.00;70.00;2120.;15.5;80;US</t>
  </si>
  <si>
    <t>Datsun 310;37.2;4;86.00;65.00;2019.;16.4;80;Japan</t>
  </si>
  <si>
    <t>Datsun 310</t>
  </si>
  <si>
    <t>Chevrolet Citation;28.0;4;151.0;90.00;2678.;16.5;80;US</t>
  </si>
  <si>
    <t>Ford Fairmont;26.4;4;140.0;88.00;2870.;18.1;80;US</t>
  </si>
  <si>
    <t>Ford Fairmont</t>
  </si>
  <si>
    <t>AMC Concord;24.3;4;151.0;90.00;3003.;20.1;80;US</t>
  </si>
  <si>
    <t>Dodge Aspen;19.1;6;225.0;90.00;3381.;18.7;80;US</t>
  </si>
  <si>
    <t>Audi 4000;34.3;4;97.00;78.00;2188.;15.8;80;Europe</t>
  </si>
  <si>
    <t>Audi 4000</t>
  </si>
  <si>
    <t>Toyota Corolla Liftback;29.8;4;134.0;90.00;2711.;15.5;80;Japan</t>
  </si>
  <si>
    <t>Mazda 626;31.3;4;120.0;75.00;2542.;17.5;80;Japan</t>
  </si>
  <si>
    <t>Mazda 626</t>
  </si>
  <si>
    <t>Datsun 510 Hatchback;37.0;4;119.0;92.00;2434.;15.0;80;Japan</t>
  </si>
  <si>
    <t>Datsun 510 Hatchback</t>
  </si>
  <si>
    <t>Toyota Corolla;32.2;4;108.0;75.00;2265.;15.2;80;Japan</t>
  </si>
  <si>
    <t>Mazda GLC;46.6;4;86.00;65.00;2110.;17.9;80;Japan</t>
  </si>
  <si>
    <t>Mazda GLC</t>
  </si>
  <si>
    <t>Dodge Colt;27.9;4;156.0;105.0;2800.;14.4;80;US</t>
  </si>
  <si>
    <t>Datsun 210;40.8;4;85.00;65.00;2110.;19.2;80;Japan</t>
  </si>
  <si>
    <t>Volkswagen Rabbit C (Diesel);44.3;4;90.00;48.00;2085.;21.7;80;Europe</t>
  </si>
  <si>
    <t>Volkswagen Rabbit C (Diesel)</t>
  </si>
  <si>
    <t>Volkswagen Dasher (diesel);43.4;4;90.00;48.00;2335.;23.7;80;Europe</t>
  </si>
  <si>
    <t>Volkswagen Dasher (diesel)</t>
  </si>
  <si>
    <t>Audi 5000s (diesel);36.4;5;121.0;67.00;2950.;19.9;80;Europe</t>
  </si>
  <si>
    <t>Audi 5000s (diesel)</t>
  </si>
  <si>
    <t>Mercedes-Benz 240d;30.0;4;146.0;67.00;3250.;21.8;80;Europe</t>
  </si>
  <si>
    <t>Mercedes-Benz 240d</t>
  </si>
  <si>
    <t>Honda Civic 1500 gl;44.6;4;91.00;67.00;1850.;13.8;80;Japan</t>
  </si>
  <si>
    <t>Honda Civic 1500 gl</t>
  </si>
  <si>
    <t>Renault Lecar Deluxe;40.9;4;85.00;0;1835.;17.3;80;Europe</t>
  </si>
  <si>
    <t>Renault Lecar Deluxe</t>
  </si>
  <si>
    <t>Subaru DL;33.8;4;97.00;67.00;2145.;18.0;80;Japan</t>
  </si>
  <si>
    <t>Volkswagen Rabbit;29.8;4;89.00;62.00;1845.;15.3;80;Europe</t>
  </si>
  <si>
    <t>Datsun 280-ZX;32.7;6;168.0;132.0;2910.;11.4;80;Japan</t>
  </si>
  <si>
    <t>Datsun 280-ZX</t>
  </si>
  <si>
    <t>Mazda RX-7 GS;23.7;3;70.00;100.0;2420.;12.5;80;Japan</t>
  </si>
  <si>
    <t>Mazda RX-7 GS</t>
  </si>
  <si>
    <t>Triumph TR7 Coupe;35.0;4;122.0;88.00;2500.;15.1;80;Europe</t>
  </si>
  <si>
    <t>Triumph TR7 Coupe</t>
  </si>
  <si>
    <t>Ford Mustang Cobra;23.6;4;140.0;0;2905.;14.3;80;US</t>
  </si>
  <si>
    <t>Ford Mustang Cobra</t>
  </si>
  <si>
    <t>Honda Accord;32.4;4;107.0;72.00;2290.;17.0;80;Japan</t>
  </si>
  <si>
    <t>Honda Accord</t>
  </si>
  <si>
    <t>Plymouth Reliant;27.2;4;135.0;84.00;2490.;15.7;81;US</t>
  </si>
  <si>
    <t>Plymouth Reliant</t>
  </si>
  <si>
    <t>Buick Skylark;26.6;4;151.0;84.00;2635.;16.4;81;US</t>
  </si>
  <si>
    <t>Dodge Aries Wagon (sw);25.8;4;156.0;92.00;2620.;14.4;81;US</t>
  </si>
  <si>
    <t>Dodge Aries Wagon (sw)</t>
  </si>
  <si>
    <t>Chevrolet Citation;23.5;6;173.0;110.0;2725.;12.6;81;US</t>
  </si>
  <si>
    <t>Plymouth Reliant;30.0;4;135.0;84.00;2385.;12.9;81;US</t>
  </si>
  <si>
    <t>Toyota Starlet;39.1;4;79.00;58.00;1755.;16.9;81;Japan</t>
  </si>
  <si>
    <t>Toyota Starlet</t>
  </si>
  <si>
    <t>Plymouth Champ;39.0;4;86.00;64.00;1875.;16.4;81;US</t>
  </si>
  <si>
    <t>Plymouth Champ</t>
  </si>
  <si>
    <t>Honda Civic 1300;35.1;4;81.00;60.00;1760.;16.1;81;Japan</t>
  </si>
  <si>
    <t>Honda Civic 1300</t>
  </si>
  <si>
    <t>Subaru;32.3;4;97.00;67.00;2065.;17.8;81;Japan</t>
  </si>
  <si>
    <t>Datsun 210 MPG;37.0;4;85.00;65.00;1975.;19.4;81;Japan</t>
  </si>
  <si>
    <t>Datsun 210 MPG</t>
  </si>
  <si>
    <t>Toyota Tercel;37.7;4;89.00;62.00;2050.;17.3;81;Japan</t>
  </si>
  <si>
    <t>Toyota Tercel</t>
  </si>
  <si>
    <t>Mazda GLC 4;34.1;4;91.00;68.00;1985.;16.0;81;Japan</t>
  </si>
  <si>
    <t>Mazda GLC 4</t>
  </si>
  <si>
    <t>Plymouth Horizon 4;34.7;4;105.0;63.00;2215.;14.9;81;US</t>
  </si>
  <si>
    <t>Plymouth Horizon 4</t>
  </si>
  <si>
    <t>Ford Escort 4W;34.4;4;98.00;65.00;2045.;16.2;81;US</t>
  </si>
  <si>
    <t>Ford Escort 4W</t>
  </si>
  <si>
    <t>Ford Escort 2H;29.9;4;98.00;65.00;2380.;20.7;81;US</t>
  </si>
  <si>
    <t>Ford Escort 2H</t>
  </si>
  <si>
    <t>Volkswagen Jetta;33.0;4;105.0;74.00;2190.;14.2;81;Europe</t>
  </si>
  <si>
    <t>Volkswagen Jetta</t>
  </si>
  <si>
    <t>Renault 18i;34.5;4;100.0;0;2320.;15.8;81;Europe</t>
  </si>
  <si>
    <t>Renault 18i</t>
  </si>
  <si>
    <t>Honda Prelude;33.7;4;107.0;75.00;2210.;14.4;81;Japan</t>
  </si>
  <si>
    <t>Honda Prelude</t>
  </si>
  <si>
    <t>Toyota Corolla;32.4;4;108.0;75.00;2350.;16.8;81;Japan</t>
  </si>
  <si>
    <t>Datsun 200SX;32.9;4;119.0;100.0;2615.;14.8;81;Japan</t>
  </si>
  <si>
    <t>Datsun 200SX</t>
  </si>
  <si>
    <t>Mazda 626;31.6;4;120.0;74.00;2635.;18.3;81;Japan</t>
  </si>
  <si>
    <t>Peugeot 505s Turbo Diesel;28.1;4;141.0;80.00;3230.;20.4;81;Europe</t>
  </si>
  <si>
    <t>Peugeot 505s Turbo Diesel</t>
  </si>
  <si>
    <t>Saab 900s;0;4;121.0;110.0;2800.;15.4;81;Europe</t>
  </si>
  <si>
    <t>Saab 900s</t>
  </si>
  <si>
    <t>Volvo Diesel;30.7;6;145.0;76.00;3160.;19.6;81;Europe</t>
  </si>
  <si>
    <t>Volvo Diesel</t>
  </si>
  <si>
    <t>Toyota Cressida;25.4;6;168.0;116.0;2900.;12.6;81;Japan</t>
  </si>
  <si>
    <t>Toyota Cressida</t>
  </si>
  <si>
    <t>Datsun 810 Maxima;24.2;6;146.0;120.0;2930.;13.8;81;Japan</t>
  </si>
  <si>
    <t>Datsun 810 Maxima</t>
  </si>
  <si>
    <t>Buick Century;22.4;6;231.0;110.0;3415.;15.8;81;US</t>
  </si>
  <si>
    <t>Oldsmobile Cutlass LS;26.6;8;350.0;105.0;3725.;19.0;81;US</t>
  </si>
  <si>
    <t>Oldsmobile Cutlass LS</t>
  </si>
  <si>
    <t>Ford Grenada gl;20.2;6;200.0;88.00;3060.;17.1;81;US</t>
  </si>
  <si>
    <t>Ford Grenada gl</t>
  </si>
  <si>
    <t>Chrysler Lebaron Salon;17.6;6;225.0;85.00;3465.;16.6;81;US</t>
  </si>
  <si>
    <t>Chrysler Lebaron Salon</t>
  </si>
  <si>
    <t>Chevrolet Cavalier;28.0;4;112.0;88.00;2605.;19.6;82;US</t>
  </si>
  <si>
    <t>Chevrolet Cavalier</t>
  </si>
  <si>
    <t>Chevrolet Cavalier Wagon;27.0;4;112.0;88.00;2640.;18.6;82;US</t>
  </si>
  <si>
    <t>Chevrolet Cavalier Wagon</t>
  </si>
  <si>
    <t>Chevrolet Cavalier 2-door;34.0;4;112.0;88.00;2395.;18.0;82;US</t>
  </si>
  <si>
    <t>Chevrolet Cavalier 2-door</t>
  </si>
  <si>
    <t>Pontiac J2000 SE Hatchback;31.0;4;112.0;85.00;2575.;16.2;82;US</t>
  </si>
  <si>
    <t>Pontiac J2000 SE Hatchback</t>
  </si>
  <si>
    <t>Dodge Aries SE;29.0;4;135.0;84.00;2525.;16.0;82;US</t>
  </si>
  <si>
    <t>Dodge Aries SE</t>
  </si>
  <si>
    <t>Pontiac Phoenix;27.0;4;151.0;90.00;2735.;18.0;82;US</t>
  </si>
  <si>
    <t>Ford Fairmont Futura;24.0;4;140.0;92.00;2865.;16.4;82;US</t>
  </si>
  <si>
    <t>Ford Fairmont Futura</t>
  </si>
  <si>
    <t>AMC Concord DL;23.0;4;151.0;0;3035.;20.5;82;US</t>
  </si>
  <si>
    <t>AMC Concord DL</t>
  </si>
  <si>
    <t>Volkswagen Rabbit l;36.0;4;105.0;74.00;1980.;15.3;82;Europe</t>
  </si>
  <si>
    <t>Volkswagen Rabbit l</t>
  </si>
  <si>
    <t>Mazda GLC Custom l;37.0;4;91.00;68.00;2025.;18.2;82;Japan</t>
  </si>
  <si>
    <t>Mazda GLC Custom l</t>
  </si>
  <si>
    <t>Mazda GLC Custom;31.0;4;91.00;68.00;1970.;17.6;82;Japan</t>
  </si>
  <si>
    <t>Mazda GLC Custom</t>
  </si>
  <si>
    <t>Plymouth Horizon Miser;38.0;4;105.0;63.00;2125.;14.7;82;US</t>
  </si>
  <si>
    <t>Plymouth Horizon Miser</t>
  </si>
  <si>
    <t>Mercury Lynx l;36.0;4;98.00;70.00;2125.;17.3;82;US</t>
  </si>
  <si>
    <t>Mercury Lynx l</t>
  </si>
  <si>
    <t>Nissan Stanza XE;36.0;4;120.0;88.00;2160.;14.5;82;Japan</t>
  </si>
  <si>
    <t>Nissan Stanza XE</t>
  </si>
  <si>
    <t>Honda Accord;36.0;4;107.0;75.00;2205.;14.5;82;Japan</t>
  </si>
  <si>
    <t>Toyota Corolla;34.0;4;108.0;70.00;2245;16.9;82;Japan</t>
  </si>
  <si>
    <t>Honda Civic;38.0;4;91.00;67.00;1965.;15.0;82;Japan</t>
  </si>
  <si>
    <t>Honda Civic (auto);32.0;4;91.00;67.00;1965.;15.7;82;Japan</t>
  </si>
  <si>
    <t>Honda Civic (auto)</t>
  </si>
  <si>
    <t>Datsun 310 GX;38.0;4;91.00;67.00;1995.;16.2;82;Japan</t>
  </si>
  <si>
    <t>Datsun 310 GX</t>
  </si>
  <si>
    <t>Buick Century Limited;25.0;6;181.0;110.0;2945.;16.4;82;US</t>
  </si>
  <si>
    <t>Buick Century Limited</t>
  </si>
  <si>
    <t>Oldsmobile Cutlass Ciera (diesel);38.0;6;262.0;85.00;3015.;17.0;82;US</t>
  </si>
  <si>
    <t>Oldsmobile Cutlass Ciera (diesel)</t>
  </si>
  <si>
    <t>Chrysler Lebaron Medallion;26.0;4;156.0;92.00;2585.;14.5;82;US</t>
  </si>
  <si>
    <t>Chrysler Lebaron Medallion</t>
  </si>
  <si>
    <t>Ford Grenada l;22.0;6;232.0;112.0;2835;14.7;82;US</t>
  </si>
  <si>
    <t>Ford Grenada l</t>
  </si>
  <si>
    <t>Toyota Celica GT;32.0;4;144.0;96.00;2665.;13.9;82;Japan</t>
  </si>
  <si>
    <t>Toyota Celica GT</t>
  </si>
  <si>
    <t>Dodge Charger 2.2;36.0;4;135.0;84.00;2370.;13.0;82;US</t>
  </si>
  <si>
    <t>Dodge Charger 2.2</t>
  </si>
  <si>
    <t>Chevrolet Camaro;27.0;4;151.0;90.00;2950.;17.3;82;US</t>
  </si>
  <si>
    <t>Chevrolet Camaro</t>
  </si>
  <si>
    <t>Ford Mustang GL;27.0;4;140.0;86.00;2790.;15.6;82;US</t>
  </si>
  <si>
    <t>Ford Mustang GL</t>
  </si>
  <si>
    <t>Volkswagen Pickup;44.0;4;97.00;52.00;2130.;24.6;82;Europe</t>
  </si>
  <si>
    <t>Volkswagen Pickup</t>
  </si>
  <si>
    <t>Dodge Rampage;32.0;4;135.0;84.00;2295.;11.6;82;US</t>
  </si>
  <si>
    <t>Dodge Rampage</t>
  </si>
  <si>
    <t>Ford Ranger;28.0;4;120.0;79.00;2625.;18.6;82;US</t>
  </si>
  <si>
    <t>Ford Ranger</t>
  </si>
  <si>
    <t>Chevy S-10;31.0;4;119.0;82.00;2720.;19.4;82;US</t>
  </si>
  <si>
    <t>Chevy S-10</t>
  </si>
  <si>
    <t>(All)</t>
  </si>
  <si>
    <t>CAT Total</t>
  </si>
  <si>
    <t>(blank)</t>
  </si>
  <si>
    <t>Grand Total</t>
  </si>
  <si>
    <t>3 Total</t>
  </si>
  <si>
    <t>Europe Total</t>
  </si>
  <si>
    <t>Japan Total</t>
  </si>
  <si>
    <t>4 Total</t>
  </si>
  <si>
    <t>5 Total</t>
  </si>
  <si>
    <t>6 Total</t>
  </si>
  <si>
    <t>US Total</t>
  </si>
  <si>
    <t>(blank) Total</t>
  </si>
  <si>
    <t>8 Total</t>
  </si>
  <si>
    <t>INT Total</t>
  </si>
  <si>
    <t>My</t>
  </si>
  <si>
    <t>Name</t>
  </si>
  <si>
    <t>is</t>
  </si>
  <si>
    <t>Anthony</t>
  </si>
  <si>
    <t>Gonzales</t>
  </si>
  <si>
    <t>Policy Details</t>
  </si>
  <si>
    <t>Customer Details</t>
  </si>
  <si>
    <t>customer_id</t>
  </si>
  <si>
    <t>policy_id</t>
  </si>
  <si>
    <t>product_id</t>
  </si>
  <si>
    <t>premium $</t>
  </si>
  <si>
    <t>Gender</t>
  </si>
  <si>
    <t>Age</t>
  </si>
  <si>
    <t>City</t>
  </si>
  <si>
    <t>john</t>
  </si>
  <si>
    <t>male</t>
  </si>
  <si>
    <t>boston</t>
  </si>
  <si>
    <t>johnny</t>
  </si>
  <si>
    <t>cambridge</t>
  </si>
  <si>
    <t>janardhan</t>
  </si>
  <si>
    <t>chelmsford</t>
  </si>
  <si>
    <t>bobby</t>
  </si>
  <si>
    <t>little rock</t>
  </si>
  <si>
    <t>Female</t>
  </si>
  <si>
    <t>rama</t>
  </si>
  <si>
    <t>cabot</t>
  </si>
  <si>
    <t>krishna</t>
  </si>
  <si>
    <t>scottsdale</t>
  </si>
  <si>
    <t>female</t>
  </si>
  <si>
    <t>jane</t>
  </si>
  <si>
    <t>fort smith</t>
  </si>
  <si>
    <t>mary</t>
  </si>
  <si>
    <t>hot spring</t>
  </si>
  <si>
    <t>clint</t>
  </si>
  <si>
    <t>memphis</t>
  </si>
  <si>
    <t>amma</t>
  </si>
  <si>
    <t>portland</t>
  </si>
  <si>
    <t>name</t>
  </si>
  <si>
    <t>gender</t>
  </si>
  <si>
    <t>age</t>
  </si>
  <si>
    <t>city</t>
  </si>
  <si>
    <t>product_type</t>
  </si>
  <si>
    <t>Product details</t>
  </si>
  <si>
    <t>&gt; 300</t>
  </si>
  <si>
    <t>product type</t>
  </si>
  <si>
    <t>child</t>
  </si>
  <si>
    <t>pension</t>
  </si>
  <si>
    <t>insurance</t>
  </si>
  <si>
    <t>401k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</si>
</sst>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96.395786805559" createdVersion="8" refreshedVersion="8" minRefreshableVersion="3" recordCount="408" xr:uid="{AFE690DF-F494-4E44-9455-A216FE31F291}">
  <cacheSource type="worksheet">
    <worksheetSource ref="A1:I1048576" sheet="Sheet2"/>
  </cacheSource>
  <cacheFields count="9">
    <cacheField name="Car" numFmtId="0">
      <sharedItems containsNonDate="0" containsBlank="1" count="308">
        <s v="STRING"/>
        <s v="Chevrolet Chevelle Malibu"/>
        <s v="Buick Skylark 320"/>
        <s v="Plymouth Satellite"/>
        <s v="AMC Rebel SST"/>
        <s v="Ford Torino"/>
        <s v="Ford Galaxie 500"/>
        <s v="Chevrolet Impala"/>
        <s v="Plymouth Fury iii"/>
        <s v="Pontiac Catalina"/>
        <s v="AMC Ambassador DPL"/>
        <s v="Citroen DS-21 Pallas"/>
        <s v="Chevrolet Chevelle Concours (sw)"/>
        <s v="Ford Torino (sw)"/>
        <s v="Plymouth Satellite (sw)"/>
        <s v="AMC Rebel SST (sw)"/>
        <s v="Dodge Challenger SE"/>
        <s v="Plymouth 'Cuda 340"/>
        <s v="Ford Mustang Boss 302"/>
        <s v="Chevrolet Monte Carlo"/>
        <s v="Buick Estate Wagon (sw)"/>
        <s v="Toyota Corolla Mark ii"/>
        <s v="Plymouth Duster"/>
        <s v="AMC Hornet"/>
        <s v="Ford Maverick"/>
        <s v="Datsun PL510"/>
        <s v="Volkswagen 1131 Deluxe Sedan"/>
        <s v="Peugeot 504"/>
        <s v="Audi 100 LS"/>
        <s v="Saab 99e"/>
        <s v="BMW 2002"/>
        <s v="AMC Gremlin"/>
        <s v="Ford F250"/>
        <s v="Chevy C20"/>
        <s v="Dodge D200"/>
        <s v="Hi 1200D"/>
        <s v="Chevrolet Vega 2300"/>
        <s v="Toyota Corolla"/>
        <s v="Ford Pinto"/>
        <s v="Volkswagen Super Beetle 117"/>
        <s v="Plymouth Satellite Custom"/>
        <s v="Ford Torino 500"/>
        <s v="AMC Matador"/>
        <s v="Pontiac Catalina Brougham"/>
        <s v="Dodge Monaco (sw)"/>
        <s v="Ford Country Squire (sw)"/>
        <s v="Pontiac Safari (sw)"/>
        <s v="AMC Hornet Sportabout (sw)"/>
        <s v="Chevrolet Vega (sw)"/>
        <s v="Pontiac Firebird"/>
        <s v="Ford Mustang"/>
        <s v="Mercury Capri 2000"/>
        <s v="Opel 1900"/>
        <s v="Peugeot 304"/>
        <s v="Fiat 124B"/>
        <s v="Toyota Corolla 1200"/>
        <s v="Datsun 1200"/>
        <s v="Volkswagen Model 111"/>
        <s v="Plymouth Cricket"/>
        <s v="Toyota Corolla Hardtop"/>
        <s v="Dodge Colt Hardtop"/>
        <s v="Volkswagen Type 3"/>
        <s v="Chevrolet Vega"/>
        <s v="Ford Pinto Runabout"/>
        <s v="AMC Ambassador SST"/>
        <s v="Mercury Marquis"/>
        <s v="Buick LeSabre Custom"/>
        <s v="Oldsmobile Delta 88 Royale"/>
        <s v="Chrysler Newport Royal"/>
        <s v="Mazda RX2 Coupe"/>
        <s v="AMC Matador (sw)"/>
        <s v="Ford Gran Torino (sw)"/>
        <s v="Plymouth Satellite Custom (sw)"/>
        <s v="Volvo 145e (sw)"/>
        <s v="Volkswagen 411 (sw)"/>
        <s v="Peugeot 504 (sw)"/>
        <s v="Renault 12 (sw)"/>
        <s v="Ford Pinto (sw)"/>
        <s v="Datsun 510 (sw)"/>
        <s v="Toyota Corolla Mark II (sw)"/>
        <s v="Dodge Colt (sw)"/>
        <s v="Toyota Corolla 1600 (sw)"/>
        <s v="Buick Century 350"/>
        <s v="Chevrolet Malibu"/>
        <s v="Ford Gran Torino"/>
        <s v="Dodge Coronet Custom"/>
        <s v="Mercury Marquis Brougham"/>
        <s v="Chevrolet Caprice Classic"/>
        <s v="Ford LTD"/>
        <s v="Plymouth Fury Gran Sedan"/>
        <s v="Chrysler New Yorker Brougham"/>
        <s v="Buick Electra 225 Custom"/>
        <s v="AMC Ambassador Brougham"/>
        <s v="Plymouth Valiant"/>
        <s v="Chevrolet Nova Custom"/>
        <s v="Volkswagen Super Beetle"/>
        <s v="Ford Country"/>
        <s v="Plymouth Custom Suburb"/>
        <s v="Oldsmobile Vista Cruiser"/>
        <s v="Toyota Camry"/>
        <s v="Datsun 610"/>
        <s v="Mazda RX3"/>
        <s v="Mercury Capri v6"/>
        <s v="Fiat 124 Sport Coupe"/>
        <s v="Chevrolet Monte Carlo S"/>
        <s v="Pontiac Grand Prix"/>
        <s v="Fiat 128"/>
        <s v="Opel Manta"/>
        <s v="Audi 100LS"/>
        <s v="Volvo 144ea"/>
        <s v="Dodge Dart Custom"/>
        <s v="Saab 99le"/>
        <s v="Toyota Mark II"/>
        <s v="Oldsmobile Omega"/>
        <s v="Chevrolet Nova"/>
        <s v="Datsun B210"/>
        <s v="Chevrolet Chevelle Malibu Classic"/>
        <s v="Plymouth Satellite Sebring"/>
        <s v="Buick Century Luxus (sw)"/>
        <s v="Dodge Coronet Custom (sw)"/>
        <s v="Audi Fox"/>
        <s v="Volkswagen Dasher"/>
        <s v="Datsun 710"/>
        <s v="Dodge Colt"/>
        <s v="Fiat 124 TC"/>
        <s v="Honda Civic"/>
        <s v="Subaru"/>
        <s v="Fiat x1.9"/>
        <s v="Plymouth Valiant Custom"/>
        <s v="Mercury Monarch"/>
        <s v="Chevrolet Bel Air"/>
        <s v="Plymouth Grand Fury"/>
        <s v="Buick Century"/>
        <s v="Chevrolete Chevelle Malibu"/>
        <s v="Plymouth Fury"/>
        <s v="Buick Skyhawk"/>
        <s v="Chevrolet Monza 2+2"/>
        <s v="Ford Mustang II"/>
        <s v="Pontiac Astro"/>
        <s v="Volkswagen Rabbit"/>
        <s v="AMC Pacer"/>
        <s v="Volvo 244DL"/>
        <s v="Honda Civic CVCC"/>
        <s v="Fiat 131"/>
        <s v="Capri ii"/>
        <s v="Renault 12tl"/>
        <s v="Dodge Coronet Brougham"/>
        <s v="Chevrolet Chevette"/>
        <s v="Chevrolet Woody"/>
        <s v="Dodge Aspen SE"/>
        <s v="Ford Grenada ghia"/>
        <s v="Pontiac Ventura SJ"/>
        <s v="AMC Pacer d/l"/>
        <s v="Datsun B-210"/>
        <s v="Volvo 245"/>
        <s v="Plymouth Volare Premier v8"/>
        <s v="Mercedes-Benz 280s"/>
        <s v="Cadillac Seville"/>
        <s v="Chevrolet C10"/>
        <s v="Ford F108"/>
        <s v="Dodge D100"/>
        <s v="Honda Accord CVCC"/>
        <s v="Buick Opel Isuzu Deluxe"/>
        <s v="Renault 5 GTL"/>
        <s v="Plymouth Arrow GS"/>
        <s v="Datsun F-10 Hatchback"/>
        <s v="Oldsmobile Cutlass Supreme"/>
        <s v="Dodge Monaco Brougham"/>
        <s v="Mercury Cougar Brougham"/>
        <s v="Chevrolet Concours"/>
        <s v="Buick Skylark"/>
        <s v="Plymouth Volare Custom"/>
        <s v="Ford Grenada"/>
        <s v="Pontiac Grand Prix LJ"/>
        <s v="Chevrolet Monte Carlo Landau"/>
        <s v="Chrysler Cordoba"/>
        <s v="Ford Thunderbird"/>
        <s v="Volkswagen Rabbit Custom"/>
        <s v="Pontiac Sunbird Coupe"/>
        <s v="Toyota Corolla Liftback"/>
        <s v="Ford Mustang II 2+2"/>
        <s v="Dodge Colt m/m"/>
        <s v="Subaru DL"/>
        <s v="Datsun 810"/>
        <s v="BMW 320i"/>
        <s v="Mazda RX-4"/>
        <s v="Volkswagen Rabbit Custom Diesel"/>
        <s v="Ford Fiesta"/>
        <s v="Mazda GLC Deluxe"/>
        <s v="Datsun B210 GX"/>
        <s v="Oldsmobile Cutlass Salon Brougham"/>
        <s v="Dodge Diplomat"/>
        <s v="Mercury Monarch ghia"/>
        <s v="Pontiac Phoenix LJ"/>
        <s v="Ford Fairmont (auto)"/>
        <s v="Ford Fairmont (man)"/>
        <s v="Plymouth Volare"/>
        <s v="AMC Concord"/>
        <s v="Buick Century Special"/>
        <s v="Mercury Zephyr"/>
        <s v="Dodge Aspen"/>
        <s v="AMC Concord d/l"/>
        <s v="Buick Regal Sport Coupe (turbo)"/>
        <s v="Ford Futura"/>
        <s v="Dodge Magnum XE"/>
        <s v="Datsun 510"/>
        <s v="Dodge Omni"/>
        <s v="Toyota Celica GT Liftback"/>
        <s v="Plymouth Sapporo"/>
        <s v="Oldsmobile Starfire SX"/>
        <s v="Datsun 200-SX"/>
        <s v="Audi 5000"/>
        <s v="Volvo 264gl"/>
        <s v="Saab 99gle"/>
        <s v="Peugeot 604sl"/>
        <s v="Volkswagen Scirocco"/>
        <s v="Honda Accord LX"/>
        <s v="Pontiac Lemans V6"/>
        <s v="Mercury Zephyr 6"/>
        <s v="Ford Fairmont 4"/>
        <s v="AMC Concord DL 6"/>
        <s v="Dodge Aspen 6"/>
        <s v="Ford LTD Landau"/>
        <s v="Mercury Grand Marquis"/>
        <s v="Dodge St. Regis"/>
        <s v="Chevrolet Malibu Classic (sw)"/>
        <s v="Chrysler Lebaron Town @ Country (sw)"/>
        <s v="Dodge Colt Hatchback Custom"/>
        <s v="AMC Spirit DL"/>
        <s v="Mercedes Benz 300d"/>
        <s v="Cadillac Eldorado"/>
        <s v="Plymouth Horizon"/>
        <s v="Plymouth Horizon TC3"/>
        <s v="Datsun 210"/>
        <s v="Fiat Strada Custom"/>
        <s v="Buick Skylark Limited"/>
        <s v="Chevrolet Citation"/>
        <s v="Oldsmobile Omega Brougham"/>
        <s v="Pontiac Phoenix"/>
        <s v="Toyota Corolla Tercel"/>
        <s v="Datsun 310"/>
        <s v="Ford Fairmont"/>
        <s v="Audi 4000"/>
        <s v="Mazda 626"/>
        <s v="Datsun 510 Hatchback"/>
        <s v="Mazda GLC"/>
        <s v="Volkswagen Rabbit C (Diesel)"/>
        <s v="Volkswagen Dasher (diesel)"/>
        <s v="Audi 5000s (diesel)"/>
        <s v="Mercedes-Benz 240d"/>
        <s v="Honda Civic 1500 gl"/>
        <s v="Renault Lecar Deluxe"/>
        <s v="Datsun 280-ZX"/>
        <s v="Mazda RX-7 GS"/>
        <s v="Triumph TR7 Coupe"/>
        <s v="Ford Mustang Cobra"/>
        <s v="Honda Accord"/>
        <s v="Plymouth Reliant"/>
        <s v="Dodge Aries Wagon (sw)"/>
        <s v="Toyota Starlet"/>
        <s v="Plymouth Champ"/>
        <s v="Honda Civic 1300"/>
        <s v="Datsun 210 MPG"/>
        <s v="Toyota Tercel"/>
        <s v="Mazda GLC 4"/>
        <s v="Plymouth Horizon 4"/>
        <s v="Ford Escort 4W"/>
        <s v="Ford Escort 2H"/>
        <s v="Volkswagen Jetta"/>
        <s v="Renault 18i"/>
        <s v="Honda Prelude"/>
        <s v="Datsun 200SX"/>
        <s v="Peugeot 505s Turbo Diesel"/>
        <s v="Saab 900s"/>
        <s v="Volvo Diesel"/>
        <s v="Toyota Cressida"/>
        <s v="Datsun 810 Maxima"/>
        <s v="Oldsmobile Cutlass LS"/>
        <s v="Ford Grenada gl"/>
        <s v="Chrysler Lebaron Salon"/>
        <s v="Chevrolet Cavalier"/>
        <s v="Chevrolet Cavalier Wagon"/>
        <s v="Chevrolet Cavalier 2-door"/>
        <s v="Pontiac J2000 SE Hatchback"/>
        <s v="Dodge Aries SE"/>
        <s v="Ford Fairmont Futura"/>
        <s v="AMC Concord DL"/>
        <s v="Volkswagen Rabbit l"/>
        <s v="Mazda GLC Custom l"/>
        <s v="Mazda GLC Custom"/>
        <s v="Plymouth Horizon Miser"/>
        <s v="Mercury Lynx l"/>
        <s v="Nissan Stanza XE"/>
        <s v="Honda Civic (auto)"/>
        <s v="Datsun 310 GX"/>
        <s v="Buick Century Limited"/>
        <s v="Oldsmobile Cutlass Ciera (diesel)"/>
        <s v="Chrysler Lebaron Medallion"/>
        <s v="Ford Grenada l"/>
        <s v="Toyota Celica GT"/>
        <s v="Dodge Charger 2.2"/>
        <s v="Chevrolet Camaro"/>
        <s v="Ford Mustang GL"/>
        <s v="Volkswagen Pickup"/>
        <s v="Dodge Rampage"/>
        <s v="Ford Ranger"/>
        <s v="Chevy S-10"/>
        <m/>
      </sharedItems>
    </cacheField>
    <cacheField name="MPG" numFmtId="0">
      <sharedItems containsBlank="1" containsMixedTypes="1" containsNumber="1" minValue="0" maxValue="46.6" count="132">
        <s v="DOUBLE"/>
        <n v="18"/>
        <n v="15"/>
        <n v="16"/>
        <n v="17"/>
        <n v="14"/>
        <n v="0"/>
        <n v="24"/>
        <n v="22"/>
        <n v="21"/>
        <n v="27"/>
        <n v="26"/>
        <n v="25"/>
        <n v="10"/>
        <n v="11"/>
        <n v="9"/>
        <n v="28"/>
        <n v="19"/>
        <n v="12"/>
        <n v="13"/>
        <n v="23"/>
        <n v="30"/>
        <n v="31"/>
        <n v="35"/>
        <n v="20"/>
        <n v="29"/>
        <n v="32"/>
        <n v="33"/>
        <n v="17.5"/>
        <n v="15.5"/>
        <n v="14.5"/>
        <n v="22.5"/>
        <n v="24.5"/>
        <n v="18.5"/>
        <n v="29.5"/>
        <n v="26.5"/>
        <n v="16.5"/>
        <n v="31.5"/>
        <n v="36"/>
        <n v="25.5"/>
        <n v="33.5"/>
        <n v="20.5"/>
        <n v="30.5"/>
        <n v="21.5"/>
        <n v="43.1"/>
        <n v="36.1"/>
        <n v="32.799999999999997"/>
        <n v="39.4"/>
        <n v="19.899999999999999"/>
        <n v="19.399999999999999"/>
        <n v="20.2"/>
        <n v="19.2"/>
        <n v="25.1"/>
        <n v="20.6"/>
        <n v="20.8"/>
        <n v="18.600000000000001"/>
        <n v="18.100000000000001"/>
        <n v="17.7"/>
        <n v="27.5"/>
        <n v="27.2"/>
        <n v="30.9"/>
        <n v="21.1"/>
        <n v="23.2"/>
        <n v="23.8"/>
        <n v="23.9"/>
        <n v="20.3"/>
        <n v="21.6"/>
        <n v="16.2"/>
        <n v="19.8"/>
        <n v="22.3"/>
        <n v="17.600000000000001"/>
        <n v="18.2"/>
        <n v="16.899999999999999"/>
        <n v="31.9"/>
        <n v="34.1"/>
        <n v="35.700000000000003"/>
        <n v="27.4"/>
        <n v="25.4"/>
        <n v="34.200000000000003"/>
        <n v="34.5"/>
        <n v="31.8"/>
        <n v="37.299999999999997"/>
        <n v="28.4"/>
        <n v="28.8"/>
        <n v="26.8"/>
        <n v="41.5"/>
        <n v="38.1"/>
        <n v="32.1"/>
        <n v="37.200000000000003"/>
        <n v="26.4"/>
        <n v="24.3"/>
        <n v="19.100000000000001"/>
        <n v="34.299999999999997"/>
        <n v="29.8"/>
        <n v="31.3"/>
        <n v="37"/>
        <n v="32.200000000000003"/>
        <n v="46.6"/>
        <n v="27.9"/>
        <n v="40.799999999999997"/>
        <n v="44.3"/>
        <n v="43.4"/>
        <n v="36.4"/>
        <n v="44.6"/>
        <n v="40.9"/>
        <n v="33.799999999999997"/>
        <n v="32.700000000000003"/>
        <n v="23.7"/>
        <n v="23.6"/>
        <n v="32.4"/>
        <n v="26.6"/>
        <n v="25.8"/>
        <n v="23.5"/>
        <n v="39.1"/>
        <n v="39"/>
        <n v="35.1"/>
        <n v="32.299999999999997"/>
        <n v="37.700000000000003"/>
        <n v="34.700000000000003"/>
        <n v="34.4"/>
        <n v="29.9"/>
        <n v="33.700000000000003"/>
        <n v="32.9"/>
        <n v="31.6"/>
        <n v="28.1"/>
        <n v="30.7"/>
        <n v="24.2"/>
        <n v="22.4"/>
        <n v="34"/>
        <n v="38"/>
        <n v="44"/>
        <m/>
      </sharedItems>
    </cacheField>
    <cacheField name="Cylinders" numFmtId="0">
      <sharedItems containsBlank="1" containsMixedTypes="1" containsNumber="1" containsInteger="1" minValue="3" maxValue="8" count="7">
        <s v="INT"/>
        <n v="8"/>
        <n v="4"/>
        <n v="6"/>
        <n v="3"/>
        <n v="5"/>
        <m/>
      </sharedItems>
    </cacheField>
    <cacheField name="Displacement" numFmtId="0">
      <sharedItems containsBlank="1" containsMixedTypes="1" containsNumber="1" minValue="68" maxValue="455"/>
    </cacheField>
    <cacheField name="Horsepower" numFmtId="0">
      <sharedItems containsBlank="1" containsMixedTypes="1" containsNumber="1" containsInteger="1" minValue="0" maxValue="230" count="96">
        <s v="DOUBLE"/>
        <n v="130"/>
        <n v="165"/>
        <n v="150"/>
        <n v="140"/>
        <n v="198"/>
        <n v="220"/>
        <n v="215"/>
        <n v="225"/>
        <n v="190"/>
        <n v="115"/>
        <n v="153"/>
        <n v="175"/>
        <n v="170"/>
        <n v="160"/>
        <n v="95"/>
        <n v="97"/>
        <n v="85"/>
        <n v="88"/>
        <n v="46"/>
        <n v="87"/>
        <n v="90"/>
        <n v="113"/>
        <n v="200"/>
        <n v="210"/>
        <n v="193"/>
        <n v="0"/>
        <n v="48"/>
        <n v="100"/>
        <n v="105"/>
        <n v="180"/>
        <n v="110"/>
        <n v="72"/>
        <n v="86"/>
        <n v="70"/>
        <n v="76"/>
        <n v="65"/>
        <n v="69"/>
        <n v="60"/>
        <n v="80"/>
        <n v="54"/>
        <n v="208"/>
        <n v="155"/>
        <n v="112"/>
        <n v="92"/>
        <n v="145"/>
        <n v="137"/>
        <n v="158"/>
        <n v="167"/>
        <n v="94"/>
        <n v="107"/>
        <n v="230"/>
        <n v="49"/>
        <n v="75"/>
        <n v="91"/>
        <n v="122"/>
        <n v="67"/>
        <n v="83"/>
        <n v="78"/>
        <n v="52"/>
        <n v="61"/>
        <n v="93"/>
        <n v="148"/>
        <n v="129"/>
        <n v="96"/>
        <n v="71"/>
        <n v="98"/>
        <n v="53"/>
        <n v="81"/>
        <n v="79"/>
        <n v="120"/>
        <n v="152"/>
        <n v="102"/>
        <n v="108"/>
        <n v="68"/>
        <n v="58"/>
        <n v="149"/>
        <n v="89"/>
        <n v="63"/>
        <n v="66"/>
        <n v="139"/>
        <n v="103"/>
        <n v="125"/>
        <n v="133"/>
        <n v="138"/>
        <n v="135"/>
        <n v="142"/>
        <n v="77"/>
        <n v="62"/>
        <n v="132"/>
        <n v="84"/>
        <n v="64"/>
        <n v="74"/>
        <n v="116"/>
        <n v="82"/>
        <m/>
      </sharedItems>
    </cacheField>
    <cacheField name="Weight" numFmtId="0">
      <sharedItems containsBlank="1" containsMixedTypes="1" containsNumber="1" containsInteger="1" minValue="1613" maxValue="5140" count="358">
        <s v="DOUBLE"/>
        <n v="3504"/>
        <n v="3693"/>
        <n v="3436"/>
        <n v="3433"/>
        <n v="3449"/>
        <n v="4341"/>
        <n v="4354"/>
        <n v="4312"/>
        <n v="4425"/>
        <n v="3850"/>
        <n v="3090"/>
        <n v="4142"/>
        <n v="4034"/>
        <n v="4166"/>
        <n v="3563"/>
        <n v="3609"/>
        <n v="3353"/>
        <n v="3761"/>
        <n v="3086"/>
        <n v="2372"/>
        <n v="2833"/>
        <n v="2774"/>
        <n v="2587"/>
        <n v="2130"/>
        <n v="1835"/>
        <n v="2672"/>
        <n v="2430"/>
        <n v="2375"/>
        <n v="2234"/>
        <n v="2648"/>
        <n v="4615"/>
        <n v="4376"/>
        <n v="4382"/>
        <n v="4732"/>
        <n v="2264"/>
        <n v="2228"/>
        <n v="2046"/>
        <n v="1978"/>
        <n v="2634"/>
        <n v="3439"/>
        <n v="3329"/>
        <n v="3302"/>
        <n v="3288"/>
        <n v="4209"/>
        <n v="4464"/>
        <n v="4154"/>
        <n v="4096"/>
        <n v="4955"/>
        <n v="4746"/>
        <n v="5140"/>
        <n v="2962"/>
        <n v="2408"/>
        <n v="3282"/>
        <n v="3139"/>
        <n v="2220"/>
        <n v="2123"/>
        <n v="2074"/>
        <n v="2065"/>
        <n v="1773"/>
        <n v="1613"/>
        <n v="1834"/>
        <n v="1955"/>
        <n v="2278"/>
        <n v="2126"/>
        <n v="2254"/>
        <n v="2226"/>
        <n v="4274"/>
        <n v="4385"/>
        <n v="4135"/>
        <n v="4129"/>
        <n v="3672"/>
        <n v="4633"/>
        <n v="4502"/>
        <n v="4456"/>
        <n v="4422"/>
        <n v="2330"/>
        <n v="3892"/>
        <n v="4098"/>
        <n v="4294"/>
        <n v="4077"/>
        <n v="2933"/>
        <n v="2511"/>
        <n v="2979"/>
        <n v="2189"/>
        <n v="2395"/>
        <n v="2288"/>
        <n v="2506"/>
        <n v="2164"/>
        <n v="2100"/>
        <n v="4100"/>
        <n v="3988"/>
        <n v="4042"/>
        <n v="3777"/>
        <n v="4952"/>
        <n v="4363"/>
        <n v="4237"/>
        <n v="4735"/>
        <n v="4951"/>
        <n v="3821"/>
        <n v="3121"/>
        <n v="3278"/>
        <n v="2945"/>
        <n v="3021"/>
        <n v="2904"/>
        <n v="1950"/>
        <n v="4997"/>
        <n v="4906"/>
        <n v="4654"/>
        <n v="4499"/>
        <n v="2789"/>
        <n v="2279"/>
        <n v="2401"/>
        <n v="2379"/>
        <n v="2124"/>
        <n v="2310"/>
        <n v="2472"/>
        <n v="2265"/>
        <n v="4082"/>
        <n v="4278"/>
        <n v="1867"/>
        <n v="2158"/>
        <n v="2582"/>
        <n v="2868"/>
        <n v="3399"/>
        <n v="2660"/>
        <n v="2807"/>
        <n v="3664"/>
        <n v="3102"/>
        <n v="2875"/>
        <n v="2901"/>
        <n v="3336"/>
        <n v="2451"/>
        <n v="1836"/>
        <n v="2542"/>
        <n v="3781"/>
        <n v="3632"/>
        <n v="3613"/>
        <n v="4141"/>
        <n v="4699"/>
        <n v="4457"/>
        <n v="4638"/>
        <n v="4257"/>
        <n v="2219"/>
        <n v="1963"/>
        <n v="2300"/>
        <n v="1649"/>
        <n v="2003"/>
        <n v="2125"/>
        <n v="2108"/>
        <n v="2246"/>
        <n v="2489"/>
        <n v="2391"/>
        <n v="2000"/>
        <n v="3264"/>
        <n v="3459"/>
        <n v="3432"/>
        <n v="3158"/>
        <n v="4668"/>
        <n v="4440"/>
        <n v="4498"/>
        <n v="4657"/>
        <n v="3907"/>
        <n v="3897"/>
        <n v="3730"/>
        <n v="3785"/>
        <n v="3039"/>
        <n v="3221"/>
        <n v="3169"/>
        <n v="2171"/>
        <n v="2639"/>
        <n v="2914"/>
        <n v="2592"/>
        <n v="2702"/>
        <n v="2223"/>
        <n v="2545"/>
        <n v="2984"/>
        <n v="1937"/>
        <n v="3211"/>
        <n v="2694"/>
        <n v="2957"/>
        <n v="2671"/>
        <n v="1795"/>
        <n v="2464"/>
        <n v="2572"/>
        <n v="2255"/>
        <n v="2202"/>
        <n v="4215"/>
        <n v="4190"/>
        <n v="3962"/>
        <n v="3233"/>
        <n v="3012"/>
        <n v="3085"/>
        <n v="2035"/>
        <n v="3651"/>
        <n v="3574"/>
        <n v="3645"/>
        <n v="3193"/>
        <n v="1825"/>
        <n v="1990"/>
        <n v="2155"/>
        <n v="2565"/>
        <n v="3150"/>
        <n v="3940"/>
        <n v="3270"/>
        <n v="2930"/>
        <n v="3820"/>
        <n v="4380"/>
        <n v="4055"/>
        <n v="3870"/>
        <n v="3755"/>
        <n v="2045"/>
        <n v="1945"/>
        <n v="3880"/>
        <n v="4060"/>
        <n v="4140"/>
        <n v="4295"/>
        <n v="3520"/>
        <n v="3425"/>
        <n v="3630"/>
        <n v="3525"/>
        <n v="4220"/>
        <n v="4165"/>
        <n v="4325"/>
        <n v="4335"/>
        <n v="1940"/>
        <n v="2740"/>
        <n v="2755"/>
        <n v="2051"/>
        <n v="2075"/>
        <n v="1985"/>
        <n v="2190"/>
        <n v="2815"/>
        <n v="2600"/>
        <n v="2720"/>
        <n v="1800"/>
        <n v="2070"/>
        <n v="3365"/>
        <n v="3735"/>
        <n v="3570"/>
        <n v="3535"/>
        <n v="3155"/>
        <n v="2965"/>
        <n v="3430"/>
        <n v="3210"/>
        <n v="3380"/>
        <n v="3070"/>
        <n v="3620"/>
        <n v="3410"/>
        <n v="3445"/>
        <n v="3205"/>
        <n v="4080"/>
        <n v="2560"/>
        <n v="2230"/>
        <n v="2515"/>
        <n v="2745"/>
        <n v="2855"/>
        <n v="2405"/>
        <n v="2830"/>
        <n v="3140"/>
        <n v="2795"/>
        <n v="2135"/>
        <n v="3245"/>
        <n v="2990"/>
        <n v="2890"/>
        <n v="3265"/>
        <n v="3360"/>
        <n v="3840"/>
        <n v="3725"/>
        <n v="3955"/>
        <n v="3830"/>
        <n v="4360"/>
        <n v="4054"/>
        <n v="3605"/>
        <n v="1925"/>
        <n v="1975"/>
        <n v="1915"/>
        <n v="2670"/>
        <n v="3530"/>
        <n v="3900"/>
        <n v="3190"/>
        <n v="3420"/>
        <n v="2200"/>
        <n v="2150"/>
        <n v="2020"/>
        <n v="2595"/>
        <n v="2700"/>
        <n v="2556"/>
        <n v="2144"/>
        <n v="1968"/>
        <n v="2120"/>
        <n v="2019"/>
        <n v="2678"/>
        <n v="2870"/>
        <n v="3003"/>
        <n v="3381"/>
        <n v="2188"/>
        <n v="2711"/>
        <n v="2434"/>
        <n v="2110"/>
        <n v="2800"/>
        <n v="2085"/>
        <n v="2335"/>
        <n v="2950"/>
        <n v="3250"/>
        <n v="1850"/>
        <n v="2145"/>
        <n v="1845"/>
        <n v="2910"/>
        <n v="2420"/>
        <n v="2500"/>
        <n v="2905"/>
        <n v="2290"/>
        <n v="2490"/>
        <n v="2635"/>
        <n v="2620"/>
        <n v="2725"/>
        <n v="2385"/>
        <n v="1755"/>
        <n v="1875"/>
        <n v="1760"/>
        <n v="2050"/>
        <n v="2215"/>
        <n v="2380"/>
        <n v="2320"/>
        <n v="2210"/>
        <n v="2350"/>
        <n v="2615"/>
        <n v="3230"/>
        <n v="3160"/>
        <n v="2900"/>
        <n v="3415"/>
        <n v="3060"/>
        <n v="3465"/>
        <n v="2605"/>
        <n v="2640"/>
        <n v="2575"/>
        <n v="2525"/>
        <n v="2735"/>
        <n v="2865"/>
        <n v="3035"/>
        <n v="1980"/>
        <n v="2025"/>
        <n v="1970"/>
        <n v="2160"/>
        <n v="2205"/>
        <n v="2245"/>
        <n v="1965"/>
        <n v="1995"/>
        <n v="3015"/>
        <n v="2585"/>
        <n v="2835"/>
        <n v="2665"/>
        <n v="2370"/>
        <n v="2790"/>
        <n v="2295"/>
        <n v="2625"/>
        <m/>
      </sharedItems>
    </cacheField>
    <cacheField name="Acceleration" numFmtId="0">
      <sharedItems containsBlank="1" containsMixedTypes="1" containsNumber="1" minValue="8" maxValue="24.8"/>
    </cacheField>
    <cacheField name="Model" numFmtId="0">
      <sharedItems containsBlank="1" containsMixedTypes="1" containsNumber="1" containsInteger="1" minValue="70" maxValue="82"/>
    </cacheField>
    <cacheField name="Origin" numFmtId="0">
      <sharedItems containsNonDate="0" containsBlank="1" count="5">
        <s v="CAT"/>
        <s v="US"/>
        <s v="Europe"/>
        <s v="Japa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x v="0"/>
    <x v="0"/>
    <x v="0"/>
    <s v="DOUBLE"/>
    <x v="0"/>
    <x v="0"/>
    <s v="DOUBLE"/>
    <s v="INT"/>
    <x v="0"/>
  </r>
  <r>
    <x v="1"/>
    <x v="1"/>
    <x v="1"/>
    <n v="307"/>
    <x v="1"/>
    <x v="1"/>
    <n v="12"/>
    <n v="70"/>
    <x v="1"/>
  </r>
  <r>
    <x v="2"/>
    <x v="2"/>
    <x v="1"/>
    <n v="350"/>
    <x v="2"/>
    <x v="2"/>
    <n v="11.5"/>
    <n v="70"/>
    <x v="1"/>
  </r>
  <r>
    <x v="3"/>
    <x v="1"/>
    <x v="1"/>
    <n v="318"/>
    <x v="3"/>
    <x v="3"/>
    <n v="11"/>
    <n v="70"/>
    <x v="1"/>
  </r>
  <r>
    <x v="4"/>
    <x v="3"/>
    <x v="1"/>
    <n v="304"/>
    <x v="3"/>
    <x v="4"/>
    <n v="12"/>
    <n v="70"/>
    <x v="1"/>
  </r>
  <r>
    <x v="5"/>
    <x v="4"/>
    <x v="1"/>
    <n v="302"/>
    <x v="4"/>
    <x v="5"/>
    <n v="10.5"/>
    <n v="70"/>
    <x v="1"/>
  </r>
  <r>
    <x v="6"/>
    <x v="2"/>
    <x v="1"/>
    <n v="429"/>
    <x v="5"/>
    <x v="6"/>
    <n v="10"/>
    <n v="70"/>
    <x v="1"/>
  </r>
  <r>
    <x v="7"/>
    <x v="5"/>
    <x v="1"/>
    <n v="454"/>
    <x v="6"/>
    <x v="7"/>
    <n v="9"/>
    <n v="70"/>
    <x v="1"/>
  </r>
  <r>
    <x v="8"/>
    <x v="5"/>
    <x v="1"/>
    <n v="440"/>
    <x v="7"/>
    <x v="8"/>
    <n v="8.5"/>
    <n v="70"/>
    <x v="1"/>
  </r>
  <r>
    <x v="9"/>
    <x v="5"/>
    <x v="1"/>
    <n v="455"/>
    <x v="8"/>
    <x v="9"/>
    <n v="10"/>
    <n v="70"/>
    <x v="1"/>
  </r>
  <r>
    <x v="10"/>
    <x v="2"/>
    <x v="1"/>
    <n v="390"/>
    <x v="9"/>
    <x v="10"/>
    <n v="8.5"/>
    <n v="70"/>
    <x v="1"/>
  </r>
  <r>
    <x v="11"/>
    <x v="6"/>
    <x v="2"/>
    <n v="133"/>
    <x v="10"/>
    <x v="11"/>
    <n v="17.5"/>
    <n v="70"/>
    <x v="2"/>
  </r>
  <r>
    <x v="12"/>
    <x v="6"/>
    <x v="1"/>
    <n v="350"/>
    <x v="2"/>
    <x v="12"/>
    <n v="11.5"/>
    <n v="70"/>
    <x v="1"/>
  </r>
  <r>
    <x v="13"/>
    <x v="6"/>
    <x v="1"/>
    <n v="351"/>
    <x v="11"/>
    <x v="13"/>
    <n v="11"/>
    <n v="70"/>
    <x v="1"/>
  </r>
  <r>
    <x v="14"/>
    <x v="6"/>
    <x v="1"/>
    <n v="383"/>
    <x v="12"/>
    <x v="14"/>
    <n v="10.5"/>
    <n v="70"/>
    <x v="1"/>
  </r>
  <r>
    <x v="15"/>
    <x v="6"/>
    <x v="1"/>
    <n v="360"/>
    <x v="12"/>
    <x v="10"/>
    <n v="11"/>
    <n v="70"/>
    <x v="1"/>
  </r>
  <r>
    <x v="16"/>
    <x v="2"/>
    <x v="1"/>
    <n v="383"/>
    <x v="13"/>
    <x v="15"/>
    <n v="10"/>
    <n v="70"/>
    <x v="1"/>
  </r>
  <r>
    <x v="17"/>
    <x v="5"/>
    <x v="1"/>
    <n v="340"/>
    <x v="14"/>
    <x v="16"/>
    <n v="8"/>
    <n v="70"/>
    <x v="1"/>
  </r>
  <r>
    <x v="18"/>
    <x v="6"/>
    <x v="1"/>
    <n v="302"/>
    <x v="4"/>
    <x v="17"/>
    <n v="8"/>
    <n v="70"/>
    <x v="1"/>
  </r>
  <r>
    <x v="19"/>
    <x v="2"/>
    <x v="1"/>
    <n v="400"/>
    <x v="3"/>
    <x v="18"/>
    <n v="9.5"/>
    <n v="70"/>
    <x v="1"/>
  </r>
  <r>
    <x v="20"/>
    <x v="5"/>
    <x v="1"/>
    <n v="455"/>
    <x v="8"/>
    <x v="19"/>
    <n v="10"/>
    <n v="70"/>
    <x v="1"/>
  </r>
  <r>
    <x v="21"/>
    <x v="7"/>
    <x v="2"/>
    <n v="113"/>
    <x v="15"/>
    <x v="20"/>
    <n v="15"/>
    <n v="70"/>
    <x v="3"/>
  </r>
  <r>
    <x v="22"/>
    <x v="8"/>
    <x v="3"/>
    <n v="198"/>
    <x v="15"/>
    <x v="21"/>
    <n v="15.5"/>
    <n v="70"/>
    <x v="1"/>
  </r>
  <r>
    <x v="23"/>
    <x v="1"/>
    <x v="3"/>
    <n v="199"/>
    <x v="16"/>
    <x v="22"/>
    <n v="15.5"/>
    <n v="70"/>
    <x v="1"/>
  </r>
  <r>
    <x v="24"/>
    <x v="9"/>
    <x v="3"/>
    <n v="200"/>
    <x v="17"/>
    <x v="23"/>
    <n v="16"/>
    <n v="70"/>
    <x v="1"/>
  </r>
  <r>
    <x v="25"/>
    <x v="10"/>
    <x v="2"/>
    <n v="97"/>
    <x v="18"/>
    <x v="24"/>
    <n v="14.5"/>
    <n v="70"/>
    <x v="3"/>
  </r>
  <r>
    <x v="26"/>
    <x v="11"/>
    <x v="2"/>
    <n v="97"/>
    <x v="19"/>
    <x v="25"/>
    <n v="20.5"/>
    <n v="70"/>
    <x v="2"/>
  </r>
  <r>
    <x v="27"/>
    <x v="12"/>
    <x v="2"/>
    <n v="110"/>
    <x v="20"/>
    <x v="26"/>
    <n v="17.5"/>
    <n v="70"/>
    <x v="2"/>
  </r>
  <r>
    <x v="28"/>
    <x v="7"/>
    <x v="2"/>
    <n v="107"/>
    <x v="21"/>
    <x v="27"/>
    <n v="14.5"/>
    <n v="70"/>
    <x v="2"/>
  </r>
  <r>
    <x v="29"/>
    <x v="12"/>
    <x v="2"/>
    <n v="104"/>
    <x v="15"/>
    <x v="28"/>
    <n v="17.5"/>
    <n v="70"/>
    <x v="2"/>
  </r>
  <r>
    <x v="30"/>
    <x v="11"/>
    <x v="2"/>
    <n v="121"/>
    <x v="22"/>
    <x v="29"/>
    <n v="12.5"/>
    <n v="70"/>
    <x v="2"/>
  </r>
  <r>
    <x v="31"/>
    <x v="9"/>
    <x v="3"/>
    <n v="199"/>
    <x v="21"/>
    <x v="30"/>
    <n v="15"/>
    <n v="70"/>
    <x v="1"/>
  </r>
  <r>
    <x v="32"/>
    <x v="13"/>
    <x v="1"/>
    <n v="360"/>
    <x v="7"/>
    <x v="31"/>
    <n v="14"/>
    <n v="70"/>
    <x v="1"/>
  </r>
  <r>
    <x v="33"/>
    <x v="13"/>
    <x v="1"/>
    <n v="307"/>
    <x v="23"/>
    <x v="32"/>
    <n v="15"/>
    <n v="70"/>
    <x v="1"/>
  </r>
  <r>
    <x v="34"/>
    <x v="14"/>
    <x v="1"/>
    <n v="318"/>
    <x v="24"/>
    <x v="33"/>
    <n v="13.5"/>
    <n v="70"/>
    <x v="1"/>
  </r>
  <r>
    <x v="35"/>
    <x v="15"/>
    <x v="1"/>
    <n v="304"/>
    <x v="25"/>
    <x v="34"/>
    <n v="18.5"/>
    <n v="70"/>
    <x v="1"/>
  </r>
  <r>
    <x v="25"/>
    <x v="10"/>
    <x v="2"/>
    <n v="97"/>
    <x v="18"/>
    <x v="24"/>
    <n v="14.5"/>
    <n v="71"/>
    <x v="3"/>
  </r>
  <r>
    <x v="36"/>
    <x v="16"/>
    <x v="2"/>
    <n v="140"/>
    <x v="21"/>
    <x v="35"/>
    <n v="15.5"/>
    <n v="71"/>
    <x v="1"/>
  </r>
  <r>
    <x v="37"/>
    <x v="12"/>
    <x v="2"/>
    <n v="113"/>
    <x v="15"/>
    <x v="36"/>
    <n v="14"/>
    <n v="71"/>
    <x v="3"/>
  </r>
  <r>
    <x v="38"/>
    <x v="12"/>
    <x v="2"/>
    <n v="98"/>
    <x v="26"/>
    <x v="37"/>
    <n v="19"/>
    <n v="71"/>
    <x v="1"/>
  </r>
  <r>
    <x v="39"/>
    <x v="6"/>
    <x v="2"/>
    <n v="97"/>
    <x v="27"/>
    <x v="38"/>
    <n v="20"/>
    <n v="71"/>
    <x v="2"/>
  </r>
  <r>
    <x v="31"/>
    <x v="17"/>
    <x v="3"/>
    <n v="232"/>
    <x v="28"/>
    <x v="39"/>
    <n v="13"/>
    <n v="71"/>
    <x v="1"/>
  </r>
  <r>
    <x v="40"/>
    <x v="3"/>
    <x v="3"/>
    <n v="225"/>
    <x v="29"/>
    <x v="40"/>
    <n v="15.5"/>
    <n v="71"/>
    <x v="1"/>
  </r>
  <r>
    <x v="1"/>
    <x v="4"/>
    <x v="3"/>
    <n v="250"/>
    <x v="28"/>
    <x v="41"/>
    <n v="15.5"/>
    <n v="71"/>
    <x v="1"/>
  </r>
  <r>
    <x v="41"/>
    <x v="17"/>
    <x v="3"/>
    <n v="250"/>
    <x v="18"/>
    <x v="42"/>
    <n v="15.5"/>
    <n v="71"/>
    <x v="1"/>
  </r>
  <r>
    <x v="42"/>
    <x v="1"/>
    <x v="3"/>
    <n v="232"/>
    <x v="28"/>
    <x v="43"/>
    <n v="15.5"/>
    <n v="71"/>
    <x v="1"/>
  </r>
  <r>
    <x v="7"/>
    <x v="5"/>
    <x v="1"/>
    <n v="350"/>
    <x v="2"/>
    <x v="44"/>
    <n v="12"/>
    <n v="71"/>
    <x v="1"/>
  </r>
  <r>
    <x v="43"/>
    <x v="5"/>
    <x v="1"/>
    <n v="400"/>
    <x v="12"/>
    <x v="45"/>
    <n v="11.5"/>
    <n v="71"/>
    <x v="1"/>
  </r>
  <r>
    <x v="6"/>
    <x v="5"/>
    <x v="1"/>
    <n v="351"/>
    <x v="11"/>
    <x v="46"/>
    <n v="13.5"/>
    <n v="71"/>
    <x v="1"/>
  </r>
  <r>
    <x v="8"/>
    <x v="5"/>
    <x v="1"/>
    <n v="318"/>
    <x v="3"/>
    <x v="47"/>
    <n v="13"/>
    <n v="71"/>
    <x v="1"/>
  </r>
  <r>
    <x v="44"/>
    <x v="18"/>
    <x v="1"/>
    <n v="383"/>
    <x v="30"/>
    <x v="48"/>
    <n v="11.5"/>
    <n v="71"/>
    <x v="1"/>
  </r>
  <r>
    <x v="45"/>
    <x v="19"/>
    <x v="1"/>
    <n v="400"/>
    <x v="13"/>
    <x v="49"/>
    <n v="12"/>
    <n v="71"/>
    <x v="1"/>
  </r>
  <r>
    <x v="46"/>
    <x v="19"/>
    <x v="1"/>
    <n v="400"/>
    <x v="12"/>
    <x v="50"/>
    <n v="12"/>
    <n v="71"/>
    <x v="1"/>
  </r>
  <r>
    <x v="47"/>
    <x v="1"/>
    <x v="3"/>
    <n v="258"/>
    <x v="31"/>
    <x v="51"/>
    <n v="13.5"/>
    <n v="71"/>
    <x v="1"/>
  </r>
  <r>
    <x v="48"/>
    <x v="8"/>
    <x v="2"/>
    <n v="140"/>
    <x v="32"/>
    <x v="52"/>
    <n v="19"/>
    <n v="71"/>
    <x v="1"/>
  </r>
  <r>
    <x v="49"/>
    <x v="17"/>
    <x v="3"/>
    <n v="250"/>
    <x v="28"/>
    <x v="53"/>
    <n v="15"/>
    <n v="71"/>
    <x v="1"/>
  </r>
  <r>
    <x v="50"/>
    <x v="1"/>
    <x v="3"/>
    <n v="250"/>
    <x v="18"/>
    <x v="54"/>
    <n v="14.5"/>
    <n v="71"/>
    <x v="1"/>
  </r>
  <r>
    <x v="51"/>
    <x v="20"/>
    <x v="2"/>
    <n v="122"/>
    <x v="33"/>
    <x v="55"/>
    <n v="14"/>
    <n v="71"/>
    <x v="1"/>
  </r>
  <r>
    <x v="52"/>
    <x v="16"/>
    <x v="2"/>
    <n v="116"/>
    <x v="21"/>
    <x v="56"/>
    <n v="14"/>
    <n v="71"/>
    <x v="2"/>
  </r>
  <r>
    <x v="53"/>
    <x v="21"/>
    <x v="2"/>
    <n v="79"/>
    <x v="34"/>
    <x v="57"/>
    <n v="19.5"/>
    <n v="71"/>
    <x v="2"/>
  </r>
  <r>
    <x v="54"/>
    <x v="21"/>
    <x v="2"/>
    <n v="88"/>
    <x v="35"/>
    <x v="58"/>
    <n v="14.5"/>
    <n v="71"/>
    <x v="2"/>
  </r>
  <r>
    <x v="55"/>
    <x v="22"/>
    <x v="2"/>
    <n v="71"/>
    <x v="36"/>
    <x v="59"/>
    <n v="19"/>
    <n v="71"/>
    <x v="3"/>
  </r>
  <r>
    <x v="56"/>
    <x v="23"/>
    <x v="2"/>
    <n v="72"/>
    <x v="37"/>
    <x v="60"/>
    <n v="18"/>
    <n v="71"/>
    <x v="3"/>
  </r>
  <r>
    <x v="57"/>
    <x v="10"/>
    <x v="2"/>
    <n v="97"/>
    <x v="38"/>
    <x v="61"/>
    <n v="19"/>
    <n v="71"/>
    <x v="2"/>
  </r>
  <r>
    <x v="58"/>
    <x v="11"/>
    <x v="2"/>
    <n v="91"/>
    <x v="34"/>
    <x v="62"/>
    <n v="20.5"/>
    <n v="71"/>
    <x v="1"/>
  </r>
  <r>
    <x v="59"/>
    <x v="7"/>
    <x v="2"/>
    <n v="113"/>
    <x v="15"/>
    <x v="63"/>
    <n v="15.5"/>
    <n v="72"/>
    <x v="3"/>
  </r>
  <r>
    <x v="60"/>
    <x v="12"/>
    <x v="2"/>
    <n v="97.5"/>
    <x v="39"/>
    <x v="64"/>
    <n v="17"/>
    <n v="72"/>
    <x v="1"/>
  </r>
  <r>
    <x v="61"/>
    <x v="20"/>
    <x v="2"/>
    <n v="97"/>
    <x v="40"/>
    <x v="65"/>
    <n v="23.5"/>
    <n v="72"/>
    <x v="2"/>
  </r>
  <r>
    <x v="62"/>
    <x v="24"/>
    <x v="2"/>
    <n v="140"/>
    <x v="21"/>
    <x v="52"/>
    <n v="19.5"/>
    <n v="72"/>
    <x v="1"/>
  </r>
  <r>
    <x v="63"/>
    <x v="9"/>
    <x v="2"/>
    <n v="122"/>
    <x v="33"/>
    <x v="66"/>
    <n v="16.5"/>
    <n v="72"/>
    <x v="1"/>
  </r>
  <r>
    <x v="7"/>
    <x v="19"/>
    <x v="1"/>
    <n v="350"/>
    <x v="2"/>
    <x v="67"/>
    <n v="12"/>
    <n v="72"/>
    <x v="1"/>
  </r>
  <r>
    <x v="9"/>
    <x v="5"/>
    <x v="1"/>
    <n v="400"/>
    <x v="12"/>
    <x v="68"/>
    <n v="12"/>
    <n v="72"/>
    <x v="1"/>
  </r>
  <r>
    <x v="8"/>
    <x v="2"/>
    <x v="1"/>
    <n v="318"/>
    <x v="3"/>
    <x v="69"/>
    <n v="13.5"/>
    <n v="72"/>
    <x v="1"/>
  </r>
  <r>
    <x v="6"/>
    <x v="5"/>
    <x v="1"/>
    <n v="351"/>
    <x v="11"/>
    <x v="70"/>
    <n v="13"/>
    <n v="72"/>
    <x v="1"/>
  </r>
  <r>
    <x v="64"/>
    <x v="4"/>
    <x v="1"/>
    <n v="304"/>
    <x v="3"/>
    <x v="71"/>
    <n v="11.5"/>
    <n v="72"/>
    <x v="1"/>
  </r>
  <r>
    <x v="65"/>
    <x v="14"/>
    <x v="1"/>
    <n v="429"/>
    <x v="41"/>
    <x v="72"/>
    <n v="11"/>
    <n v="72"/>
    <x v="1"/>
  </r>
  <r>
    <x v="66"/>
    <x v="19"/>
    <x v="1"/>
    <n v="350"/>
    <x v="42"/>
    <x v="73"/>
    <n v="13.5"/>
    <n v="72"/>
    <x v="1"/>
  </r>
  <r>
    <x v="67"/>
    <x v="18"/>
    <x v="1"/>
    <n v="350"/>
    <x v="14"/>
    <x v="74"/>
    <n v="13.5"/>
    <n v="72"/>
    <x v="1"/>
  </r>
  <r>
    <x v="68"/>
    <x v="19"/>
    <x v="1"/>
    <n v="400"/>
    <x v="9"/>
    <x v="75"/>
    <n v="12.5"/>
    <n v="72"/>
    <x v="1"/>
  </r>
  <r>
    <x v="69"/>
    <x v="17"/>
    <x v="4"/>
    <n v="70"/>
    <x v="16"/>
    <x v="76"/>
    <n v="13.5"/>
    <n v="72"/>
    <x v="3"/>
  </r>
  <r>
    <x v="70"/>
    <x v="2"/>
    <x v="1"/>
    <n v="304"/>
    <x v="3"/>
    <x v="77"/>
    <n v="12.5"/>
    <n v="72"/>
    <x v="1"/>
  </r>
  <r>
    <x v="12"/>
    <x v="19"/>
    <x v="1"/>
    <n v="307"/>
    <x v="1"/>
    <x v="78"/>
    <n v="14"/>
    <n v="72"/>
    <x v="1"/>
  </r>
  <r>
    <x v="71"/>
    <x v="19"/>
    <x v="1"/>
    <n v="302"/>
    <x v="4"/>
    <x v="79"/>
    <n v="16"/>
    <n v="72"/>
    <x v="1"/>
  </r>
  <r>
    <x v="72"/>
    <x v="5"/>
    <x v="1"/>
    <n v="318"/>
    <x v="3"/>
    <x v="80"/>
    <n v="14"/>
    <n v="72"/>
    <x v="1"/>
  </r>
  <r>
    <x v="73"/>
    <x v="1"/>
    <x v="2"/>
    <n v="121"/>
    <x v="43"/>
    <x v="81"/>
    <n v="14.5"/>
    <n v="72"/>
    <x v="2"/>
  </r>
  <r>
    <x v="74"/>
    <x v="8"/>
    <x v="2"/>
    <n v="121"/>
    <x v="35"/>
    <x v="82"/>
    <n v="18"/>
    <n v="72"/>
    <x v="2"/>
  </r>
  <r>
    <x v="75"/>
    <x v="9"/>
    <x v="2"/>
    <n v="120"/>
    <x v="20"/>
    <x v="83"/>
    <n v="19.5"/>
    <n v="72"/>
    <x v="2"/>
  </r>
  <r>
    <x v="76"/>
    <x v="11"/>
    <x v="2"/>
    <n v="96"/>
    <x v="37"/>
    <x v="84"/>
    <n v="18"/>
    <n v="72"/>
    <x v="2"/>
  </r>
  <r>
    <x v="77"/>
    <x v="8"/>
    <x v="2"/>
    <n v="122"/>
    <x v="33"/>
    <x v="85"/>
    <n v="16"/>
    <n v="72"/>
    <x v="1"/>
  </r>
  <r>
    <x v="78"/>
    <x v="16"/>
    <x v="2"/>
    <n v="97"/>
    <x v="44"/>
    <x v="86"/>
    <n v="17"/>
    <n v="72"/>
    <x v="3"/>
  </r>
  <r>
    <x v="79"/>
    <x v="20"/>
    <x v="2"/>
    <n v="120"/>
    <x v="16"/>
    <x v="87"/>
    <n v="14.5"/>
    <n v="72"/>
    <x v="3"/>
  </r>
  <r>
    <x v="80"/>
    <x v="16"/>
    <x v="2"/>
    <n v="98"/>
    <x v="39"/>
    <x v="88"/>
    <n v="15"/>
    <n v="72"/>
    <x v="1"/>
  </r>
  <r>
    <x v="81"/>
    <x v="10"/>
    <x v="2"/>
    <n v="97"/>
    <x v="18"/>
    <x v="89"/>
    <n v="16.5"/>
    <n v="72"/>
    <x v="3"/>
  </r>
  <r>
    <x v="82"/>
    <x v="19"/>
    <x v="1"/>
    <n v="350"/>
    <x v="12"/>
    <x v="90"/>
    <n v="13"/>
    <n v="73"/>
    <x v="1"/>
  </r>
  <r>
    <x v="42"/>
    <x v="5"/>
    <x v="1"/>
    <n v="304"/>
    <x v="3"/>
    <x v="71"/>
    <n v="11.5"/>
    <n v="73"/>
    <x v="1"/>
  </r>
  <r>
    <x v="83"/>
    <x v="19"/>
    <x v="1"/>
    <n v="350"/>
    <x v="45"/>
    <x v="91"/>
    <n v="13"/>
    <n v="73"/>
    <x v="1"/>
  </r>
  <r>
    <x v="84"/>
    <x v="5"/>
    <x v="1"/>
    <n v="302"/>
    <x v="46"/>
    <x v="92"/>
    <n v="14.5"/>
    <n v="73"/>
    <x v="1"/>
  </r>
  <r>
    <x v="85"/>
    <x v="2"/>
    <x v="1"/>
    <n v="318"/>
    <x v="3"/>
    <x v="93"/>
    <n v="12.5"/>
    <n v="73"/>
    <x v="1"/>
  </r>
  <r>
    <x v="86"/>
    <x v="18"/>
    <x v="1"/>
    <n v="429"/>
    <x v="5"/>
    <x v="94"/>
    <n v="11.5"/>
    <n v="73"/>
    <x v="1"/>
  </r>
  <r>
    <x v="87"/>
    <x v="19"/>
    <x v="1"/>
    <n v="400"/>
    <x v="3"/>
    <x v="45"/>
    <n v="12"/>
    <n v="73"/>
    <x v="1"/>
  </r>
  <r>
    <x v="88"/>
    <x v="19"/>
    <x v="1"/>
    <n v="351"/>
    <x v="47"/>
    <x v="95"/>
    <n v="13"/>
    <n v="73"/>
    <x v="1"/>
  </r>
  <r>
    <x v="89"/>
    <x v="5"/>
    <x v="1"/>
    <n v="318"/>
    <x v="3"/>
    <x v="96"/>
    <n v="14.5"/>
    <n v="73"/>
    <x v="1"/>
  </r>
  <r>
    <x v="90"/>
    <x v="19"/>
    <x v="1"/>
    <n v="440"/>
    <x v="7"/>
    <x v="97"/>
    <n v="11"/>
    <n v="73"/>
    <x v="1"/>
  </r>
  <r>
    <x v="91"/>
    <x v="18"/>
    <x v="1"/>
    <n v="455"/>
    <x v="8"/>
    <x v="98"/>
    <n v="11"/>
    <n v="73"/>
    <x v="1"/>
  </r>
  <r>
    <x v="92"/>
    <x v="19"/>
    <x v="1"/>
    <n v="360"/>
    <x v="12"/>
    <x v="99"/>
    <n v="11"/>
    <n v="73"/>
    <x v="1"/>
  </r>
  <r>
    <x v="93"/>
    <x v="1"/>
    <x v="3"/>
    <n v="225"/>
    <x v="29"/>
    <x v="100"/>
    <n v="16.5"/>
    <n v="73"/>
    <x v="1"/>
  </r>
  <r>
    <x v="94"/>
    <x v="3"/>
    <x v="3"/>
    <n v="250"/>
    <x v="28"/>
    <x v="101"/>
    <n v="18"/>
    <n v="73"/>
    <x v="1"/>
  </r>
  <r>
    <x v="23"/>
    <x v="1"/>
    <x v="3"/>
    <n v="232"/>
    <x v="28"/>
    <x v="102"/>
    <n v="16"/>
    <n v="73"/>
    <x v="1"/>
  </r>
  <r>
    <x v="24"/>
    <x v="1"/>
    <x v="3"/>
    <n v="250"/>
    <x v="18"/>
    <x v="103"/>
    <n v="16.5"/>
    <n v="73"/>
    <x v="1"/>
  </r>
  <r>
    <x v="22"/>
    <x v="20"/>
    <x v="3"/>
    <n v="198"/>
    <x v="15"/>
    <x v="104"/>
    <n v="16"/>
    <n v="73"/>
    <x v="1"/>
  </r>
  <r>
    <x v="95"/>
    <x v="11"/>
    <x v="2"/>
    <n v="97"/>
    <x v="19"/>
    <x v="105"/>
    <n v="21"/>
    <n v="73"/>
    <x v="2"/>
  </r>
  <r>
    <x v="7"/>
    <x v="14"/>
    <x v="1"/>
    <n v="400"/>
    <x v="3"/>
    <x v="106"/>
    <n v="14"/>
    <n v="73"/>
    <x v="1"/>
  </r>
  <r>
    <x v="96"/>
    <x v="18"/>
    <x v="1"/>
    <n v="400"/>
    <x v="48"/>
    <x v="107"/>
    <n v="12.5"/>
    <n v="73"/>
    <x v="1"/>
  </r>
  <r>
    <x v="97"/>
    <x v="19"/>
    <x v="1"/>
    <n v="360"/>
    <x v="13"/>
    <x v="108"/>
    <n v="13"/>
    <n v="73"/>
    <x v="1"/>
  </r>
  <r>
    <x v="98"/>
    <x v="18"/>
    <x v="1"/>
    <n v="350"/>
    <x v="30"/>
    <x v="109"/>
    <n v="12.5"/>
    <n v="73"/>
    <x v="1"/>
  </r>
  <r>
    <x v="31"/>
    <x v="1"/>
    <x v="3"/>
    <n v="232"/>
    <x v="28"/>
    <x v="110"/>
    <n v="15"/>
    <n v="73"/>
    <x v="1"/>
  </r>
  <r>
    <x v="99"/>
    <x v="24"/>
    <x v="2"/>
    <n v="97"/>
    <x v="18"/>
    <x v="111"/>
    <n v="19"/>
    <n v="73"/>
    <x v="3"/>
  </r>
  <r>
    <x v="62"/>
    <x v="9"/>
    <x v="2"/>
    <n v="140"/>
    <x v="32"/>
    <x v="112"/>
    <n v="19.5"/>
    <n v="73"/>
    <x v="1"/>
  </r>
  <r>
    <x v="100"/>
    <x v="8"/>
    <x v="2"/>
    <n v="108"/>
    <x v="49"/>
    <x v="113"/>
    <n v="16.5"/>
    <n v="73"/>
    <x v="3"/>
  </r>
  <r>
    <x v="101"/>
    <x v="1"/>
    <x v="4"/>
    <n v="70"/>
    <x v="21"/>
    <x v="114"/>
    <n v="13.5"/>
    <n v="73"/>
    <x v="3"/>
  </r>
  <r>
    <x v="38"/>
    <x v="17"/>
    <x v="2"/>
    <n v="122"/>
    <x v="17"/>
    <x v="115"/>
    <n v="18.5"/>
    <n v="73"/>
    <x v="1"/>
  </r>
  <r>
    <x v="102"/>
    <x v="9"/>
    <x v="3"/>
    <n v="155"/>
    <x v="50"/>
    <x v="116"/>
    <n v="14"/>
    <n v="73"/>
    <x v="1"/>
  </r>
  <r>
    <x v="103"/>
    <x v="11"/>
    <x v="2"/>
    <n v="98"/>
    <x v="21"/>
    <x v="117"/>
    <n v="15.5"/>
    <n v="73"/>
    <x v="2"/>
  </r>
  <r>
    <x v="104"/>
    <x v="2"/>
    <x v="1"/>
    <n v="350"/>
    <x v="45"/>
    <x v="118"/>
    <n v="13"/>
    <n v="73"/>
    <x v="1"/>
  </r>
  <r>
    <x v="105"/>
    <x v="3"/>
    <x v="1"/>
    <n v="400"/>
    <x v="51"/>
    <x v="119"/>
    <n v="9.5"/>
    <n v="73"/>
    <x v="1"/>
  </r>
  <r>
    <x v="106"/>
    <x v="25"/>
    <x v="2"/>
    <n v="68"/>
    <x v="52"/>
    <x v="120"/>
    <n v="19.5"/>
    <n v="73"/>
    <x v="2"/>
  </r>
  <r>
    <x v="107"/>
    <x v="7"/>
    <x v="2"/>
    <n v="116"/>
    <x v="53"/>
    <x v="121"/>
    <n v="15.5"/>
    <n v="73"/>
    <x v="2"/>
  </r>
  <r>
    <x v="108"/>
    <x v="24"/>
    <x v="2"/>
    <n v="114"/>
    <x v="54"/>
    <x v="122"/>
    <n v="14"/>
    <n v="73"/>
    <x v="2"/>
  </r>
  <r>
    <x v="109"/>
    <x v="17"/>
    <x v="2"/>
    <n v="121"/>
    <x v="43"/>
    <x v="123"/>
    <n v="15.5"/>
    <n v="73"/>
    <x v="2"/>
  </r>
  <r>
    <x v="110"/>
    <x v="2"/>
    <x v="1"/>
    <n v="318"/>
    <x v="3"/>
    <x v="124"/>
    <n v="11"/>
    <n v="73"/>
    <x v="1"/>
  </r>
  <r>
    <x v="111"/>
    <x v="7"/>
    <x v="2"/>
    <n v="121"/>
    <x v="31"/>
    <x v="125"/>
    <n v="14"/>
    <n v="73"/>
    <x v="2"/>
  </r>
  <r>
    <x v="112"/>
    <x v="24"/>
    <x v="3"/>
    <n v="156"/>
    <x v="55"/>
    <x v="126"/>
    <n v="13.5"/>
    <n v="73"/>
    <x v="3"/>
  </r>
  <r>
    <x v="113"/>
    <x v="14"/>
    <x v="1"/>
    <n v="350"/>
    <x v="30"/>
    <x v="127"/>
    <n v="11"/>
    <n v="73"/>
    <x v="1"/>
  </r>
  <r>
    <x v="22"/>
    <x v="24"/>
    <x v="3"/>
    <n v="198"/>
    <x v="15"/>
    <x v="128"/>
    <n v="16.5"/>
    <n v="74"/>
    <x v="1"/>
  </r>
  <r>
    <x v="24"/>
    <x v="9"/>
    <x v="3"/>
    <n v="200"/>
    <x v="26"/>
    <x v="129"/>
    <n v="17"/>
    <n v="74"/>
    <x v="1"/>
  </r>
  <r>
    <x v="23"/>
    <x v="17"/>
    <x v="3"/>
    <n v="232"/>
    <x v="28"/>
    <x v="130"/>
    <n v="16"/>
    <n v="74"/>
    <x v="1"/>
  </r>
  <r>
    <x v="114"/>
    <x v="2"/>
    <x v="3"/>
    <n v="250"/>
    <x v="28"/>
    <x v="131"/>
    <n v="17"/>
    <n v="74"/>
    <x v="1"/>
  </r>
  <r>
    <x v="115"/>
    <x v="22"/>
    <x v="2"/>
    <n v="79"/>
    <x v="56"/>
    <x v="105"/>
    <n v="19"/>
    <n v="74"/>
    <x v="3"/>
  </r>
  <r>
    <x v="38"/>
    <x v="11"/>
    <x v="2"/>
    <n v="122"/>
    <x v="39"/>
    <x v="132"/>
    <n v="16.5"/>
    <n v="74"/>
    <x v="1"/>
  </r>
  <r>
    <x v="55"/>
    <x v="26"/>
    <x v="2"/>
    <n v="71"/>
    <x v="36"/>
    <x v="133"/>
    <n v="21"/>
    <n v="74"/>
    <x v="3"/>
  </r>
  <r>
    <x v="62"/>
    <x v="12"/>
    <x v="2"/>
    <n v="140"/>
    <x v="53"/>
    <x v="134"/>
    <n v="17"/>
    <n v="74"/>
    <x v="1"/>
  </r>
  <r>
    <x v="116"/>
    <x v="3"/>
    <x v="3"/>
    <n v="250"/>
    <x v="28"/>
    <x v="135"/>
    <n v="17"/>
    <n v="74"/>
    <x v="1"/>
  </r>
  <r>
    <x v="42"/>
    <x v="3"/>
    <x v="3"/>
    <n v="258"/>
    <x v="31"/>
    <x v="136"/>
    <n v="18"/>
    <n v="74"/>
    <x v="1"/>
  </r>
  <r>
    <x v="117"/>
    <x v="1"/>
    <x v="3"/>
    <n v="225"/>
    <x v="29"/>
    <x v="137"/>
    <n v="16.5"/>
    <n v="74"/>
    <x v="1"/>
  </r>
  <r>
    <x v="84"/>
    <x v="3"/>
    <x v="1"/>
    <n v="302"/>
    <x v="4"/>
    <x v="138"/>
    <n v="14"/>
    <n v="74"/>
    <x v="1"/>
  </r>
  <r>
    <x v="118"/>
    <x v="19"/>
    <x v="1"/>
    <n v="350"/>
    <x v="3"/>
    <x v="139"/>
    <n v="14.5"/>
    <n v="74"/>
    <x v="1"/>
  </r>
  <r>
    <x v="119"/>
    <x v="5"/>
    <x v="1"/>
    <n v="318"/>
    <x v="3"/>
    <x v="140"/>
    <n v="13.5"/>
    <n v="74"/>
    <x v="1"/>
  </r>
  <r>
    <x v="71"/>
    <x v="5"/>
    <x v="1"/>
    <n v="302"/>
    <x v="4"/>
    <x v="141"/>
    <n v="16"/>
    <n v="74"/>
    <x v="1"/>
  </r>
  <r>
    <x v="70"/>
    <x v="5"/>
    <x v="1"/>
    <n v="304"/>
    <x v="3"/>
    <x v="142"/>
    <n v="15.5"/>
    <n v="74"/>
    <x v="1"/>
  </r>
  <r>
    <x v="120"/>
    <x v="25"/>
    <x v="2"/>
    <n v="98"/>
    <x v="57"/>
    <x v="143"/>
    <n v="16.5"/>
    <n v="74"/>
    <x v="2"/>
  </r>
  <r>
    <x v="121"/>
    <x v="11"/>
    <x v="2"/>
    <n v="79"/>
    <x v="56"/>
    <x v="144"/>
    <n v="15.5"/>
    <n v="74"/>
    <x v="2"/>
  </r>
  <r>
    <x v="107"/>
    <x v="11"/>
    <x v="2"/>
    <n v="97"/>
    <x v="58"/>
    <x v="145"/>
    <n v="14.5"/>
    <n v="74"/>
    <x v="2"/>
  </r>
  <r>
    <x v="37"/>
    <x v="22"/>
    <x v="2"/>
    <n v="76"/>
    <x v="59"/>
    <x v="146"/>
    <n v="16.5"/>
    <n v="74"/>
    <x v="3"/>
  </r>
  <r>
    <x v="122"/>
    <x v="26"/>
    <x v="2"/>
    <n v="83"/>
    <x v="60"/>
    <x v="147"/>
    <n v="19"/>
    <n v="74"/>
    <x v="3"/>
  </r>
  <r>
    <x v="123"/>
    <x v="16"/>
    <x v="2"/>
    <n v="90"/>
    <x v="53"/>
    <x v="148"/>
    <n v="14.5"/>
    <n v="74"/>
    <x v="1"/>
  </r>
  <r>
    <x v="106"/>
    <x v="7"/>
    <x v="2"/>
    <n v="90"/>
    <x v="53"/>
    <x v="149"/>
    <n v="15.5"/>
    <n v="74"/>
    <x v="2"/>
  </r>
  <r>
    <x v="124"/>
    <x v="11"/>
    <x v="2"/>
    <n v="116"/>
    <x v="53"/>
    <x v="150"/>
    <n v="14"/>
    <n v="74"/>
    <x v="2"/>
  </r>
  <r>
    <x v="125"/>
    <x v="7"/>
    <x v="2"/>
    <n v="120"/>
    <x v="16"/>
    <x v="151"/>
    <n v="15"/>
    <n v="74"/>
    <x v="3"/>
  </r>
  <r>
    <x v="126"/>
    <x v="11"/>
    <x v="2"/>
    <n v="108"/>
    <x v="61"/>
    <x v="152"/>
    <n v="15.5"/>
    <n v="74"/>
    <x v="3"/>
  </r>
  <r>
    <x v="127"/>
    <x v="22"/>
    <x v="2"/>
    <n v="79"/>
    <x v="56"/>
    <x v="153"/>
    <n v="16"/>
    <n v="74"/>
    <x v="2"/>
  </r>
  <r>
    <x v="128"/>
    <x v="17"/>
    <x v="3"/>
    <n v="225"/>
    <x v="15"/>
    <x v="154"/>
    <n v="16"/>
    <n v="75"/>
    <x v="1"/>
  </r>
  <r>
    <x v="114"/>
    <x v="1"/>
    <x v="3"/>
    <n v="250"/>
    <x v="29"/>
    <x v="155"/>
    <n v="16"/>
    <n v="75"/>
    <x v="1"/>
  </r>
  <r>
    <x v="129"/>
    <x v="2"/>
    <x v="3"/>
    <n v="250"/>
    <x v="32"/>
    <x v="156"/>
    <n v="21"/>
    <n v="75"/>
    <x v="1"/>
  </r>
  <r>
    <x v="24"/>
    <x v="2"/>
    <x v="3"/>
    <n v="250"/>
    <x v="32"/>
    <x v="157"/>
    <n v="19.5"/>
    <n v="75"/>
    <x v="1"/>
  </r>
  <r>
    <x v="9"/>
    <x v="3"/>
    <x v="1"/>
    <n v="400"/>
    <x v="13"/>
    <x v="158"/>
    <n v="11.5"/>
    <n v="75"/>
    <x v="1"/>
  </r>
  <r>
    <x v="130"/>
    <x v="2"/>
    <x v="1"/>
    <n v="350"/>
    <x v="45"/>
    <x v="159"/>
    <n v="14"/>
    <n v="75"/>
    <x v="1"/>
  </r>
  <r>
    <x v="131"/>
    <x v="3"/>
    <x v="1"/>
    <n v="318"/>
    <x v="3"/>
    <x v="160"/>
    <n v="14.5"/>
    <n v="75"/>
    <x v="1"/>
  </r>
  <r>
    <x v="88"/>
    <x v="5"/>
    <x v="1"/>
    <n v="351"/>
    <x v="62"/>
    <x v="161"/>
    <n v="13.5"/>
    <n v="75"/>
    <x v="1"/>
  </r>
  <r>
    <x v="132"/>
    <x v="4"/>
    <x v="3"/>
    <n v="231"/>
    <x v="31"/>
    <x v="162"/>
    <n v="21"/>
    <n v="75"/>
    <x v="1"/>
  </r>
  <r>
    <x v="133"/>
    <x v="3"/>
    <x v="3"/>
    <n v="250"/>
    <x v="29"/>
    <x v="163"/>
    <n v="18.5"/>
    <n v="75"/>
    <x v="1"/>
  </r>
  <r>
    <x v="42"/>
    <x v="2"/>
    <x v="3"/>
    <n v="258"/>
    <x v="31"/>
    <x v="164"/>
    <n v="19"/>
    <n v="75"/>
    <x v="1"/>
  </r>
  <r>
    <x v="134"/>
    <x v="1"/>
    <x v="3"/>
    <n v="225"/>
    <x v="15"/>
    <x v="165"/>
    <n v="19"/>
    <n v="75"/>
    <x v="1"/>
  </r>
  <r>
    <x v="135"/>
    <x v="9"/>
    <x v="3"/>
    <n v="231"/>
    <x v="31"/>
    <x v="166"/>
    <n v="15"/>
    <n v="75"/>
    <x v="1"/>
  </r>
  <r>
    <x v="136"/>
    <x v="24"/>
    <x v="1"/>
    <n v="262"/>
    <x v="31"/>
    <x v="167"/>
    <n v="13.5"/>
    <n v="75"/>
    <x v="1"/>
  </r>
  <r>
    <x v="137"/>
    <x v="19"/>
    <x v="1"/>
    <n v="302"/>
    <x v="63"/>
    <x v="168"/>
    <n v="12"/>
    <n v="75"/>
    <x v="1"/>
  </r>
  <r>
    <x v="37"/>
    <x v="25"/>
    <x v="2"/>
    <n v="97"/>
    <x v="53"/>
    <x v="169"/>
    <n v="16"/>
    <n v="75"/>
    <x v="3"/>
  </r>
  <r>
    <x v="38"/>
    <x v="20"/>
    <x v="2"/>
    <n v="140"/>
    <x v="57"/>
    <x v="170"/>
    <n v="17"/>
    <n v="75"/>
    <x v="1"/>
  </r>
  <r>
    <x v="31"/>
    <x v="24"/>
    <x v="3"/>
    <n v="232"/>
    <x v="28"/>
    <x v="171"/>
    <n v="16"/>
    <n v="75"/>
    <x v="1"/>
  </r>
  <r>
    <x v="138"/>
    <x v="20"/>
    <x v="2"/>
    <n v="140"/>
    <x v="58"/>
    <x v="172"/>
    <n v="18.5"/>
    <n v="75"/>
    <x v="1"/>
  </r>
  <r>
    <x v="37"/>
    <x v="7"/>
    <x v="2"/>
    <n v="134"/>
    <x v="64"/>
    <x v="173"/>
    <n v="13.5"/>
    <n v="75"/>
    <x v="3"/>
  </r>
  <r>
    <x v="121"/>
    <x v="12"/>
    <x v="2"/>
    <n v="90"/>
    <x v="65"/>
    <x v="174"/>
    <n v="16.5"/>
    <n v="75"/>
    <x v="2"/>
  </r>
  <r>
    <x v="122"/>
    <x v="7"/>
    <x v="2"/>
    <n v="119"/>
    <x v="16"/>
    <x v="175"/>
    <n v="17"/>
    <n v="75"/>
    <x v="3"/>
  </r>
  <r>
    <x v="38"/>
    <x v="1"/>
    <x v="3"/>
    <n v="171"/>
    <x v="16"/>
    <x v="176"/>
    <n v="14.5"/>
    <n v="75"/>
    <x v="1"/>
  </r>
  <r>
    <x v="139"/>
    <x v="25"/>
    <x v="2"/>
    <n v="90"/>
    <x v="34"/>
    <x v="177"/>
    <n v="14"/>
    <n v="75"/>
    <x v="2"/>
  </r>
  <r>
    <x v="140"/>
    <x v="17"/>
    <x v="3"/>
    <n v="232"/>
    <x v="21"/>
    <x v="178"/>
    <n v="17"/>
    <n v="75"/>
    <x v="1"/>
  </r>
  <r>
    <x v="108"/>
    <x v="20"/>
    <x v="2"/>
    <n v="115"/>
    <x v="15"/>
    <x v="179"/>
    <n v="15"/>
    <n v="75"/>
    <x v="2"/>
  </r>
  <r>
    <x v="27"/>
    <x v="20"/>
    <x v="2"/>
    <n v="120"/>
    <x v="18"/>
    <x v="180"/>
    <n v="17"/>
    <n v="75"/>
    <x v="2"/>
  </r>
  <r>
    <x v="141"/>
    <x v="8"/>
    <x v="2"/>
    <n v="121"/>
    <x v="66"/>
    <x v="102"/>
    <n v="14.5"/>
    <n v="75"/>
    <x v="2"/>
  </r>
  <r>
    <x v="111"/>
    <x v="12"/>
    <x v="2"/>
    <n v="121"/>
    <x v="10"/>
    <x v="181"/>
    <n v="13.5"/>
    <n v="75"/>
    <x v="2"/>
  </r>
  <r>
    <x v="142"/>
    <x v="27"/>
    <x v="2"/>
    <n v="91"/>
    <x v="67"/>
    <x v="182"/>
    <n v="17.5"/>
    <n v="75"/>
    <x v="3"/>
  </r>
  <r>
    <x v="143"/>
    <x v="16"/>
    <x v="2"/>
    <n v="107"/>
    <x v="33"/>
    <x v="183"/>
    <n v="15.5"/>
    <n v="76"/>
    <x v="2"/>
  </r>
  <r>
    <x v="52"/>
    <x v="12"/>
    <x v="2"/>
    <n v="116"/>
    <x v="68"/>
    <x v="55"/>
    <n v="16.899999999999999"/>
    <n v="76"/>
    <x v="2"/>
  </r>
  <r>
    <x v="144"/>
    <x v="12"/>
    <x v="2"/>
    <n v="140"/>
    <x v="44"/>
    <x v="184"/>
    <n v="14.9"/>
    <n v="76"/>
    <x v="1"/>
  </r>
  <r>
    <x v="123"/>
    <x v="11"/>
    <x v="2"/>
    <n v="98"/>
    <x v="69"/>
    <x v="185"/>
    <n v="17.7"/>
    <n v="76"/>
    <x v="1"/>
  </r>
  <r>
    <x v="145"/>
    <x v="10"/>
    <x v="2"/>
    <n v="101"/>
    <x v="57"/>
    <x v="186"/>
    <n v="15.3"/>
    <n v="76"/>
    <x v="2"/>
  </r>
  <r>
    <x v="116"/>
    <x v="28"/>
    <x v="1"/>
    <n v="305"/>
    <x v="4"/>
    <x v="187"/>
    <n v="13"/>
    <n v="76"/>
    <x v="1"/>
  </r>
  <r>
    <x v="146"/>
    <x v="3"/>
    <x v="1"/>
    <n v="318"/>
    <x v="3"/>
    <x v="188"/>
    <n v="13"/>
    <n v="76"/>
    <x v="1"/>
  </r>
  <r>
    <x v="42"/>
    <x v="29"/>
    <x v="1"/>
    <n v="304"/>
    <x v="70"/>
    <x v="189"/>
    <n v="13.9"/>
    <n v="76"/>
    <x v="1"/>
  </r>
  <r>
    <x v="84"/>
    <x v="30"/>
    <x v="1"/>
    <n v="351"/>
    <x v="71"/>
    <x v="187"/>
    <n v="12.8"/>
    <n v="76"/>
    <x v="1"/>
  </r>
  <r>
    <x v="93"/>
    <x v="8"/>
    <x v="3"/>
    <n v="225"/>
    <x v="28"/>
    <x v="190"/>
    <n v="15.4"/>
    <n v="76"/>
    <x v="1"/>
  </r>
  <r>
    <x v="114"/>
    <x v="8"/>
    <x v="3"/>
    <n v="250"/>
    <x v="29"/>
    <x v="17"/>
    <n v="14.5"/>
    <n v="76"/>
    <x v="1"/>
  </r>
  <r>
    <x v="24"/>
    <x v="7"/>
    <x v="3"/>
    <n v="200"/>
    <x v="68"/>
    <x v="191"/>
    <n v="17.600000000000001"/>
    <n v="76"/>
    <x v="1"/>
  </r>
  <r>
    <x v="23"/>
    <x v="31"/>
    <x v="3"/>
    <n v="232"/>
    <x v="21"/>
    <x v="192"/>
    <n v="17.600000000000001"/>
    <n v="76"/>
    <x v="1"/>
  </r>
  <r>
    <x v="147"/>
    <x v="25"/>
    <x v="2"/>
    <n v="85"/>
    <x v="59"/>
    <x v="193"/>
    <n v="22.2"/>
    <n v="76"/>
    <x v="1"/>
  </r>
  <r>
    <x v="148"/>
    <x v="32"/>
    <x v="2"/>
    <n v="98"/>
    <x v="38"/>
    <x v="88"/>
    <n v="22.1"/>
    <n v="76"/>
    <x v="1"/>
  </r>
  <r>
    <x v="139"/>
    <x v="25"/>
    <x v="2"/>
    <n v="90"/>
    <x v="34"/>
    <x v="177"/>
    <n v="14.2"/>
    <n v="76"/>
    <x v="2"/>
  </r>
  <r>
    <x v="125"/>
    <x v="27"/>
    <x v="2"/>
    <n v="91"/>
    <x v="67"/>
    <x v="182"/>
    <n v="17.399999999999999"/>
    <n v="76"/>
    <x v="3"/>
  </r>
  <r>
    <x v="149"/>
    <x v="24"/>
    <x v="3"/>
    <n v="225"/>
    <x v="28"/>
    <x v="194"/>
    <n v="17.7"/>
    <n v="76"/>
    <x v="1"/>
  </r>
  <r>
    <x v="150"/>
    <x v="1"/>
    <x v="3"/>
    <n v="250"/>
    <x v="58"/>
    <x v="195"/>
    <n v="21"/>
    <n v="76"/>
    <x v="1"/>
  </r>
  <r>
    <x v="151"/>
    <x v="33"/>
    <x v="3"/>
    <n v="250"/>
    <x v="31"/>
    <x v="196"/>
    <n v="16.2"/>
    <n v="76"/>
    <x v="1"/>
  </r>
  <r>
    <x v="152"/>
    <x v="28"/>
    <x v="3"/>
    <n v="258"/>
    <x v="15"/>
    <x v="197"/>
    <n v="17.8"/>
    <n v="76"/>
    <x v="1"/>
  </r>
  <r>
    <x v="139"/>
    <x v="34"/>
    <x v="2"/>
    <n v="97"/>
    <x v="65"/>
    <x v="198"/>
    <n v="12.2"/>
    <n v="76"/>
    <x v="2"/>
  </r>
  <r>
    <x v="153"/>
    <x v="26"/>
    <x v="2"/>
    <n v="85"/>
    <x v="34"/>
    <x v="199"/>
    <n v="17"/>
    <n v="76"/>
    <x v="3"/>
  </r>
  <r>
    <x v="37"/>
    <x v="16"/>
    <x v="2"/>
    <n v="97"/>
    <x v="53"/>
    <x v="200"/>
    <n v="16.399999999999999"/>
    <n v="76"/>
    <x v="3"/>
  </r>
  <r>
    <x v="38"/>
    <x v="35"/>
    <x v="2"/>
    <n v="140"/>
    <x v="32"/>
    <x v="201"/>
    <n v="13.6"/>
    <n v="76"/>
    <x v="1"/>
  </r>
  <r>
    <x v="154"/>
    <x v="24"/>
    <x v="2"/>
    <n v="130"/>
    <x v="72"/>
    <x v="202"/>
    <n v="15.7"/>
    <n v="76"/>
    <x v="2"/>
  </r>
  <r>
    <x v="155"/>
    <x v="19"/>
    <x v="1"/>
    <n v="318"/>
    <x v="3"/>
    <x v="203"/>
    <n v="13.2"/>
    <n v="76"/>
    <x v="1"/>
  </r>
  <r>
    <x v="27"/>
    <x v="17"/>
    <x v="2"/>
    <n v="120"/>
    <x v="18"/>
    <x v="204"/>
    <n v="21.9"/>
    <n v="76"/>
    <x v="2"/>
  </r>
  <r>
    <x v="112"/>
    <x v="17"/>
    <x v="3"/>
    <n v="156"/>
    <x v="73"/>
    <x v="205"/>
    <n v="15.5"/>
    <n v="76"/>
    <x v="3"/>
  </r>
  <r>
    <x v="156"/>
    <x v="36"/>
    <x v="3"/>
    <n v="168"/>
    <x v="70"/>
    <x v="206"/>
    <n v="16.7"/>
    <n v="76"/>
    <x v="2"/>
  </r>
  <r>
    <x v="157"/>
    <x v="36"/>
    <x v="1"/>
    <n v="350"/>
    <x v="30"/>
    <x v="207"/>
    <n v="12.1"/>
    <n v="76"/>
    <x v="1"/>
  </r>
  <r>
    <x v="158"/>
    <x v="19"/>
    <x v="1"/>
    <n v="350"/>
    <x v="45"/>
    <x v="208"/>
    <n v="12"/>
    <n v="76"/>
    <x v="1"/>
  </r>
  <r>
    <x v="159"/>
    <x v="19"/>
    <x v="1"/>
    <n v="302"/>
    <x v="1"/>
    <x v="209"/>
    <n v="15"/>
    <n v="76"/>
    <x v="1"/>
  </r>
  <r>
    <x v="160"/>
    <x v="19"/>
    <x v="1"/>
    <n v="318"/>
    <x v="3"/>
    <x v="210"/>
    <n v="14"/>
    <n v="76"/>
    <x v="1"/>
  </r>
  <r>
    <x v="161"/>
    <x v="37"/>
    <x v="2"/>
    <n v="98"/>
    <x v="74"/>
    <x v="211"/>
    <n v="18.5"/>
    <n v="77"/>
    <x v="3"/>
  </r>
  <r>
    <x v="162"/>
    <x v="21"/>
    <x v="2"/>
    <n v="111"/>
    <x v="39"/>
    <x v="200"/>
    <n v="14.8"/>
    <n v="77"/>
    <x v="1"/>
  </r>
  <r>
    <x v="163"/>
    <x v="38"/>
    <x v="2"/>
    <n v="79"/>
    <x v="75"/>
    <x v="198"/>
    <n v="18.600000000000001"/>
    <n v="77"/>
    <x v="2"/>
  </r>
  <r>
    <x v="164"/>
    <x v="39"/>
    <x v="2"/>
    <n v="122"/>
    <x v="64"/>
    <x v="145"/>
    <n v="15.5"/>
    <n v="77"/>
    <x v="1"/>
  </r>
  <r>
    <x v="165"/>
    <x v="40"/>
    <x v="2"/>
    <n v="85"/>
    <x v="34"/>
    <x v="212"/>
    <n v="16.8"/>
    <n v="77"/>
    <x v="3"/>
  </r>
  <r>
    <x v="87"/>
    <x v="28"/>
    <x v="1"/>
    <n v="305"/>
    <x v="45"/>
    <x v="213"/>
    <n v="12.5"/>
    <n v="77"/>
    <x v="1"/>
  </r>
  <r>
    <x v="166"/>
    <x v="4"/>
    <x v="1"/>
    <n v="260"/>
    <x v="31"/>
    <x v="214"/>
    <n v="19"/>
    <n v="77"/>
    <x v="1"/>
  </r>
  <r>
    <x v="167"/>
    <x v="29"/>
    <x v="1"/>
    <n v="318"/>
    <x v="45"/>
    <x v="215"/>
    <n v="13.7"/>
    <n v="77"/>
    <x v="1"/>
  </r>
  <r>
    <x v="168"/>
    <x v="2"/>
    <x v="1"/>
    <n v="302"/>
    <x v="1"/>
    <x v="216"/>
    <n v="14.9"/>
    <n v="77"/>
    <x v="1"/>
  </r>
  <r>
    <x v="169"/>
    <x v="28"/>
    <x v="3"/>
    <n v="250"/>
    <x v="31"/>
    <x v="217"/>
    <n v="16.399999999999999"/>
    <n v="77"/>
    <x v="1"/>
  </r>
  <r>
    <x v="170"/>
    <x v="41"/>
    <x v="3"/>
    <n v="231"/>
    <x v="29"/>
    <x v="218"/>
    <n v="16.899999999999999"/>
    <n v="77"/>
    <x v="1"/>
  </r>
  <r>
    <x v="171"/>
    <x v="17"/>
    <x v="3"/>
    <n v="225"/>
    <x v="28"/>
    <x v="219"/>
    <n v="17.7"/>
    <n v="77"/>
    <x v="1"/>
  </r>
  <r>
    <x v="172"/>
    <x v="33"/>
    <x v="3"/>
    <n v="250"/>
    <x v="66"/>
    <x v="220"/>
    <n v="19"/>
    <n v="77"/>
    <x v="1"/>
  </r>
  <r>
    <x v="173"/>
    <x v="3"/>
    <x v="1"/>
    <n v="400"/>
    <x v="30"/>
    <x v="221"/>
    <n v="11.1"/>
    <n v="77"/>
    <x v="1"/>
  </r>
  <r>
    <x v="174"/>
    <x v="29"/>
    <x v="1"/>
    <n v="350"/>
    <x v="13"/>
    <x v="222"/>
    <n v="11.4"/>
    <n v="77"/>
    <x v="1"/>
  </r>
  <r>
    <x v="175"/>
    <x v="29"/>
    <x v="1"/>
    <n v="400"/>
    <x v="9"/>
    <x v="223"/>
    <n v="12.2"/>
    <n v="77"/>
    <x v="1"/>
  </r>
  <r>
    <x v="176"/>
    <x v="3"/>
    <x v="1"/>
    <n v="351"/>
    <x v="76"/>
    <x v="224"/>
    <n v="14.5"/>
    <n v="77"/>
    <x v="1"/>
  </r>
  <r>
    <x v="177"/>
    <x v="25"/>
    <x v="2"/>
    <n v="97"/>
    <x v="58"/>
    <x v="225"/>
    <n v="14.5"/>
    <n v="77"/>
    <x v="2"/>
  </r>
  <r>
    <x v="178"/>
    <x v="32"/>
    <x v="2"/>
    <n v="151"/>
    <x v="18"/>
    <x v="226"/>
    <n v="16"/>
    <n v="77"/>
    <x v="1"/>
  </r>
  <r>
    <x v="179"/>
    <x v="11"/>
    <x v="2"/>
    <n v="97"/>
    <x v="53"/>
    <x v="117"/>
    <n v="18.2"/>
    <n v="77"/>
    <x v="3"/>
  </r>
  <r>
    <x v="180"/>
    <x v="39"/>
    <x v="2"/>
    <n v="140"/>
    <x v="77"/>
    <x v="227"/>
    <n v="15.8"/>
    <n v="77"/>
    <x v="1"/>
  </r>
  <r>
    <x v="147"/>
    <x v="42"/>
    <x v="2"/>
    <n v="98"/>
    <x v="78"/>
    <x v="228"/>
    <n v="17"/>
    <n v="77"/>
    <x v="1"/>
  </r>
  <r>
    <x v="181"/>
    <x v="40"/>
    <x v="2"/>
    <n v="98"/>
    <x v="57"/>
    <x v="229"/>
    <n v="15.9"/>
    <n v="77"/>
    <x v="1"/>
  </r>
  <r>
    <x v="182"/>
    <x v="21"/>
    <x v="2"/>
    <n v="97"/>
    <x v="56"/>
    <x v="230"/>
    <n v="16.399999999999999"/>
    <n v="77"/>
    <x v="3"/>
  </r>
  <r>
    <x v="121"/>
    <x v="42"/>
    <x v="2"/>
    <n v="97"/>
    <x v="58"/>
    <x v="231"/>
    <n v="14.1"/>
    <n v="77"/>
    <x v="2"/>
  </r>
  <r>
    <x v="183"/>
    <x v="8"/>
    <x v="3"/>
    <n v="146"/>
    <x v="16"/>
    <x v="232"/>
    <n v="14.5"/>
    <n v="77"/>
    <x v="3"/>
  </r>
  <r>
    <x v="184"/>
    <x v="43"/>
    <x v="2"/>
    <n v="121"/>
    <x v="31"/>
    <x v="233"/>
    <n v="12.8"/>
    <n v="77"/>
    <x v="2"/>
  </r>
  <r>
    <x v="185"/>
    <x v="43"/>
    <x v="4"/>
    <n v="80"/>
    <x v="31"/>
    <x v="234"/>
    <n v="13.5"/>
    <n v="77"/>
    <x v="3"/>
  </r>
  <r>
    <x v="186"/>
    <x v="44"/>
    <x v="2"/>
    <n v="90"/>
    <x v="27"/>
    <x v="230"/>
    <n v="21.5"/>
    <n v="78"/>
    <x v="2"/>
  </r>
  <r>
    <x v="187"/>
    <x v="45"/>
    <x v="2"/>
    <n v="98"/>
    <x v="79"/>
    <x v="235"/>
    <n v="14.4"/>
    <n v="78"/>
    <x v="1"/>
  </r>
  <r>
    <x v="188"/>
    <x v="46"/>
    <x v="2"/>
    <n v="78"/>
    <x v="59"/>
    <x v="230"/>
    <n v="19.399999999999999"/>
    <n v="78"/>
    <x v="3"/>
  </r>
  <r>
    <x v="189"/>
    <x v="47"/>
    <x v="2"/>
    <n v="85"/>
    <x v="34"/>
    <x v="236"/>
    <n v="18.600000000000001"/>
    <n v="78"/>
    <x v="3"/>
  </r>
  <r>
    <x v="142"/>
    <x v="45"/>
    <x v="2"/>
    <n v="91"/>
    <x v="38"/>
    <x v="235"/>
    <n v="16.399999999999999"/>
    <n v="78"/>
    <x v="3"/>
  </r>
  <r>
    <x v="190"/>
    <x v="48"/>
    <x v="1"/>
    <n v="260"/>
    <x v="31"/>
    <x v="237"/>
    <n v="15.5"/>
    <n v="78"/>
    <x v="1"/>
  </r>
  <r>
    <x v="191"/>
    <x v="49"/>
    <x v="1"/>
    <n v="318"/>
    <x v="4"/>
    <x v="238"/>
    <n v="13.2"/>
    <n v="78"/>
    <x v="1"/>
  </r>
  <r>
    <x v="192"/>
    <x v="50"/>
    <x v="1"/>
    <n v="302"/>
    <x v="80"/>
    <x v="239"/>
    <n v="12.8"/>
    <n v="78"/>
    <x v="1"/>
  </r>
  <r>
    <x v="193"/>
    <x v="51"/>
    <x v="3"/>
    <n v="231"/>
    <x v="29"/>
    <x v="240"/>
    <n v="19.2"/>
    <n v="78"/>
    <x v="1"/>
  </r>
  <r>
    <x v="83"/>
    <x v="41"/>
    <x v="3"/>
    <n v="200"/>
    <x v="15"/>
    <x v="241"/>
    <n v="18.2"/>
    <n v="78"/>
    <x v="1"/>
  </r>
  <r>
    <x v="194"/>
    <x v="50"/>
    <x v="3"/>
    <n v="200"/>
    <x v="17"/>
    <x v="242"/>
    <n v="15.8"/>
    <n v="78"/>
    <x v="1"/>
  </r>
  <r>
    <x v="195"/>
    <x v="52"/>
    <x v="2"/>
    <n v="140"/>
    <x v="18"/>
    <x v="234"/>
    <n v="15.4"/>
    <n v="78"/>
    <x v="1"/>
  </r>
  <r>
    <x v="196"/>
    <x v="41"/>
    <x v="3"/>
    <n v="225"/>
    <x v="28"/>
    <x v="243"/>
    <n v="17.2"/>
    <n v="78"/>
    <x v="1"/>
  </r>
  <r>
    <x v="197"/>
    <x v="49"/>
    <x v="3"/>
    <n v="232"/>
    <x v="21"/>
    <x v="244"/>
    <n v="17.2"/>
    <n v="78"/>
    <x v="1"/>
  </r>
  <r>
    <x v="198"/>
    <x v="53"/>
    <x v="3"/>
    <n v="231"/>
    <x v="29"/>
    <x v="245"/>
    <n v="15.8"/>
    <n v="78"/>
    <x v="1"/>
  </r>
  <r>
    <x v="199"/>
    <x v="54"/>
    <x v="3"/>
    <n v="200"/>
    <x v="17"/>
    <x v="246"/>
    <n v="16.7"/>
    <n v="78"/>
    <x v="1"/>
  </r>
  <r>
    <x v="200"/>
    <x v="55"/>
    <x v="3"/>
    <n v="225"/>
    <x v="31"/>
    <x v="247"/>
    <n v="18.7"/>
    <n v="78"/>
    <x v="1"/>
  </r>
  <r>
    <x v="201"/>
    <x v="56"/>
    <x v="3"/>
    <n v="258"/>
    <x v="70"/>
    <x v="248"/>
    <n v="15.1"/>
    <n v="78"/>
    <x v="1"/>
  </r>
  <r>
    <x v="174"/>
    <x v="51"/>
    <x v="1"/>
    <n v="305"/>
    <x v="45"/>
    <x v="218"/>
    <n v="13.2"/>
    <n v="78"/>
    <x v="1"/>
  </r>
  <r>
    <x v="202"/>
    <x v="57"/>
    <x v="3"/>
    <n v="231"/>
    <x v="2"/>
    <x v="249"/>
    <n v="13.4"/>
    <n v="78"/>
    <x v="1"/>
  </r>
  <r>
    <x v="203"/>
    <x v="56"/>
    <x v="1"/>
    <n v="302"/>
    <x v="80"/>
    <x v="250"/>
    <n v="11.2"/>
    <n v="78"/>
    <x v="1"/>
  </r>
  <r>
    <x v="204"/>
    <x v="28"/>
    <x v="1"/>
    <n v="318"/>
    <x v="4"/>
    <x v="251"/>
    <n v="13.7"/>
    <n v="78"/>
    <x v="1"/>
  </r>
  <r>
    <x v="147"/>
    <x v="21"/>
    <x v="2"/>
    <n v="98"/>
    <x v="74"/>
    <x v="200"/>
    <n v="16.5"/>
    <n v="78"/>
    <x v="1"/>
  </r>
  <r>
    <x v="37"/>
    <x v="58"/>
    <x v="2"/>
    <n v="134"/>
    <x v="15"/>
    <x v="252"/>
    <n v="14.2"/>
    <n v="78"/>
    <x v="3"/>
  </r>
  <r>
    <x v="205"/>
    <x v="59"/>
    <x v="2"/>
    <n v="119"/>
    <x v="16"/>
    <x v="145"/>
    <n v="14.7"/>
    <n v="78"/>
    <x v="3"/>
  </r>
  <r>
    <x v="206"/>
    <x v="60"/>
    <x v="2"/>
    <n v="105"/>
    <x v="53"/>
    <x v="253"/>
    <n v="14.5"/>
    <n v="78"/>
    <x v="1"/>
  </r>
  <r>
    <x v="207"/>
    <x v="61"/>
    <x v="2"/>
    <n v="134"/>
    <x v="15"/>
    <x v="254"/>
    <n v="14.8"/>
    <n v="78"/>
    <x v="3"/>
  </r>
  <r>
    <x v="208"/>
    <x v="62"/>
    <x v="2"/>
    <n v="156"/>
    <x v="29"/>
    <x v="255"/>
    <n v="16.7"/>
    <n v="78"/>
    <x v="1"/>
  </r>
  <r>
    <x v="209"/>
    <x v="63"/>
    <x v="2"/>
    <n v="151"/>
    <x v="17"/>
    <x v="256"/>
    <n v="17.600000000000001"/>
    <n v="78"/>
    <x v="1"/>
  </r>
  <r>
    <x v="210"/>
    <x v="64"/>
    <x v="2"/>
    <n v="119"/>
    <x v="16"/>
    <x v="257"/>
    <n v="14.9"/>
    <n v="78"/>
    <x v="3"/>
  </r>
  <r>
    <x v="211"/>
    <x v="65"/>
    <x v="5"/>
    <n v="131"/>
    <x v="81"/>
    <x v="258"/>
    <n v="15.9"/>
    <n v="78"/>
    <x v="2"/>
  </r>
  <r>
    <x v="212"/>
    <x v="4"/>
    <x v="3"/>
    <n v="163"/>
    <x v="82"/>
    <x v="259"/>
    <n v="13.6"/>
    <n v="78"/>
    <x v="2"/>
  </r>
  <r>
    <x v="213"/>
    <x v="66"/>
    <x v="2"/>
    <n v="121"/>
    <x v="10"/>
    <x v="260"/>
    <n v="15.7"/>
    <n v="78"/>
    <x v="2"/>
  </r>
  <r>
    <x v="214"/>
    <x v="67"/>
    <x v="3"/>
    <n v="163"/>
    <x v="83"/>
    <x v="248"/>
    <n v="15.8"/>
    <n v="78"/>
    <x v="2"/>
  </r>
  <r>
    <x v="215"/>
    <x v="37"/>
    <x v="2"/>
    <n v="89"/>
    <x v="65"/>
    <x v="199"/>
    <n v="14.9"/>
    <n v="78"/>
    <x v="2"/>
  </r>
  <r>
    <x v="216"/>
    <x v="34"/>
    <x v="2"/>
    <n v="98"/>
    <x v="74"/>
    <x v="261"/>
    <n v="16.600000000000001"/>
    <n v="78"/>
    <x v="3"/>
  </r>
  <r>
    <x v="217"/>
    <x v="43"/>
    <x v="3"/>
    <n v="231"/>
    <x v="10"/>
    <x v="262"/>
    <n v="15.4"/>
    <n v="79"/>
    <x v="1"/>
  </r>
  <r>
    <x v="218"/>
    <x v="68"/>
    <x v="3"/>
    <n v="200"/>
    <x v="17"/>
    <x v="263"/>
    <n v="18.2"/>
    <n v="79"/>
    <x v="1"/>
  </r>
  <r>
    <x v="219"/>
    <x v="69"/>
    <x v="2"/>
    <n v="140"/>
    <x v="18"/>
    <x v="264"/>
    <n v="17.3"/>
    <n v="79"/>
    <x v="1"/>
  </r>
  <r>
    <x v="220"/>
    <x v="50"/>
    <x v="3"/>
    <n v="232"/>
    <x v="21"/>
    <x v="265"/>
    <n v="18.2"/>
    <n v="79"/>
    <x v="1"/>
  </r>
  <r>
    <x v="221"/>
    <x v="53"/>
    <x v="3"/>
    <n v="225"/>
    <x v="31"/>
    <x v="266"/>
    <n v="16.600000000000001"/>
    <n v="79"/>
    <x v="1"/>
  </r>
  <r>
    <x v="87"/>
    <x v="4"/>
    <x v="1"/>
    <n v="305"/>
    <x v="1"/>
    <x v="267"/>
    <n v="15.4"/>
    <n v="79"/>
    <x v="1"/>
  </r>
  <r>
    <x v="222"/>
    <x v="70"/>
    <x v="1"/>
    <n v="302"/>
    <x v="63"/>
    <x v="268"/>
    <n v="13.4"/>
    <n v="79"/>
    <x v="1"/>
  </r>
  <r>
    <x v="223"/>
    <x v="36"/>
    <x v="1"/>
    <n v="351"/>
    <x v="84"/>
    <x v="269"/>
    <n v="13.2"/>
    <n v="79"/>
    <x v="1"/>
  </r>
  <r>
    <x v="224"/>
    <x v="71"/>
    <x v="1"/>
    <n v="318"/>
    <x v="85"/>
    <x v="270"/>
    <n v="15.2"/>
    <n v="79"/>
    <x v="1"/>
  </r>
  <r>
    <x v="20"/>
    <x v="72"/>
    <x v="1"/>
    <n v="350"/>
    <x v="42"/>
    <x v="271"/>
    <n v="14.9"/>
    <n v="79"/>
    <x v="1"/>
  </r>
  <r>
    <x v="45"/>
    <x v="29"/>
    <x v="1"/>
    <n v="351"/>
    <x v="86"/>
    <x v="272"/>
    <n v="14.3"/>
    <n v="79"/>
    <x v="1"/>
  </r>
  <r>
    <x v="225"/>
    <x v="51"/>
    <x v="1"/>
    <n v="267"/>
    <x v="82"/>
    <x v="273"/>
    <n v="15"/>
    <n v="79"/>
    <x v="1"/>
  </r>
  <r>
    <x v="226"/>
    <x v="33"/>
    <x v="1"/>
    <n v="360"/>
    <x v="3"/>
    <x v="203"/>
    <n v="13"/>
    <n v="79"/>
    <x v="1"/>
  </r>
  <r>
    <x v="177"/>
    <x v="73"/>
    <x v="2"/>
    <n v="89"/>
    <x v="65"/>
    <x v="274"/>
    <n v="14"/>
    <n v="79"/>
    <x v="2"/>
  </r>
  <r>
    <x v="188"/>
    <x v="74"/>
    <x v="2"/>
    <n v="86"/>
    <x v="36"/>
    <x v="275"/>
    <n v="15.2"/>
    <n v="79"/>
    <x v="3"/>
  </r>
  <r>
    <x v="227"/>
    <x v="75"/>
    <x v="2"/>
    <n v="98"/>
    <x v="39"/>
    <x v="276"/>
    <n v="14.4"/>
    <n v="79"/>
    <x v="1"/>
  </r>
  <r>
    <x v="228"/>
    <x v="76"/>
    <x v="2"/>
    <n v="121"/>
    <x v="39"/>
    <x v="277"/>
    <n v="15"/>
    <n v="79"/>
    <x v="1"/>
  </r>
  <r>
    <x v="229"/>
    <x v="77"/>
    <x v="5"/>
    <n v="183"/>
    <x v="87"/>
    <x v="278"/>
    <n v="20.100000000000001"/>
    <n v="79"/>
    <x v="2"/>
  </r>
  <r>
    <x v="230"/>
    <x v="20"/>
    <x v="1"/>
    <n v="350"/>
    <x v="82"/>
    <x v="279"/>
    <n v="17.399999999999999"/>
    <n v="79"/>
    <x v="1"/>
  </r>
  <r>
    <x v="27"/>
    <x v="59"/>
    <x v="2"/>
    <n v="141"/>
    <x v="65"/>
    <x v="280"/>
    <n v="24.8"/>
    <n v="79"/>
    <x v="2"/>
  </r>
  <r>
    <x v="190"/>
    <x v="64"/>
    <x v="1"/>
    <n v="260"/>
    <x v="21"/>
    <x v="281"/>
    <n v="22.2"/>
    <n v="79"/>
    <x v="1"/>
  </r>
  <r>
    <x v="231"/>
    <x v="78"/>
    <x v="2"/>
    <n v="105"/>
    <x v="34"/>
    <x v="282"/>
    <n v="13.2"/>
    <n v="79"/>
    <x v="1"/>
  </r>
  <r>
    <x v="232"/>
    <x v="79"/>
    <x v="2"/>
    <n v="105"/>
    <x v="34"/>
    <x v="283"/>
    <n v="14.9"/>
    <n v="79"/>
    <x v="1"/>
  </r>
  <r>
    <x v="233"/>
    <x v="80"/>
    <x v="2"/>
    <n v="85"/>
    <x v="36"/>
    <x v="284"/>
    <n v="19.2"/>
    <n v="79"/>
    <x v="3"/>
  </r>
  <r>
    <x v="234"/>
    <x v="81"/>
    <x v="2"/>
    <n v="91"/>
    <x v="37"/>
    <x v="24"/>
    <n v="14.7"/>
    <n v="79"/>
    <x v="2"/>
  </r>
  <r>
    <x v="235"/>
    <x v="82"/>
    <x v="2"/>
    <n v="151"/>
    <x v="21"/>
    <x v="277"/>
    <n v="16"/>
    <n v="79"/>
    <x v="1"/>
  </r>
  <r>
    <x v="236"/>
    <x v="83"/>
    <x v="3"/>
    <n v="173"/>
    <x v="10"/>
    <x v="285"/>
    <n v="11.3"/>
    <n v="79"/>
    <x v="1"/>
  </r>
  <r>
    <x v="237"/>
    <x v="84"/>
    <x v="3"/>
    <n v="173"/>
    <x v="10"/>
    <x v="286"/>
    <n v="12.9"/>
    <n v="79"/>
    <x v="1"/>
  </r>
  <r>
    <x v="238"/>
    <x v="40"/>
    <x v="2"/>
    <n v="151"/>
    <x v="21"/>
    <x v="287"/>
    <n v="13.2"/>
    <n v="79"/>
    <x v="1"/>
  </r>
  <r>
    <x v="139"/>
    <x v="85"/>
    <x v="2"/>
    <n v="98"/>
    <x v="35"/>
    <x v="288"/>
    <n v="14.7"/>
    <n v="80"/>
    <x v="2"/>
  </r>
  <r>
    <x v="239"/>
    <x v="86"/>
    <x v="2"/>
    <n v="89"/>
    <x v="38"/>
    <x v="289"/>
    <n v="18.8"/>
    <n v="80"/>
    <x v="3"/>
  </r>
  <r>
    <x v="147"/>
    <x v="87"/>
    <x v="2"/>
    <n v="98"/>
    <x v="34"/>
    <x v="290"/>
    <n v="15.5"/>
    <n v="80"/>
    <x v="1"/>
  </r>
  <r>
    <x v="240"/>
    <x v="88"/>
    <x v="2"/>
    <n v="86"/>
    <x v="36"/>
    <x v="291"/>
    <n v="16.399999999999999"/>
    <n v="80"/>
    <x v="3"/>
  </r>
  <r>
    <x v="236"/>
    <x v="16"/>
    <x v="2"/>
    <n v="151"/>
    <x v="21"/>
    <x v="292"/>
    <n v="16.5"/>
    <n v="80"/>
    <x v="1"/>
  </r>
  <r>
    <x v="241"/>
    <x v="89"/>
    <x v="2"/>
    <n v="140"/>
    <x v="18"/>
    <x v="293"/>
    <n v="18.100000000000001"/>
    <n v="80"/>
    <x v="1"/>
  </r>
  <r>
    <x v="197"/>
    <x v="90"/>
    <x v="2"/>
    <n v="151"/>
    <x v="21"/>
    <x v="294"/>
    <n v="20.100000000000001"/>
    <n v="80"/>
    <x v="1"/>
  </r>
  <r>
    <x v="200"/>
    <x v="91"/>
    <x v="3"/>
    <n v="225"/>
    <x v="21"/>
    <x v="295"/>
    <n v="18.7"/>
    <n v="80"/>
    <x v="1"/>
  </r>
  <r>
    <x v="242"/>
    <x v="92"/>
    <x v="2"/>
    <n v="97"/>
    <x v="58"/>
    <x v="296"/>
    <n v="15.8"/>
    <n v="80"/>
    <x v="2"/>
  </r>
  <r>
    <x v="179"/>
    <x v="93"/>
    <x v="2"/>
    <n v="134"/>
    <x v="21"/>
    <x v="297"/>
    <n v="15.5"/>
    <n v="80"/>
    <x v="3"/>
  </r>
  <r>
    <x v="243"/>
    <x v="94"/>
    <x v="2"/>
    <n v="120"/>
    <x v="53"/>
    <x v="134"/>
    <n v="17.5"/>
    <n v="80"/>
    <x v="3"/>
  </r>
  <r>
    <x v="244"/>
    <x v="95"/>
    <x v="2"/>
    <n v="119"/>
    <x v="44"/>
    <x v="298"/>
    <n v="15"/>
    <n v="80"/>
    <x v="3"/>
  </r>
  <r>
    <x v="37"/>
    <x v="96"/>
    <x v="2"/>
    <n v="108"/>
    <x v="53"/>
    <x v="117"/>
    <n v="15.2"/>
    <n v="80"/>
    <x v="3"/>
  </r>
  <r>
    <x v="245"/>
    <x v="97"/>
    <x v="2"/>
    <n v="86"/>
    <x v="36"/>
    <x v="299"/>
    <n v="17.899999999999999"/>
    <n v="80"/>
    <x v="3"/>
  </r>
  <r>
    <x v="123"/>
    <x v="98"/>
    <x v="2"/>
    <n v="156"/>
    <x v="29"/>
    <x v="300"/>
    <n v="14.4"/>
    <n v="80"/>
    <x v="1"/>
  </r>
  <r>
    <x v="233"/>
    <x v="99"/>
    <x v="2"/>
    <n v="85"/>
    <x v="36"/>
    <x v="299"/>
    <n v="19.2"/>
    <n v="80"/>
    <x v="3"/>
  </r>
  <r>
    <x v="246"/>
    <x v="100"/>
    <x v="2"/>
    <n v="90"/>
    <x v="27"/>
    <x v="301"/>
    <n v="21.7"/>
    <n v="80"/>
    <x v="2"/>
  </r>
  <r>
    <x v="247"/>
    <x v="101"/>
    <x v="2"/>
    <n v="90"/>
    <x v="27"/>
    <x v="302"/>
    <n v="23.7"/>
    <n v="80"/>
    <x v="2"/>
  </r>
  <r>
    <x v="248"/>
    <x v="102"/>
    <x v="5"/>
    <n v="121"/>
    <x v="56"/>
    <x v="303"/>
    <n v="19.899999999999999"/>
    <n v="80"/>
    <x v="2"/>
  </r>
  <r>
    <x v="249"/>
    <x v="21"/>
    <x v="2"/>
    <n v="146"/>
    <x v="56"/>
    <x v="304"/>
    <n v="21.8"/>
    <n v="80"/>
    <x v="2"/>
  </r>
  <r>
    <x v="250"/>
    <x v="103"/>
    <x v="2"/>
    <n v="91"/>
    <x v="56"/>
    <x v="305"/>
    <n v="13.8"/>
    <n v="80"/>
    <x v="3"/>
  </r>
  <r>
    <x v="251"/>
    <x v="104"/>
    <x v="2"/>
    <n v="85"/>
    <x v="26"/>
    <x v="25"/>
    <n v="17.3"/>
    <n v="80"/>
    <x v="2"/>
  </r>
  <r>
    <x v="182"/>
    <x v="105"/>
    <x v="2"/>
    <n v="97"/>
    <x v="56"/>
    <x v="306"/>
    <n v="18"/>
    <n v="80"/>
    <x v="3"/>
  </r>
  <r>
    <x v="139"/>
    <x v="93"/>
    <x v="2"/>
    <n v="89"/>
    <x v="88"/>
    <x v="307"/>
    <n v="15.3"/>
    <n v="80"/>
    <x v="2"/>
  </r>
  <r>
    <x v="252"/>
    <x v="106"/>
    <x v="3"/>
    <n v="168"/>
    <x v="89"/>
    <x v="308"/>
    <n v="11.4"/>
    <n v="80"/>
    <x v="3"/>
  </r>
  <r>
    <x v="253"/>
    <x v="107"/>
    <x v="4"/>
    <n v="70"/>
    <x v="28"/>
    <x v="309"/>
    <n v="12.5"/>
    <n v="80"/>
    <x v="3"/>
  </r>
  <r>
    <x v="254"/>
    <x v="23"/>
    <x v="2"/>
    <n v="122"/>
    <x v="18"/>
    <x v="310"/>
    <n v="15.1"/>
    <n v="80"/>
    <x v="2"/>
  </r>
  <r>
    <x v="255"/>
    <x v="108"/>
    <x v="2"/>
    <n v="140"/>
    <x v="26"/>
    <x v="311"/>
    <n v="14.3"/>
    <n v="80"/>
    <x v="1"/>
  </r>
  <r>
    <x v="256"/>
    <x v="109"/>
    <x v="2"/>
    <n v="107"/>
    <x v="32"/>
    <x v="312"/>
    <n v="17"/>
    <n v="80"/>
    <x v="3"/>
  </r>
  <r>
    <x v="257"/>
    <x v="59"/>
    <x v="2"/>
    <n v="135"/>
    <x v="90"/>
    <x v="313"/>
    <n v="15.7"/>
    <n v="81"/>
    <x v="1"/>
  </r>
  <r>
    <x v="170"/>
    <x v="110"/>
    <x v="2"/>
    <n v="151"/>
    <x v="90"/>
    <x v="314"/>
    <n v="16.399999999999999"/>
    <n v="81"/>
    <x v="1"/>
  </r>
  <r>
    <x v="258"/>
    <x v="111"/>
    <x v="2"/>
    <n v="156"/>
    <x v="44"/>
    <x v="315"/>
    <n v="14.4"/>
    <n v="81"/>
    <x v="1"/>
  </r>
  <r>
    <x v="236"/>
    <x v="112"/>
    <x v="3"/>
    <n v="173"/>
    <x v="31"/>
    <x v="316"/>
    <n v="12.6"/>
    <n v="81"/>
    <x v="1"/>
  </r>
  <r>
    <x v="257"/>
    <x v="21"/>
    <x v="2"/>
    <n v="135"/>
    <x v="90"/>
    <x v="317"/>
    <n v="12.9"/>
    <n v="81"/>
    <x v="1"/>
  </r>
  <r>
    <x v="259"/>
    <x v="113"/>
    <x v="2"/>
    <n v="79"/>
    <x v="75"/>
    <x v="318"/>
    <n v="16.899999999999999"/>
    <n v="81"/>
    <x v="3"/>
  </r>
  <r>
    <x v="260"/>
    <x v="114"/>
    <x v="2"/>
    <n v="86"/>
    <x v="91"/>
    <x v="319"/>
    <n v="16.399999999999999"/>
    <n v="81"/>
    <x v="1"/>
  </r>
  <r>
    <x v="261"/>
    <x v="115"/>
    <x v="2"/>
    <n v="81"/>
    <x v="38"/>
    <x v="320"/>
    <n v="16.100000000000001"/>
    <n v="81"/>
    <x v="3"/>
  </r>
  <r>
    <x v="126"/>
    <x v="116"/>
    <x v="2"/>
    <n v="97"/>
    <x v="56"/>
    <x v="58"/>
    <n v="17.8"/>
    <n v="81"/>
    <x v="3"/>
  </r>
  <r>
    <x v="262"/>
    <x v="95"/>
    <x v="2"/>
    <n v="85"/>
    <x v="36"/>
    <x v="275"/>
    <n v="19.399999999999999"/>
    <n v="81"/>
    <x v="3"/>
  </r>
  <r>
    <x v="263"/>
    <x v="117"/>
    <x v="2"/>
    <n v="89"/>
    <x v="88"/>
    <x v="321"/>
    <n v="17.3"/>
    <n v="81"/>
    <x v="3"/>
  </r>
  <r>
    <x v="264"/>
    <x v="74"/>
    <x v="2"/>
    <n v="91"/>
    <x v="74"/>
    <x v="230"/>
    <n v="16"/>
    <n v="81"/>
    <x v="3"/>
  </r>
  <r>
    <x v="265"/>
    <x v="118"/>
    <x v="2"/>
    <n v="105"/>
    <x v="78"/>
    <x v="322"/>
    <n v="14.9"/>
    <n v="81"/>
    <x v="1"/>
  </r>
  <r>
    <x v="266"/>
    <x v="119"/>
    <x v="2"/>
    <n v="98"/>
    <x v="36"/>
    <x v="211"/>
    <n v="16.2"/>
    <n v="81"/>
    <x v="1"/>
  </r>
  <r>
    <x v="267"/>
    <x v="120"/>
    <x v="2"/>
    <n v="98"/>
    <x v="36"/>
    <x v="323"/>
    <n v="20.7"/>
    <n v="81"/>
    <x v="1"/>
  </r>
  <r>
    <x v="268"/>
    <x v="27"/>
    <x v="2"/>
    <n v="105"/>
    <x v="92"/>
    <x v="231"/>
    <n v="14.2"/>
    <n v="81"/>
    <x v="2"/>
  </r>
  <r>
    <x v="269"/>
    <x v="79"/>
    <x v="2"/>
    <n v="100"/>
    <x v="26"/>
    <x v="324"/>
    <n v="15.8"/>
    <n v="81"/>
    <x v="2"/>
  </r>
  <r>
    <x v="270"/>
    <x v="121"/>
    <x v="2"/>
    <n v="107"/>
    <x v="53"/>
    <x v="325"/>
    <n v="14.4"/>
    <n v="81"/>
    <x v="3"/>
  </r>
  <r>
    <x v="37"/>
    <x v="109"/>
    <x v="2"/>
    <n v="108"/>
    <x v="53"/>
    <x v="326"/>
    <n v="16.8"/>
    <n v="81"/>
    <x v="3"/>
  </r>
  <r>
    <x v="271"/>
    <x v="122"/>
    <x v="2"/>
    <n v="119"/>
    <x v="28"/>
    <x v="327"/>
    <n v="14.8"/>
    <n v="81"/>
    <x v="3"/>
  </r>
  <r>
    <x v="243"/>
    <x v="123"/>
    <x v="2"/>
    <n v="120"/>
    <x v="92"/>
    <x v="314"/>
    <n v="18.3"/>
    <n v="81"/>
    <x v="3"/>
  </r>
  <r>
    <x v="272"/>
    <x v="124"/>
    <x v="2"/>
    <n v="141"/>
    <x v="39"/>
    <x v="328"/>
    <n v="20.399999999999999"/>
    <n v="81"/>
    <x v="2"/>
  </r>
  <r>
    <x v="273"/>
    <x v="6"/>
    <x v="2"/>
    <n v="121"/>
    <x v="31"/>
    <x v="300"/>
    <n v="15.4"/>
    <n v="81"/>
    <x v="2"/>
  </r>
  <r>
    <x v="274"/>
    <x v="125"/>
    <x v="3"/>
    <n v="145"/>
    <x v="35"/>
    <x v="329"/>
    <n v="19.600000000000001"/>
    <n v="81"/>
    <x v="2"/>
  </r>
  <r>
    <x v="275"/>
    <x v="77"/>
    <x v="3"/>
    <n v="168"/>
    <x v="93"/>
    <x v="330"/>
    <n v="12.6"/>
    <n v="81"/>
    <x v="3"/>
  </r>
  <r>
    <x v="276"/>
    <x v="126"/>
    <x v="3"/>
    <n v="146"/>
    <x v="70"/>
    <x v="205"/>
    <n v="13.8"/>
    <n v="81"/>
    <x v="3"/>
  </r>
  <r>
    <x v="132"/>
    <x v="127"/>
    <x v="3"/>
    <n v="231"/>
    <x v="31"/>
    <x v="331"/>
    <n v="15.8"/>
    <n v="81"/>
    <x v="1"/>
  </r>
  <r>
    <x v="277"/>
    <x v="110"/>
    <x v="1"/>
    <n v="350"/>
    <x v="29"/>
    <x v="268"/>
    <n v="19"/>
    <n v="81"/>
    <x v="1"/>
  </r>
  <r>
    <x v="278"/>
    <x v="50"/>
    <x v="3"/>
    <n v="200"/>
    <x v="18"/>
    <x v="332"/>
    <n v="17.100000000000001"/>
    <n v="81"/>
    <x v="1"/>
  </r>
  <r>
    <x v="279"/>
    <x v="70"/>
    <x v="3"/>
    <n v="225"/>
    <x v="17"/>
    <x v="333"/>
    <n v="16.600000000000001"/>
    <n v="81"/>
    <x v="1"/>
  </r>
  <r>
    <x v="280"/>
    <x v="16"/>
    <x v="2"/>
    <n v="112"/>
    <x v="18"/>
    <x v="334"/>
    <n v="19.600000000000001"/>
    <n v="82"/>
    <x v="1"/>
  </r>
  <r>
    <x v="281"/>
    <x v="10"/>
    <x v="2"/>
    <n v="112"/>
    <x v="18"/>
    <x v="335"/>
    <n v="18.600000000000001"/>
    <n v="82"/>
    <x v="1"/>
  </r>
  <r>
    <x v="282"/>
    <x v="128"/>
    <x v="2"/>
    <n v="112"/>
    <x v="18"/>
    <x v="85"/>
    <n v="18"/>
    <n v="82"/>
    <x v="1"/>
  </r>
  <r>
    <x v="283"/>
    <x v="22"/>
    <x v="2"/>
    <n v="112"/>
    <x v="17"/>
    <x v="336"/>
    <n v="16.2"/>
    <n v="82"/>
    <x v="1"/>
  </r>
  <r>
    <x v="284"/>
    <x v="25"/>
    <x v="2"/>
    <n v="135"/>
    <x v="90"/>
    <x v="337"/>
    <n v="16"/>
    <n v="82"/>
    <x v="1"/>
  </r>
  <r>
    <x v="238"/>
    <x v="10"/>
    <x v="2"/>
    <n v="151"/>
    <x v="21"/>
    <x v="338"/>
    <n v="18"/>
    <n v="82"/>
    <x v="1"/>
  </r>
  <r>
    <x v="285"/>
    <x v="7"/>
    <x v="2"/>
    <n v="140"/>
    <x v="44"/>
    <x v="339"/>
    <n v="16.399999999999999"/>
    <n v="82"/>
    <x v="1"/>
  </r>
  <r>
    <x v="286"/>
    <x v="20"/>
    <x v="2"/>
    <n v="151"/>
    <x v="26"/>
    <x v="340"/>
    <n v="20.5"/>
    <n v="82"/>
    <x v="1"/>
  </r>
  <r>
    <x v="287"/>
    <x v="38"/>
    <x v="2"/>
    <n v="105"/>
    <x v="92"/>
    <x v="341"/>
    <n v="15.3"/>
    <n v="82"/>
    <x v="2"/>
  </r>
  <r>
    <x v="288"/>
    <x v="95"/>
    <x v="2"/>
    <n v="91"/>
    <x v="74"/>
    <x v="342"/>
    <n v="18.2"/>
    <n v="82"/>
    <x v="3"/>
  </r>
  <r>
    <x v="289"/>
    <x v="22"/>
    <x v="2"/>
    <n v="91"/>
    <x v="74"/>
    <x v="343"/>
    <n v="17.600000000000001"/>
    <n v="82"/>
    <x v="3"/>
  </r>
  <r>
    <x v="290"/>
    <x v="129"/>
    <x v="2"/>
    <n v="105"/>
    <x v="78"/>
    <x v="148"/>
    <n v="14.7"/>
    <n v="82"/>
    <x v="1"/>
  </r>
  <r>
    <x v="291"/>
    <x v="38"/>
    <x v="2"/>
    <n v="98"/>
    <x v="34"/>
    <x v="148"/>
    <n v="17.3"/>
    <n v="82"/>
    <x v="1"/>
  </r>
  <r>
    <x v="292"/>
    <x v="38"/>
    <x v="2"/>
    <n v="120"/>
    <x v="18"/>
    <x v="344"/>
    <n v="14.5"/>
    <n v="82"/>
    <x v="3"/>
  </r>
  <r>
    <x v="256"/>
    <x v="38"/>
    <x v="2"/>
    <n v="107"/>
    <x v="53"/>
    <x v="345"/>
    <n v="14.5"/>
    <n v="82"/>
    <x v="3"/>
  </r>
  <r>
    <x v="37"/>
    <x v="128"/>
    <x v="2"/>
    <n v="108"/>
    <x v="34"/>
    <x v="346"/>
    <n v="16.899999999999999"/>
    <n v="82"/>
    <x v="3"/>
  </r>
  <r>
    <x v="125"/>
    <x v="129"/>
    <x v="2"/>
    <n v="91"/>
    <x v="56"/>
    <x v="347"/>
    <n v="15"/>
    <n v="82"/>
    <x v="3"/>
  </r>
  <r>
    <x v="293"/>
    <x v="26"/>
    <x v="2"/>
    <n v="91"/>
    <x v="56"/>
    <x v="347"/>
    <n v="15.7"/>
    <n v="82"/>
    <x v="3"/>
  </r>
  <r>
    <x v="294"/>
    <x v="129"/>
    <x v="2"/>
    <n v="91"/>
    <x v="56"/>
    <x v="348"/>
    <n v="16.2"/>
    <n v="82"/>
    <x v="3"/>
  </r>
  <r>
    <x v="295"/>
    <x v="12"/>
    <x v="3"/>
    <n v="181"/>
    <x v="31"/>
    <x v="102"/>
    <n v="16.399999999999999"/>
    <n v="82"/>
    <x v="1"/>
  </r>
  <r>
    <x v="296"/>
    <x v="129"/>
    <x v="3"/>
    <n v="262"/>
    <x v="17"/>
    <x v="349"/>
    <n v="17"/>
    <n v="82"/>
    <x v="1"/>
  </r>
  <r>
    <x v="297"/>
    <x v="11"/>
    <x v="2"/>
    <n v="156"/>
    <x v="44"/>
    <x v="350"/>
    <n v="14.5"/>
    <n v="82"/>
    <x v="1"/>
  </r>
  <r>
    <x v="298"/>
    <x v="8"/>
    <x v="3"/>
    <n v="232"/>
    <x v="43"/>
    <x v="351"/>
    <n v="14.7"/>
    <n v="82"/>
    <x v="1"/>
  </r>
  <r>
    <x v="299"/>
    <x v="26"/>
    <x v="2"/>
    <n v="144"/>
    <x v="64"/>
    <x v="352"/>
    <n v="13.9"/>
    <n v="82"/>
    <x v="3"/>
  </r>
  <r>
    <x v="300"/>
    <x v="38"/>
    <x v="2"/>
    <n v="135"/>
    <x v="90"/>
    <x v="353"/>
    <n v="13"/>
    <n v="82"/>
    <x v="1"/>
  </r>
  <r>
    <x v="301"/>
    <x v="10"/>
    <x v="2"/>
    <n v="151"/>
    <x v="21"/>
    <x v="303"/>
    <n v="17.3"/>
    <n v="82"/>
    <x v="1"/>
  </r>
  <r>
    <x v="302"/>
    <x v="10"/>
    <x v="2"/>
    <n v="140"/>
    <x v="33"/>
    <x v="354"/>
    <n v="15.6"/>
    <n v="82"/>
    <x v="1"/>
  </r>
  <r>
    <x v="303"/>
    <x v="130"/>
    <x v="2"/>
    <n v="97"/>
    <x v="59"/>
    <x v="24"/>
    <n v="24.6"/>
    <n v="82"/>
    <x v="2"/>
  </r>
  <r>
    <x v="304"/>
    <x v="26"/>
    <x v="2"/>
    <n v="135"/>
    <x v="90"/>
    <x v="355"/>
    <n v="11.6"/>
    <n v="82"/>
    <x v="1"/>
  </r>
  <r>
    <x v="305"/>
    <x v="16"/>
    <x v="2"/>
    <n v="120"/>
    <x v="69"/>
    <x v="356"/>
    <n v="18.600000000000001"/>
    <n v="82"/>
    <x v="1"/>
  </r>
  <r>
    <x v="306"/>
    <x v="22"/>
    <x v="2"/>
    <n v="119"/>
    <x v="94"/>
    <x v="234"/>
    <n v="19.399999999999999"/>
    <n v="82"/>
    <x v="1"/>
  </r>
  <r>
    <x v="307"/>
    <x v="131"/>
    <x v="6"/>
    <m/>
    <x v="95"/>
    <x v="357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9FB8A-826D-4347-9184-8AE62D27883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L2:M316" firstHeaderRow="1" firstDataRow="1" firstDataCol="2"/>
  <pivotFields count="9">
    <pivotField axis="axisRow" compact="0" outline="0" showAll="0">
      <items count="309">
        <item x="92"/>
        <item x="10"/>
        <item x="64"/>
        <item x="197"/>
        <item x="201"/>
        <item x="286"/>
        <item x="220"/>
        <item x="31"/>
        <item x="23"/>
        <item x="47"/>
        <item x="42"/>
        <item x="70"/>
        <item x="140"/>
        <item x="152"/>
        <item x="4"/>
        <item x="15"/>
        <item x="228"/>
        <item x="28"/>
        <item x="108"/>
        <item x="242"/>
        <item x="211"/>
        <item x="248"/>
        <item x="120"/>
        <item x="30"/>
        <item x="184"/>
        <item x="132"/>
        <item x="82"/>
        <item x="295"/>
        <item x="118"/>
        <item x="198"/>
        <item x="91"/>
        <item x="20"/>
        <item x="66"/>
        <item x="162"/>
        <item x="202"/>
        <item x="135"/>
        <item x="170"/>
        <item x="2"/>
        <item x="235"/>
        <item x="230"/>
        <item x="157"/>
        <item x="144"/>
        <item x="130"/>
        <item x="158"/>
        <item x="301"/>
        <item x="87"/>
        <item x="280"/>
        <item x="282"/>
        <item x="281"/>
        <item x="12"/>
        <item x="1"/>
        <item x="116"/>
        <item x="147"/>
        <item x="236"/>
        <item x="169"/>
        <item x="7"/>
        <item x="83"/>
        <item x="225"/>
        <item x="19"/>
        <item x="174"/>
        <item x="104"/>
        <item x="136"/>
        <item x="114"/>
        <item x="94"/>
        <item x="62"/>
        <item x="48"/>
        <item x="36"/>
        <item x="148"/>
        <item x="133"/>
        <item x="33"/>
        <item x="306"/>
        <item x="175"/>
        <item x="297"/>
        <item x="279"/>
        <item x="226"/>
        <item x="90"/>
        <item x="68"/>
        <item x="11"/>
        <item x="56"/>
        <item x="271"/>
        <item x="210"/>
        <item x="233"/>
        <item x="262"/>
        <item x="252"/>
        <item x="240"/>
        <item x="294"/>
        <item x="205"/>
        <item x="78"/>
        <item x="244"/>
        <item x="100"/>
        <item x="122"/>
        <item x="183"/>
        <item x="276"/>
        <item x="115"/>
        <item x="153"/>
        <item x="189"/>
        <item x="165"/>
        <item x="25"/>
        <item x="284"/>
        <item x="258"/>
        <item x="200"/>
        <item x="221"/>
        <item x="149"/>
        <item x="16"/>
        <item x="300"/>
        <item x="123"/>
        <item x="80"/>
        <item x="60"/>
        <item x="227"/>
        <item x="181"/>
        <item x="146"/>
        <item x="85"/>
        <item x="119"/>
        <item x="160"/>
        <item x="34"/>
        <item x="110"/>
        <item x="191"/>
        <item x="204"/>
        <item x="44"/>
        <item x="167"/>
        <item x="206"/>
        <item x="304"/>
        <item x="224"/>
        <item x="103"/>
        <item x="124"/>
        <item x="54"/>
        <item x="106"/>
        <item x="143"/>
        <item x="234"/>
        <item x="127"/>
        <item x="96"/>
        <item x="45"/>
        <item x="267"/>
        <item x="266"/>
        <item x="159"/>
        <item x="32"/>
        <item x="241"/>
        <item x="194"/>
        <item x="195"/>
        <item x="219"/>
        <item x="285"/>
        <item x="187"/>
        <item x="203"/>
        <item x="6"/>
        <item x="84"/>
        <item x="71"/>
        <item x="172"/>
        <item x="150"/>
        <item x="278"/>
        <item x="298"/>
        <item x="88"/>
        <item x="222"/>
        <item x="24"/>
        <item x="50"/>
        <item x="18"/>
        <item x="255"/>
        <item x="302"/>
        <item x="137"/>
        <item x="180"/>
        <item x="38"/>
        <item x="77"/>
        <item x="63"/>
        <item x="305"/>
        <item x="176"/>
        <item x="5"/>
        <item x="13"/>
        <item x="41"/>
        <item x="35"/>
        <item x="256"/>
        <item x="161"/>
        <item x="216"/>
        <item x="125"/>
        <item x="293"/>
        <item x="261"/>
        <item x="250"/>
        <item x="142"/>
        <item x="270"/>
        <item x="243"/>
        <item x="245"/>
        <item x="264"/>
        <item x="289"/>
        <item x="288"/>
        <item x="188"/>
        <item x="69"/>
        <item x="101"/>
        <item x="185"/>
        <item x="253"/>
        <item x="229"/>
        <item x="249"/>
        <item x="156"/>
        <item x="51"/>
        <item x="102"/>
        <item x="168"/>
        <item x="223"/>
        <item x="291"/>
        <item x="65"/>
        <item x="86"/>
        <item x="129"/>
        <item x="192"/>
        <item x="199"/>
        <item x="218"/>
        <item x="292"/>
        <item x="296"/>
        <item x="277"/>
        <item x="190"/>
        <item x="166"/>
        <item x="67"/>
        <item x="113"/>
        <item x="237"/>
        <item x="209"/>
        <item x="98"/>
        <item x="52"/>
        <item x="107"/>
        <item x="53"/>
        <item x="27"/>
        <item x="75"/>
        <item x="272"/>
        <item x="214"/>
        <item x="164"/>
        <item x="260"/>
        <item x="58"/>
        <item x="17"/>
        <item x="97"/>
        <item x="22"/>
        <item x="134"/>
        <item x="89"/>
        <item x="8"/>
        <item x="131"/>
        <item x="231"/>
        <item x="265"/>
        <item x="290"/>
        <item x="232"/>
        <item x="257"/>
        <item x="208"/>
        <item x="3"/>
        <item x="14"/>
        <item x="40"/>
        <item x="72"/>
        <item x="117"/>
        <item x="93"/>
        <item x="128"/>
        <item x="196"/>
        <item x="171"/>
        <item x="155"/>
        <item x="138"/>
        <item x="9"/>
        <item x="43"/>
        <item x="49"/>
        <item x="105"/>
        <item x="173"/>
        <item x="283"/>
        <item x="217"/>
        <item x="238"/>
        <item x="193"/>
        <item x="46"/>
        <item x="178"/>
        <item x="151"/>
        <item x="76"/>
        <item x="145"/>
        <item x="269"/>
        <item x="163"/>
        <item x="251"/>
        <item x="273"/>
        <item x="29"/>
        <item x="213"/>
        <item x="111"/>
        <item x="0"/>
        <item x="126"/>
        <item x="182"/>
        <item x="99"/>
        <item x="299"/>
        <item x="207"/>
        <item x="37"/>
        <item x="55"/>
        <item x="81"/>
        <item x="59"/>
        <item x="179"/>
        <item x="21"/>
        <item x="79"/>
        <item x="239"/>
        <item x="275"/>
        <item x="112"/>
        <item x="259"/>
        <item x="263"/>
        <item x="254"/>
        <item x="26"/>
        <item x="74"/>
        <item x="121"/>
        <item x="247"/>
        <item x="268"/>
        <item x="57"/>
        <item x="303"/>
        <item x="139"/>
        <item x="246"/>
        <item x="177"/>
        <item x="186"/>
        <item x="287"/>
        <item x="215"/>
        <item x="95"/>
        <item x="39"/>
        <item x="61"/>
        <item x="109"/>
        <item x="73"/>
        <item x="141"/>
        <item x="154"/>
        <item x="212"/>
        <item x="274"/>
        <item x="307"/>
        <item t="default"/>
      </items>
    </pivotField>
    <pivotField compact="0" outline="0" showAll="0">
      <items count="133">
        <item x="6"/>
        <item x="15"/>
        <item x="13"/>
        <item x="14"/>
        <item x="18"/>
        <item x="19"/>
        <item x="5"/>
        <item x="30"/>
        <item x="2"/>
        <item x="29"/>
        <item x="3"/>
        <item x="67"/>
        <item x="36"/>
        <item x="72"/>
        <item x="4"/>
        <item x="28"/>
        <item x="70"/>
        <item x="57"/>
        <item x="1"/>
        <item x="56"/>
        <item x="71"/>
        <item x="33"/>
        <item x="55"/>
        <item x="17"/>
        <item x="91"/>
        <item x="51"/>
        <item x="49"/>
        <item x="68"/>
        <item x="48"/>
        <item x="24"/>
        <item x="50"/>
        <item x="65"/>
        <item x="41"/>
        <item x="53"/>
        <item x="54"/>
        <item x="9"/>
        <item x="61"/>
        <item x="43"/>
        <item x="66"/>
        <item x="8"/>
        <item x="69"/>
        <item x="127"/>
        <item x="31"/>
        <item x="20"/>
        <item x="62"/>
        <item x="112"/>
        <item x="108"/>
        <item x="107"/>
        <item x="63"/>
        <item x="64"/>
        <item x="7"/>
        <item x="126"/>
        <item x="90"/>
        <item x="32"/>
        <item x="12"/>
        <item x="52"/>
        <item x="77"/>
        <item x="39"/>
        <item x="111"/>
        <item x="11"/>
        <item x="89"/>
        <item x="35"/>
        <item x="110"/>
        <item x="84"/>
        <item x="10"/>
        <item x="59"/>
        <item x="76"/>
        <item x="58"/>
        <item x="98"/>
        <item x="16"/>
        <item x="124"/>
        <item x="82"/>
        <item x="83"/>
        <item x="25"/>
        <item x="34"/>
        <item x="93"/>
        <item x="120"/>
        <item x="21"/>
        <item x="42"/>
        <item x="125"/>
        <item x="60"/>
        <item x="22"/>
        <item x="94"/>
        <item x="37"/>
        <item x="123"/>
        <item x="80"/>
        <item x="73"/>
        <item x="26"/>
        <item x="87"/>
        <item x="96"/>
        <item x="116"/>
        <item x="109"/>
        <item x="106"/>
        <item x="46"/>
        <item x="122"/>
        <item x="27"/>
        <item x="40"/>
        <item x="121"/>
        <item x="105"/>
        <item x="128"/>
        <item x="74"/>
        <item x="78"/>
        <item x="92"/>
        <item x="119"/>
        <item x="79"/>
        <item x="118"/>
        <item x="23"/>
        <item x="115"/>
        <item x="75"/>
        <item x="38"/>
        <item x="45"/>
        <item x="102"/>
        <item x="95"/>
        <item x="88"/>
        <item x="81"/>
        <item x="117"/>
        <item x="129"/>
        <item x="86"/>
        <item x="114"/>
        <item x="113"/>
        <item x="47"/>
        <item x="99"/>
        <item x="104"/>
        <item x="85"/>
        <item x="44"/>
        <item x="101"/>
        <item x="130"/>
        <item x="100"/>
        <item x="103"/>
        <item x="97"/>
        <item x="0"/>
        <item x="13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2"/>
        <item x="3"/>
        <item x="1"/>
        <item x="4"/>
        <item t="default"/>
      </items>
    </pivotField>
  </pivotFields>
  <rowFields count="2">
    <field x="8"/>
    <field x="0"/>
  </rowFields>
  <rowItems count="314">
    <i>
      <x/>
      <x v="266"/>
    </i>
    <i t="default">
      <x/>
    </i>
    <i>
      <x v="1"/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77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87"/>
    </i>
    <i r="1">
      <x v="188"/>
    </i>
    <i r="1">
      <x v="189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t="default">
      <x v="1"/>
    </i>
    <i>
      <x v="2"/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201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t="default">
      <x v="3"/>
    </i>
    <i>
      <x v="4"/>
      <x v="307"/>
    </i>
    <i t="default"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4CAAFD-1F78-4DD9-846A-51B09F3700A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3:V328" firstHeaderRow="1" firstDataRow="2" firstDataCol="2" rowPageCount="1" colPageCount="1"/>
  <pivotFields count="9">
    <pivotField axis="axisRow" compact="0" outline="0" showAll="0">
      <items count="309">
        <item x="92"/>
        <item x="10"/>
        <item x="64"/>
        <item x="197"/>
        <item x="201"/>
        <item x="286"/>
        <item x="220"/>
        <item x="31"/>
        <item x="23"/>
        <item x="47"/>
        <item x="42"/>
        <item x="70"/>
        <item x="140"/>
        <item x="152"/>
        <item x="4"/>
        <item x="15"/>
        <item x="228"/>
        <item x="28"/>
        <item x="108"/>
        <item x="242"/>
        <item x="211"/>
        <item x="248"/>
        <item x="120"/>
        <item x="30"/>
        <item x="184"/>
        <item x="132"/>
        <item x="82"/>
        <item x="295"/>
        <item x="118"/>
        <item x="198"/>
        <item x="91"/>
        <item x="20"/>
        <item x="66"/>
        <item x="162"/>
        <item x="202"/>
        <item x="135"/>
        <item x="170"/>
        <item x="2"/>
        <item x="235"/>
        <item x="230"/>
        <item x="157"/>
        <item x="144"/>
        <item x="130"/>
        <item x="158"/>
        <item x="301"/>
        <item x="87"/>
        <item x="280"/>
        <item x="282"/>
        <item x="281"/>
        <item x="12"/>
        <item x="1"/>
        <item x="116"/>
        <item x="147"/>
        <item x="236"/>
        <item x="169"/>
        <item x="7"/>
        <item x="83"/>
        <item x="225"/>
        <item x="19"/>
        <item x="174"/>
        <item x="104"/>
        <item x="136"/>
        <item x="114"/>
        <item x="94"/>
        <item x="62"/>
        <item x="48"/>
        <item x="36"/>
        <item x="148"/>
        <item x="133"/>
        <item x="33"/>
        <item x="306"/>
        <item x="175"/>
        <item x="297"/>
        <item x="279"/>
        <item x="226"/>
        <item x="90"/>
        <item x="68"/>
        <item x="11"/>
        <item x="56"/>
        <item x="271"/>
        <item x="210"/>
        <item x="233"/>
        <item x="262"/>
        <item x="252"/>
        <item x="240"/>
        <item x="294"/>
        <item x="205"/>
        <item x="78"/>
        <item x="244"/>
        <item x="100"/>
        <item x="122"/>
        <item x="183"/>
        <item x="276"/>
        <item x="115"/>
        <item x="153"/>
        <item x="189"/>
        <item x="165"/>
        <item x="25"/>
        <item x="284"/>
        <item x="258"/>
        <item x="200"/>
        <item x="221"/>
        <item x="149"/>
        <item x="16"/>
        <item x="300"/>
        <item x="123"/>
        <item x="80"/>
        <item x="60"/>
        <item x="227"/>
        <item x="181"/>
        <item x="146"/>
        <item x="85"/>
        <item x="119"/>
        <item x="160"/>
        <item x="34"/>
        <item x="110"/>
        <item x="191"/>
        <item x="204"/>
        <item x="44"/>
        <item x="167"/>
        <item x="206"/>
        <item x="304"/>
        <item x="224"/>
        <item x="103"/>
        <item x="124"/>
        <item x="54"/>
        <item x="106"/>
        <item x="143"/>
        <item x="234"/>
        <item x="127"/>
        <item x="96"/>
        <item x="45"/>
        <item x="267"/>
        <item x="266"/>
        <item x="159"/>
        <item x="32"/>
        <item x="241"/>
        <item x="194"/>
        <item x="195"/>
        <item x="219"/>
        <item x="285"/>
        <item x="187"/>
        <item x="203"/>
        <item x="6"/>
        <item x="84"/>
        <item x="71"/>
        <item x="172"/>
        <item x="150"/>
        <item x="278"/>
        <item x="298"/>
        <item x="88"/>
        <item x="222"/>
        <item x="24"/>
        <item x="50"/>
        <item x="18"/>
        <item x="255"/>
        <item x="302"/>
        <item x="137"/>
        <item x="180"/>
        <item x="38"/>
        <item x="77"/>
        <item x="63"/>
        <item x="305"/>
        <item x="176"/>
        <item x="5"/>
        <item x="13"/>
        <item x="41"/>
        <item x="35"/>
        <item x="256"/>
        <item x="161"/>
        <item x="216"/>
        <item x="125"/>
        <item x="293"/>
        <item x="261"/>
        <item x="250"/>
        <item x="142"/>
        <item x="270"/>
        <item x="243"/>
        <item x="245"/>
        <item x="264"/>
        <item x="289"/>
        <item x="288"/>
        <item x="188"/>
        <item x="69"/>
        <item x="101"/>
        <item x="185"/>
        <item x="253"/>
        <item x="229"/>
        <item x="249"/>
        <item x="156"/>
        <item x="51"/>
        <item x="102"/>
        <item x="168"/>
        <item x="223"/>
        <item x="291"/>
        <item x="65"/>
        <item x="86"/>
        <item x="129"/>
        <item x="192"/>
        <item x="199"/>
        <item x="218"/>
        <item x="292"/>
        <item x="296"/>
        <item x="277"/>
        <item x="190"/>
        <item x="166"/>
        <item x="67"/>
        <item x="113"/>
        <item x="237"/>
        <item x="209"/>
        <item x="98"/>
        <item x="52"/>
        <item x="107"/>
        <item x="53"/>
        <item x="27"/>
        <item x="75"/>
        <item x="272"/>
        <item x="214"/>
        <item x="164"/>
        <item x="260"/>
        <item x="58"/>
        <item x="17"/>
        <item x="97"/>
        <item x="22"/>
        <item x="134"/>
        <item x="89"/>
        <item x="8"/>
        <item x="131"/>
        <item x="231"/>
        <item x="265"/>
        <item x="290"/>
        <item x="232"/>
        <item x="257"/>
        <item x="208"/>
        <item x="3"/>
        <item x="14"/>
        <item x="40"/>
        <item x="72"/>
        <item x="117"/>
        <item x="93"/>
        <item x="128"/>
        <item x="196"/>
        <item x="171"/>
        <item x="155"/>
        <item x="138"/>
        <item x="9"/>
        <item x="43"/>
        <item x="49"/>
        <item x="105"/>
        <item x="173"/>
        <item x="283"/>
        <item x="217"/>
        <item x="238"/>
        <item x="193"/>
        <item x="46"/>
        <item x="178"/>
        <item x="151"/>
        <item x="76"/>
        <item x="145"/>
        <item x="269"/>
        <item x="163"/>
        <item x="251"/>
        <item x="273"/>
        <item x="29"/>
        <item x="213"/>
        <item x="111"/>
        <item x="0"/>
        <item x="126"/>
        <item x="182"/>
        <item x="99"/>
        <item x="299"/>
        <item x="207"/>
        <item x="37"/>
        <item x="55"/>
        <item x="81"/>
        <item x="59"/>
        <item x="179"/>
        <item x="21"/>
        <item x="79"/>
        <item x="239"/>
        <item x="275"/>
        <item x="112"/>
        <item x="259"/>
        <item x="263"/>
        <item x="254"/>
        <item x="26"/>
        <item x="74"/>
        <item x="121"/>
        <item x="247"/>
        <item x="268"/>
        <item x="57"/>
        <item x="303"/>
        <item x="139"/>
        <item x="246"/>
        <item x="177"/>
        <item x="186"/>
        <item x="287"/>
        <item x="215"/>
        <item x="95"/>
        <item x="39"/>
        <item x="61"/>
        <item x="109"/>
        <item x="73"/>
        <item x="141"/>
        <item x="154"/>
        <item x="212"/>
        <item x="274"/>
        <item x="307"/>
        <item t="default"/>
      </items>
    </pivotField>
    <pivotField compact="0" outline="0" showAll="0"/>
    <pivotField axis="axisRow" compact="0" outline="0" showAll="0">
      <items count="8">
        <item x="4"/>
        <item x="2"/>
        <item x="5"/>
        <item x="3"/>
        <item x="1"/>
        <item x="0"/>
        <item x="6"/>
        <item t="default"/>
      </items>
    </pivotField>
    <pivotField compact="0" outline="0" showAll="0"/>
    <pivotField axis="axisPage" compact="0" outline="0" showAll="0">
      <items count="97">
        <item x="26"/>
        <item x="19"/>
        <item x="27"/>
        <item x="52"/>
        <item x="59"/>
        <item x="67"/>
        <item x="40"/>
        <item x="75"/>
        <item x="38"/>
        <item x="60"/>
        <item x="88"/>
        <item x="78"/>
        <item x="91"/>
        <item x="36"/>
        <item x="79"/>
        <item x="56"/>
        <item x="74"/>
        <item x="37"/>
        <item x="34"/>
        <item x="65"/>
        <item x="32"/>
        <item x="92"/>
        <item x="53"/>
        <item x="35"/>
        <item x="87"/>
        <item x="58"/>
        <item x="69"/>
        <item x="39"/>
        <item x="68"/>
        <item x="94"/>
        <item x="57"/>
        <item x="90"/>
        <item x="17"/>
        <item x="33"/>
        <item x="20"/>
        <item x="18"/>
        <item x="77"/>
        <item x="21"/>
        <item x="54"/>
        <item x="44"/>
        <item x="61"/>
        <item x="49"/>
        <item x="15"/>
        <item x="64"/>
        <item x="16"/>
        <item x="66"/>
        <item x="28"/>
        <item x="72"/>
        <item x="81"/>
        <item x="29"/>
        <item x="50"/>
        <item x="73"/>
        <item x="31"/>
        <item x="43"/>
        <item x="22"/>
        <item x="10"/>
        <item x="93"/>
        <item x="70"/>
        <item x="55"/>
        <item x="82"/>
        <item x="63"/>
        <item x="1"/>
        <item x="89"/>
        <item x="83"/>
        <item x="85"/>
        <item x="46"/>
        <item x="84"/>
        <item x="80"/>
        <item x="4"/>
        <item x="86"/>
        <item x="45"/>
        <item x="62"/>
        <item x="76"/>
        <item x="3"/>
        <item x="71"/>
        <item x="11"/>
        <item x="42"/>
        <item x="47"/>
        <item x="14"/>
        <item x="2"/>
        <item x="48"/>
        <item x="13"/>
        <item x="12"/>
        <item x="30"/>
        <item x="9"/>
        <item x="25"/>
        <item x="5"/>
        <item x="23"/>
        <item x="41"/>
        <item x="24"/>
        <item x="7"/>
        <item x="6"/>
        <item x="8"/>
        <item x="51"/>
        <item x="0"/>
        <item x="95"/>
        <item t="default"/>
      </items>
    </pivotField>
    <pivotField compact="0" outline="0" showAll="0">
      <items count="359">
        <item x="60"/>
        <item x="146"/>
        <item x="318"/>
        <item x="320"/>
        <item x="59"/>
        <item x="182"/>
        <item x="235"/>
        <item x="198"/>
        <item x="61"/>
        <item x="25"/>
        <item x="133"/>
        <item x="307"/>
        <item x="305"/>
        <item x="120"/>
        <item x="319"/>
        <item x="276"/>
        <item x="274"/>
        <item x="177"/>
        <item x="225"/>
        <item x="212"/>
        <item x="105"/>
        <item x="62"/>
        <item x="144"/>
        <item x="347"/>
        <item x="289"/>
        <item x="343"/>
        <item x="275"/>
        <item x="38"/>
        <item x="341"/>
        <item x="230"/>
        <item x="199"/>
        <item x="348"/>
        <item x="153"/>
        <item x="147"/>
        <item x="291"/>
        <item x="284"/>
        <item x="342"/>
        <item x="193"/>
        <item x="211"/>
        <item x="37"/>
        <item x="321"/>
        <item x="228"/>
        <item x="58"/>
        <item x="236"/>
        <item x="57"/>
        <item x="229"/>
        <item x="301"/>
        <item x="89"/>
        <item x="149"/>
        <item x="299"/>
        <item x="290"/>
        <item x="56"/>
        <item x="114"/>
        <item x="148"/>
        <item x="64"/>
        <item x="24"/>
        <item x="261"/>
        <item x="288"/>
        <item x="306"/>
        <item x="283"/>
        <item x="200"/>
        <item x="121"/>
        <item x="344"/>
        <item x="88"/>
        <item x="169"/>
        <item x="296"/>
        <item x="84"/>
        <item x="231"/>
        <item x="282"/>
        <item x="186"/>
        <item x="345"/>
        <item x="325"/>
        <item x="322"/>
        <item x="143"/>
        <item x="55"/>
        <item x="174"/>
        <item x="66"/>
        <item x="36"/>
        <item x="253"/>
        <item x="29"/>
        <item x="346"/>
        <item x="150"/>
        <item x="65"/>
        <item x="185"/>
        <item x="35"/>
        <item x="117"/>
        <item x="63"/>
        <item x="111"/>
        <item x="86"/>
        <item x="312"/>
        <item x="355"/>
        <item x="145"/>
        <item x="115"/>
        <item x="324"/>
        <item x="76"/>
        <item x="302"/>
        <item x="326"/>
        <item x="353"/>
        <item x="20"/>
        <item x="28"/>
        <item x="113"/>
        <item x="323"/>
        <item x="317"/>
        <item x="152"/>
        <item x="85"/>
        <item x="112"/>
        <item x="257"/>
        <item x="52"/>
        <item x="309"/>
        <item x="27"/>
        <item x="298"/>
        <item x="132"/>
        <item x="183"/>
        <item x="116"/>
        <item x="151"/>
        <item x="313"/>
        <item x="310"/>
        <item x="87"/>
        <item x="82"/>
        <item x="254"/>
        <item x="337"/>
        <item x="134"/>
        <item x="175"/>
        <item x="287"/>
        <item x="252"/>
        <item x="201"/>
        <item x="184"/>
        <item x="336"/>
        <item x="122"/>
        <item x="350"/>
        <item x="23"/>
        <item x="172"/>
        <item x="285"/>
        <item x="233"/>
        <item x="334"/>
        <item x="327"/>
        <item x="315"/>
        <item x="356"/>
        <item x="39"/>
        <item x="314"/>
        <item x="170"/>
        <item x="335"/>
        <item x="30"/>
        <item x="125"/>
        <item x="352"/>
        <item x="277"/>
        <item x="181"/>
        <item x="26"/>
        <item x="292"/>
        <item x="179"/>
        <item x="286"/>
        <item x="173"/>
        <item x="297"/>
        <item x="234"/>
        <item x="316"/>
        <item x="338"/>
        <item x="226"/>
        <item x="255"/>
        <item x="227"/>
        <item x="22"/>
        <item x="110"/>
        <item x="354"/>
        <item x="260"/>
        <item x="300"/>
        <item x="126"/>
        <item x="232"/>
        <item x="258"/>
        <item x="21"/>
        <item x="351"/>
        <item x="256"/>
        <item x="339"/>
        <item x="123"/>
        <item x="293"/>
        <item x="129"/>
        <item x="264"/>
        <item x="330"/>
        <item x="130"/>
        <item x="104"/>
        <item x="311"/>
        <item x="308"/>
        <item x="171"/>
        <item x="205"/>
        <item x="81"/>
        <item x="102"/>
        <item x="303"/>
        <item x="180"/>
        <item x="51"/>
        <item x="242"/>
        <item x="83"/>
        <item x="176"/>
        <item x="263"/>
        <item x="294"/>
        <item x="191"/>
        <item x="349"/>
        <item x="103"/>
        <item x="340"/>
        <item x="166"/>
        <item x="332"/>
        <item x="246"/>
        <item x="192"/>
        <item x="19"/>
        <item x="11"/>
        <item x="128"/>
        <item x="100"/>
        <item x="54"/>
        <item x="259"/>
        <item x="202"/>
        <item x="241"/>
        <item x="157"/>
        <item x="329"/>
        <item x="168"/>
        <item x="280"/>
        <item x="197"/>
        <item x="250"/>
        <item x="244"/>
        <item x="178"/>
        <item x="167"/>
        <item x="328"/>
        <item x="190"/>
        <item x="262"/>
        <item x="304"/>
        <item x="154"/>
        <item x="265"/>
        <item x="204"/>
        <item x="101"/>
        <item x="53"/>
        <item x="43"/>
        <item x="42"/>
        <item x="41"/>
        <item x="131"/>
        <item x="17"/>
        <item x="266"/>
        <item x="237"/>
        <item x="245"/>
        <item x="295"/>
        <item x="124"/>
        <item x="248"/>
        <item x="331"/>
        <item x="281"/>
        <item x="218"/>
        <item x="243"/>
        <item x="156"/>
        <item x="4"/>
        <item x="3"/>
        <item x="40"/>
        <item x="249"/>
        <item x="5"/>
        <item x="155"/>
        <item x="333"/>
        <item x="1"/>
        <item x="217"/>
        <item x="220"/>
        <item x="278"/>
        <item x="240"/>
        <item x="15"/>
        <item x="239"/>
        <item x="195"/>
        <item x="273"/>
        <item x="16"/>
        <item x="137"/>
        <item x="247"/>
        <item x="219"/>
        <item x="136"/>
        <item x="196"/>
        <item x="194"/>
        <item x="127"/>
        <item x="71"/>
        <item x="2"/>
        <item x="268"/>
        <item x="164"/>
        <item x="238"/>
        <item x="210"/>
        <item x="18"/>
        <item x="93"/>
        <item x="135"/>
        <item x="165"/>
        <item x="206"/>
        <item x="99"/>
        <item x="270"/>
        <item x="267"/>
        <item x="10"/>
        <item x="209"/>
        <item x="213"/>
        <item x="77"/>
        <item x="163"/>
        <item x="279"/>
        <item x="162"/>
        <item x="203"/>
        <item x="269"/>
        <item x="189"/>
        <item x="91"/>
        <item x="13"/>
        <item x="92"/>
        <item x="272"/>
        <item x="208"/>
        <item x="214"/>
        <item x="80"/>
        <item x="251"/>
        <item x="118"/>
        <item x="47"/>
        <item x="78"/>
        <item x="90"/>
        <item x="70"/>
        <item x="69"/>
        <item x="215"/>
        <item x="138"/>
        <item x="12"/>
        <item x="46"/>
        <item x="222"/>
        <item x="14"/>
        <item x="188"/>
        <item x="44"/>
        <item x="187"/>
        <item x="221"/>
        <item x="96"/>
        <item x="142"/>
        <item x="67"/>
        <item x="119"/>
        <item x="79"/>
        <item x="216"/>
        <item x="8"/>
        <item x="223"/>
        <item x="224"/>
        <item x="6"/>
        <item x="7"/>
        <item x="271"/>
        <item x="95"/>
        <item x="32"/>
        <item x="207"/>
        <item x="33"/>
        <item x="68"/>
        <item x="75"/>
        <item x="9"/>
        <item x="159"/>
        <item x="74"/>
        <item x="140"/>
        <item x="45"/>
        <item x="160"/>
        <item x="109"/>
        <item x="73"/>
        <item x="31"/>
        <item x="72"/>
        <item x="141"/>
        <item x="108"/>
        <item x="161"/>
        <item x="158"/>
        <item x="139"/>
        <item x="34"/>
        <item x="97"/>
        <item x="49"/>
        <item x="107"/>
        <item x="98"/>
        <item x="94"/>
        <item x="48"/>
        <item x="106"/>
        <item x="50"/>
        <item x="0"/>
        <item x="357"/>
        <item t="default"/>
      </items>
    </pivotField>
    <pivotField compact="0" outline="0" showAll="0"/>
    <pivotField compact="0" outline="0" showAll="0"/>
    <pivotField axis="axisCol" compact="0" outline="0" showAll="0">
      <items count="6">
        <item x="0"/>
        <item x="2"/>
        <item x="3"/>
        <item x="1"/>
        <item x="4"/>
        <item t="default"/>
      </items>
    </pivotField>
  </pivotFields>
  <rowFields count="2">
    <field x="2"/>
    <field x="0"/>
  </rowFields>
  <rowItems count="324">
    <i>
      <x/>
      <x v="183"/>
    </i>
    <i r="1">
      <x v="184"/>
    </i>
    <i r="1">
      <x v="185"/>
    </i>
    <i r="1">
      <x v="186"/>
    </i>
    <i t="default">
      <x/>
    </i>
    <i>
      <x v="1"/>
      <x v="3"/>
    </i>
    <i r="1">
      <x v="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33"/>
    </i>
    <i r="1">
      <x v="36"/>
    </i>
    <i r="1">
      <x v="38"/>
    </i>
    <i r="1">
      <x v="41"/>
    </i>
    <i r="1">
      <x v="44"/>
    </i>
    <i r="1">
      <x v="46"/>
    </i>
    <i r="1">
      <x v="47"/>
    </i>
    <i r="1">
      <x v="48"/>
    </i>
    <i r="1">
      <x v="52"/>
    </i>
    <i r="1">
      <x v="53"/>
    </i>
    <i r="1">
      <x v="64"/>
    </i>
    <i r="1">
      <x v="65"/>
    </i>
    <i r="1">
      <x v="66"/>
    </i>
    <i r="1">
      <x v="67"/>
    </i>
    <i r="1">
      <x v="70"/>
    </i>
    <i r="1">
      <x v="72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20"/>
    </i>
    <i r="1">
      <x v="121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2"/>
    </i>
    <i r="1">
      <x v="133"/>
    </i>
    <i r="1">
      <x v="136"/>
    </i>
    <i r="1">
      <x v="138"/>
    </i>
    <i r="1">
      <x v="139"/>
    </i>
    <i r="1">
      <x v="140"/>
    </i>
    <i r="1">
      <x v="141"/>
    </i>
    <i r="1">
      <x v="155"/>
    </i>
    <i r="1">
      <x v="156"/>
    </i>
    <i r="1">
      <x v="158"/>
    </i>
    <i r="1">
      <x v="159"/>
    </i>
    <i r="1">
      <x v="160"/>
    </i>
    <i r="1">
      <x v="161"/>
    </i>
    <i r="1">
      <x v="162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8"/>
    </i>
    <i r="1">
      <x v="190"/>
    </i>
    <i r="1">
      <x v="194"/>
    </i>
    <i r="1">
      <x v="201"/>
    </i>
    <i r="1">
      <x v="209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8"/>
    </i>
    <i r="1">
      <x v="219"/>
    </i>
    <i r="1">
      <x v="220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44"/>
    </i>
    <i r="1">
      <x v="250"/>
    </i>
    <i r="1">
      <x v="252"/>
    </i>
    <i r="1">
      <x v="255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t="default">
      <x v="1"/>
    </i>
    <i>
      <x v="2"/>
      <x v="20"/>
    </i>
    <i r="1">
      <x v="21"/>
    </i>
    <i r="1">
      <x v="187"/>
    </i>
    <i t="default">
      <x v="2"/>
    </i>
    <i>
      <x v="3"/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25"/>
    </i>
    <i r="1">
      <x v="27"/>
    </i>
    <i r="1">
      <x v="29"/>
    </i>
    <i r="1">
      <x v="34"/>
    </i>
    <i r="1">
      <x v="35"/>
    </i>
    <i r="1">
      <x v="36"/>
    </i>
    <i r="1">
      <x v="50"/>
    </i>
    <i r="1">
      <x v="51"/>
    </i>
    <i r="1">
      <x v="53"/>
    </i>
    <i r="1">
      <x v="54"/>
    </i>
    <i r="1">
      <x v="56"/>
    </i>
    <i r="1">
      <x v="62"/>
    </i>
    <i r="1">
      <x v="63"/>
    </i>
    <i r="1">
      <x v="68"/>
    </i>
    <i r="1">
      <x v="73"/>
    </i>
    <i r="1">
      <x v="83"/>
    </i>
    <i r="1">
      <x v="91"/>
    </i>
    <i r="1">
      <x v="92"/>
    </i>
    <i r="1">
      <x v="100"/>
    </i>
    <i r="1">
      <x v="101"/>
    </i>
    <i r="1">
      <x v="102"/>
    </i>
    <i r="1">
      <x v="137"/>
    </i>
    <i r="1">
      <x v="146"/>
    </i>
    <i r="1">
      <x v="147"/>
    </i>
    <i r="1">
      <x v="148"/>
    </i>
    <i r="1">
      <x v="149"/>
    </i>
    <i r="1">
      <x v="152"/>
    </i>
    <i r="1">
      <x v="153"/>
    </i>
    <i r="1">
      <x v="159"/>
    </i>
    <i r="1">
      <x v="166"/>
    </i>
    <i r="1">
      <x v="189"/>
    </i>
    <i r="1">
      <x v="191"/>
    </i>
    <i r="1">
      <x v="197"/>
    </i>
    <i r="1">
      <x v="199"/>
    </i>
    <i r="1">
      <x v="200"/>
    </i>
    <i r="1">
      <x v="202"/>
    </i>
    <i r="1">
      <x v="208"/>
    </i>
    <i r="1">
      <x v="217"/>
    </i>
    <i r="1">
      <x v="223"/>
    </i>
    <i r="1">
      <x v="224"/>
    </i>
    <i r="1">
      <x v="236"/>
    </i>
    <i r="1">
      <x v="238"/>
    </i>
    <i r="1">
      <x v="239"/>
    </i>
    <i r="1">
      <x v="240"/>
    </i>
    <i r="1">
      <x v="241"/>
    </i>
    <i r="1">
      <x v="242"/>
    </i>
    <i r="1">
      <x v="247"/>
    </i>
    <i r="1">
      <x v="251"/>
    </i>
    <i r="1">
      <x v="253"/>
    </i>
    <i r="1">
      <x v="256"/>
    </i>
    <i r="1">
      <x v="280"/>
    </i>
    <i r="1">
      <x v="281"/>
    </i>
    <i r="1">
      <x v="305"/>
    </i>
    <i r="1">
      <x v="306"/>
    </i>
    <i t="default">
      <x v="3"/>
    </i>
    <i>
      <x v="4"/>
      <x/>
    </i>
    <i r="1">
      <x v="1"/>
    </i>
    <i r="1">
      <x v="2"/>
    </i>
    <i r="1">
      <x v="10"/>
    </i>
    <i r="1">
      <x v="11"/>
    </i>
    <i r="1">
      <x v="14"/>
    </i>
    <i r="1">
      <x v="15"/>
    </i>
    <i r="1">
      <x v="26"/>
    </i>
    <i r="1">
      <x v="28"/>
    </i>
    <i r="1">
      <x v="30"/>
    </i>
    <i r="1">
      <x v="31"/>
    </i>
    <i r="1">
      <x v="32"/>
    </i>
    <i r="1">
      <x v="37"/>
    </i>
    <i r="1">
      <x v="39"/>
    </i>
    <i r="1">
      <x v="40"/>
    </i>
    <i r="1">
      <x v="42"/>
    </i>
    <i r="1">
      <x v="43"/>
    </i>
    <i r="1">
      <x v="45"/>
    </i>
    <i r="1">
      <x v="49"/>
    </i>
    <i r="1">
      <x v="50"/>
    </i>
    <i r="1">
      <x v="51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9"/>
    </i>
    <i r="1">
      <x v="71"/>
    </i>
    <i r="1">
      <x v="74"/>
    </i>
    <i r="1">
      <x v="75"/>
    </i>
    <i r="1">
      <x v="76"/>
    </i>
    <i r="1">
      <x v="103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2"/>
    </i>
    <i r="1">
      <x v="130"/>
    </i>
    <i r="1">
      <x v="131"/>
    </i>
    <i r="1">
      <x v="134"/>
    </i>
    <i r="1">
      <x v="135"/>
    </i>
    <i r="1">
      <x v="142"/>
    </i>
    <i r="1">
      <x v="143"/>
    </i>
    <i r="1">
      <x v="144"/>
    </i>
    <i r="1">
      <x v="145"/>
    </i>
    <i r="1">
      <x v="150"/>
    </i>
    <i r="1">
      <x v="151"/>
    </i>
    <i r="1">
      <x v="154"/>
    </i>
    <i r="1">
      <x v="157"/>
    </i>
    <i r="1">
      <x v="163"/>
    </i>
    <i r="1">
      <x v="164"/>
    </i>
    <i r="1">
      <x v="165"/>
    </i>
    <i r="1">
      <x v="167"/>
    </i>
    <i r="1">
      <x v="192"/>
    </i>
    <i r="1">
      <x v="193"/>
    </i>
    <i r="1">
      <x v="195"/>
    </i>
    <i r="1">
      <x v="196"/>
    </i>
    <i r="1">
      <x v="198"/>
    </i>
    <i r="1">
      <x v="203"/>
    </i>
    <i r="1">
      <x v="204"/>
    </i>
    <i r="1">
      <x v="205"/>
    </i>
    <i r="1">
      <x v="206"/>
    </i>
    <i r="1">
      <x v="207"/>
    </i>
    <i r="1">
      <x v="210"/>
    </i>
    <i r="1">
      <x v="221"/>
    </i>
    <i r="1">
      <x v="222"/>
    </i>
    <i r="1">
      <x v="225"/>
    </i>
    <i r="1">
      <x v="226"/>
    </i>
    <i r="1">
      <x v="227"/>
    </i>
    <i r="1">
      <x v="234"/>
    </i>
    <i r="1">
      <x v="235"/>
    </i>
    <i r="1">
      <x v="237"/>
    </i>
    <i r="1">
      <x v="243"/>
    </i>
    <i r="1">
      <x v="245"/>
    </i>
    <i r="1">
      <x v="246"/>
    </i>
    <i r="1">
      <x v="248"/>
    </i>
    <i r="1">
      <x v="249"/>
    </i>
    <i r="1">
      <x v="254"/>
    </i>
    <i t="default">
      <x v="4"/>
    </i>
    <i>
      <x v="5"/>
      <x v="266"/>
    </i>
    <i t="default">
      <x v="5"/>
    </i>
    <i>
      <x v="6"/>
      <x v="307"/>
    </i>
    <i t="default">
      <x v="6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FB4F-43DF-4FA5-B150-1C6D8ED679F4}">
  <dimension ref="A1:K408"/>
  <sheetViews>
    <sheetView workbookViewId="0">
      <selection activeCell="C1" sqref="C1:K1048576"/>
    </sheetView>
  </sheetViews>
  <sheetFormatPr defaultRowHeight="14.4" x14ac:dyDescent="0.3"/>
  <cols>
    <col min="1" max="1" width="73.88671875" bestFit="1" customWidth="1"/>
    <col min="3" max="3" width="73.88671875" bestFit="1" customWidth="1"/>
  </cols>
  <sheetData>
    <row r="1" spans="1:11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 t="s">
        <v>10</v>
      </c>
      <c r="C2" t="s">
        <v>11</v>
      </c>
      <c r="D2" t="s">
        <v>12</v>
      </c>
      <c r="E2" t="s">
        <v>13</v>
      </c>
      <c r="F2" t="s">
        <v>12</v>
      </c>
      <c r="G2" t="s">
        <v>12</v>
      </c>
      <c r="H2" t="s">
        <v>12</v>
      </c>
      <c r="I2" t="s">
        <v>12</v>
      </c>
      <c r="J2" t="s">
        <v>13</v>
      </c>
      <c r="K2" t="s">
        <v>14</v>
      </c>
    </row>
    <row r="3" spans="1:11" x14ac:dyDescent="0.3">
      <c r="A3" t="s">
        <v>15</v>
      </c>
      <c r="C3" t="s">
        <v>16</v>
      </c>
      <c r="D3">
        <v>18</v>
      </c>
      <c r="E3">
        <v>8</v>
      </c>
      <c r="F3">
        <v>307</v>
      </c>
      <c r="G3">
        <v>130</v>
      </c>
      <c r="H3">
        <v>3504</v>
      </c>
      <c r="I3">
        <v>12</v>
      </c>
      <c r="J3">
        <v>70</v>
      </c>
      <c r="K3" t="s">
        <v>17</v>
      </c>
    </row>
    <row r="4" spans="1:11" x14ac:dyDescent="0.3">
      <c r="A4" t="s">
        <v>18</v>
      </c>
      <c r="C4" t="s">
        <v>19</v>
      </c>
      <c r="D4">
        <v>15</v>
      </c>
      <c r="E4">
        <v>8</v>
      </c>
      <c r="F4">
        <v>350</v>
      </c>
      <c r="G4">
        <v>165</v>
      </c>
      <c r="H4">
        <v>3693</v>
      </c>
      <c r="I4">
        <v>11.5</v>
      </c>
      <c r="J4">
        <v>70</v>
      </c>
      <c r="K4" t="s">
        <v>17</v>
      </c>
    </row>
    <row r="5" spans="1:11" x14ac:dyDescent="0.3">
      <c r="A5" t="s">
        <v>20</v>
      </c>
      <c r="C5" t="s">
        <v>21</v>
      </c>
      <c r="D5">
        <v>18</v>
      </c>
      <c r="E5">
        <v>8</v>
      </c>
      <c r="F5">
        <v>318</v>
      </c>
      <c r="G5">
        <v>150</v>
      </c>
      <c r="H5">
        <v>3436</v>
      </c>
      <c r="I5">
        <v>11</v>
      </c>
      <c r="J5">
        <v>70</v>
      </c>
      <c r="K5" t="s">
        <v>17</v>
      </c>
    </row>
    <row r="6" spans="1:11" x14ac:dyDescent="0.3">
      <c r="A6" t="s">
        <v>22</v>
      </c>
      <c r="C6" t="s">
        <v>23</v>
      </c>
      <c r="D6">
        <v>16</v>
      </c>
      <c r="E6">
        <v>8</v>
      </c>
      <c r="F6">
        <v>304</v>
      </c>
      <c r="G6">
        <v>150</v>
      </c>
      <c r="H6">
        <v>3433</v>
      </c>
      <c r="I6">
        <v>12</v>
      </c>
      <c r="J6">
        <v>70</v>
      </c>
      <c r="K6" t="s">
        <v>17</v>
      </c>
    </row>
    <row r="7" spans="1:11" x14ac:dyDescent="0.3">
      <c r="A7" t="s">
        <v>24</v>
      </c>
      <c r="C7" t="s">
        <v>25</v>
      </c>
      <c r="D7">
        <v>17</v>
      </c>
      <c r="E7">
        <v>8</v>
      </c>
      <c r="F7">
        <v>302</v>
      </c>
      <c r="G7">
        <v>140</v>
      </c>
      <c r="H7">
        <v>3449</v>
      </c>
      <c r="I7">
        <v>10.5</v>
      </c>
      <c r="J7">
        <v>70</v>
      </c>
      <c r="K7" t="s">
        <v>17</v>
      </c>
    </row>
    <row r="8" spans="1:11" x14ac:dyDescent="0.3">
      <c r="A8" t="s">
        <v>26</v>
      </c>
      <c r="C8" t="s">
        <v>27</v>
      </c>
      <c r="D8">
        <v>15</v>
      </c>
      <c r="E8">
        <v>8</v>
      </c>
      <c r="F8">
        <v>429</v>
      </c>
      <c r="G8">
        <v>198</v>
      </c>
      <c r="H8">
        <v>4341</v>
      </c>
      <c r="I8">
        <v>10</v>
      </c>
      <c r="J8">
        <v>70</v>
      </c>
      <c r="K8" t="s">
        <v>17</v>
      </c>
    </row>
    <row r="9" spans="1:11" x14ac:dyDescent="0.3">
      <c r="A9" t="s">
        <v>28</v>
      </c>
      <c r="C9" t="s">
        <v>29</v>
      </c>
      <c r="D9">
        <v>14</v>
      </c>
      <c r="E9">
        <v>8</v>
      </c>
      <c r="F9">
        <v>454</v>
      </c>
      <c r="G9">
        <v>220</v>
      </c>
      <c r="H9">
        <v>4354</v>
      </c>
      <c r="I9">
        <v>9</v>
      </c>
      <c r="J9">
        <v>70</v>
      </c>
      <c r="K9" t="s">
        <v>17</v>
      </c>
    </row>
    <row r="10" spans="1:11" x14ac:dyDescent="0.3">
      <c r="A10" t="s">
        <v>30</v>
      </c>
      <c r="C10" t="s">
        <v>31</v>
      </c>
      <c r="D10">
        <v>14</v>
      </c>
      <c r="E10">
        <v>8</v>
      </c>
      <c r="F10">
        <v>440</v>
      </c>
      <c r="G10">
        <v>215</v>
      </c>
      <c r="H10">
        <v>4312</v>
      </c>
      <c r="I10">
        <v>8.5</v>
      </c>
      <c r="J10">
        <v>70</v>
      </c>
      <c r="K10" t="s">
        <v>17</v>
      </c>
    </row>
    <row r="11" spans="1:11" x14ac:dyDescent="0.3">
      <c r="A11" t="s">
        <v>32</v>
      </c>
      <c r="C11" t="s">
        <v>33</v>
      </c>
      <c r="D11">
        <v>14</v>
      </c>
      <c r="E11">
        <v>8</v>
      </c>
      <c r="F11">
        <v>455</v>
      </c>
      <c r="G11">
        <v>225</v>
      </c>
      <c r="H11">
        <v>4425</v>
      </c>
      <c r="I11">
        <v>10</v>
      </c>
      <c r="J11">
        <v>70</v>
      </c>
      <c r="K11" t="s">
        <v>17</v>
      </c>
    </row>
    <row r="12" spans="1:11" x14ac:dyDescent="0.3">
      <c r="A12" t="s">
        <v>34</v>
      </c>
      <c r="C12" t="s">
        <v>35</v>
      </c>
      <c r="D12">
        <v>15</v>
      </c>
      <c r="E12">
        <v>8</v>
      </c>
      <c r="F12">
        <v>390</v>
      </c>
      <c r="G12">
        <v>190</v>
      </c>
      <c r="H12">
        <v>3850</v>
      </c>
      <c r="I12">
        <v>8.5</v>
      </c>
      <c r="J12">
        <v>70</v>
      </c>
      <c r="K12" t="s">
        <v>17</v>
      </c>
    </row>
    <row r="13" spans="1:11" x14ac:dyDescent="0.3">
      <c r="A13" t="s">
        <v>36</v>
      </c>
      <c r="C13" t="s">
        <v>37</v>
      </c>
      <c r="D13">
        <v>0</v>
      </c>
      <c r="E13">
        <v>4</v>
      </c>
      <c r="F13">
        <v>133</v>
      </c>
      <c r="G13">
        <v>115</v>
      </c>
      <c r="H13">
        <v>3090</v>
      </c>
      <c r="I13">
        <v>17.5</v>
      </c>
      <c r="J13">
        <v>70</v>
      </c>
      <c r="K13" t="s">
        <v>38</v>
      </c>
    </row>
    <row r="14" spans="1:11" x14ac:dyDescent="0.3">
      <c r="A14" t="s">
        <v>39</v>
      </c>
      <c r="C14" t="s">
        <v>40</v>
      </c>
      <c r="D14">
        <v>0</v>
      </c>
      <c r="E14">
        <v>8</v>
      </c>
      <c r="F14">
        <v>350</v>
      </c>
      <c r="G14">
        <v>165</v>
      </c>
      <c r="H14">
        <v>4142</v>
      </c>
      <c r="I14">
        <v>11.5</v>
      </c>
      <c r="J14">
        <v>70</v>
      </c>
      <c r="K14" t="s">
        <v>17</v>
      </c>
    </row>
    <row r="15" spans="1:11" x14ac:dyDescent="0.3">
      <c r="A15" t="s">
        <v>41</v>
      </c>
      <c r="C15" t="s">
        <v>42</v>
      </c>
      <c r="D15">
        <v>0</v>
      </c>
      <c r="E15">
        <v>8</v>
      </c>
      <c r="F15">
        <v>351</v>
      </c>
      <c r="G15">
        <v>153</v>
      </c>
      <c r="H15">
        <v>4034</v>
      </c>
      <c r="I15">
        <v>11</v>
      </c>
      <c r="J15">
        <v>70</v>
      </c>
      <c r="K15" t="s">
        <v>17</v>
      </c>
    </row>
    <row r="16" spans="1:11" x14ac:dyDescent="0.3">
      <c r="A16" t="s">
        <v>43</v>
      </c>
      <c r="C16" t="s">
        <v>44</v>
      </c>
      <c r="D16">
        <v>0</v>
      </c>
      <c r="E16">
        <v>8</v>
      </c>
      <c r="F16">
        <v>383</v>
      </c>
      <c r="G16">
        <v>175</v>
      </c>
      <c r="H16">
        <v>4166</v>
      </c>
      <c r="I16">
        <v>10.5</v>
      </c>
      <c r="J16">
        <v>70</v>
      </c>
      <c r="K16" t="s">
        <v>17</v>
      </c>
    </row>
    <row r="17" spans="1:11" x14ac:dyDescent="0.3">
      <c r="A17" t="s">
        <v>45</v>
      </c>
      <c r="C17" t="s">
        <v>46</v>
      </c>
      <c r="D17">
        <v>0</v>
      </c>
      <c r="E17">
        <v>8</v>
      </c>
      <c r="F17">
        <v>360</v>
      </c>
      <c r="G17">
        <v>175</v>
      </c>
      <c r="H17">
        <v>3850</v>
      </c>
      <c r="I17">
        <v>11</v>
      </c>
      <c r="J17">
        <v>70</v>
      </c>
      <c r="K17" t="s">
        <v>17</v>
      </c>
    </row>
    <row r="18" spans="1:11" x14ac:dyDescent="0.3">
      <c r="A18" t="s">
        <v>47</v>
      </c>
      <c r="C18" t="s">
        <v>48</v>
      </c>
      <c r="D18">
        <v>15</v>
      </c>
      <c r="E18">
        <v>8</v>
      </c>
      <c r="F18">
        <v>383</v>
      </c>
      <c r="G18">
        <v>170</v>
      </c>
      <c r="H18">
        <v>3563</v>
      </c>
      <c r="I18">
        <v>10</v>
      </c>
      <c r="J18">
        <v>70</v>
      </c>
      <c r="K18" t="s">
        <v>17</v>
      </c>
    </row>
    <row r="19" spans="1:11" x14ac:dyDescent="0.3">
      <c r="A19" t="s">
        <v>49</v>
      </c>
      <c r="C19" t="s">
        <v>50</v>
      </c>
      <c r="D19">
        <v>14</v>
      </c>
      <c r="E19">
        <v>8</v>
      </c>
      <c r="F19">
        <v>340</v>
      </c>
      <c r="G19">
        <v>160</v>
      </c>
      <c r="H19">
        <v>3609</v>
      </c>
      <c r="I19">
        <v>8</v>
      </c>
      <c r="J19">
        <v>70</v>
      </c>
      <c r="K19" t="s">
        <v>17</v>
      </c>
    </row>
    <row r="20" spans="1:11" x14ac:dyDescent="0.3">
      <c r="A20" t="s">
        <v>51</v>
      </c>
      <c r="C20" t="s">
        <v>52</v>
      </c>
      <c r="D20">
        <v>0</v>
      </c>
      <c r="E20">
        <v>8</v>
      </c>
      <c r="F20">
        <v>302</v>
      </c>
      <c r="G20">
        <v>140</v>
      </c>
      <c r="H20">
        <v>3353</v>
      </c>
      <c r="I20">
        <v>8</v>
      </c>
      <c r="J20">
        <v>70</v>
      </c>
      <c r="K20" t="s">
        <v>17</v>
      </c>
    </row>
    <row r="21" spans="1:11" x14ac:dyDescent="0.3">
      <c r="A21" t="s">
        <v>53</v>
      </c>
      <c r="C21" t="s">
        <v>54</v>
      </c>
      <c r="D21">
        <v>15</v>
      </c>
      <c r="E21">
        <v>8</v>
      </c>
      <c r="F21">
        <v>400</v>
      </c>
      <c r="G21">
        <v>150</v>
      </c>
      <c r="H21">
        <v>3761</v>
      </c>
      <c r="I21">
        <v>9.5</v>
      </c>
      <c r="J21">
        <v>70</v>
      </c>
      <c r="K21" t="s">
        <v>17</v>
      </c>
    </row>
    <row r="22" spans="1:11" x14ac:dyDescent="0.3">
      <c r="A22" t="s">
        <v>55</v>
      </c>
      <c r="C22" t="s">
        <v>56</v>
      </c>
      <c r="D22">
        <v>14</v>
      </c>
      <c r="E22">
        <v>8</v>
      </c>
      <c r="F22">
        <v>455</v>
      </c>
      <c r="G22">
        <v>225</v>
      </c>
      <c r="H22">
        <v>3086</v>
      </c>
      <c r="I22">
        <v>10</v>
      </c>
      <c r="J22">
        <v>70</v>
      </c>
      <c r="K22" t="s">
        <v>17</v>
      </c>
    </row>
    <row r="23" spans="1:11" x14ac:dyDescent="0.3">
      <c r="A23" t="s">
        <v>57</v>
      </c>
      <c r="C23" t="s">
        <v>58</v>
      </c>
      <c r="D23">
        <v>24</v>
      </c>
      <c r="E23">
        <v>4</v>
      </c>
      <c r="F23">
        <v>113</v>
      </c>
      <c r="G23">
        <v>95</v>
      </c>
      <c r="H23">
        <v>2372</v>
      </c>
      <c r="I23">
        <v>15</v>
      </c>
      <c r="J23">
        <v>70</v>
      </c>
      <c r="K23" t="s">
        <v>59</v>
      </c>
    </row>
    <row r="24" spans="1:11" x14ac:dyDescent="0.3">
      <c r="A24" t="s">
        <v>60</v>
      </c>
      <c r="C24" t="s">
        <v>61</v>
      </c>
      <c r="D24">
        <v>22</v>
      </c>
      <c r="E24">
        <v>6</v>
      </c>
      <c r="F24">
        <v>198</v>
      </c>
      <c r="G24">
        <v>95</v>
      </c>
      <c r="H24">
        <v>2833</v>
      </c>
      <c r="I24">
        <v>15.5</v>
      </c>
      <c r="J24">
        <v>70</v>
      </c>
      <c r="K24" t="s">
        <v>17</v>
      </c>
    </row>
    <row r="25" spans="1:11" x14ac:dyDescent="0.3">
      <c r="A25" t="s">
        <v>62</v>
      </c>
      <c r="C25" t="s">
        <v>63</v>
      </c>
      <c r="D25">
        <v>18</v>
      </c>
      <c r="E25">
        <v>6</v>
      </c>
      <c r="F25">
        <v>199</v>
      </c>
      <c r="G25">
        <v>97</v>
      </c>
      <c r="H25">
        <v>2774</v>
      </c>
      <c r="I25">
        <v>15.5</v>
      </c>
      <c r="J25">
        <v>70</v>
      </c>
      <c r="K25" t="s">
        <v>17</v>
      </c>
    </row>
    <row r="26" spans="1:11" x14ac:dyDescent="0.3">
      <c r="A26" t="s">
        <v>64</v>
      </c>
      <c r="C26" t="s">
        <v>65</v>
      </c>
      <c r="D26">
        <v>21</v>
      </c>
      <c r="E26">
        <v>6</v>
      </c>
      <c r="F26">
        <v>200</v>
      </c>
      <c r="G26">
        <v>85</v>
      </c>
      <c r="H26">
        <v>2587</v>
      </c>
      <c r="I26">
        <v>16</v>
      </c>
      <c r="J26">
        <v>70</v>
      </c>
      <c r="K26" t="s">
        <v>17</v>
      </c>
    </row>
    <row r="27" spans="1:11" x14ac:dyDescent="0.3">
      <c r="A27" t="s">
        <v>66</v>
      </c>
      <c r="C27" t="s">
        <v>67</v>
      </c>
      <c r="D27">
        <v>27</v>
      </c>
      <c r="E27">
        <v>4</v>
      </c>
      <c r="F27">
        <v>97</v>
      </c>
      <c r="G27">
        <v>88</v>
      </c>
      <c r="H27">
        <v>2130</v>
      </c>
      <c r="I27">
        <v>14.5</v>
      </c>
      <c r="J27">
        <v>70</v>
      </c>
      <c r="K27" t="s">
        <v>59</v>
      </c>
    </row>
    <row r="28" spans="1:11" x14ac:dyDescent="0.3">
      <c r="A28" t="s">
        <v>68</v>
      </c>
      <c r="C28" t="s">
        <v>69</v>
      </c>
      <c r="D28">
        <v>26</v>
      </c>
      <c r="E28">
        <v>4</v>
      </c>
      <c r="F28">
        <v>97</v>
      </c>
      <c r="G28">
        <v>46</v>
      </c>
      <c r="H28">
        <v>1835</v>
      </c>
      <c r="I28">
        <v>20.5</v>
      </c>
      <c r="J28">
        <v>70</v>
      </c>
      <c r="K28" t="s">
        <v>38</v>
      </c>
    </row>
    <row r="29" spans="1:11" x14ac:dyDescent="0.3">
      <c r="A29" t="s">
        <v>70</v>
      </c>
      <c r="C29" t="s">
        <v>71</v>
      </c>
      <c r="D29">
        <v>25</v>
      </c>
      <c r="E29">
        <v>4</v>
      </c>
      <c r="F29">
        <v>110</v>
      </c>
      <c r="G29">
        <v>87</v>
      </c>
      <c r="H29">
        <v>2672</v>
      </c>
      <c r="I29">
        <v>17.5</v>
      </c>
      <c r="J29">
        <v>70</v>
      </c>
      <c r="K29" t="s">
        <v>38</v>
      </c>
    </row>
    <row r="30" spans="1:11" x14ac:dyDescent="0.3">
      <c r="A30" t="s">
        <v>72</v>
      </c>
      <c r="C30" t="s">
        <v>73</v>
      </c>
      <c r="D30">
        <v>24</v>
      </c>
      <c r="E30">
        <v>4</v>
      </c>
      <c r="F30">
        <v>107</v>
      </c>
      <c r="G30">
        <v>90</v>
      </c>
      <c r="H30">
        <v>2430</v>
      </c>
      <c r="I30">
        <v>14.5</v>
      </c>
      <c r="J30">
        <v>70</v>
      </c>
      <c r="K30" t="s">
        <v>38</v>
      </c>
    </row>
    <row r="31" spans="1:11" x14ac:dyDescent="0.3">
      <c r="A31" t="s">
        <v>74</v>
      </c>
      <c r="C31" t="s">
        <v>75</v>
      </c>
      <c r="D31">
        <v>25</v>
      </c>
      <c r="E31">
        <v>4</v>
      </c>
      <c r="F31">
        <v>104</v>
      </c>
      <c r="G31">
        <v>95</v>
      </c>
      <c r="H31">
        <v>2375</v>
      </c>
      <c r="I31">
        <v>17.5</v>
      </c>
      <c r="J31">
        <v>70</v>
      </c>
      <c r="K31" t="s">
        <v>38</v>
      </c>
    </row>
    <row r="32" spans="1:11" x14ac:dyDescent="0.3">
      <c r="A32" t="s">
        <v>76</v>
      </c>
      <c r="C32" t="s">
        <v>77</v>
      </c>
      <c r="D32">
        <v>26</v>
      </c>
      <c r="E32">
        <v>4</v>
      </c>
      <c r="F32">
        <v>121</v>
      </c>
      <c r="G32">
        <v>113</v>
      </c>
      <c r="H32">
        <v>2234</v>
      </c>
      <c r="I32">
        <v>12.5</v>
      </c>
      <c r="J32">
        <v>70</v>
      </c>
      <c r="K32" t="s">
        <v>38</v>
      </c>
    </row>
    <row r="33" spans="1:11" x14ac:dyDescent="0.3">
      <c r="A33" t="s">
        <v>78</v>
      </c>
      <c r="C33" t="s">
        <v>79</v>
      </c>
      <c r="D33">
        <v>21</v>
      </c>
      <c r="E33">
        <v>6</v>
      </c>
      <c r="F33">
        <v>199</v>
      </c>
      <c r="G33">
        <v>90</v>
      </c>
      <c r="H33">
        <v>2648</v>
      </c>
      <c r="I33">
        <v>15</v>
      </c>
      <c r="J33">
        <v>70</v>
      </c>
      <c r="K33" t="s">
        <v>17</v>
      </c>
    </row>
    <row r="34" spans="1:11" x14ac:dyDescent="0.3">
      <c r="A34" t="s">
        <v>80</v>
      </c>
      <c r="C34" t="s">
        <v>81</v>
      </c>
      <c r="D34">
        <v>10</v>
      </c>
      <c r="E34">
        <v>8</v>
      </c>
      <c r="F34">
        <v>360</v>
      </c>
      <c r="G34">
        <v>215</v>
      </c>
      <c r="H34">
        <v>4615</v>
      </c>
      <c r="I34">
        <v>14</v>
      </c>
      <c r="J34">
        <v>70</v>
      </c>
      <c r="K34" t="s">
        <v>17</v>
      </c>
    </row>
    <row r="35" spans="1:11" x14ac:dyDescent="0.3">
      <c r="A35" t="s">
        <v>82</v>
      </c>
      <c r="C35" t="s">
        <v>83</v>
      </c>
      <c r="D35">
        <v>10</v>
      </c>
      <c r="E35">
        <v>8</v>
      </c>
      <c r="F35">
        <v>307</v>
      </c>
      <c r="G35">
        <v>200</v>
      </c>
      <c r="H35">
        <v>4376</v>
      </c>
      <c r="I35">
        <v>15</v>
      </c>
      <c r="J35">
        <v>70</v>
      </c>
      <c r="K35" t="s">
        <v>17</v>
      </c>
    </row>
    <row r="36" spans="1:11" x14ac:dyDescent="0.3">
      <c r="A36" t="s">
        <v>84</v>
      </c>
      <c r="C36" t="s">
        <v>85</v>
      </c>
      <c r="D36">
        <v>11</v>
      </c>
      <c r="E36">
        <v>8</v>
      </c>
      <c r="F36">
        <v>318</v>
      </c>
      <c r="G36">
        <v>210</v>
      </c>
      <c r="H36">
        <v>4382</v>
      </c>
      <c r="I36">
        <v>13.5</v>
      </c>
      <c r="J36">
        <v>70</v>
      </c>
      <c r="K36" t="s">
        <v>17</v>
      </c>
    </row>
    <row r="37" spans="1:11" x14ac:dyDescent="0.3">
      <c r="A37" t="s">
        <v>86</v>
      </c>
      <c r="C37" t="s">
        <v>87</v>
      </c>
      <c r="D37">
        <v>9</v>
      </c>
      <c r="E37">
        <v>8</v>
      </c>
      <c r="F37">
        <v>304</v>
      </c>
      <c r="G37">
        <v>193</v>
      </c>
      <c r="H37">
        <v>4732</v>
      </c>
      <c r="I37">
        <v>18.5</v>
      </c>
      <c r="J37">
        <v>70</v>
      </c>
      <c r="K37" t="s">
        <v>17</v>
      </c>
    </row>
    <row r="38" spans="1:11" x14ac:dyDescent="0.3">
      <c r="A38" t="s">
        <v>88</v>
      </c>
      <c r="C38" t="s">
        <v>67</v>
      </c>
      <c r="D38">
        <v>27</v>
      </c>
      <c r="E38">
        <v>4</v>
      </c>
      <c r="F38">
        <v>97</v>
      </c>
      <c r="G38">
        <v>88</v>
      </c>
      <c r="H38">
        <v>2130</v>
      </c>
      <c r="I38">
        <v>14.5</v>
      </c>
      <c r="J38">
        <v>71</v>
      </c>
      <c r="K38" t="s">
        <v>59</v>
      </c>
    </row>
    <row r="39" spans="1:11" x14ac:dyDescent="0.3">
      <c r="A39" t="s">
        <v>89</v>
      </c>
      <c r="C39" t="s">
        <v>90</v>
      </c>
      <c r="D39">
        <v>28</v>
      </c>
      <c r="E39">
        <v>4</v>
      </c>
      <c r="F39">
        <v>140</v>
      </c>
      <c r="G39">
        <v>90</v>
      </c>
      <c r="H39">
        <v>2264</v>
      </c>
      <c r="I39">
        <v>15.5</v>
      </c>
      <c r="J39">
        <v>71</v>
      </c>
      <c r="K39" t="s">
        <v>17</v>
      </c>
    </row>
    <row r="40" spans="1:11" x14ac:dyDescent="0.3">
      <c r="A40" t="s">
        <v>91</v>
      </c>
      <c r="C40" t="s">
        <v>92</v>
      </c>
      <c r="D40">
        <v>25</v>
      </c>
      <c r="E40">
        <v>4</v>
      </c>
      <c r="F40">
        <v>113</v>
      </c>
      <c r="G40">
        <v>95</v>
      </c>
      <c r="H40">
        <v>2228</v>
      </c>
      <c r="I40">
        <v>14</v>
      </c>
      <c r="J40">
        <v>71</v>
      </c>
      <c r="K40" t="s">
        <v>59</v>
      </c>
    </row>
    <row r="41" spans="1:11" x14ac:dyDescent="0.3">
      <c r="A41" t="s">
        <v>93</v>
      </c>
      <c r="C41" t="s">
        <v>94</v>
      </c>
      <c r="D41">
        <v>25</v>
      </c>
      <c r="E41">
        <v>4</v>
      </c>
      <c r="F41">
        <v>98</v>
      </c>
      <c r="G41">
        <v>0</v>
      </c>
      <c r="H41">
        <v>2046</v>
      </c>
      <c r="I41">
        <v>19</v>
      </c>
      <c r="J41">
        <v>71</v>
      </c>
      <c r="K41" t="s">
        <v>17</v>
      </c>
    </row>
    <row r="42" spans="1:11" x14ac:dyDescent="0.3">
      <c r="A42" t="s">
        <v>95</v>
      </c>
      <c r="C42" t="s">
        <v>96</v>
      </c>
      <c r="D42">
        <v>0</v>
      </c>
      <c r="E42">
        <v>4</v>
      </c>
      <c r="F42">
        <v>97</v>
      </c>
      <c r="G42">
        <v>48</v>
      </c>
      <c r="H42">
        <v>1978</v>
      </c>
      <c r="I42">
        <v>20</v>
      </c>
      <c r="J42">
        <v>71</v>
      </c>
      <c r="K42" t="s">
        <v>38</v>
      </c>
    </row>
    <row r="43" spans="1:11" x14ac:dyDescent="0.3">
      <c r="A43" t="s">
        <v>97</v>
      </c>
      <c r="C43" t="s">
        <v>79</v>
      </c>
      <c r="D43">
        <v>19</v>
      </c>
      <c r="E43">
        <v>6</v>
      </c>
      <c r="F43">
        <v>232</v>
      </c>
      <c r="G43">
        <v>100</v>
      </c>
      <c r="H43">
        <v>2634</v>
      </c>
      <c r="I43">
        <v>13</v>
      </c>
      <c r="J43">
        <v>71</v>
      </c>
      <c r="K43" t="s">
        <v>17</v>
      </c>
    </row>
    <row r="44" spans="1:11" x14ac:dyDescent="0.3">
      <c r="A44" t="s">
        <v>98</v>
      </c>
      <c r="C44" t="s">
        <v>99</v>
      </c>
      <c r="D44">
        <v>16</v>
      </c>
      <c r="E44">
        <v>6</v>
      </c>
      <c r="F44">
        <v>225</v>
      </c>
      <c r="G44">
        <v>105</v>
      </c>
      <c r="H44">
        <v>3439</v>
      </c>
      <c r="I44">
        <v>15.5</v>
      </c>
      <c r="J44">
        <v>71</v>
      </c>
      <c r="K44" t="s">
        <v>17</v>
      </c>
    </row>
    <row r="45" spans="1:11" x14ac:dyDescent="0.3">
      <c r="A45" t="s">
        <v>100</v>
      </c>
      <c r="C45" t="s">
        <v>16</v>
      </c>
      <c r="D45">
        <v>17</v>
      </c>
      <c r="E45">
        <v>6</v>
      </c>
      <c r="F45">
        <v>250</v>
      </c>
      <c r="G45">
        <v>100</v>
      </c>
      <c r="H45">
        <v>3329</v>
      </c>
      <c r="I45">
        <v>15.5</v>
      </c>
      <c r="J45">
        <v>71</v>
      </c>
      <c r="K45" t="s">
        <v>17</v>
      </c>
    </row>
    <row r="46" spans="1:11" x14ac:dyDescent="0.3">
      <c r="A46" t="s">
        <v>101</v>
      </c>
      <c r="C46" t="s">
        <v>102</v>
      </c>
      <c r="D46">
        <v>19</v>
      </c>
      <c r="E46">
        <v>6</v>
      </c>
      <c r="F46">
        <v>250</v>
      </c>
      <c r="G46">
        <v>88</v>
      </c>
      <c r="H46">
        <v>3302</v>
      </c>
      <c r="I46">
        <v>15.5</v>
      </c>
      <c r="J46">
        <v>71</v>
      </c>
      <c r="K46" t="s">
        <v>17</v>
      </c>
    </row>
    <row r="47" spans="1:11" x14ac:dyDescent="0.3">
      <c r="A47" t="s">
        <v>103</v>
      </c>
      <c r="C47" t="s">
        <v>104</v>
      </c>
      <c r="D47">
        <v>18</v>
      </c>
      <c r="E47">
        <v>6</v>
      </c>
      <c r="F47">
        <v>232</v>
      </c>
      <c r="G47">
        <v>100</v>
      </c>
      <c r="H47">
        <v>3288</v>
      </c>
      <c r="I47">
        <v>15.5</v>
      </c>
      <c r="J47">
        <v>71</v>
      </c>
      <c r="K47" t="s">
        <v>17</v>
      </c>
    </row>
    <row r="48" spans="1:11" x14ac:dyDescent="0.3">
      <c r="A48" t="s">
        <v>105</v>
      </c>
      <c r="C48" t="s">
        <v>29</v>
      </c>
      <c r="D48">
        <v>14</v>
      </c>
      <c r="E48">
        <v>8</v>
      </c>
      <c r="F48">
        <v>350</v>
      </c>
      <c r="G48">
        <v>165</v>
      </c>
      <c r="H48">
        <v>4209</v>
      </c>
      <c r="I48">
        <v>12</v>
      </c>
      <c r="J48">
        <v>71</v>
      </c>
      <c r="K48" t="s">
        <v>17</v>
      </c>
    </row>
    <row r="49" spans="1:11" x14ac:dyDescent="0.3">
      <c r="A49" t="s">
        <v>106</v>
      </c>
      <c r="C49" t="s">
        <v>107</v>
      </c>
      <c r="D49">
        <v>14</v>
      </c>
      <c r="E49">
        <v>8</v>
      </c>
      <c r="F49">
        <v>400</v>
      </c>
      <c r="G49">
        <v>175</v>
      </c>
      <c r="H49">
        <v>4464</v>
      </c>
      <c r="I49">
        <v>11.5</v>
      </c>
      <c r="J49">
        <v>71</v>
      </c>
      <c r="K49" t="s">
        <v>17</v>
      </c>
    </row>
    <row r="50" spans="1:11" x14ac:dyDescent="0.3">
      <c r="A50" t="s">
        <v>108</v>
      </c>
      <c r="C50" t="s">
        <v>27</v>
      </c>
      <c r="D50">
        <v>14</v>
      </c>
      <c r="E50">
        <v>8</v>
      </c>
      <c r="F50">
        <v>351</v>
      </c>
      <c r="G50">
        <v>153</v>
      </c>
      <c r="H50">
        <v>4154</v>
      </c>
      <c r="I50">
        <v>13.5</v>
      </c>
      <c r="J50">
        <v>71</v>
      </c>
      <c r="K50" t="s">
        <v>17</v>
      </c>
    </row>
    <row r="51" spans="1:11" x14ac:dyDescent="0.3">
      <c r="A51" t="s">
        <v>109</v>
      </c>
      <c r="C51" t="s">
        <v>31</v>
      </c>
      <c r="D51">
        <v>14</v>
      </c>
      <c r="E51">
        <v>8</v>
      </c>
      <c r="F51">
        <v>318</v>
      </c>
      <c r="G51">
        <v>150</v>
      </c>
      <c r="H51">
        <v>4096</v>
      </c>
      <c r="I51">
        <v>13</v>
      </c>
      <c r="J51">
        <v>71</v>
      </c>
      <c r="K51" t="s">
        <v>17</v>
      </c>
    </row>
    <row r="52" spans="1:11" x14ac:dyDescent="0.3">
      <c r="A52" t="s">
        <v>110</v>
      </c>
      <c r="C52" t="s">
        <v>111</v>
      </c>
      <c r="D52">
        <v>12</v>
      </c>
      <c r="E52">
        <v>8</v>
      </c>
      <c r="F52">
        <v>383</v>
      </c>
      <c r="G52">
        <v>180</v>
      </c>
      <c r="H52">
        <v>4955</v>
      </c>
      <c r="I52">
        <v>11.5</v>
      </c>
      <c r="J52">
        <v>71</v>
      </c>
      <c r="K52" t="s">
        <v>17</v>
      </c>
    </row>
    <row r="53" spans="1:11" x14ac:dyDescent="0.3">
      <c r="A53" t="s">
        <v>112</v>
      </c>
      <c r="C53" t="s">
        <v>113</v>
      </c>
      <c r="D53">
        <v>13</v>
      </c>
      <c r="E53">
        <v>8</v>
      </c>
      <c r="F53">
        <v>400</v>
      </c>
      <c r="G53">
        <v>170</v>
      </c>
      <c r="H53">
        <v>4746</v>
      </c>
      <c r="I53">
        <v>12</v>
      </c>
      <c r="J53">
        <v>71</v>
      </c>
      <c r="K53" t="s">
        <v>17</v>
      </c>
    </row>
    <row r="54" spans="1:11" x14ac:dyDescent="0.3">
      <c r="A54" t="s">
        <v>114</v>
      </c>
      <c r="C54" t="s">
        <v>115</v>
      </c>
      <c r="D54">
        <v>13</v>
      </c>
      <c r="E54">
        <v>8</v>
      </c>
      <c r="F54">
        <v>400</v>
      </c>
      <c r="G54">
        <v>175</v>
      </c>
      <c r="H54">
        <v>5140</v>
      </c>
      <c r="I54">
        <v>12</v>
      </c>
      <c r="J54">
        <v>71</v>
      </c>
      <c r="K54" t="s">
        <v>17</v>
      </c>
    </row>
    <row r="55" spans="1:11" x14ac:dyDescent="0.3">
      <c r="A55" t="s">
        <v>116</v>
      </c>
      <c r="C55" t="s">
        <v>117</v>
      </c>
      <c r="D55">
        <v>18</v>
      </c>
      <c r="E55">
        <v>6</v>
      </c>
      <c r="F55">
        <v>258</v>
      </c>
      <c r="G55">
        <v>110</v>
      </c>
      <c r="H55">
        <v>2962</v>
      </c>
      <c r="I55">
        <v>13.5</v>
      </c>
      <c r="J55">
        <v>71</v>
      </c>
      <c r="K55" t="s">
        <v>17</v>
      </c>
    </row>
    <row r="56" spans="1:11" x14ac:dyDescent="0.3">
      <c r="A56" t="s">
        <v>118</v>
      </c>
      <c r="C56" t="s">
        <v>119</v>
      </c>
      <c r="D56">
        <v>22</v>
      </c>
      <c r="E56">
        <v>4</v>
      </c>
      <c r="F56">
        <v>140</v>
      </c>
      <c r="G56">
        <v>72</v>
      </c>
      <c r="H56">
        <v>2408</v>
      </c>
      <c r="I56">
        <v>19</v>
      </c>
      <c r="J56">
        <v>71</v>
      </c>
      <c r="K56" t="s">
        <v>17</v>
      </c>
    </row>
    <row r="57" spans="1:11" x14ac:dyDescent="0.3">
      <c r="A57" t="s">
        <v>120</v>
      </c>
      <c r="C57" t="s">
        <v>121</v>
      </c>
      <c r="D57">
        <v>19</v>
      </c>
      <c r="E57">
        <v>6</v>
      </c>
      <c r="F57">
        <v>250</v>
      </c>
      <c r="G57">
        <v>100</v>
      </c>
      <c r="H57">
        <v>3282</v>
      </c>
      <c r="I57">
        <v>15</v>
      </c>
      <c r="J57">
        <v>71</v>
      </c>
      <c r="K57" t="s">
        <v>17</v>
      </c>
    </row>
    <row r="58" spans="1:11" x14ac:dyDescent="0.3">
      <c r="A58" t="s">
        <v>122</v>
      </c>
      <c r="C58" t="s">
        <v>123</v>
      </c>
      <c r="D58">
        <v>18</v>
      </c>
      <c r="E58">
        <v>6</v>
      </c>
      <c r="F58">
        <v>250</v>
      </c>
      <c r="G58">
        <v>88</v>
      </c>
      <c r="H58">
        <v>3139</v>
      </c>
      <c r="I58">
        <v>14.5</v>
      </c>
      <c r="J58">
        <v>71</v>
      </c>
      <c r="K58" t="s">
        <v>17</v>
      </c>
    </row>
    <row r="59" spans="1:11" x14ac:dyDescent="0.3">
      <c r="A59" t="s">
        <v>124</v>
      </c>
      <c r="C59" t="s">
        <v>125</v>
      </c>
      <c r="D59">
        <v>23</v>
      </c>
      <c r="E59">
        <v>4</v>
      </c>
      <c r="F59">
        <v>122</v>
      </c>
      <c r="G59">
        <v>86</v>
      </c>
      <c r="H59">
        <v>2220</v>
      </c>
      <c r="I59">
        <v>14</v>
      </c>
      <c r="J59">
        <v>71</v>
      </c>
      <c r="K59" t="s">
        <v>17</v>
      </c>
    </row>
    <row r="60" spans="1:11" x14ac:dyDescent="0.3">
      <c r="A60" t="s">
        <v>126</v>
      </c>
      <c r="C60" t="s">
        <v>127</v>
      </c>
      <c r="D60">
        <v>28</v>
      </c>
      <c r="E60">
        <v>4</v>
      </c>
      <c r="F60">
        <v>116</v>
      </c>
      <c r="G60">
        <v>90</v>
      </c>
      <c r="H60">
        <v>2123</v>
      </c>
      <c r="I60">
        <v>14</v>
      </c>
      <c r="J60">
        <v>71</v>
      </c>
      <c r="K60" t="s">
        <v>38</v>
      </c>
    </row>
    <row r="61" spans="1:11" x14ac:dyDescent="0.3">
      <c r="A61" t="s">
        <v>128</v>
      </c>
      <c r="C61" t="s">
        <v>129</v>
      </c>
      <c r="D61">
        <v>30</v>
      </c>
      <c r="E61">
        <v>4</v>
      </c>
      <c r="F61">
        <v>79</v>
      </c>
      <c r="G61">
        <v>70</v>
      </c>
      <c r="H61">
        <v>2074</v>
      </c>
      <c r="I61">
        <v>19.5</v>
      </c>
      <c r="J61">
        <v>71</v>
      </c>
      <c r="K61" t="s">
        <v>38</v>
      </c>
    </row>
    <row r="62" spans="1:11" x14ac:dyDescent="0.3">
      <c r="A62" t="s">
        <v>130</v>
      </c>
      <c r="C62" t="s">
        <v>131</v>
      </c>
      <c r="D62">
        <v>30</v>
      </c>
      <c r="E62">
        <v>4</v>
      </c>
      <c r="F62">
        <v>88</v>
      </c>
      <c r="G62">
        <v>76</v>
      </c>
      <c r="H62">
        <v>2065</v>
      </c>
      <c r="I62">
        <v>14.5</v>
      </c>
      <c r="J62">
        <v>71</v>
      </c>
      <c r="K62" t="s">
        <v>38</v>
      </c>
    </row>
    <row r="63" spans="1:11" x14ac:dyDescent="0.3">
      <c r="A63" t="s">
        <v>132</v>
      </c>
      <c r="C63" t="s">
        <v>133</v>
      </c>
      <c r="D63">
        <v>31</v>
      </c>
      <c r="E63">
        <v>4</v>
      </c>
      <c r="F63">
        <v>71</v>
      </c>
      <c r="G63">
        <v>65</v>
      </c>
      <c r="H63">
        <v>1773</v>
      </c>
      <c r="I63">
        <v>19</v>
      </c>
      <c r="J63">
        <v>71</v>
      </c>
      <c r="K63" t="s">
        <v>59</v>
      </c>
    </row>
    <row r="64" spans="1:11" x14ac:dyDescent="0.3">
      <c r="A64" t="s">
        <v>134</v>
      </c>
      <c r="C64" t="s">
        <v>135</v>
      </c>
      <c r="D64">
        <v>35</v>
      </c>
      <c r="E64">
        <v>4</v>
      </c>
      <c r="F64">
        <v>72</v>
      </c>
      <c r="G64">
        <v>69</v>
      </c>
      <c r="H64">
        <v>1613</v>
      </c>
      <c r="I64">
        <v>18</v>
      </c>
      <c r="J64">
        <v>71</v>
      </c>
      <c r="K64" t="s">
        <v>59</v>
      </c>
    </row>
    <row r="65" spans="1:11" x14ac:dyDescent="0.3">
      <c r="A65" t="s">
        <v>136</v>
      </c>
      <c r="C65" t="s">
        <v>137</v>
      </c>
      <c r="D65">
        <v>27</v>
      </c>
      <c r="E65">
        <v>4</v>
      </c>
      <c r="F65">
        <v>97</v>
      </c>
      <c r="G65">
        <v>60</v>
      </c>
      <c r="H65">
        <v>1834</v>
      </c>
      <c r="I65">
        <v>19</v>
      </c>
      <c r="J65">
        <v>71</v>
      </c>
      <c r="K65" t="s">
        <v>38</v>
      </c>
    </row>
    <row r="66" spans="1:11" x14ac:dyDescent="0.3">
      <c r="A66" t="s">
        <v>138</v>
      </c>
      <c r="C66" t="s">
        <v>139</v>
      </c>
      <c r="D66">
        <v>26</v>
      </c>
      <c r="E66">
        <v>4</v>
      </c>
      <c r="F66">
        <v>91</v>
      </c>
      <c r="G66">
        <v>70</v>
      </c>
      <c r="H66">
        <v>1955</v>
      </c>
      <c r="I66">
        <v>20.5</v>
      </c>
      <c r="J66">
        <v>71</v>
      </c>
      <c r="K66" t="s">
        <v>17</v>
      </c>
    </row>
    <row r="67" spans="1:11" x14ac:dyDescent="0.3">
      <c r="A67" t="s">
        <v>140</v>
      </c>
      <c r="C67" t="s">
        <v>141</v>
      </c>
      <c r="D67">
        <v>24</v>
      </c>
      <c r="E67">
        <v>4</v>
      </c>
      <c r="F67">
        <v>113</v>
      </c>
      <c r="G67">
        <v>95</v>
      </c>
      <c r="H67">
        <v>2278</v>
      </c>
      <c r="I67">
        <v>15.5</v>
      </c>
      <c r="J67">
        <v>72</v>
      </c>
      <c r="K67" t="s">
        <v>59</v>
      </c>
    </row>
    <row r="68" spans="1:11" x14ac:dyDescent="0.3">
      <c r="A68" t="s">
        <v>142</v>
      </c>
      <c r="C68" t="s">
        <v>143</v>
      </c>
      <c r="D68">
        <v>25</v>
      </c>
      <c r="E68">
        <v>4</v>
      </c>
      <c r="F68">
        <v>97.5</v>
      </c>
      <c r="G68">
        <v>80</v>
      </c>
      <c r="H68">
        <v>2126</v>
      </c>
      <c r="I68">
        <v>17</v>
      </c>
      <c r="J68">
        <v>72</v>
      </c>
      <c r="K68" t="s">
        <v>17</v>
      </c>
    </row>
    <row r="69" spans="1:11" x14ac:dyDescent="0.3">
      <c r="A69" t="s">
        <v>144</v>
      </c>
      <c r="C69" t="s">
        <v>145</v>
      </c>
      <c r="D69">
        <v>23</v>
      </c>
      <c r="E69">
        <v>4</v>
      </c>
      <c r="F69">
        <v>97</v>
      </c>
      <c r="G69">
        <v>54</v>
      </c>
      <c r="H69">
        <v>2254</v>
      </c>
      <c r="I69">
        <v>23.5</v>
      </c>
      <c r="J69">
        <v>72</v>
      </c>
      <c r="K69" t="s">
        <v>38</v>
      </c>
    </row>
    <row r="70" spans="1:11" x14ac:dyDescent="0.3">
      <c r="A70" t="s">
        <v>146</v>
      </c>
      <c r="C70" t="s">
        <v>147</v>
      </c>
      <c r="D70">
        <v>20</v>
      </c>
      <c r="E70">
        <v>4</v>
      </c>
      <c r="F70">
        <v>140</v>
      </c>
      <c r="G70">
        <v>90</v>
      </c>
      <c r="H70">
        <v>2408</v>
      </c>
      <c r="I70">
        <v>19.5</v>
      </c>
      <c r="J70">
        <v>72</v>
      </c>
      <c r="K70" t="s">
        <v>17</v>
      </c>
    </row>
    <row r="71" spans="1:11" x14ac:dyDescent="0.3">
      <c r="A71" t="s">
        <v>148</v>
      </c>
      <c r="C71" t="s">
        <v>149</v>
      </c>
      <c r="D71">
        <v>21</v>
      </c>
      <c r="E71">
        <v>4</v>
      </c>
      <c r="F71">
        <v>122</v>
      </c>
      <c r="G71">
        <v>86</v>
      </c>
      <c r="H71">
        <v>2226</v>
      </c>
      <c r="I71">
        <v>16.5</v>
      </c>
      <c r="J71">
        <v>72</v>
      </c>
      <c r="K71" t="s">
        <v>17</v>
      </c>
    </row>
    <row r="72" spans="1:11" x14ac:dyDescent="0.3">
      <c r="A72" t="s">
        <v>150</v>
      </c>
      <c r="C72" t="s">
        <v>29</v>
      </c>
      <c r="D72">
        <v>13</v>
      </c>
      <c r="E72">
        <v>8</v>
      </c>
      <c r="F72">
        <v>350</v>
      </c>
      <c r="G72">
        <v>165</v>
      </c>
      <c r="H72">
        <v>4274</v>
      </c>
      <c r="I72">
        <v>12</v>
      </c>
      <c r="J72">
        <v>72</v>
      </c>
      <c r="K72" t="s">
        <v>17</v>
      </c>
    </row>
    <row r="73" spans="1:11" x14ac:dyDescent="0.3">
      <c r="A73" t="s">
        <v>151</v>
      </c>
      <c r="C73" t="s">
        <v>33</v>
      </c>
      <c r="D73">
        <v>14</v>
      </c>
      <c r="E73">
        <v>8</v>
      </c>
      <c r="F73">
        <v>400</v>
      </c>
      <c r="G73">
        <v>175</v>
      </c>
      <c r="H73">
        <v>4385</v>
      </c>
      <c r="I73">
        <v>12</v>
      </c>
      <c r="J73">
        <v>72</v>
      </c>
      <c r="K73" t="s">
        <v>17</v>
      </c>
    </row>
    <row r="74" spans="1:11" x14ac:dyDescent="0.3">
      <c r="A74" t="s">
        <v>152</v>
      </c>
      <c r="C74" t="s">
        <v>153</v>
      </c>
      <c r="D74">
        <v>15</v>
      </c>
      <c r="E74">
        <v>8</v>
      </c>
      <c r="F74">
        <v>318</v>
      </c>
      <c r="G74">
        <v>150</v>
      </c>
      <c r="H74">
        <v>4135</v>
      </c>
      <c r="I74">
        <v>13.5</v>
      </c>
      <c r="J74">
        <v>72</v>
      </c>
      <c r="K74" t="s">
        <v>17</v>
      </c>
    </row>
    <row r="75" spans="1:11" x14ac:dyDescent="0.3">
      <c r="A75" t="s">
        <v>154</v>
      </c>
      <c r="C75" t="s">
        <v>27</v>
      </c>
      <c r="D75">
        <v>14</v>
      </c>
      <c r="E75">
        <v>8</v>
      </c>
      <c r="F75">
        <v>351</v>
      </c>
      <c r="G75">
        <v>153</v>
      </c>
      <c r="H75">
        <v>4129</v>
      </c>
      <c r="I75">
        <v>13</v>
      </c>
      <c r="J75">
        <v>72</v>
      </c>
      <c r="K75" t="s">
        <v>17</v>
      </c>
    </row>
    <row r="76" spans="1:11" x14ac:dyDescent="0.3">
      <c r="A76" t="s">
        <v>155</v>
      </c>
      <c r="C76" t="s">
        <v>156</v>
      </c>
      <c r="D76">
        <v>17</v>
      </c>
      <c r="E76">
        <v>8</v>
      </c>
      <c r="F76">
        <v>304</v>
      </c>
      <c r="G76">
        <v>150</v>
      </c>
      <c r="H76">
        <v>3672</v>
      </c>
      <c r="I76">
        <v>11.5</v>
      </c>
      <c r="J76">
        <v>72</v>
      </c>
      <c r="K76" t="s">
        <v>17</v>
      </c>
    </row>
    <row r="77" spans="1:11" x14ac:dyDescent="0.3">
      <c r="A77" t="s">
        <v>157</v>
      </c>
      <c r="C77" t="s">
        <v>158</v>
      </c>
      <c r="D77">
        <v>11</v>
      </c>
      <c r="E77">
        <v>8</v>
      </c>
      <c r="F77">
        <v>429</v>
      </c>
      <c r="G77">
        <v>208</v>
      </c>
      <c r="H77">
        <v>4633</v>
      </c>
      <c r="I77">
        <v>11</v>
      </c>
      <c r="J77">
        <v>72</v>
      </c>
      <c r="K77" t="s">
        <v>17</v>
      </c>
    </row>
    <row r="78" spans="1:11" x14ac:dyDescent="0.3">
      <c r="A78" t="s">
        <v>159</v>
      </c>
      <c r="C78" t="s">
        <v>160</v>
      </c>
      <c r="D78">
        <v>13</v>
      </c>
      <c r="E78">
        <v>8</v>
      </c>
      <c r="F78">
        <v>350</v>
      </c>
      <c r="G78">
        <v>155</v>
      </c>
      <c r="H78">
        <v>4502</v>
      </c>
      <c r="I78">
        <v>13.5</v>
      </c>
      <c r="J78">
        <v>72</v>
      </c>
      <c r="K78" t="s">
        <v>17</v>
      </c>
    </row>
    <row r="79" spans="1:11" x14ac:dyDescent="0.3">
      <c r="A79" t="s">
        <v>161</v>
      </c>
      <c r="C79" t="s">
        <v>162</v>
      </c>
      <c r="D79">
        <v>12</v>
      </c>
      <c r="E79">
        <v>8</v>
      </c>
      <c r="F79">
        <v>350</v>
      </c>
      <c r="G79">
        <v>160</v>
      </c>
      <c r="H79">
        <v>4456</v>
      </c>
      <c r="I79">
        <v>13.5</v>
      </c>
      <c r="J79">
        <v>72</v>
      </c>
      <c r="K79" t="s">
        <v>17</v>
      </c>
    </row>
    <row r="80" spans="1:11" x14ac:dyDescent="0.3">
      <c r="A80" t="s">
        <v>163</v>
      </c>
      <c r="C80" t="s">
        <v>164</v>
      </c>
      <c r="D80">
        <v>13</v>
      </c>
      <c r="E80">
        <v>8</v>
      </c>
      <c r="F80">
        <v>400</v>
      </c>
      <c r="G80">
        <v>190</v>
      </c>
      <c r="H80">
        <v>4422</v>
      </c>
      <c r="I80">
        <v>12.5</v>
      </c>
      <c r="J80">
        <v>72</v>
      </c>
      <c r="K80" t="s">
        <v>17</v>
      </c>
    </row>
    <row r="81" spans="1:11" x14ac:dyDescent="0.3">
      <c r="A81" t="s">
        <v>165</v>
      </c>
      <c r="C81" t="s">
        <v>166</v>
      </c>
      <c r="D81">
        <v>19</v>
      </c>
      <c r="E81">
        <v>3</v>
      </c>
      <c r="F81">
        <v>70</v>
      </c>
      <c r="G81">
        <v>97</v>
      </c>
      <c r="H81">
        <v>2330</v>
      </c>
      <c r="I81">
        <v>13.5</v>
      </c>
      <c r="J81">
        <v>72</v>
      </c>
      <c r="K81" t="s">
        <v>59</v>
      </c>
    </row>
    <row r="82" spans="1:11" x14ac:dyDescent="0.3">
      <c r="A82" t="s">
        <v>167</v>
      </c>
      <c r="C82" t="s">
        <v>168</v>
      </c>
      <c r="D82">
        <v>15</v>
      </c>
      <c r="E82">
        <v>8</v>
      </c>
      <c r="F82">
        <v>304</v>
      </c>
      <c r="G82">
        <v>150</v>
      </c>
      <c r="H82">
        <v>3892</v>
      </c>
      <c r="I82">
        <v>12.5</v>
      </c>
      <c r="J82">
        <v>72</v>
      </c>
      <c r="K82" t="s">
        <v>17</v>
      </c>
    </row>
    <row r="83" spans="1:11" x14ac:dyDescent="0.3">
      <c r="A83" t="s">
        <v>169</v>
      </c>
      <c r="C83" t="s">
        <v>40</v>
      </c>
      <c r="D83">
        <v>13</v>
      </c>
      <c r="E83">
        <v>8</v>
      </c>
      <c r="F83">
        <v>307</v>
      </c>
      <c r="G83">
        <v>130</v>
      </c>
      <c r="H83">
        <v>4098</v>
      </c>
      <c r="I83">
        <v>14</v>
      </c>
      <c r="J83">
        <v>72</v>
      </c>
      <c r="K83" t="s">
        <v>17</v>
      </c>
    </row>
    <row r="84" spans="1:11" x14ac:dyDescent="0.3">
      <c r="A84" t="s">
        <v>170</v>
      </c>
      <c r="C84" t="s">
        <v>171</v>
      </c>
      <c r="D84">
        <v>13</v>
      </c>
      <c r="E84">
        <v>8</v>
      </c>
      <c r="F84">
        <v>302</v>
      </c>
      <c r="G84">
        <v>140</v>
      </c>
      <c r="H84">
        <v>4294</v>
      </c>
      <c r="I84">
        <v>16</v>
      </c>
      <c r="J84">
        <v>72</v>
      </c>
      <c r="K84" t="s">
        <v>17</v>
      </c>
    </row>
    <row r="85" spans="1:11" x14ac:dyDescent="0.3">
      <c r="A85" t="s">
        <v>172</v>
      </c>
      <c r="C85" t="s">
        <v>173</v>
      </c>
      <c r="D85">
        <v>14</v>
      </c>
      <c r="E85">
        <v>8</v>
      </c>
      <c r="F85">
        <v>318</v>
      </c>
      <c r="G85">
        <v>150</v>
      </c>
      <c r="H85">
        <v>4077</v>
      </c>
      <c r="I85">
        <v>14</v>
      </c>
      <c r="J85">
        <v>72</v>
      </c>
      <c r="K85" t="s">
        <v>17</v>
      </c>
    </row>
    <row r="86" spans="1:11" x14ac:dyDescent="0.3">
      <c r="A86" t="s">
        <v>174</v>
      </c>
      <c r="C86" t="s">
        <v>175</v>
      </c>
      <c r="D86">
        <v>18</v>
      </c>
      <c r="E86">
        <v>4</v>
      </c>
      <c r="F86">
        <v>121</v>
      </c>
      <c r="G86">
        <v>112</v>
      </c>
      <c r="H86">
        <v>2933</v>
      </c>
      <c r="I86">
        <v>14.5</v>
      </c>
      <c r="J86">
        <v>72</v>
      </c>
      <c r="K86" t="s">
        <v>38</v>
      </c>
    </row>
    <row r="87" spans="1:11" x14ac:dyDescent="0.3">
      <c r="A87" t="s">
        <v>176</v>
      </c>
      <c r="C87" t="s">
        <v>177</v>
      </c>
      <c r="D87">
        <v>22</v>
      </c>
      <c r="E87">
        <v>4</v>
      </c>
      <c r="F87">
        <v>121</v>
      </c>
      <c r="G87">
        <v>76</v>
      </c>
      <c r="H87">
        <v>2511</v>
      </c>
      <c r="I87">
        <v>18</v>
      </c>
      <c r="J87">
        <v>72</v>
      </c>
      <c r="K87" t="s">
        <v>38</v>
      </c>
    </row>
    <row r="88" spans="1:11" x14ac:dyDescent="0.3">
      <c r="A88" t="s">
        <v>178</v>
      </c>
      <c r="C88" t="s">
        <v>179</v>
      </c>
      <c r="D88">
        <v>21</v>
      </c>
      <c r="E88">
        <v>4</v>
      </c>
      <c r="F88">
        <v>120</v>
      </c>
      <c r="G88">
        <v>87</v>
      </c>
      <c r="H88">
        <v>2979</v>
      </c>
      <c r="I88">
        <v>19.5</v>
      </c>
      <c r="J88">
        <v>72</v>
      </c>
      <c r="K88" t="s">
        <v>38</v>
      </c>
    </row>
    <row r="89" spans="1:11" x14ac:dyDescent="0.3">
      <c r="A89" t="s">
        <v>180</v>
      </c>
      <c r="C89" t="s">
        <v>181</v>
      </c>
      <c r="D89">
        <v>26</v>
      </c>
      <c r="E89">
        <v>4</v>
      </c>
      <c r="F89">
        <v>96</v>
      </c>
      <c r="G89">
        <v>69</v>
      </c>
      <c r="H89">
        <v>2189</v>
      </c>
      <c r="I89">
        <v>18</v>
      </c>
      <c r="J89">
        <v>72</v>
      </c>
      <c r="K89" t="s">
        <v>38</v>
      </c>
    </row>
    <row r="90" spans="1:11" x14ac:dyDescent="0.3">
      <c r="A90" t="s">
        <v>182</v>
      </c>
      <c r="C90" t="s">
        <v>183</v>
      </c>
      <c r="D90">
        <v>22</v>
      </c>
      <c r="E90">
        <v>4</v>
      </c>
      <c r="F90">
        <v>122</v>
      </c>
      <c r="G90">
        <v>86</v>
      </c>
      <c r="H90">
        <v>2395</v>
      </c>
      <c r="I90">
        <v>16</v>
      </c>
      <c r="J90">
        <v>72</v>
      </c>
      <c r="K90" t="s">
        <v>17</v>
      </c>
    </row>
    <row r="91" spans="1:11" x14ac:dyDescent="0.3">
      <c r="A91" t="s">
        <v>184</v>
      </c>
      <c r="C91" t="s">
        <v>185</v>
      </c>
      <c r="D91">
        <v>28</v>
      </c>
      <c r="E91">
        <v>4</v>
      </c>
      <c r="F91">
        <v>97</v>
      </c>
      <c r="G91">
        <v>92</v>
      </c>
      <c r="H91">
        <v>2288</v>
      </c>
      <c r="I91">
        <v>17</v>
      </c>
      <c r="J91">
        <v>72</v>
      </c>
      <c r="K91" t="s">
        <v>59</v>
      </c>
    </row>
    <row r="92" spans="1:11" x14ac:dyDescent="0.3">
      <c r="A92" t="s">
        <v>186</v>
      </c>
      <c r="C92" t="s">
        <v>187</v>
      </c>
      <c r="D92">
        <v>23</v>
      </c>
      <c r="E92">
        <v>4</v>
      </c>
      <c r="F92">
        <v>120</v>
      </c>
      <c r="G92">
        <v>97</v>
      </c>
      <c r="H92">
        <v>2506</v>
      </c>
      <c r="I92">
        <v>14.5</v>
      </c>
      <c r="J92">
        <v>72</v>
      </c>
      <c r="K92" t="s">
        <v>59</v>
      </c>
    </row>
    <row r="93" spans="1:11" x14ac:dyDescent="0.3">
      <c r="A93" t="s">
        <v>188</v>
      </c>
      <c r="C93" t="s">
        <v>189</v>
      </c>
      <c r="D93">
        <v>28</v>
      </c>
      <c r="E93">
        <v>4</v>
      </c>
      <c r="F93">
        <v>98</v>
      </c>
      <c r="G93">
        <v>80</v>
      </c>
      <c r="H93">
        <v>2164</v>
      </c>
      <c r="I93">
        <v>15</v>
      </c>
      <c r="J93">
        <v>72</v>
      </c>
      <c r="K93" t="s">
        <v>17</v>
      </c>
    </row>
    <row r="94" spans="1:11" x14ac:dyDescent="0.3">
      <c r="A94" t="s">
        <v>190</v>
      </c>
      <c r="C94" t="s">
        <v>191</v>
      </c>
      <c r="D94">
        <v>27</v>
      </c>
      <c r="E94">
        <v>4</v>
      </c>
      <c r="F94">
        <v>97</v>
      </c>
      <c r="G94">
        <v>88</v>
      </c>
      <c r="H94">
        <v>2100</v>
      </c>
      <c r="I94">
        <v>16.5</v>
      </c>
      <c r="J94">
        <v>72</v>
      </c>
      <c r="K94" t="s">
        <v>59</v>
      </c>
    </row>
    <row r="95" spans="1:11" x14ac:dyDescent="0.3">
      <c r="A95" t="s">
        <v>192</v>
      </c>
      <c r="C95" t="s">
        <v>193</v>
      </c>
      <c r="D95">
        <v>13</v>
      </c>
      <c r="E95">
        <v>8</v>
      </c>
      <c r="F95">
        <v>350</v>
      </c>
      <c r="G95">
        <v>175</v>
      </c>
      <c r="H95">
        <v>4100</v>
      </c>
      <c r="I95">
        <v>13</v>
      </c>
      <c r="J95">
        <v>73</v>
      </c>
      <c r="K95" t="s">
        <v>17</v>
      </c>
    </row>
    <row r="96" spans="1:11" x14ac:dyDescent="0.3">
      <c r="A96" t="s">
        <v>194</v>
      </c>
      <c r="C96" t="s">
        <v>104</v>
      </c>
      <c r="D96">
        <v>14</v>
      </c>
      <c r="E96">
        <v>8</v>
      </c>
      <c r="F96">
        <v>304</v>
      </c>
      <c r="G96">
        <v>150</v>
      </c>
      <c r="H96">
        <v>3672</v>
      </c>
      <c r="I96">
        <v>11.5</v>
      </c>
      <c r="J96">
        <v>73</v>
      </c>
      <c r="K96" t="s">
        <v>17</v>
      </c>
    </row>
    <row r="97" spans="1:11" x14ac:dyDescent="0.3">
      <c r="A97" t="s">
        <v>195</v>
      </c>
      <c r="C97" t="s">
        <v>196</v>
      </c>
      <c r="D97">
        <v>13</v>
      </c>
      <c r="E97">
        <v>8</v>
      </c>
      <c r="F97">
        <v>350</v>
      </c>
      <c r="G97">
        <v>145</v>
      </c>
      <c r="H97">
        <v>3988</v>
      </c>
      <c r="I97">
        <v>13</v>
      </c>
      <c r="J97">
        <v>73</v>
      </c>
      <c r="K97" t="s">
        <v>17</v>
      </c>
    </row>
    <row r="98" spans="1:11" x14ac:dyDescent="0.3">
      <c r="A98" t="s">
        <v>197</v>
      </c>
      <c r="C98" t="s">
        <v>198</v>
      </c>
      <c r="D98">
        <v>14</v>
      </c>
      <c r="E98">
        <v>8</v>
      </c>
      <c r="F98">
        <v>302</v>
      </c>
      <c r="G98">
        <v>137</v>
      </c>
      <c r="H98">
        <v>4042</v>
      </c>
      <c r="I98">
        <v>14.5</v>
      </c>
      <c r="J98">
        <v>73</v>
      </c>
      <c r="K98" t="s">
        <v>17</v>
      </c>
    </row>
    <row r="99" spans="1:11" x14ac:dyDescent="0.3">
      <c r="A99" t="s">
        <v>199</v>
      </c>
      <c r="C99" t="s">
        <v>200</v>
      </c>
      <c r="D99">
        <v>15</v>
      </c>
      <c r="E99">
        <v>8</v>
      </c>
      <c r="F99">
        <v>318</v>
      </c>
      <c r="G99">
        <v>150</v>
      </c>
      <c r="H99">
        <v>3777</v>
      </c>
      <c r="I99">
        <v>12.5</v>
      </c>
      <c r="J99">
        <v>73</v>
      </c>
      <c r="K99" t="s">
        <v>17</v>
      </c>
    </row>
    <row r="100" spans="1:11" x14ac:dyDescent="0.3">
      <c r="A100" t="s">
        <v>201</v>
      </c>
      <c r="C100" t="s">
        <v>202</v>
      </c>
      <c r="D100">
        <v>12</v>
      </c>
      <c r="E100">
        <v>8</v>
      </c>
      <c r="F100">
        <v>429</v>
      </c>
      <c r="G100">
        <v>198</v>
      </c>
      <c r="H100">
        <v>4952</v>
      </c>
      <c r="I100">
        <v>11.5</v>
      </c>
      <c r="J100">
        <v>73</v>
      </c>
      <c r="K100" t="s">
        <v>17</v>
      </c>
    </row>
    <row r="101" spans="1:11" x14ac:dyDescent="0.3">
      <c r="A101" t="s">
        <v>203</v>
      </c>
      <c r="C101" t="s">
        <v>204</v>
      </c>
      <c r="D101">
        <v>13</v>
      </c>
      <c r="E101">
        <v>8</v>
      </c>
      <c r="F101">
        <v>400</v>
      </c>
      <c r="G101">
        <v>150</v>
      </c>
      <c r="H101">
        <v>4464</v>
      </c>
      <c r="I101">
        <v>12</v>
      </c>
      <c r="J101">
        <v>73</v>
      </c>
      <c r="K101" t="s">
        <v>17</v>
      </c>
    </row>
    <row r="102" spans="1:11" x14ac:dyDescent="0.3">
      <c r="A102" t="s">
        <v>205</v>
      </c>
      <c r="C102" t="s">
        <v>206</v>
      </c>
      <c r="D102">
        <v>13</v>
      </c>
      <c r="E102">
        <v>8</v>
      </c>
      <c r="F102">
        <v>351</v>
      </c>
      <c r="G102">
        <v>158</v>
      </c>
      <c r="H102">
        <v>4363</v>
      </c>
      <c r="I102">
        <v>13</v>
      </c>
      <c r="J102">
        <v>73</v>
      </c>
      <c r="K102" t="s">
        <v>17</v>
      </c>
    </row>
    <row r="103" spans="1:11" x14ac:dyDescent="0.3">
      <c r="A103" t="s">
        <v>207</v>
      </c>
      <c r="C103" t="s">
        <v>208</v>
      </c>
      <c r="D103">
        <v>14</v>
      </c>
      <c r="E103">
        <v>8</v>
      </c>
      <c r="F103">
        <v>318</v>
      </c>
      <c r="G103">
        <v>150</v>
      </c>
      <c r="H103">
        <v>4237</v>
      </c>
      <c r="I103">
        <v>14.5</v>
      </c>
      <c r="J103">
        <v>73</v>
      </c>
      <c r="K103" t="s">
        <v>17</v>
      </c>
    </row>
    <row r="104" spans="1:11" x14ac:dyDescent="0.3">
      <c r="A104" t="s">
        <v>209</v>
      </c>
      <c r="C104" t="s">
        <v>210</v>
      </c>
      <c r="D104">
        <v>13</v>
      </c>
      <c r="E104">
        <v>8</v>
      </c>
      <c r="F104">
        <v>440</v>
      </c>
      <c r="G104">
        <v>215</v>
      </c>
      <c r="H104">
        <v>4735</v>
      </c>
      <c r="I104">
        <v>11</v>
      </c>
      <c r="J104">
        <v>73</v>
      </c>
      <c r="K104" t="s">
        <v>17</v>
      </c>
    </row>
    <row r="105" spans="1:11" x14ac:dyDescent="0.3">
      <c r="A105" t="s">
        <v>211</v>
      </c>
      <c r="C105" t="s">
        <v>212</v>
      </c>
      <c r="D105">
        <v>12</v>
      </c>
      <c r="E105">
        <v>8</v>
      </c>
      <c r="F105">
        <v>455</v>
      </c>
      <c r="G105">
        <v>225</v>
      </c>
      <c r="H105">
        <v>4951</v>
      </c>
      <c r="I105">
        <v>11</v>
      </c>
      <c r="J105">
        <v>73</v>
      </c>
      <c r="K105" t="s">
        <v>17</v>
      </c>
    </row>
    <row r="106" spans="1:11" x14ac:dyDescent="0.3">
      <c r="A106" t="s">
        <v>213</v>
      </c>
      <c r="C106" t="s">
        <v>214</v>
      </c>
      <c r="D106">
        <v>13</v>
      </c>
      <c r="E106">
        <v>8</v>
      </c>
      <c r="F106">
        <v>360</v>
      </c>
      <c r="G106">
        <v>175</v>
      </c>
      <c r="H106">
        <v>3821</v>
      </c>
      <c r="I106">
        <v>11</v>
      </c>
      <c r="J106">
        <v>73</v>
      </c>
      <c r="K106" t="s">
        <v>17</v>
      </c>
    </row>
    <row r="107" spans="1:11" x14ac:dyDescent="0.3">
      <c r="A107" t="s">
        <v>215</v>
      </c>
      <c r="C107" t="s">
        <v>216</v>
      </c>
      <c r="D107">
        <v>18</v>
      </c>
      <c r="E107">
        <v>6</v>
      </c>
      <c r="F107">
        <v>225</v>
      </c>
      <c r="G107">
        <v>105</v>
      </c>
      <c r="H107">
        <v>3121</v>
      </c>
      <c r="I107">
        <v>16.5</v>
      </c>
      <c r="J107">
        <v>73</v>
      </c>
      <c r="K107" t="s">
        <v>17</v>
      </c>
    </row>
    <row r="108" spans="1:11" x14ac:dyDescent="0.3">
      <c r="A108" t="s">
        <v>217</v>
      </c>
      <c r="C108" t="s">
        <v>218</v>
      </c>
      <c r="D108">
        <v>16</v>
      </c>
      <c r="E108">
        <v>6</v>
      </c>
      <c r="F108">
        <v>250</v>
      </c>
      <c r="G108">
        <v>100</v>
      </c>
      <c r="H108">
        <v>3278</v>
      </c>
      <c r="I108">
        <v>18</v>
      </c>
      <c r="J108">
        <v>73</v>
      </c>
      <c r="K108" t="s">
        <v>17</v>
      </c>
    </row>
    <row r="109" spans="1:11" x14ac:dyDescent="0.3">
      <c r="A109" t="s">
        <v>219</v>
      </c>
      <c r="C109" t="s">
        <v>63</v>
      </c>
      <c r="D109">
        <v>18</v>
      </c>
      <c r="E109">
        <v>6</v>
      </c>
      <c r="F109">
        <v>232</v>
      </c>
      <c r="G109">
        <v>100</v>
      </c>
      <c r="H109">
        <v>2945</v>
      </c>
      <c r="I109">
        <v>16</v>
      </c>
      <c r="J109">
        <v>73</v>
      </c>
      <c r="K109" t="s">
        <v>17</v>
      </c>
    </row>
    <row r="110" spans="1:11" x14ac:dyDescent="0.3">
      <c r="A110" t="s">
        <v>220</v>
      </c>
      <c r="C110" t="s">
        <v>65</v>
      </c>
      <c r="D110">
        <v>18</v>
      </c>
      <c r="E110">
        <v>6</v>
      </c>
      <c r="F110">
        <v>250</v>
      </c>
      <c r="G110">
        <v>88</v>
      </c>
      <c r="H110">
        <v>3021</v>
      </c>
      <c r="I110">
        <v>16.5</v>
      </c>
      <c r="J110">
        <v>73</v>
      </c>
      <c r="K110" t="s">
        <v>17</v>
      </c>
    </row>
    <row r="111" spans="1:11" x14ac:dyDescent="0.3">
      <c r="A111" t="s">
        <v>221</v>
      </c>
      <c r="C111" t="s">
        <v>61</v>
      </c>
      <c r="D111">
        <v>23</v>
      </c>
      <c r="E111">
        <v>6</v>
      </c>
      <c r="F111">
        <v>198</v>
      </c>
      <c r="G111">
        <v>95</v>
      </c>
      <c r="H111">
        <v>2904</v>
      </c>
      <c r="I111">
        <v>16</v>
      </c>
      <c r="J111">
        <v>73</v>
      </c>
      <c r="K111" t="s">
        <v>17</v>
      </c>
    </row>
    <row r="112" spans="1:11" x14ac:dyDescent="0.3">
      <c r="A112" t="s">
        <v>222</v>
      </c>
      <c r="C112" t="s">
        <v>223</v>
      </c>
      <c r="D112">
        <v>26</v>
      </c>
      <c r="E112">
        <v>4</v>
      </c>
      <c r="F112">
        <v>97</v>
      </c>
      <c r="G112">
        <v>46</v>
      </c>
      <c r="H112">
        <v>1950</v>
      </c>
      <c r="I112">
        <v>21</v>
      </c>
      <c r="J112">
        <v>73</v>
      </c>
      <c r="K112" t="s">
        <v>38</v>
      </c>
    </row>
    <row r="113" spans="1:11" x14ac:dyDescent="0.3">
      <c r="A113" t="s">
        <v>224</v>
      </c>
      <c r="C113" t="s">
        <v>29</v>
      </c>
      <c r="D113">
        <v>11</v>
      </c>
      <c r="E113">
        <v>8</v>
      </c>
      <c r="F113">
        <v>400</v>
      </c>
      <c r="G113">
        <v>150</v>
      </c>
      <c r="H113">
        <v>4997</v>
      </c>
      <c r="I113">
        <v>14</v>
      </c>
      <c r="J113">
        <v>73</v>
      </c>
      <c r="K113" t="s">
        <v>17</v>
      </c>
    </row>
    <row r="114" spans="1:11" x14ac:dyDescent="0.3">
      <c r="A114" t="s">
        <v>225</v>
      </c>
      <c r="C114" t="s">
        <v>226</v>
      </c>
      <c r="D114">
        <v>12</v>
      </c>
      <c r="E114">
        <v>8</v>
      </c>
      <c r="F114">
        <v>400</v>
      </c>
      <c r="G114">
        <v>167</v>
      </c>
      <c r="H114">
        <v>4906</v>
      </c>
      <c r="I114">
        <v>12.5</v>
      </c>
      <c r="J114">
        <v>73</v>
      </c>
      <c r="K114" t="s">
        <v>17</v>
      </c>
    </row>
    <row r="115" spans="1:11" x14ac:dyDescent="0.3">
      <c r="A115" t="s">
        <v>227</v>
      </c>
      <c r="C115" t="s">
        <v>228</v>
      </c>
      <c r="D115">
        <v>13</v>
      </c>
      <c r="E115">
        <v>8</v>
      </c>
      <c r="F115">
        <v>360</v>
      </c>
      <c r="G115">
        <v>170</v>
      </c>
      <c r="H115">
        <v>4654</v>
      </c>
      <c r="I115">
        <v>13</v>
      </c>
      <c r="J115">
        <v>73</v>
      </c>
      <c r="K115" t="s">
        <v>17</v>
      </c>
    </row>
    <row r="116" spans="1:11" x14ac:dyDescent="0.3">
      <c r="A116" t="s">
        <v>229</v>
      </c>
      <c r="C116" t="s">
        <v>230</v>
      </c>
      <c r="D116">
        <v>12</v>
      </c>
      <c r="E116">
        <v>8</v>
      </c>
      <c r="F116">
        <v>350</v>
      </c>
      <c r="G116">
        <v>180</v>
      </c>
      <c r="H116">
        <v>4499</v>
      </c>
      <c r="I116">
        <v>12.5</v>
      </c>
      <c r="J116">
        <v>73</v>
      </c>
      <c r="K116" t="s">
        <v>17</v>
      </c>
    </row>
    <row r="117" spans="1:11" x14ac:dyDescent="0.3">
      <c r="A117" t="s">
        <v>231</v>
      </c>
      <c r="C117" t="s">
        <v>79</v>
      </c>
      <c r="D117">
        <v>18</v>
      </c>
      <c r="E117">
        <v>6</v>
      </c>
      <c r="F117">
        <v>232</v>
      </c>
      <c r="G117">
        <v>100</v>
      </c>
      <c r="H117">
        <v>2789</v>
      </c>
      <c r="I117">
        <v>15</v>
      </c>
      <c r="J117">
        <v>73</v>
      </c>
      <c r="K117" t="s">
        <v>17</v>
      </c>
    </row>
    <row r="118" spans="1:11" x14ac:dyDescent="0.3">
      <c r="A118" t="s">
        <v>232</v>
      </c>
      <c r="C118" t="s">
        <v>233</v>
      </c>
      <c r="D118">
        <v>20</v>
      </c>
      <c r="E118">
        <v>4</v>
      </c>
      <c r="F118">
        <v>97</v>
      </c>
      <c r="G118">
        <v>88</v>
      </c>
      <c r="H118">
        <v>2279</v>
      </c>
      <c r="I118">
        <v>19</v>
      </c>
      <c r="J118">
        <v>73</v>
      </c>
      <c r="K118" t="s">
        <v>59</v>
      </c>
    </row>
    <row r="119" spans="1:11" x14ac:dyDescent="0.3">
      <c r="A119" t="s">
        <v>234</v>
      </c>
      <c r="C119" t="s">
        <v>147</v>
      </c>
      <c r="D119">
        <v>21</v>
      </c>
      <c r="E119">
        <v>4</v>
      </c>
      <c r="F119">
        <v>140</v>
      </c>
      <c r="G119">
        <v>72</v>
      </c>
      <c r="H119">
        <v>2401</v>
      </c>
      <c r="I119">
        <v>19.5</v>
      </c>
      <c r="J119">
        <v>73</v>
      </c>
      <c r="K119" t="s">
        <v>17</v>
      </c>
    </row>
    <row r="120" spans="1:11" x14ac:dyDescent="0.3">
      <c r="A120" t="s">
        <v>235</v>
      </c>
      <c r="C120" t="s">
        <v>236</v>
      </c>
      <c r="D120">
        <v>22</v>
      </c>
      <c r="E120">
        <v>4</v>
      </c>
      <c r="F120">
        <v>108</v>
      </c>
      <c r="G120">
        <v>94</v>
      </c>
      <c r="H120">
        <v>2379</v>
      </c>
      <c r="I120">
        <v>16.5</v>
      </c>
      <c r="J120">
        <v>73</v>
      </c>
      <c r="K120" t="s">
        <v>59</v>
      </c>
    </row>
    <row r="121" spans="1:11" x14ac:dyDescent="0.3">
      <c r="A121" t="s">
        <v>237</v>
      </c>
      <c r="C121" t="s">
        <v>238</v>
      </c>
      <c r="D121">
        <v>18</v>
      </c>
      <c r="E121">
        <v>3</v>
      </c>
      <c r="F121">
        <v>70</v>
      </c>
      <c r="G121">
        <v>90</v>
      </c>
      <c r="H121">
        <v>2124</v>
      </c>
      <c r="I121">
        <v>13.5</v>
      </c>
      <c r="J121">
        <v>73</v>
      </c>
      <c r="K121" t="s">
        <v>59</v>
      </c>
    </row>
    <row r="122" spans="1:11" x14ac:dyDescent="0.3">
      <c r="A122" t="s">
        <v>239</v>
      </c>
      <c r="C122" t="s">
        <v>94</v>
      </c>
      <c r="D122">
        <v>19</v>
      </c>
      <c r="E122">
        <v>4</v>
      </c>
      <c r="F122">
        <v>122</v>
      </c>
      <c r="G122">
        <v>85</v>
      </c>
      <c r="H122">
        <v>2310</v>
      </c>
      <c r="I122">
        <v>18.5</v>
      </c>
      <c r="J122">
        <v>73</v>
      </c>
      <c r="K122" t="s">
        <v>17</v>
      </c>
    </row>
    <row r="123" spans="1:11" x14ac:dyDescent="0.3">
      <c r="A123" t="s">
        <v>240</v>
      </c>
      <c r="C123" t="s">
        <v>241</v>
      </c>
      <c r="D123">
        <v>21</v>
      </c>
      <c r="E123">
        <v>6</v>
      </c>
      <c r="F123">
        <v>155</v>
      </c>
      <c r="G123">
        <v>107</v>
      </c>
      <c r="H123">
        <v>2472</v>
      </c>
      <c r="I123">
        <v>14</v>
      </c>
      <c r="J123">
        <v>73</v>
      </c>
      <c r="K123" t="s">
        <v>17</v>
      </c>
    </row>
    <row r="124" spans="1:11" x14ac:dyDescent="0.3">
      <c r="A124" t="s">
        <v>242</v>
      </c>
      <c r="C124" t="s">
        <v>243</v>
      </c>
      <c r="D124">
        <v>26</v>
      </c>
      <c r="E124">
        <v>4</v>
      </c>
      <c r="F124">
        <v>98</v>
      </c>
      <c r="G124">
        <v>90</v>
      </c>
      <c r="H124">
        <v>2265</v>
      </c>
      <c r="I124">
        <v>15.5</v>
      </c>
      <c r="J124">
        <v>73</v>
      </c>
      <c r="K124" t="s">
        <v>38</v>
      </c>
    </row>
    <row r="125" spans="1:11" x14ac:dyDescent="0.3">
      <c r="A125" t="s">
        <v>244</v>
      </c>
      <c r="C125" t="s">
        <v>245</v>
      </c>
      <c r="D125">
        <v>15</v>
      </c>
      <c r="E125">
        <v>8</v>
      </c>
      <c r="F125">
        <v>350</v>
      </c>
      <c r="G125">
        <v>145</v>
      </c>
      <c r="H125">
        <v>4082</v>
      </c>
      <c r="I125">
        <v>13</v>
      </c>
      <c r="J125">
        <v>73</v>
      </c>
      <c r="K125" t="s">
        <v>17</v>
      </c>
    </row>
    <row r="126" spans="1:11" x14ac:dyDescent="0.3">
      <c r="A126" t="s">
        <v>246</v>
      </c>
      <c r="C126" t="s">
        <v>247</v>
      </c>
      <c r="D126">
        <v>16</v>
      </c>
      <c r="E126">
        <v>8</v>
      </c>
      <c r="F126">
        <v>400</v>
      </c>
      <c r="G126">
        <v>230</v>
      </c>
      <c r="H126">
        <v>4278</v>
      </c>
      <c r="I126">
        <v>9.5</v>
      </c>
      <c r="J126">
        <v>73</v>
      </c>
      <c r="K126" t="s">
        <v>17</v>
      </c>
    </row>
    <row r="127" spans="1:11" x14ac:dyDescent="0.3">
      <c r="A127" t="s">
        <v>248</v>
      </c>
      <c r="C127" t="s">
        <v>249</v>
      </c>
      <c r="D127">
        <v>29</v>
      </c>
      <c r="E127">
        <v>4</v>
      </c>
      <c r="F127">
        <v>68</v>
      </c>
      <c r="G127">
        <v>49</v>
      </c>
      <c r="H127">
        <v>1867</v>
      </c>
      <c r="I127">
        <v>19.5</v>
      </c>
      <c r="J127">
        <v>73</v>
      </c>
      <c r="K127" t="s">
        <v>38</v>
      </c>
    </row>
    <row r="128" spans="1:11" x14ac:dyDescent="0.3">
      <c r="A128" t="s">
        <v>250</v>
      </c>
      <c r="C128" t="s">
        <v>251</v>
      </c>
      <c r="D128">
        <v>24</v>
      </c>
      <c r="E128">
        <v>4</v>
      </c>
      <c r="F128">
        <v>116</v>
      </c>
      <c r="G128">
        <v>75</v>
      </c>
      <c r="H128">
        <v>2158</v>
      </c>
      <c r="I128">
        <v>15.5</v>
      </c>
      <c r="J128">
        <v>73</v>
      </c>
      <c r="K128" t="s">
        <v>38</v>
      </c>
    </row>
    <row r="129" spans="1:11" x14ac:dyDescent="0.3">
      <c r="A129" t="s">
        <v>252</v>
      </c>
      <c r="C129" t="s">
        <v>253</v>
      </c>
      <c r="D129">
        <v>20</v>
      </c>
      <c r="E129">
        <v>4</v>
      </c>
      <c r="F129">
        <v>114</v>
      </c>
      <c r="G129">
        <v>91</v>
      </c>
      <c r="H129">
        <v>2582</v>
      </c>
      <c r="I129">
        <v>14</v>
      </c>
      <c r="J129">
        <v>73</v>
      </c>
      <c r="K129" t="s">
        <v>38</v>
      </c>
    </row>
    <row r="130" spans="1:11" x14ac:dyDescent="0.3">
      <c r="A130" t="s">
        <v>254</v>
      </c>
      <c r="C130" t="s">
        <v>255</v>
      </c>
      <c r="D130">
        <v>19</v>
      </c>
      <c r="E130">
        <v>4</v>
      </c>
      <c r="F130">
        <v>121</v>
      </c>
      <c r="G130">
        <v>112</v>
      </c>
      <c r="H130">
        <v>2868</v>
      </c>
      <c r="I130">
        <v>15.5</v>
      </c>
      <c r="J130">
        <v>73</v>
      </c>
      <c r="K130" t="s">
        <v>38</v>
      </c>
    </row>
    <row r="131" spans="1:11" x14ac:dyDescent="0.3">
      <c r="A131" t="s">
        <v>256</v>
      </c>
      <c r="C131" t="s">
        <v>257</v>
      </c>
      <c r="D131">
        <v>15</v>
      </c>
      <c r="E131">
        <v>8</v>
      </c>
      <c r="F131">
        <v>318</v>
      </c>
      <c r="G131">
        <v>150</v>
      </c>
      <c r="H131">
        <v>3399</v>
      </c>
      <c r="I131">
        <v>11</v>
      </c>
      <c r="J131">
        <v>73</v>
      </c>
      <c r="K131" t="s">
        <v>17</v>
      </c>
    </row>
    <row r="132" spans="1:11" x14ac:dyDescent="0.3">
      <c r="A132" t="s">
        <v>258</v>
      </c>
      <c r="C132" t="s">
        <v>259</v>
      </c>
      <c r="D132">
        <v>24</v>
      </c>
      <c r="E132">
        <v>4</v>
      </c>
      <c r="F132">
        <v>121</v>
      </c>
      <c r="G132">
        <v>110</v>
      </c>
      <c r="H132">
        <v>2660</v>
      </c>
      <c r="I132">
        <v>14</v>
      </c>
      <c r="J132">
        <v>73</v>
      </c>
      <c r="K132" t="s">
        <v>38</v>
      </c>
    </row>
    <row r="133" spans="1:11" x14ac:dyDescent="0.3">
      <c r="A133" t="s">
        <v>260</v>
      </c>
      <c r="C133" t="s">
        <v>261</v>
      </c>
      <c r="D133">
        <v>20</v>
      </c>
      <c r="E133">
        <v>6</v>
      </c>
      <c r="F133">
        <v>156</v>
      </c>
      <c r="G133">
        <v>122</v>
      </c>
      <c r="H133">
        <v>2807</v>
      </c>
      <c r="I133">
        <v>13.5</v>
      </c>
      <c r="J133">
        <v>73</v>
      </c>
      <c r="K133" t="s">
        <v>59</v>
      </c>
    </row>
    <row r="134" spans="1:11" x14ac:dyDescent="0.3">
      <c r="A134" t="s">
        <v>262</v>
      </c>
      <c r="C134" t="s">
        <v>263</v>
      </c>
      <c r="D134">
        <v>11</v>
      </c>
      <c r="E134">
        <v>8</v>
      </c>
      <c r="F134">
        <v>350</v>
      </c>
      <c r="G134">
        <v>180</v>
      </c>
      <c r="H134">
        <v>3664</v>
      </c>
      <c r="I134">
        <v>11</v>
      </c>
      <c r="J134">
        <v>73</v>
      </c>
      <c r="K134" t="s">
        <v>17</v>
      </c>
    </row>
    <row r="135" spans="1:11" x14ac:dyDescent="0.3">
      <c r="A135" t="s">
        <v>264</v>
      </c>
      <c r="C135" t="s">
        <v>61</v>
      </c>
      <c r="D135">
        <v>20</v>
      </c>
      <c r="E135">
        <v>6</v>
      </c>
      <c r="F135">
        <v>198</v>
      </c>
      <c r="G135">
        <v>95</v>
      </c>
      <c r="H135">
        <v>3102</v>
      </c>
      <c r="I135">
        <v>16.5</v>
      </c>
      <c r="J135">
        <v>74</v>
      </c>
      <c r="K135" t="s">
        <v>17</v>
      </c>
    </row>
    <row r="136" spans="1:11" x14ac:dyDescent="0.3">
      <c r="A136" t="s">
        <v>265</v>
      </c>
      <c r="C136" t="s">
        <v>65</v>
      </c>
      <c r="D136">
        <v>21</v>
      </c>
      <c r="E136">
        <v>6</v>
      </c>
      <c r="F136">
        <v>200</v>
      </c>
      <c r="G136">
        <v>0</v>
      </c>
      <c r="H136">
        <v>2875</v>
      </c>
      <c r="I136">
        <v>17</v>
      </c>
      <c r="J136">
        <v>74</v>
      </c>
      <c r="K136" t="s">
        <v>17</v>
      </c>
    </row>
    <row r="137" spans="1:11" x14ac:dyDescent="0.3">
      <c r="A137" t="s">
        <v>266</v>
      </c>
      <c r="C137" t="s">
        <v>63</v>
      </c>
      <c r="D137">
        <v>19</v>
      </c>
      <c r="E137">
        <v>6</v>
      </c>
      <c r="F137">
        <v>232</v>
      </c>
      <c r="G137">
        <v>100</v>
      </c>
      <c r="H137">
        <v>2901</v>
      </c>
      <c r="I137">
        <v>16</v>
      </c>
      <c r="J137">
        <v>74</v>
      </c>
      <c r="K137" t="s">
        <v>17</v>
      </c>
    </row>
    <row r="138" spans="1:11" x14ac:dyDescent="0.3">
      <c r="A138" t="s">
        <v>267</v>
      </c>
      <c r="C138" t="s">
        <v>268</v>
      </c>
      <c r="D138">
        <v>15</v>
      </c>
      <c r="E138">
        <v>6</v>
      </c>
      <c r="F138">
        <v>250</v>
      </c>
      <c r="G138">
        <v>100</v>
      </c>
      <c r="H138">
        <v>3336</v>
      </c>
      <c r="I138">
        <v>17</v>
      </c>
      <c r="J138">
        <v>74</v>
      </c>
      <c r="K138" t="s">
        <v>17</v>
      </c>
    </row>
    <row r="139" spans="1:11" x14ac:dyDescent="0.3">
      <c r="A139" t="s">
        <v>269</v>
      </c>
      <c r="C139" t="s">
        <v>270</v>
      </c>
      <c r="D139">
        <v>31</v>
      </c>
      <c r="E139">
        <v>4</v>
      </c>
      <c r="F139">
        <v>79</v>
      </c>
      <c r="G139">
        <v>67</v>
      </c>
      <c r="H139">
        <v>1950</v>
      </c>
      <c r="I139">
        <v>19</v>
      </c>
      <c r="J139">
        <v>74</v>
      </c>
      <c r="K139" t="s">
        <v>59</v>
      </c>
    </row>
    <row r="140" spans="1:11" x14ac:dyDescent="0.3">
      <c r="A140" t="s">
        <v>271</v>
      </c>
      <c r="C140" t="s">
        <v>94</v>
      </c>
      <c r="D140">
        <v>26</v>
      </c>
      <c r="E140">
        <v>4</v>
      </c>
      <c r="F140">
        <v>122</v>
      </c>
      <c r="G140">
        <v>80</v>
      </c>
      <c r="H140">
        <v>2451</v>
      </c>
      <c r="I140">
        <v>16.5</v>
      </c>
      <c r="J140">
        <v>74</v>
      </c>
      <c r="K140" t="s">
        <v>17</v>
      </c>
    </row>
    <row r="141" spans="1:11" x14ac:dyDescent="0.3">
      <c r="A141" t="s">
        <v>272</v>
      </c>
      <c r="C141" t="s">
        <v>133</v>
      </c>
      <c r="D141">
        <v>32</v>
      </c>
      <c r="E141">
        <v>4</v>
      </c>
      <c r="F141">
        <v>71</v>
      </c>
      <c r="G141">
        <v>65</v>
      </c>
      <c r="H141">
        <v>1836</v>
      </c>
      <c r="I141">
        <v>21</v>
      </c>
      <c r="J141">
        <v>74</v>
      </c>
      <c r="K141" t="s">
        <v>59</v>
      </c>
    </row>
    <row r="142" spans="1:11" x14ac:dyDescent="0.3">
      <c r="A142" t="s">
        <v>273</v>
      </c>
      <c r="C142" t="s">
        <v>147</v>
      </c>
      <c r="D142">
        <v>25</v>
      </c>
      <c r="E142">
        <v>4</v>
      </c>
      <c r="F142">
        <v>140</v>
      </c>
      <c r="G142">
        <v>75</v>
      </c>
      <c r="H142">
        <v>2542</v>
      </c>
      <c r="I142">
        <v>17</v>
      </c>
      <c r="J142">
        <v>74</v>
      </c>
      <c r="K142" t="s">
        <v>17</v>
      </c>
    </row>
    <row r="143" spans="1:11" x14ac:dyDescent="0.3">
      <c r="A143" t="s">
        <v>274</v>
      </c>
      <c r="C143" t="s">
        <v>275</v>
      </c>
      <c r="D143">
        <v>16</v>
      </c>
      <c r="E143">
        <v>6</v>
      </c>
      <c r="F143">
        <v>250</v>
      </c>
      <c r="G143">
        <v>100</v>
      </c>
      <c r="H143">
        <v>3781</v>
      </c>
      <c r="I143">
        <v>17</v>
      </c>
      <c r="J143">
        <v>74</v>
      </c>
      <c r="K143" t="s">
        <v>17</v>
      </c>
    </row>
    <row r="144" spans="1:11" x14ac:dyDescent="0.3">
      <c r="A144" t="s">
        <v>276</v>
      </c>
      <c r="C144" t="s">
        <v>104</v>
      </c>
      <c r="D144">
        <v>16</v>
      </c>
      <c r="E144">
        <v>6</v>
      </c>
      <c r="F144">
        <v>258</v>
      </c>
      <c r="G144">
        <v>110</v>
      </c>
      <c r="H144">
        <v>3632</v>
      </c>
      <c r="I144">
        <v>18</v>
      </c>
      <c r="J144">
        <v>74</v>
      </c>
      <c r="K144" t="s">
        <v>17</v>
      </c>
    </row>
    <row r="145" spans="1:11" x14ac:dyDescent="0.3">
      <c r="A145" t="s">
        <v>277</v>
      </c>
      <c r="C145" t="s">
        <v>278</v>
      </c>
      <c r="D145">
        <v>18</v>
      </c>
      <c r="E145">
        <v>6</v>
      </c>
      <c r="F145">
        <v>225</v>
      </c>
      <c r="G145">
        <v>105</v>
      </c>
      <c r="H145">
        <v>3613</v>
      </c>
      <c r="I145">
        <v>16.5</v>
      </c>
      <c r="J145">
        <v>74</v>
      </c>
      <c r="K145" t="s">
        <v>17</v>
      </c>
    </row>
    <row r="146" spans="1:11" x14ac:dyDescent="0.3">
      <c r="A146" t="s">
        <v>279</v>
      </c>
      <c r="C146" t="s">
        <v>198</v>
      </c>
      <c r="D146">
        <v>16</v>
      </c>
      <c r="E146">
        <v>8</v>
      </c>
      <c r="F146">
        <v>302</v>
      </c>
      <c r="G146">
        <v>140</v>
      </c>
      <c r="H146">
        <v>4141</v>
      </c>
      <c r="I146">
        <v>14</v>
      </c>
      <c r="J146">
        <v>74</v>
      </c>
      <c r="K146" t="s">
        <v>17</v>
      </c>
    </row>
    <row r="147" spans="1:11" x14ac:dyDescent="0.3">
      <c r="A147" t="s">
        <v>280</v>
      </c>
      <c r="C147" t="s">
        <v>281</v>
      </c>
      <c r="D147">
        <v>13</v>
      </c>
      <c r="E147">
        <v>8</v>
      </c>
      <c r="F147">
        <v>350</v>
      </c>
      <c r="G147">
        <v>150</v>
      </c>
      <c r="H147">
        <v>4699</v>
      </c>
      <c r="I147">
        <v>14.5</v>
      </c>
      <c r="J147">
        <v>74</v>
      </c>
      <c r="K147" t="s">
        <v>17</v>
      </c>
    </row>
    <row r="148" spans="1:11" x14ac:dyDescent="0.3">
      <c r="A148" t="s">
        <v>282</v>
      </c>
      <c r="C148" t="s">
        <v>283</v>
      </c>
      <c r="D148">
        <v>14</v>
      </c>
      <c r="E148">
        <v>8</v>
      </c>
      <c r="F148">
        <v>318</v>
      </c>
      <c r="G148">
        <v>150</v>
      </c>
      <c r="H148">
        <v>4457</v>
      </c>
      <c r="I148">
        <v>13.5</v>
      </c>
      <c r="J148">
        <v>74</v>
      </c>
      <c r="K148" t="s">
        <v>17</v>
      </c>
    </row>
    <row r="149" spans="1:11" x14ac:dyDescent="0.3">
      <c r="A149" t="s">
        <v>284</v>
      </c>
      <c r="C149" t="s">
        <v>171</v>
      </c>
      <c r="D149">
        <v>14</v>
      </c>
      <c r="E149">
        <v>8</v>
      </c>
      <c r="F149">
        <v>302</v>
      </c>
      <c r="G149">
        <v>140</v>
      </c>
      <c r="H149">
        <v>4638</v>
      </c>
      <c r="I149">
        <v>16</v>
      </c>
      <c r="J149">
        <v>74</v>
      </c>
      <c r="K149" t="s">
        <v>17</v>
      </c>
    </row>
    <row r="150" spans="1:11" x14ac:dyDescent="0.3">
      <c r="A150" t="s">
        <v>285</v>
      </c>
      <c r="C150" t="s">
        <v>168</v>
      </c>
      <c r="D150">
        <v>14</v>
      </c>
      <c r="E150">
        <v>8</v>
      </c>
      <c r="F150">
        <v>304</v>
      </c>
      <c r="G150">
        <v>150</v>
      </c>
      <c r="H150">
        <v>4257</v>
      </c>
      <c r="I150">
        <v>15.5</v>
      </c>
      <c r="J150">
        <v>74</v>
      </c>
      <c r="K150" t="s">
        <v>17</v>
      </c>
    </row>
    <row r="151" spans="1:11" x14ac:dyDescent="0.3">
      <c r="A151" t="s">
        <v>286</v>
      </c>
      <c r="C151" t="s">
        <v>287</v>
      </c>
      <c r="D151">
        <v>29</v>
      </c>
      <c r="E151">
        <v>4</v>
      </c>
      <c r="F151">
        <v>98</v>
      </c>
      <c r="G151">
        <v>83</v>
      </c>
      <c r="H151">
        <v>2219</v>
      </c>
      <c r="I151">
        <v>16.5</v>
      </c>
      <c r="J151">
        <v>74</v>
      </c>
      <c r="K151" t="s">
        <v>38</v>
      </c>
    </row>
    <row r="152" spans="1:11" x14ac:dyDescent="0.3">
      <c r="A152" t="s">
        <v>288</v>
      </c>
      <c r="C152" t="s">
        <v>289</v>
      </c>
      <c r="D152">
        <v>26</v>
      </c>
      <c r="E152">
        <v>4</v>
      </c>
      <c r="F152">
        <v>79</v>
      </c>
      <c r="G152">
        <v>67</v>
      </c>
      <c r="H152">
        <v>1963</v>
      </c>
      <c r="I152">
        <v>15.5</v>
      </c>
      <c r="J152">
        <v>74</v>
      </c>
      <c r="K152" t="s">
        <v>38</v>
      </c>
    </row>
    <row r="153" spans="1:11" x14ac:dyDescent="0.3">
      <c r="A153" t="s">
        <v>290</v>
      </c>
      <c r="C153" t="s">
        <v>251</v>
      </c>
      <c r="D153">
        <v>26</v>
      </c>
      <c r="E153">
        <v>4</v>
      </c>
      <c r="F153">
        <v>97</v>
      </c>
      <c r="G153">
        <v>78</v>
      </c>
      <c r="H153">
        <v>2300</v>
      </c>
      <c r="I153">
        <v>14.5</v>
      </c>
      <c r="J153">
        <v>74</v>
      </c>
      <c r="K153" t="s">
        <v>38</v>
      </c>
    </row>
    <row r="154" spans="1:11" x14ac:dyDescent="0.3">
      <c r="A154" t="s">
        <v>291</v>
      </c>
      <c r="C154" t="s">
        <v>92</v>
      </c>
      <c r="D154">
        <v>31</v>
      </c>
      <c r="E154">
        <v>4</v>
      </c>
      <c r="F154">
        <v>76</v>
      </c>
      <c r="G154">
        <v>52</v>
      </c>
      <c r="H154">
        <v>1649</v>
      </c>
      <c r="I154">
        <v>16.5</v>
      </c>
      <c r="J154">
        <v>74</v>
      </c>
      <c r="K154" t="s">
        <v>59</v>
      </c>
    </row>
    <row r="155" spans="1:11" x14ac:dyDescent="0.3">
      <c r="A155" t="s">
        <v>292</v>
      </c>
      <c r="C155" t="s">
        <v>293</v>
      </c>
      <c r="D155">
        <v>32</v>
      </c>
      <c r="E155">
        <v>4</v>
      </c>
      <c r="F155">
        <v>83</v>
      </c>
      <c r="G155">
        <v>61</v>
      </c>
      <c r="H155">
        <v>2003</v>
      </c>
      <c r="I155">
        <v>19</v>
      </c>
      <c r="J155">
        <v>74</v>
      </c>
      <c r="K155" t="s">
        <v>59</v>
      </c>
    </row>
    <row r="156" spans="1:11" x14ac:dyDescent="0.3">
      <c r="A156" t="s">
        <v>294</v>
      </c>
      <c r="C156" t="s">
        <v>295</v>
      </c>
      <c r="D156">
        <v>28</v>
      </c>
      <c r="E156">
        <v>4</v>
      </c>
      <c r="F156">
        <v>90</v>
      </c>
      <c r="G156">
        <v>75</v>
      </c>
      <c r="H156">
        <v>2125</v>
      </c>
      <c r="I156">
        <v>14.5</v>
      </c>
      <c r="J156">
        <v>74</v>
      </c>
      <c r="K156" t="s">
        <v>17</v>
      </c>
    </row>
    <row r="157" spans="1:11" x14ac:dyDescent="0.3">
      <c r="A157" t="s">
        <v>296</v>
      </c>
      <c r="C157" t="s">
        <v>249</v>
      </c>
      <c r="D157">
        <v>24</v>
      </c>
      <c r="E157">
        <v>4</v>
      </c>
      <c r="F157">
        <v>90</v>
      </c>
      <c r="G157">
        <v>75</v>
      </c>
      <c r="H157">
        <v>2108</v>
      </c>
      <c r="I157">
        <v>15.5</v>
      </c>
      <c r="J157">
        <v>74</v>
      </c>
      <c r="K157" t="s">
        <v>38</v>
      </c>
    </row>
    <row r="158" spans="1:11" x14ac:dyDescent="0.3">
      <c r="A158" t="s">
        <v>297</v>
      </c>
      <c r="C158" t="s">
        <v>298</v>
      </c>
      <c r="D158">
        <v>26</v>
      </c>
      <c r="E158">
        <v>4</v>
      </c>
      <c r="F158">
        <v>116</v>
      </c>
      <c r="G158">
        <v>75</v>
      </c>
      <c r="H158">
        <v>2246</v>
      </c>
      <c r="I158">
        <v>14</v>
      </c>
      <c r="J158">
        <v>74</v>
      </c>
      <c r="K158" t="s">
        <v>38</v>
      </c>
    </row>
    <row r="159" spans="1:11" x14ac:dyDescent="0.3">
      <c r="A159" t="s">
        <v>299</v>
      </c>
      <c r="C159" t="s">
        <v>300</v>
      </c>
      <c r="D159">
        <v>24</v>
      </c>
      <c r="E159">
        <v>4</v>
      </c>
      <c r="F159">
        <v>120</v>
      </c>
      <c r="G159">
        <v>97</v>
      </c>
      <c r="H159">
        <v>2489</v>
      </c>
      <c r="I159">
        <v>15</v>
      </c>
      <c r="J159">
        <v>74</v>
      </c>
      <c r="K159" t="s">
        <v>59</v>
      </c>
    </row>
    <row r="160" spans="1:11" x14ac:dyDescent="0.3">
      <c r="A160" t="s">
        <v>301</v>
      </c>
      <c r="C160" t="s">
        <v>302</v>
      </c>
      <c r="D160">
        <v>26</v>
      </c>
      <c r="E160">
        <v>4</v>
      </c>
      <c r="F160">
        <v>108</v>
      </c>
      <c r="G160">
        <v>93</v>
      </c>
      <c r="H160">
        <v>2391</v>
      </c>
      <c r="I160">
        <v>15.5</v>
      </c>
      <c r="J160">
        <v>74</v>
      </c>
      <c r="K160" t="s">
        <v>59</v>
      </c>
    </row>
    <row r="161" spans="1:11" x14ac:dyDescent="0.3">
      <c r="A161" t="s">
        <v>303</v>
      </c>
      <c r="C161" t="s">
        <v>304</v>
      </c>
      <c r="D161">
        <v>31</v>
      </c>
      <c r="E161">
        <v>4</v>
      </c>
      <c r="F161">
        <v>79</v>
      </c>
      <c r="G161">
        <v>67</v>
      </c>
      <c r="H161">
        <v>2000</v>
      </c>
      <c r="I161">
        <v>16</v>
      </c>
      <c r="J161">
        <v>74</v>
      </c>
      <c r="K161" t="s">
        <v>38</v>
      </c>
    </row>
    <row r="162" spans="1:11" x14ac:dyDescent="0.3">
      <c r="A162" t="s">
        <v>305</v>
      </c>
      <c r="C162" t="s">
        <v>306</v>
      </c>
      <c r="D162">
        <v>19</v>
      </c>
      <c r="E162">
        <v>6</v>
      </c>
      <c r="F162">
        <v>225</v>
      </c>
      <c r="G162">
        <v>95</v>
      </c>
      <c r="H162">
        <v>3264</v>
      </c>
      <c r="I162">
        <v>16</v>
      </c>
      <c r="J162">
        <v>75</v>
      </c>
      <c r="K162" t="s">
        <v>17</v>
      </c>
    </row>
    <row r="163" spans="1:11" x14ac:dyDescent="0.3">
      <c r="A163" t="s">
        <v>307</v>
      </c>
      <c r="C163" t="s">
        <v>268</v>
      </c>
      <c r="D163">
        <v>18</v>
      </c>
      <c r="E163">
        <v>6</v>
      </c>
      <c r="F163">
        <v>250</v>
      </c>
      <c r="G163">
        <v>105</v>
      </c>
      <c r="H163">
        <v>3459</v>
      </c>
      <c r="I163">
        <v>16</v>
      </c>
      <c r="J163">
        <v>75</v>
      </c>
      <c r="K163" t="s">
        <v>17</v>
      </c>
    </row>
    <row r="164" spans="1:11" x14ac:dyDescent="0.3">
      <c r="A164" t="s">
        <v>308</v>
      </c>
      <c r="C164" t="s">
        <v>309</v>
      </c>
      <c r="D164">
        <v>15</v>
      </c>
      <c r="E164">
        <v>6</v>
      </c>
      <c r="F164">
        <v>250</v>
      </c>
      <c r="G164">
        <v>72</v>
      </c>
      <c r="H164">
        <v>3432</v>
      </c>
      <c r="I164">
        <v>21</v>
      </c>
      <c r="J164">
        <v>75</v>
      </c>
      <c r="K164" t="s">
        <v>17</v>
      </c>
    </row>
    <row r="165" spans="1:11" x14ac:dyDescent="0.3">
      <c r="A165" t="s">
        <v>310</v>
      </c>
      <c r="C165" t="s">
        <v>65</v>
      </c>
      <c r="D165">
        <v>15</v>
      </c>
      <c r="E165">
        <v>6</v>
      </c>
      <c r="F165">
        <v>250</v>
      </c>
      <c r="G165">
        <v>72</v>
      </c>
      <c r="H165">
        <v>3158</v>
      </c>
      <c r="I165">
        <v>19.5</v>
      </c>
      <c r="J165">
        <v>75</v>
      </c>
      <c r="K165" t="s">
        <v>17</v>
      </c>
    </row>
    <row r="166" spans="1:11" x14ac:dyDescent="0.3">
      <c r="A166" t="s">
        <v>311</v>
      </c>
      <c r="C166" t="s">
        <v>33</v>
      </c>
      <c r="D166">
        <v>16</v>
      </c>
      <c r="E166">
        <v>8</v>
      </c>
      <c r="F166">
        <v>400</v>
      </c>
      <c r="G166">
        <v>170</v>
      </c>
      <c r="H166">
        <v>4668</v>
      </c>
      <c r="I166">
        <v>11.5</v>
      </c>
      <c r="J166">
        <v>75</v>
      </c>
      <c r="K166" t="s">
        <v>17</v>
      </c>
    </row>
    <row r="167" spans="1:11" x14ac:dyDescent="0.3">
      <c r="A167" t="s">
        <v>312</v>
      </c>
      <c r="C167" t="s">
        <v>313</v>
      </c>
      <c r="D167">
        <v>15</v>
      </c>
      <c r="E167">
        <v>8</v>
      </c>
      <c r="F167">
        <v>350</v>
      </c>
      <c r="G167">
        <v>145</v>
      </c>
      <c r="H167">
        <v>4440</v>
      </c>
      <c r="I167">
        <v>14</v>
      </c>
      <c r="J167">
        <v>75</v>
      </c>
      <c r="K167" t="s">
        <v>17</v>
      </c>
    </row>
    <row r="168" spans="1:11" x14ac:dyDescent="0.3">
      <c r="A168" t="s">
        <v>314</v>
      </c>
      <c r="C168" t="s">
        <v>315</v>
      </c>
      <c r="D168">
        <v>16</v>
      </c>
      <c r="E168">
        <v>8</v>
      </c>
      <c r="F168">
        <v>318</v>
      </c>
      <c r="G168">
        <v>150</v>
      </c>
      <c r="H168">
        <v>4498</v>
      </c>
      <c r="I168">
        <v>14.5</v>
      </c>
      <c r="J168">
        <v>75</v>
      </c>
      <c r="K168" t="s">
        <v>17</v>
      </c>
    </row>
    <row r="169" spans="1:11" x14ac:dyDescent="0.3">
      <c r="A169" t="s">
        <v>316</v>
      </c>
      <c r="C169" t="s">
        <v>206</v>
      </c>
      <c r="D169">
        <v>14</v>
      </c>
      <c r="E169">
        <v>8</v>
      </c>
      <c r="F169">
        <v>351</v>
      </c>
      <c r="G169">
        <v>148</v>
      </c>
      <c r="H169">
        <v>4657</v>
      </c>
      <c r="I169">
        <v>13.5</v>
      </c>
      <c r="J169">
        <v>75</v>
      </c>
      <c r="K169" t="s">
        <v>17</v>
      </c>
    </row>
    <row r="170" spans="1:11" x14ac:dyDescent="0.3">
      <c r="A170" t="s">
        <v>317</v>
      </c>
      <c r="C170" t="s">
        <v>318</v>
      </c>
      <c r="D170">
        <v>17</v>
      </c>
      <c r="E170">
        <v>6</v>
      </c>
      <c r="F170">
        <v>231</v>
      </c>
      <c r="G170">
        <v>110</v>
      </c>
      <c r="H170">
        <v>3907</v>
      </c>
      <c r="I170">
        <v>21</v>
      </c>
      <c r="J170">
        <v>75</v>
      </c>
      <c r="K170" t="s">
        <v>17</v>
      </c>
    </row>
    <row r="171" spans="1:11" x14ac:dyDescent="0.3">
      <c r="A171" t="s">
        <v>319</v>
      </c>
      <c r="C171" t="s">
        <v>320</v>
      </c>
      <c r="D171">
        <v>16</v>
      </c>
      <c r="E171">
        <v>6</v>
      </c>
      <c r="F171">
        <v>250</v>
      </c>
      <c r="G171">
        <v>105</v>
      </c>
      <c r="H171">
        <v>3897</v>
      </c>
      <c r="I171">
        <v>18.5</v>
      </c>
      <c r="J171">
        <v>75</v>
      </c>
      <c r="K171" t="s">
        <v>17</v>
      </c>
    </row>
    <row r="172" spans="1:11" x14ac:dyDescent="0.3">
      <c r="A172" t="s">
        <v>321</v>
      </c>
      <c r="C172" t="s">
        <v>104</v>
      </c>
      <c r="D172">
        <v>15</v>
      </c>
      <c r="E172">
        <v>6</v>
      </c>
      <c r="F172">
        <v>258</v>
      </c>
      <c r="G172">
        <v>110</v>
      </c>
      <c r="H172">
        <v>3730</v>
      </c>
      <c r="I172">
        <v>19</v>
      </c>
      <c r="J172">
        <v>75</v>
      </c>
      <c r="K172" t="s">
        <v>17</v>
      </c>
    </row>
    <row r="173" spans="1:11" x14ac:dyDescent="0.3">
      <c r="A173" t="s">
        <v>322</v>
      </c>
      <c r="C173" t="s">
        <v>323</v>
      </c>
      <c r="D173">
        <v>18</v>
      </c>
      <c r="E173">
        <v>6</v>
      </c>
      <c r="F173">
        <v>225</v>
      </c>
      <c r="G173">
        <v>95</v>
      </c>
      <c r="H173">
        <v>3785</v>
      </c>
      <c r="I173">
        <v>19</v>
      </c>
      <c r="J173">
        <v>75</v>
      </c>
      <c r="K173" t="s">
        <v>17</v>
      </c>
    </row>
    <row r="174" spans="1:11" x14ac:dyDescent="0.3">
      <c r="A174" t="s">
        <v>324</v>
      </c>
      <c r="C174" t="s">
        <v>325</v>
      </c>
      <c r="D174">
        <v>21</v>
      </c>
      <c r="E174">
        <v>6</v>
      </c>
      <c r="F174">
        <v>231</v>
      </c>
      <c r="G174">
        <v>110</v>
      </c>
      <c r="H174">
        <v>3039</v>
      </c>
      <c r="I174">
        <v>15</v>
      </c>
      <c r="J174">
        <v>75</v>
      </c>
      <c r="K174" t="s">
        <v>17</v>
      </c>
    </row>
    <row r="175" spans="1:11" x14ac:dyDescent="0.3">
      <c r="A175" t="s">
        <v>326</v>
      </c>
      <c r="C175" t="s">
        <v>327</v>
      </c>
      <c r="D175">
        <v>20</v>
      </c>
      <c r="E175">
        <v>8</v>
      </c>
      <c r="F175">
        <v>262</v>
      </c>
      <c r="G175">
        <v>110</v>
      </c>
      <c r="H175">
        <v>3221</v>
      </c>
      <c r="I175">
        <v>13.5</v>
      </c>
      <c r="J175">
        <v>75</v>
      </c>
      <c r="K175" t="s">
        <v>17</v>
      </c>
    </row>
    <row r="176" spans="1:11" x14ac:dyDescent="0.3">
      <c r="A176" t="s">
        <v>328</v>
      </c>
      <c r="C176" t="s">
        <v>329</v>
      </c>
      <c r="D176">
        <v>13</v>
      </c>
      <c r="E176">
        <v>8</v>
      </c>
      <c r="F176">
        <v>302</v>
      </c>
      <c r="G176">
        <v>129</v>
      </c>
      <c r="H176">
        <v>3169</v>
      </c>
      <c r="I176">
        <v>12</v>
      </c>
      <c r="J176">
        <v>75</v>
      </c>
      <c r="K176" t="s">
        <v>17</v>
      </c>
    </row>
    <row r="177" spans="1:11" x14ac:dyDescent="0.3">
      <c r="A177" t="s">
        <v>330</v>
      </c>
      <c r="C177" t="s">
        <v>92</v>
      </c>
      <c r="D177">
        <v>29</v>
      </c>
      <c r="E177">
        <v>4</v>
      </c>
      <c r="F177">
        <v>97</v>
      </c>
      <c r="G177">
        <v>75</v>
      </c>
      <c r="H177">
        <v>2171</v>
      </c>
      <c r="I177">
        <v>16</v>
      </c>
      <c r="J177">
        <v>75</v>
      </c>
      <c r="K177" t="s">
        <v>59</v>
      </c>
    </row>
    <row r="178" spans="1:11" x14ac:dyDescent="0.3">
      <c r="A178" t="s">
        <v>331</v>
      </c>
      <c r="C178" t="s">
        <v>94</v>
      </c>
      <c r="D178">
        <v>23</v>
      </c>
      <c r="E178">
        <v>4</v>
      </c>
      <c r="F178">
        <v>140</v>
      </c>
      <c r="G178">
        <v>83</v>
      </c>
      <c r="H178">
        <v>2639</v>
      </c>
      <c r="I178">
        <v>17</v>
      </c>
      <c r="J178">
        <v>75</v>
      </c>
      <c r="K178" t="s">
        <v>17</v>
      </c>
    </row>
    <row r="179" spans="1:11" x14ac:dyDescent="0.3">
      <c r="A179" t="s">
        <v>332</v>
      </c>
      <c r="C179" t="s">
        <v>79</v>
      </c>
      <c r="D179">
        <v>20</v>
      </c>
      <c r="E179">
        <v>6</v>
      </c>
      <c r="F179">
        <v>232</v>
      </c>
      <c r="G179">
        <v>100</v>
      </c>
      <c r="H179">
        <v>2914</v>
      </c>
      <c r="I179">
        <v>16</v>
      </c>
      <c r="J179">
        <v>75</v>
      </c>
      <c r="K179" t="s">
        <v>17</v>
      </c>
    </row>
    <row r="180" spans="1:11" x14ac:dyDescent="0.3">
      <c r="A180" t="s">
        <v>333</v>
      </c>
      <c r="C180" t="s">
        <v>334</v>
      </c>
      <c r="D180">
        <v>23</v>
      </c>
      <c r="E180">
        <v>4</v>
      </c>
      <c r="F180">
        <v>140</v>
      </c>
      <c r="G180">
        <v>78</v>
      </c>
      <c r="H180">
        <v>2592</v>
      </c>
      <c r="I180">
        <v>18.5</v>
      </c>
      <c r="J180">
        <v>75</v>
      </c>
      <c r="K180" t="s">
        <v>17</v>
      </c>
    </row>
    <row r="181" spans="1:11" x14ac:dyDescent="0.3">
      <c r="A181" t="s">
        <v>335</v>
      </c>
      <c r="C181" t="s">
        <v>92</v>
      </c>
      <c r="D181">
        <v>24</v>
      </c>
      <c r="E181">
        <v>4</v>
      </c>
      <c r="F181">
        <v>134</v>
      </c>
      <c r="G181">
        <v>96</v>
      </c>
      <c r="H181">
        <v>2702</v>
      </c>
      <c r="I181">
        <v>13.5</v>
      </c>
      <c r="J181">
        <v>75</v>
      </c>
      <c r="K181" t="s">
        <v>59</v>
      </c>
    </row>
    <row r="182" spans="1:11" x14ac:dyDescent="0.3">
      <c r="A182" t="s">
        <v>336</v>
      </c>
      <c r="C182" t="s">
        <v>289</v>
      </c>
      <c r="D182">
        <v>25</v>
      </c>
      <c r="E182">
        <v>4</v>
      </c>
      <c r="F182">
        <v>90</v>
      </c>
      <c r="G182">
        <v>71</v>
      </c>
      <c r="H182">
        <v>2223</v>
      </c>
      <c r="I182">
        <v>16.5</v>
      </c>
      <c r="J182">
        <v>75</v>
      </c>
      <c r="K182" t="s">
        <v>38</v>
      </c>
    </row>
    <row r="183" spans="1:11" x14ac:dyDescent="0.3">
      <c r="A183" t="s">
        <v>337</v>
      </c>
      <c r="C183" t="s">
        <v>293</v>
      </c>
      <c r="D183">
        <v>24</v>
      </c>
      <c r="E183">
        <v>4</v>
      </c>
      <c r="F183">
        <v>119</v>
      </c>
      <c r="G183">
        <v>97</v>
      </c>
      <c r="H183">
        <v>2545</v>
      </c>
      <c r="I183">
        <v>17</v>
      </c>
      <c r="J183">
        <v>75</v>
      </c>
      <c r="K183" t="s">
        <v>59</v>
      </c>
    </row>
    <row r="184" spans="1:11" x14ac:dyDescent="0.3">
      <c r="A184" t="s">
        <v>338</v>
      </c>
      <c r="C184" t="s">
        <v>94</v>
      </c>
      <c r="D184">
        <v>18</v>
      </c>
      <c r="E184">
        <v>6</v>
      </c>
      <c r="F184">
        <v>171</v>
      </c>
      <c r="G184">
        <v>97</v>
      </c>
      <c r="H184">
        <v>2984</v>
      </c>
      <c r="I184">
        <v>14.5</v>
      </c>
      <c r="J184">
        <v>75</v>
      </c>
      <c r="K184" t="s">
        <v>17</v>
      </c>
    </row>
    <row r="185" spans="1:11" x14ac:dyDescent="0.3">
      <c r="A185" t="s">
        <v>339</v>
      </c>
      <c r="C185" t="s">
        <v>340</v>
      </c>
      <c r="D185">
        <v>29</v>
      </c>
      <c r="E185">
        <v>4</v>
      </c>
      <c r="F185">
        <v>90</v>
      </c>
      <c r="G185">
        <v>70</v>
      </c>
      <c r="H185">
        <v>1937</v>
      </c>
      <c r="I185">
        <v>14</v>
      </c>
      <c r="J185">
        <v>75</v>
      </c>
      <c r="K185" t="s">
        <v>38</v>
      </c>
    </row>
    <row r="186" spans="1:11" x14ac:dyDescent="0.3">
      <c r="A186" t="s">
        <v>341</v>
      </c>
      <c r="C186" t="s">
        <v>342</v>
      </c>
      <c r="D186">
        <v>19</v>
      </c>
      <c r="E186">
        <v>6</v>
      </c>
      <c r="F186">
        <v>232</v>
      </c>
      <c r="G186">
        <v>90</v>
      </c>
      <c r="H186">
        <v>3211</v>
      </c>
      <c r="I186">
        <v>17</v>
      </c>
      <c r="J186">
        <v>75</v>
      </c>
      <c r="K186" t="s">
        <v>17</v>
      </c>
    </row>
    <row r="187" spans="1:11" x14ac:dyDescent="0.3">
      <c r="A187" t="s">
        <v>343</v>
      </c>
      <c r="C187" t="s">
        <v>253</v>
      </c>
      <c r="D187">
        <v>23</v>
      </c>
      <c r="E187">
        <v>4</v>
      </c>
      <c r="F187">
        <v>115</v>
      </c>
      <c r="G187">
        <v>95</v>
      </c>
      <c r="H187">
        <v>2694</v>
      </c>
      <c r="I187">
        <v>15</v>
      </c>
      <c r="J187">
        <v>75</v>
      </c>
      <c r="K187" t="s">
        <v>38</v>
      </c>
    </row>
    <row r="188" spans="1:11" x14ac:dyDescent="0.3">
      <c r="A188" t="s">
        <v>344</v>
      </c>
      <c r="C188" t="s">
        <v>71</v>
      </c>
      <c r="D188">
        <v>23</v>
      </c>
      <c r="E188">
        <v>4</v>
      </c>
      <c r="F188">
        <v>120</v>
      </c>
      <c r="G188">
        <v>88</v>
      </c>
      <c r="H188">
        <v>2957</v>
      </c>
      <c r="I188">
        <v>17</v>
      </c>
      <c r="J188">
        <v>75</v>
      </c>
      <c r="K188" t="s">
        <v>38</v>
      </c>
    </row>
    <row r="189" spans="1:11" x14ac:dyDescent="0.3">
      <c r="A189" t="s">
        <v>345</v>
      </c>
      <c r="C189" t="s">
        <v>346</v>
      </c>
      <c r="D189">
        <v>22</v>
      </c>
      <c r="E189">
        <v>4</v>
      </c>
      <c r="F189">
        <v>121</v>
      </c>
      <c r="G189">
        <v>98</v>
      </c>
      <c r="H189">
        <v>2945</v>
      </c>
      <c r="I189">
        <v>14.5</v>
      </c>
      <c r="J189">
        <v>75</v>
      </c>
      <c r="K189" t="s">
        <v>38</v>
      </c>
    </row>
    <row r="190" spans="1:11" x14ac:dyDescent="0.3">
      <c r="A190" t="s">
        <v>347</v>
      </c>
      <c r="C190" t="s">
        <v>348</v>
      </c>
      <c r="D190">
        <v>25</v>
      </c>
      <c r="E190">
        <v>4</v>
      </c>
      <c r="F190">
        <v>121</v>
      </c>
      <c r="G190">
        <v>115</v>
      </c>
      <c r="H190">
        <v>2671</v>
      </c>
      <c r="I190">
        <v>13.5</v>
      </c>
      <c r="J190">
        <v>75</v>
      </c>
      <c r="K190" t="s">
        <v>38</v>
      </c>
    </row>
    <row r="191" spans="1:11" x14ac:dyDescent="0.3">
      <c r="A191" t="s">
        <v>349</v>
      </c>
      <c r="C191" t="s">
        <v>350</v>
      </c>
      <c r="D191">
        <v>33</v>
      </c>
      <c r="E191">
        <v>4</v>
      </c>
      <c r="F191">
        <v>91</v>
      </c>
      <c r="G191">
        <v>53</v>
      </c>
      <c r="H191">
        <v>1795</v>
      </c>
      <c r="I191">
        <v>17.5</v>
      </c>
      <c r="J191">
        <v>75</v>
      </c>
      <c r="K191" t="s">
        <v>59</v>
      </c>
    </row>
    <row r="192" spans="1:11" x14ac:dyDescent="0.3">
      <c r="A192" t="s">
        <v>351</v>
      </c>
      <c r="C192" t="s">
        <v>352</v>
      </c>
      <c r="D192">
        <v>28</v>
      </c>
      <c r="E192">
        <v>4</v>
      </c>
      <c r="F192">
        <v>107</v>
      </c>
      <c r="G192">
        <v>86</v>
      </c>
      <c r="H192">
        <v>2464</v>
      </c>
      <c r="I192">
        <v>15.5</v>
      </c>
      <c r="J192">
        <v>76</v>
      </c>
      <c r="K192" t="s">
        <v>38</v>
      </c>
    </row>
    <row r="193" spans="1:11" x14ac:dyDescent="0.3">
      <c r="A193" t="s">
        <v>353</v>
      </c>
      <c r="C193" t="s">
        <v>127</v>
      </c>
      <c r="D193">
        <v>25</v>
      </c>
      <c r="E193">
        <v>4</v>
      </c>
      <c r="F193">
        <v>116</v>
      </c>
      <c r="G193">
        <v>81</v>
      </c>
      <c r="H193">
        <v>2220</v>
      </c>
      <c r="I193">
        <v>16.899999999999999</v>
      </c>
      <c r="J193">
        <v>76</v>
      </c>
      <c r="K193" t="s">
        <v>38</v>
      </c>
    </row>
    <row r="194" spans="1:11" x14ac:dyDescent="0.3">
      <c r="A194" t="s">
        <v>354</v>
      </c>
      <c r="C194" t="s">
        <v>355</v>
      </c>
      <c r="D194">
        <v>25</v>
      </c>
      <c r="E194">
        <v>4</v>
      </c>
      <c r="F194">
        <v>140</v>
      </c>
      <c r="G194">
        <v>92</v>
      </c>
      <c r="H194">
        <v>2572</v>
      </c>
      <c r="I194">
        <v>14.9</v>
      </c>
      <c r="J194">
        <v>76</v>
      </c>
      <c r="K194" t="s">
        <v>17</v>
      </c>
    </row>
    <row r="195" spans="1:11" x14ac:dyDescent="0.3">
      <c r="A195" t="s">
        <v>356</v>
      </c>
      <c r="C195" t="s">
        <v>295</v>
      </c>
      <c r="D195">
        <v>26</v>
      </c>
      <c r="E195">
        <v>4</v>
      </c>
      <c r="F195">
        <v>98</v>
      </c>
      <c r="G195">
        <v>79</v>
      </c>
      <c r="H195">
        <v>2255</v>
      </c>
      <c r="I195">
        <v>17.7</v>
      </c>
      <c r="J195">
        <v>76</v>
      </c>
      <c r="K195" t="s">
        <v>17</v>
      </c>
    </row>
    <row r="196" spans="1:11" x14ac:dyDescent="0.3">
      <c r="A196" t="s">
        <v>357</v>
      </c>
      <c r="C196" t="s">
        <v>358</v>
      </c>
      <c r="D196">
        <v>27</v>
      </c>
      <c r="E196">
        <v>4</v>
      </c>
      <c r="F196">
        <v>101</v>
      </c>
      <c r="G196">
        <v>83</v>
      </c>
      <c r="H196">
        <v>2202</v>
      </c>
      <c r="I196">
        <v>15.3</v>
      </c>
      <c r="J196">
        <v>76</v>
      </c>
      <c r="K196" t="s">
        <v>38</v>
      </c>
    </row>
    <row r="197" spans="1:11" x14ac:dyDescent="0.3">
      <c r="A197" t="s">
        <v>359</v>
      </c>
      <c r="C197" t="s">
        <v>275</v>
      </c>
      <c r="D197">
        <v>17.5</v>
      </c>
      <c r="E197">
        <v>8</v>
      </c>
      <c r="F197">
        <v>305</v>
      </c>
      <c r="G197">
        <v>140</v>
      </c>
      <c r="H197">
        <v>4215</v>
      </c>
      <c r="I197">
        <v>13</v>
      </c>
      <c r="J197">
        <v>76</v>
      </c>
      <c r="K197" t="s">
        <v>17</v>
      </c>
    </row>
    <row r="198" spans="1:11" x14ac:dyDescent="0.3">
      <c r="A198" t="s">
        <v>360</v>
      </c>
      <c r="C198" t="s">
        <v>361</v>
      </c>
      <c r="D198">
        <v>16</v>
      </c>
      <c r="E198">
        <v>8</v>
      </c>
      <c r="F198">
        <v>318</v>
      </c>
      <c r="G198">
        <v>150</v>
      </c>
      <c r="H198">
        <v>4190</v>
      </c>
      <c r="I198">
        <v>13</v>
      </c>
      <c r="J198">
        <v>76</v>
      </c>
      <c r="K198" t="s">
        <v>17</v>
      </c>
    </row>
    <row r="199" spans="1:11" x14ac:dyDescent="0.3">
      <c r="A199" t="s">
        <v>362</v>
      </c>
      <c r="C199" t="s">
        <v>104</v>
      </c>
      <c r="D199">
        <v>15.5</v>
      </c>
      <c r="E199">
        <v>8</v>
      </c>
      <c r="F199">
        <v>304</v>
      </c>
      <c r="G199">
        <v>120</v>
      </c>
      <c r="H199">
        <v>3962</v>
      </c>
      <c r="I199">
        <v>13.9</v>
      </c>
      <c r="J199">
        <v>76</v>
      </c>
      <c r="K199" t="s">
        <v>17</v>
      </c>
    </row>
    <row r="200" spans="1:11" x14ac:dyDescent="0.3">
      <c r="A200" t="s">
        <v>363</v>
      </c>
      <c r="C200" t="s">
        <v>198</v>
      </c>
      <c r="D200">
        <v>14.5</v>
      </c>
      <c r="E200">
        <v>8</v>
      </c>
      <c r="F200">
        <v>351</v>
      </c>
      <c r="G200">
        <v>152</v>
      </c>
      <c r="H200">
        <v>4215</v>
      </c>
      <c r="I200">
        <v>12.8</v>
      </c>
      <c r="J200">
        <v>76</v>
      </c>
      <c r="K200" t="s">
        <v>17</v>
      </c>
    </row>
    <row r="201" spans="1:11" x14ac:dyDescent="0.3">
      <c r="A201" t="s">
        <v>364</v>
      </c>
      <c r="C201" t="s">
        <v>216</v>
      </c>
      <c r="D201">
        <v>22</v>
      </c>
      <c r="E201">
        <v>6</v>
      </c>
      <c r="F201">
        <v>225</v>
      </c>
      <c r="G201">
        <v>100</v>
      </c>
      <c r="H201">
        <v>3233</v>
      </c>
      <c r="I201">
        <v>15.4</v>
      </c>
      <c r="J201">
        <v>76</v>
      </c>
      <c r="K201" t="s">
        <v>17</v>
      </c>
    </row>
    <row r="202" spans="1:11" x14ac:dyDescent="0.3">
      <c r="A202" t="s">
        <v>365</v>
      </c>
      <c r="C202" t="s">
        <v>268</v>
      </c>
      <c r="D202">
        <v>22</v>
      </c>
      <c r="E202">
        <v>6</v>
      </c>
      <c r="F202">
        <v>250</v>
      </c>
      <c r="G202">
        <v>105</v>
      </c>
      <c r="H202">
        <v>3353</v>
      </c>
      <c r="I202">
        <v>14.5</v>
      </c>
      <c r="J202">
        <v>76</v>
      </c>
      <c r="K202" t="s">
        <v>17</v>
      </c>
    </row>
    <row r="203" spans="1:11" x14ac:dyDescent="0.3">
      <c r="A203" t="s">
        <v>366</v>
      </c>
      <c r="C203" t="s">
        <v>65</v>
      </c>
      <c r="D203">
        <v>24</v>
      </c>
      <c r="E203">
        <v>6</v>
      </c>
      <c r="F203">
        <v>200</v>
      </c>
      <c r="G203">
        <v>81</v>
      </c>
      <c r="H203">
        <v>3012</v>
      </c>
      <c r="I203">
        <v>17.600000000000001</v>
      </c>
      <c r="J203">
        <v>76</v>
      </c>
      <c r="K203" t="s">
        <v>17</v>
      </c>
    </row>
    <row r="204" spans="1:11" x14ac:dyDescent="0.3">
      <c r="A204" t="s">
        <v>367</v>
      </c>
      <c r="C204" t="s">
        <v>63</v>
      </c>
      <c r="D204">
        <v>22.5</v>
      </c>
      <c r="E204">
        <v>6</v>
      </c>
      <c r="F204">
        <v>232</v>
      </c>
      <c r="G204">
        <v>90</v>
      </c>
      <c r="H204">
        <v>3085</v>
      </c>
      <c r="I204">
        <v>17.600000000000001</v>
      </c>
      <c r="J204">
        <v>76</v>
      </c>
      <c r="K204" t="s">
        <v>17</v>
      </c>
    </row>
    <row r="205" spans="1:11" x14ac:dyDescent="0.3">
      <c r="A205" t="s">
        <v>368</v>
      </c>
      <c r="C205" t="s">
        <v>369</v>
      </c>
      <c r="D205">
        <v>29</v>
      </c>
      <c r="E205">
        <v>4</v>
      </c>
      <c r="F205">
        <v>85</v>
      </c>
      <c r="G205">
        <v>52</v>
      </c>
      <c r="H205">
        <v>2035</v>
      </c>
      <c r="I205">
        <v>22.2</v>
      </c>
      <c r="J205">
        <v>76</v>
      </c>
      <c r="K205" t="s">
        <v>17</v>
      </c>
    </row>
    <row r="206" spans="1:11" x14ac:dyDescent="0.3">
      <c r="A206" t="s">
        <v>370</v>
      </c>
      <c r="C206" t="s">
        <v>371</v>
      </c>
      <c r="D206">
        <v>24.5</v>
      </c>
      <c r="E206">
        <v>4</v>
      </c>
      <c r="F206">
        <v>98</v>
      </c>
      <c r="G206">
        <v>60</v>
      </c>
      <c r="H206">
        <v>2164</v>
      </c>
      <c r="I206">
        <v>22.1</v>
      </c>
      <c r="J206">
        <v>76</v>
      </c>
      <c r="K206" t="s">
        <v>17</v>
      </c>
    </row>
    <row r="207" spans="1:11" x14ac:dyDescent="0.3">
      <c r="A207" t="s">
        <v>372</v>
      </c>
      <c r="C207" t="s">
        <v>340</v>
      </c>
      <c r="D207">
        <v>29</v>
      </c>
      <c r="E207">
        <v>4</v>
      </c>
      <c r="F207">
        <v>90</v>
      </c>
      <c r="G207">
        <v>70</v>
      </c>
      <c r="H207">
        <v>1937</v>
      </c>
      <c r="I207">
        <v>14.2</v>
      </c>
      <c r="J207">
        <v>76</v>
      </c>
      <c r="K207" t="s">
        <v>38</v>
      </c>
    </row>
    <row r="208" spans="1:11" x14ac:dyDescent="0.3">
      <c r="A208" t="s">
        <v>373</v>
      </c>
      <c r="C208" t="s">
        <v>300</v>
      </c>
      <c r="D208">
        <v>33</v>
      </c>
      <c r="E208">
        <v>4</v>
      </c>
      <c r="F208">
        <v>91</v>
      </c>
      <c r="G208">
        <v>53</v>
      </c>
      <c r="H208">
        <v>1795</v>
      </c>
      <c r="I208">
        <v>17.399999999999999</v>
      </c>
      <c r="J208">
        <v>76</v>
      </c>
      <c r="K208" t="s">
        <v>59</v>
      </c>
    </row>
    <row r="209" spans="1:11" x14ac:dyDescent="0.3">
      <c r="A209" t="s">
        <v>374</v>
      </c>
      <c r="C209" t="s">
        <v>375</v>
      </c>
      <c r="D209">
        <v>20</v>
      </c>
      <c r="E209">
        <v>6</v>
      </c>
      <c r="F209">
        <v>225</v>
      </c>
      <c r="G209">
        <v>100</v>
      </c>
      <c r="H209">
        <v>3651</v>
      </c>
      <c r="I209">
        <v>17.7</v>
      </c>
      <c r="J209">
        <v>76</v>
      </c>
      <c r="K209" t="s">
        <v>17</v>
      </c>
    </row>
    <row r="210" spans="1:11" x14ac:dyDescent="0.3">
      <c r="A210" t="s">
        <v>376</v>
      </c>
      <c r="C210" t="s">
        <v>377</v>
      </c>
      <c r="D210">
        <v>18</v>
      </c>
      <c r="E210">
        <v>6</v>
      </c>
      <c r="F210">
        <v>250</v>
      </c>
      <c r="G210">
        <v>78</v>
      </c>
      <c r="H210">
        <v>3574</v>
      </c>
      <c r="I210">
        <v>21</v>
      </c>
      <c r="J210">
        <v>76</v>
      </c>
      <c r="K210" t="s">
        <v>17</v>
      </c>
    </row>
    <row r="211" spans="1:11" x14ac:dyDescent="0.3">
      <c r="A211" t="s">
        <v>378</v>
      </c>
      <c r="C211" t="s">
        <v>379</v>
      </c>
      <c r="D211">
        <v>18.5</v>
      </c>
      <c r="E211">
        <v>6</v>
      </c>
      <c r="F211">
        <v>250</v>
      </c>
      <c r="G211">
        <v>110</v>
      </c>
      <c r="H211">
        <v>3645</v>
      </c>
      <c r="I211">
        <v>16.2</v>
      </c>
      <c r="J211">
        <v>76</v>
      </c>
      <c r="K211" t="s">
        <v>17</v>
      </c>
    </row>
    <row r="212" spans="1:11" x14ac:dyDescent="0.3">
      <c r="A212" t="s">
        <v>380</v>
      </c>
      <c r="C212" t="s">
        <v>381</v>
      </c>
      <c r="D212">
        <v>17.5</v>
      </c>
      <c r="E212">
        <v>6</v>
      </c>
      <c r="F212">
        <v>258</v>
      </c>
      <c r="G212">
        <v>95</v>
      </c>
      <c r="H212">
        <v>3193</v>
      </c>
      <c r="I212">
        <v>17.8</v>
      </c>
      <c r="J212">
        <v>76</v>
      </c>
      <c r="K212" t="s">
        <v>17</v>
      </c>
    </row>
    <row r="213" spans="1:11" x14ac:dyDescent="0.3">
      <c r="A213" t="s">
        <v>382</v>
      </c>
      <c r="C213" t="s">
        <v>340</v>
      </c>
      <c r="D213">
        <v>29.5</v>
      </c>
      <c r="E213">
        <v>4</v>
      </c>
      <c r="F213">
        <v>97</v>
      </c>
      <c r="G213">
        <v>71</v>
      </c>
      <c r="H213">
        <v>1825</v>
      </c>
      <c r="I213">
        <v>12.2</v>
      </c>
      <c r="J213">
        <v>76</v>
      </c>
      <c r="K213" t="s">
        <v>38</v>
      </c>
    </row>
    <row r="214" spans="1:11" x14ac:dyDescent="0.3">
      <c r="A214" t="s">
        <v>383</v>
      </c>
      <c r="C214" t="s">
        <v>384</v>
      </c>
      <c r="D214">
        <v>32</v>
      </c>
      <c r="E214">
        <v>4</v>
      </c>
      <c r="F214">
        <v>85</v>
      </c>
      <c r="G214">
        <v>70</v>
      </c>
      <c r="H214">
        <v>1990</v>
      </c>
      <c r="I214">
        <v>17</v>
      </c>
      <c r="J214">
        <v>76</v>
      </c>
      <c r="K214" t="s">
        <v>59</v>
      </c>
    </row>
    <row r="215" spans="1:11" x14ac:dyDescent="0.3">
      <c r="A215" t="s">
        <v>385</v>
      </c>
      <c r="C215" t="s">
        <v>92</v>
      </c>
      <c r="D215">
        <v>28</v>
      </c>
      <c r="E215">
        <v>4</v>
      </c>
      <c r="F215">
        <v>97</v>
      </c>
      <c r="G215">
        <v>75</v>
      </c>
      <c r="H215">
        <v>2155</v>
      </c>
      <c r="I215">
        <v>16.399999999999999</v>
      </c>
      <c r="J215">
        <v>76</v>
      </c>
      <c r="K215" t="s">
        <v>59</v>
      </c>
    </row>
    <row r="216" spans="1:11" x14ac:dyDescent="0.3">
      <c r="A216" t="s">
        <v>386</v>
      </c>
      <c r="C216" t="s">
        <v>94</v>
      </c>
      <c r="D216">
        <v>26.5</v>
      </c>
      <c r="E216">
        <v>4</v>
      </c>
      <c r="F216">
        <v>140</v>
      </c>
      <c r="G216">
        <v>72</v>
      </c>
      <c r="H216">
        <v>2565</v>
      </c>
      <c r="I216">
        <v>13.6</v>
      </c>
      <c r="J216">
        <v>76</v>
      </c>
      <c r="K216" t="s">
        <v>17</v>
      </c>
    </row>
    <row r="217" spans="1:11" x14ac:dyDescent="0.3">
      <c r="A217" t="s">
        <v>387</v>
      </c>
      <c r="C217" t="s">
        <v>388</v>
      </c>
      <c r="D217">
        <v>20</v>
      </c>
      <c r="E217">
        <v>4</v>
      </c>
      <c r="F217">
        <v>130</v>
      </c>
      <c r="G217">
        <v>102</v>
      </c>
      <c r="H217">
        <v>3150</v>
      </c>
      <c r="I217">
        <v>15.7</v>
      </c>
      <c r="J217">
        <v>76</v>
      </c>
      <c r="K217" t="s">
        <v>38</v>
      </c>
    </row>
    <row r="218" spans="1:11" x14ac:dyDescent="0.3">
      <c r="A218" t="s">
        <v>389</v>
      </c>
      <c r="C218" t="s">
        <v>390</v>
      </c>
      <c r="D218">
        <v>13</v>
      </c>
      <c r="E218">
        <v>8</v>
      </c>
      <c r="F218">
        <v>318</v>
      </c>
      <c r="G218">
        <v>150</v>
      </c>
      <c r="H218">
        <v>3940</v>
      </c>
      <c r="I218">
        <v>13.2</v>
      </c>
      <c r="J218">
        <v>76</v>
      </c>
      <c r="K218" t="s">
        <v>17</v>
      </c>
    </row>
    <row r="219" spans="1:11" x14ac:dyDescent="0.3">
      <c r="A219" t="s">
        <v>391</v>
      </c>
      <c r="C219" t="s">
        <v>71</v>
      </c>
      <c r="D219">
        <v>19</v>
      </c>
      <c r="E219">
        <v>4</v>
      </c>
      <c r="F219">
        <v>120</v>
      </c>
      <c r="G219">
        <v>88</v>
      </c>
      <c r="H219">
        <v>3270</v>
      </c>
      <c r="I219">
        <v>21.9</v>
      </c>
      <c r="J219">
        <v>76</v>
      </c>
      <c r="K219" t="s">
        <v>38</v>
      </c>
    </row>
    <row r="220" spans="1:11" x14ac:dyDescent="0.3">
      <c r="A220" t="s">
        <v>392</v>
      </c>
      <c r="C220" t="s">
        <v>261</v>
      </c>
      <c r="D220">
        <v>19</v>
      </c>
      <c r="E220">
        <v>6</v>
      </c>
      <c r="F220">
        <v>156</v>
      </c>
      <c r="G220">
        <v>108</v>
      </c>
      <c r="H220">
        <v>2930</v>
      </c>
      <c r="I220">
        <v>15.5</v>
      </c>
      <c r="J220">
        <v>76</v>
      </c>
      <c r="K220" t="s">
        <v>59</v>
      </c>
    </row>
    <row r="221" spans="1:11" x14ac:dyDescent="0.3">
      <c r="A221" t="s">
        <v>393</v>
      </c>
      <c r="C221" t="s">
        <v>394</v>
      </c>
      <c r="D221">
        <v>16.5</v>
      </c>
      <c r="E221">
        <v>6</v>
      </c>
      <c r="F221">
        <v>168</v>
      </c>
      <c r="G221">
        <v>120</v>
      </c>
      <c r="H221">
        <v>3820</v>
      </c>
      <c r="I221">
        <v>16.7</v>
      </c>
      <c r="J221">
        <v>76</v>
      </c>
      <c r="K221" t="s">
        <v>38</v>
      </c>
    </row>
    <row r="222" spans="1:11" x14ac:dyDescent="0.3">
      <c r="A222" t="s">
        <v>395</v>
      </c>
      <c r="C222" t="s">
        <v>396</v>
      </c>
      <c r="D222">
        <v>16.5</v>
      </c>
      <c r="E222">
        <v>8</v>
      </c>
      <c r="F222">
        <v>350</v>
      </c>
      <c r="G222">
        <v>180</v>
      </c>
      <c r="H222">
        <v>4380</v>
      </c>
      <c r="I222">
        <v>12.1</v>
      </c>
      <c r="J222">
        <v>76</v>
      </c>
      <c r="K222" t="s">
        <v>17</v>
      </c>
    </row>
    <row r="223" spans="1:11" x14ac:dyDescent="0.3">
      <c r="A223" t="s">
        <v>397</v>
      </c>
      <c r="C223" t="s">
        <v>398</v>
      </c>
      <c r="D223">
        <v>13</v>
      </c>
      <c r="E223">
        <v>8</v>
      </c>
      <c r="F223">
        <v>350</v>
      </c>
      <c r="G223">
        <v>145</v>
      </c>
      <c r="H223">
        <v>4055</v>
      </c>
      <c r="I223">
        <v>12</v>
      </c>
      <c r="J223">
        <v>76</v>
      </c>
      <c r="K223" t="s">
        <v>17</v>
      </c>
    </row>
    <row r="224" spans="1:11" x14ac:dyDescent="0.3">
      <c r="A224" t="s">
        <v>399</v>
      </c>
      <c r="C224" t="s">
        <v>400</v>
      </c>
      <c r="D224">
        <v>13</v>
      </c>
      <c r="E224">
        <v>8</v>
      </c>
      <c r="F224">
        <v>302</v>
      </c>
      <c r="G224">
        <v>130</v>
      </c>
      <c r="H224">
        <v>3870</v>
      </c>
      <c r="I224">
        <v>15</v>
      </c>
      <c r="J224">
        <v>76</v>
      </c>
      <c r="K224" t="s">
        <v>17</v>
      </c>
    </row>
    <row r="225" spans="1:11" x14ac:dyDescent="0.3">
      <c r="A225" t="s">
        <v>401</v>
      </c>
      <c r="C225" t="s">
        <v>402</v>
      </c>
      <c r="D225">
        <v>13</v>
      </c>
      <c r="E225">
        <v>8</v>
      </c>
      <c r="F225">
        <v>318</v>
      </c>
      <c r="G225">
        <v>150</v>
      </c>
      <c r="H225">
        <v>3755</v>
      </c>
      <c r="I225">
        <v>14</v>
      </c>
      <c r="J225">
        <v>76</v>
      </c>
      <c r="K225" t="s">
        <v>17</v>
      </c>
    </row>
    <row r="226" spans="1:11" x14ac:dyDescent="0.3">
      <c r="A226" t="s">
        <v>403</v>
      </c>
      <c r="C226" t="s">
        <v>404</v>
      </c>
      <c r="D226">
        <v>31.5</v>
      </c>
      <c r="E226">
        <v>4</v>
      </c>
      <c r="F226">
        <v>98</v>
      </c>
      <c r="G226">
        <v>68</v>
      </c>
      <c r="H226">
        <v>2045</v>
      </c>
      <c r="I226">
        <v>18.5</v>
      </c>
      <c r="J226">
        <v>77</v>
      </c>
      <c r="K226" t="s">
        <v>59</v>
      </c>
    </row>
    <row r="227" spans="1:11" x14ac:dyDescent="0.3">
      <c r="A227" t="s">
        <v>405</v>
      </c>
      <c r="C227" t="s">
        <v>406</v>
      </c>
      <c r="D227">
        <v>30</v>
      </c>
      <c r="E227">
        <v>4</v>
      </c>
      <c r="F227">
        <v>111</v>
      </c>
      <c r="G227">
        <v>80</v>
      </c>
      <c r="H227">
        <v>2155</v>
      </c>
      <c r="I227">
        <v>14.8</v>
      </c>
      <c r="J227">
        <v>77</v>
      </c>
      <c r="K227" t="s">
        <v>17</v>
      </c>
    </row>
    <row r="228" spans="1:11" x14ac:dyDescent="0.3">
      <c r="A228" t="s">
        <v>407</v>
      </c>
      <c r="C228" t="s">
        <v>408</v>
      </c>
      <c r="D228">
        <v>36</v>
      </c>
      <c r="E228">
        <v>4</v>
      </c>
      <c r="F228">
        <v>79</v>
      </c>
      <c r="G228">
        <v>58</v>
      </c>
      <c r="H228">
        <v>1825</v>
      </c>
      <c r="I228">
        <v>18.600000000000001</v>
      </c>
      <c r="J228">
        <v>77</v>
      </c>
      <c r="K228" t="s">
        <v>38</v>
      </c>
    </row>
    <row r="229" spans="1:11" x14ac:dyDescent="0.3">
      <c r="A229" t="s">
        <v>409</v>
      </c>
      <c r="C229" t="s">
        <v>410</v>
      </c>
      <c r="D229">
        <v>25.5</v>
      </c>
      <c r="E229">
        <v>4</v>
      </c>
      <c r="F229">
        <v>122</v>
      </c>
      <c r="G229">
        <v>96</v>
      </c>
      <c r="H229">
        <v>2300</v>
      </c>
      <c r="I229">
        <v>15.5</v>
      </c>
      <c r="J229">
        <v>77</v>
      </c>
      <c r="K229" t="s">
        <v>17</v>
      </c>
    </row>
    <row r="230" spans="1:11" x14ac:dyDescent="0.3">
      <c r="A230" t="s">
        <v>411</v>
      </c>
      <c r="C230" t="s">
        <v>412</v>
      </c>
      <c r="D230">
        <v>33.5</v>
      </c>
      <c r="E230">
        <v>4</v>
      </c>
      <c r="F230">
        <v>85</v>
      </c>
      <c r="G230">
        <v>70</v>
      </c>
      <c r="H230">
        <v>1945</v>
      </c>
      <c r="I230">
        <v>16.8</v>
      </c>
      <c r="J230">
        <v>77</v>
      </c>
      <c r="K230" t="s">
        <v>59</v>
      </c>
    </row>
    <row r="231" spans="1:11" x14ac:dyDescent="0.3">
      <c r="A231" t="s">
        <v>413</v>
      </c>
      <c r="C231" t="s">
        <v>204</v>
      </c>
      <c r="D231">
        <v>17.5</v>
      </c>
      <c r="E231">
        <v>8</v>
      </c>
      <c r="F231">
        <v>305</v>
      </c>
      <c r="G231">
        <v>145</v>
      </c>
      <c r="H231">
        <v>3880</v>
      </c>
      <c r="I231">
        <v>12.5</v>
      </c>
      <c r="J231">
        <v>77</v>
      </c>
      <c r="K231" t="s">
        <v>17</v>
      </c>
    </row>
    <row r="232" spans="1:11" x14ac:dyDescent="0.3">
      <c r="A232" t="s">
        <v>414</v>
      </c>
      <c r="C232" t="s">
        <v>415</v>
      </c>
      <c r="D232">
        <v>17</v>
      </c>
      <c r="E232">
        <v>8</v>
      </c>
      <c r="F232">
        <v>260</v>
      </c>
      <c r="G232">
        <v>110</v>
      </c>
      <c r="H232">
        <v>4060</v>
      </c>
      <c r="I232">
        <v>19</v>
      </c>
      <c r="J232">
        <v>77</v>
      </c>
      <c r="K232" t="s">
        <v>17</v>
      </c>
    </row>
    <row r="233" spans="1:11" x14ac:dyDescent="0.3">
      <c r="A233" t="s">
        <v>416</v>
      </c>
      <c r="C233" t="s">
        <v>417</v>
      </c>
      <c r="D233">
        <v>15.5</v>
      </c>
      <c r="E233">
        <v>8</v>
      </c>
      <c r="F233">
        <v>318</v>
      </c>
      <c r="G233">
        <v>145</v>
      </c>
      <c r="H233">
        <v>4140</v>
      </c>
      <c r="I233">
        <v>13.7</v>
      </c>
      <c r="J233">
        <v>77</v>
      </c>
      <c r="K233" t="s">
        <v>17</v>
      </c>
    </row>
    <row r="234" spans="1:11" x14ac:dyDescent="0.3">
      <c r="A234" t="s">
        <v>418</v>
      </c>
      <c r="C234" t="s">
        <v>419</v>
      </c>
      <c r="D234">
        <v>15</v>
      </c>
      <c r="E234">
        <v>8</v>
      </c>
      <c r="F234">
        <v>302</v>
      </c>
      <c r="G234">
        <v>130</v>
      </c>
      <c r="H234">
        <v>4295</v>
      </c>
      <c r="I234">
        <v>14.9</v>
      </c>
      <c r="J234">
        <v>77</v>
      </c>
      <c r="K234" t="s">
        <v>17</v>
      </c>
    </row>
    <row r="235" spans="1:11" x14ac:dyDescent="0.3">
      <c r="A235" t="s">
        <v>420</v>
      </c>
      <c r="C235" t="s">
        <v>421</v>
      </c>
      <c r="D235">
        <v>17.5</v>
      </c>
      <c r="E235">
        <v>6</v>
      </c>
      <c r="F235">
        <v>250</v>
      </c>
      <c r="G235">
        <v>110</v>
      </c>
      <c r="H235">
        <v>3520</v>
      </c>
      <c r="I235">
        <v>16.399999999999999</v>
      </c>
      <c r="J235">
        <v>77</v>
      </c>
      <c r="K235" t="s">
        <v>17</v>
      </c>
    </row>
    <row r="236" spans="1:11" x14ac:dyDescent="0.3">
      <c r="A236" t="s">
        <v>422</v>
      </c>
      <c r="C236" t="s">
        <v>423</v>
      </c>
      <c r="D236">
        <v>20.5</v>
      </c>
      <c r="E236">
        <v>6</v>
      </c>
      <c r="F236">
        <v>231</v>
      </c>
      <c r="G236">
        <v>105</v>
      </c>
      <c r="H236">
        <v>3425</v>
      </c>
      <c r="I236">
        <v>16.899999999999999</v>
      </c>
      <c r="J236">
        <v>77</v>
      </c>
      <c r="K236" t="s">
        <v>17</v>
      </c>
    </row>
    <row r="237" spans="1:11" x14ac:dyDescent="0.3">
      <c r="A237" t="s">
        <v>424</v>
      </c>
      <c r="C237" t="s">
        <v>425</v>
      </c>
      <c r="D237">
        <v>19</v>
      </c>
      <c r="E237">
        <v>6</v>
      </c>
      <c r="F237">
        <v>225</v>
      </c>
      <c r="G237">
        <v>100</v>
      </c>
      <c r="H237">
        <v>3630</v>
      </c>
      <c r="I237">
        <v>17.7</v>
      </c>
      <c r="J237">
        <v>77</v>
      </c>
      <c r="K237" t="s">
        <v>17</v>
      </c>
    </row>
    <row r="238" spans="1:11" x14ac:dyDescent="0.3">
      <c r="A238" t="s">
        <v>426</v>
      </c>
      <c r="C238" t="s">
        <v>427</v>
      </c>
      <c r="D238">
        <v>18.5</v>
      </c>
      <c r="E238">
        <v>6</v>
      </c>
      <c r="F238">
        <v>250</v>
      </c>
      <c r="G238">
        <v>98</v>
      </c>
      <c r="H238">
        <v>3525</v>
      </c>
      <c r="I238">
        <v>19</v>
      </c>
      <c r="J238">
        <v>77</v>
      </c>
      <c r="K238" t="s">
        <v>17</v>
      </c>
    </row>
    <row r="239" spans="1:11" x14ac:dyDescent="0.3">
      <c r="A239" t="s">
        <v>428</v>
      </c>
      <c r="C239" t="s">
        <v>429</v>
      </c>
      <c r="D239">
        <v>16</v>
      </c>
      <c r="E239">
        <v>8</v>
      </c>
      <c r="F239">
        <v>400</v>
      </c>
      <c r="G239">
        <v>180</v>
      </c>
      <c r="H239">
        <v>4220</v>
      </c>
      <c r="I239">
        <v>11.1</v>
      </c>
      <c r="J239">
        <v>77</v>
      </c>
      <c r="K239" t="s">
        <v>17</v>
      </c>
    </row>
    <row r="240" spans="1:11" x14ac:dyDescent="0.3">
      <c r="A240" t="s">
        <v>430</v>
      </c>
      <c r="C240" t="s">
        <v>431</v>
      </c>
      <c r="D240">
        <v>15.5</v>
      </c>
      <c r="E240">
        <v>8</v>
      </c>
      <c r="F240">
        <v>350</v>
      </c>
      <c r="G240">
        <v>170</v>
      </c>
      <c r="H240">
        <v>4165</v>
      </c>
      <c r="I240">
        <v>11.4</v>
      </c>
      <c r="J240">
        <v>77</v>
      </c>
      <c r="K240" t="s">
        <v>17</v>
      </c>
    </row>
    <row r="241" spans="1:11" x14ac:dyDescent="0.3">
      <c r="A241" t="s">
        <v>432</v>
      </c>
      <c r="C241" t="s">
        <v>433</v>
      </c>
      <c r="D241">
        <v>15.5</v>
      </c>
      <c r="E241">
        <v>8</v>
      </c>
      <c r="F241">
        <v>400</v>
      </c>
      <c r="G241">
        <v>190</v>
      </c>
      <c r="H241">
        <v>4325</v>
      </c>
      <c r="I241">
        <v>12.2</v>
      </c>
      <c r="J241">
        <v>77</v>
      </c>
      <c r="K241" t="s">
        <v>17</v>
      </c>
    </row>
    <row r="242" spans="1:11" x14ac:dyDescent="0.3">
      <c r="A242" t="s">
        <v>434</v>
      </c>
      <c r="C242" t="s">
        <v>435</v>
      </c>
      <c r="D242">
        <v>16</v>
      </c>
      <c r="E242">
        <v>8</v>
      </c>
      <c r="F242">
        <v>351</v>
      </c>
      <c r="G242">
        <v>149</v>
      </c>
      <c r="H242">
        <v>4335</v>
      </c>
      <c r="I242">
        <v>14.5</v>
      </c>
      <c r="J242">
        <v>77</v>
      </c>
      <c r="K242" t="s">
        <v>17</v>
      </c>
    </row>
    <row r="243" spans="1:11" x14ac:dyDescent="0.3">
      <c r="A243" t="s">
        <v>436</v>
      </c>
      <c r="C243" t="s">
        <v>437</v>
      </c>
      <c r="D243">
        <v>29</v>
      </c>
      <c r="E243">
        <v>4</v>
      </c>
      <c r="F243">
        <v>97</v>
      </c>
      <c r="G243">
        <v>78</v>
      </c>
      <c r="H243">
        <v>1940</v>
      </c>
      <c r="I243">
        <v>14.5</v>
      </c>
      <c r="J243">
        <v>77</v>
      </c>
      <c r="K243" t="s">
        <v>38</v>
      </c>
    </row>
    <row r="244" spans="1:11" x14ac:dyDescent="0.3">
      <c r="A244" t="s">
        <v>438</v>
      </c>
      <c r="C244" t="s">
        <v>439</v>
      </c>
      <c r="D244">
        <v>24.5</v>
      </c>
      <c r="E244">
        <v>4</v>
      </c>
      <c r="F244">
        <v>151</v>
      </c>
      <c r="G244">
        <v>88</v>
      </c>
      <c r="H244">
        <v>2740</v>
      </c>
      <c r="I244">
        <v>16</v>
      </c>
      <c r="J244">
        <v>77</v>
      </c>
      <c r="K244" t="s">
        <v>17</v>
      </c>
    </row>
    <row r="245" spans="1:11" x14ac:dyDescent="0.3">
      <c r="A245" t="s">
        <v>440</v>
      </c>
      <c r="C245" t="s">
        <v>441</v>
      </c>
      <c r="D245">
        <v>26</v>
      </c>
      <c r="E245">
        <v>4</v>
      </c>
      <c r="F245">
        <v>97</v>
      </c>
      <c r="G245">
        <v>75</v>
      </c>
      <c r="H245">
        <v>2265</v>
      </c>
      <c r="I245">
        <v>18.2</v>
      </c>
      <c r="J245">
        <v>77</v>
      </c>
      <c r="K245" t="s">
        <v>59</v>
      </c>
    </row>
    <row r="246" spans="1:11" x14ac:dyDescent="0.3">
      <c r="A246" t="s">
        <v>442</v>
      </c>
      <c r="C246" t="s">
        <v>443</v>
      </c>
      <c r="D246">
        <v>25.5</v>
      </c>
      <c r="E246">
        <v>4</v>
      </c>
      <c r="F246">
        <v>140</v>
      </c>
      <c r="G246">
        <v>89</v>
      </c>
      <c r="H246">
        <v>2755</v>
      </c>
      <c r="I246">
        <v>15.8</v>
      </c>
      <c r="J246">
        <v>77</v>
      </c>
      <c r="K246" t="s">
        <v>17</v>
      </c>
    </row>
    <row r="247" spans="1:11" x14ac:dyDescent="0.3">
      <c r="A247" t="s">
        <v>444</v>
      </c>
      <c r="C247" t="s">
        <v>369</v>
      </c>
      <c r="D247">
        <v>30.5</v>
      </c>
      <c r="E247">
        <v>4</v>
      </c>
      <c r="F247">
        <v>98</v>
      </c>
      <c r="G247">
        <v>63</v>
      </c>
      <c r="H247">
        <v>2051</v>
      </c>
      <c r="I247">
        <v>17</v>
      </c>
      <c r="J247">
        <v>77</v>
      </c>
      <c r="K247" t="s">
        <v>17</v>
      </c>
    </row>
    <row r="248" spans="1:11" x14ac:dyDescent="0.3">
      <c r="A248" t="s">
        <v>445</v>
      </c>
      <c r="C248" t="s">
        <v>446</v>
      </c>
      <c r="D248">
        <v>33.5</v>
      </c>
      <c r="E248">
        <v>4</v>
      </c>
      <c r="F248">
        <v>98</v>
      </c>
      <c r="G248">
        <v>83</v>
      </c>
      <c r="H248">
        <v>2075</v>
      </c>
      <c r="I248">
        <v>15.9</v>
      </c>
      <c r="J248">
        <v>77</v>
      </c>
      <c r="K248" t="s">
        <v>17</v>
      </c>
    </row>
    <row r="249" spans="1:11" x14ac:dyDescent="0.3">
      <c r="A249" t="s">
        <v>447</v>
      </c>
      <c r="C249" t="s">
        <v>448</v>
      </c>
      <c r="D249">
        <v>30</v>
      </c>
      <c r="E249">
        <v>4</v>
      </c>
      <c r="F249">
        <v>97</v>
      </c>
      <c r="G249">
        <v>67</v>
      </c>
      <c r="H249">
        <v>1985</v>
      </c>
      <c r="I249">
        <v>16.399999999999999</v>
      </c>
      <c r="J249">
        <v>77</v>
      </c>
      <c r="K249" t="s">
        <v>59</v>
      </c>
    </row>
    <row r="250" spans="1:11" x14ac:dyDescent="0.3">
      <c r="A250" t="s">
        <v>449</v>
      </c>
      <c r="C250" t="s">
        <v>289</v>
      </c>
      <c r="D250">
        <v>30.5</v>
      </c>
      <c r="E250">
        <v>4</v>
      </c>
      <c r="F250">
        <v>97</v>
      </c>
      <c r="G250">
        <v>78</v>
      </c>
      <c r="H250">
        <v>2190</v>
      </c>
      <c r="I250">
        <v>14.1</v>
      </c>
      <c r="J250">
        <v>77</v>
      </c>
      <c r="K250" t="s">
        <v>38</v>
      </c>
    </row>
    <row r="251" spans="1:11" x14ac:dyDescent="0.3">
      <c r="A251" t="s">
        <v>450</v>
      </c>
      <c r="C251" t="s">
        <v>451</v>
      </c>
      <c r="D251">
        <v>22</v>
      </c>
      <c r="E251">
        <v>6</v>
      </c>
      <c r="F251">
        <v>146</v>
      </c>
      <c r="G251">
        <v>97</v>
      </c>
      <c r="H251">
        <v>2815</v>
      </c>
      <c r="I251">
        <v>14.5</v>
      </c>
      <c r="J251">
        <v>77</v>
      </c>
      <c r="K251" t="s">
        <v>59</v>
      </c>
    </row>
    <row r="252" spans="1:11" x14ac:dyDescent="0.3">
      <c r="A252" t="s">
        <v>452</v>
      </c>
      <c r="C252" t="s">
        <v>453</v>
      </c>
      <c r="D252">
        <v>21.5</v>
      </c>
      <c r="E252">
        <v>4</v>
      </c>
      <c r="F252">
        <v>121</v>
      </c>
      <c r="G252">
        <v>110</v>
      </c>
      <c r="H252">
        <v>2600</v>
      </c>
      <c r="I252">
        <v>12.8</v>
      </c>
      <c r="J252">
        <v>77</v>
      </c>
      <c r="K252" t="s">
        <v>38</v>
      </c>
    </row>
    <row r="253" spans="1:11" x14ac:dyDescent="0.3">
      <c r="A253" t="s">
        <v>454</v>
      </c>
      <c r="C253" t="s">
        <v>455</v>
      </c>
      <c r="D253">
        <v>21.5</v>
      </c>
      <c r="E253">
        <v>3</v>
      </c>
      <c r="F253">
        <v>80</v>
      </c>
      <c r="G253">
        <v>110</v>
      </c>
      <c r="H253">
        <v>2720</v>
      </c>
      <c r="I253">
        <v>13.5</v>
      </c>
      <c r="J253">
        <v>77</v>
      </c>
      <c r="K253" t="s">
        <v>59</v>
      </c>
    </row>
    <row r="254" spans="1:11" x14ac:dyDescent="0.3">
      <c r="A254" t="s">
        <v>456</v>
      </c>
      <c r="C254" t="s">
        <v>457</v>
      </c>
      <c r="D254">
        <v>43.1</v>
      </c>
      <c r="E254">
        <v>4</v>
      </c>
      <c r="F254">
        <v>90</v>
      </c>
      <c r="G254">
        <v>48</v>
      </c>
      <c r="H254">
        <v>1985</v>
      </c>
      <c r="I254">
        <v>21.5</v>
      </c>
      <c r="J254">
        <v>78</v>
      </c>
      <c r="K254" t="s">
        <v>38</v>
      </c>
    </row>
    <row r="255" spans="1:11" x14ac:dyDescent="0.3">
      <c r="A255" t="s">
        <v>458</v>
      </c>
      <c r="C255" t="s">
        <v>459</v>
      </c>
      <c r="D255">
        <v>36.1</v>
      </c>
      <c r="E255">
        <v>4</v>
      </c>
      <c r="F255">
        <v>98</v>
      </c>
      <c r="G255">
        <v>66</v>
      </c>
      <c r="H255">
        <v>1800</v>
      </c>
      <c r="I255">
        <v>14.4</v>
      </c>
      <c r="J255">
        <v>78</v>
      </c>
      <c r="K255" t="s">
        <v>17</v>
      </c>
    </row>
    <row r="256" spans="1:11" x14ac:dyDescent="0.3">
      <c r="A256" t="s">
        <v>460</v>
      </c>
      <c r="C256" t="s">
        <v>461</v>
      </c>
      <c r="D256">
        <v>32.799999999999997</v>
      </c>
      <c r="E256">
        <v>4</v>
      </c>
      <c r="F256">
        <v>78</v>
      </c>
      <c r="G256">
        <v>52</v>
      </c>
      <c r="H256">
        <v>1985</v>
      </c>
      <c r="I256">
        <v>19.399999999999999</v>
      </c>
      <c r="J256">
        <v>78</v>
      </c>
      <c r="K256" t="s">
        <v>59</v>
      </c>
    </row>
    <row r="257" spans="1:11" x14ac:dyDescent="0.3">
      <c r="A257" t="s">
        <v>462</v>
      </c>
      <c r="C257" t="s">
        <v>463</v>
      </c>
      <c r="D257">
        <v>39.4</v>
      </c>
      <c r="E257">
        <v>4</v>
      </c>
      <c r="F257">
        <v>85</v>
      </c>
      <c r="G257">
        <v>70</v>
      </c>
      <c r="H257">
        <v>2070</v>
      </c>
      <c r="I257">
        <v>18.600000000000001</v>
      </c>
      <c r="J257">
        <v>78</v>
      </c>
      <c r="K257" t="s">
        <v>59</v>
      </c>
    </row>
    <row r="258" spans="1:11" x14ac:dyDescent="0.3">
      <c r="A258" t="s">
        <v>464</v>
      </c>
      <c r="C258" t="s">
        <v>350</v>
      </c>
      <c r="D258">
        <v>36.1</v>
      </c>
      <c r="E258">
        <v>4</v>
      </c>
      <c r="F258">
        <v>91</v>
      </c>
      <c r="G258">
        <v>60</v>
      </c>
      <c r="H258">
        <v>1800</v>
      </c>
      <c r="I258">
        <v>16.399999999999999</v>
      </c>
      <c r="J258">
        <v>78</v>
      </c>
      <c r="K258" t="s">
        <v>59</v>
      </c>
    </row>
    <row r="259" spans="1:11" x14ac:dyDescent="0.3">
      <c r="A259" t="s">
        <v>465</v>
      </c>
      <c r="C259" t="s">
        <v>466</v>
      </c>
      <c r="D259">
        <v>19.899999999999999</v>
      </c>
      <c r="E259">
        <v>8</v>
      </c>
      <c r="F259">
        <v>260</v>
      </c>
      <c r="G259">
        <v>110</v>
      </c>
      <c r="H259">
        <v>3365</v>
      </c>
      <c r="I259">
        <v>15.5</v>
      </c>
      <c r="J259">
        <v>78</v>
      </c>
      <c r="K259" t="s">
        <v>17</v>
      </c>
    </row>
    <row r="260" spans="1:11" x14ac:dyDescent="0.3">
      <c r="A260" t="s">
        <v>467</v>
      </c>
      <c r="C260" t="s">
        <v>468</v>
      </c>
      <c r="D260">
        <v>19.399999999999999</v>
      </c>
      <c r="E260">
        <v>8</v>
      </c>
      <c r="F260">
        <v>318</v>
      </c>
      <c r="G260">
        <v>140</v>
      </c>
      <c r="H260">
        <v>3735</v>
      </c>
      <c r="I260">
        <v>13.2</v>
      </c>
      <c r="J260">
        <v>78</v>
      </c>
      <c r="K260" t="s">
        <v>17</v>
      </c>
    </row>
    <row r="261" spans="1:11" x14ac:dyDescent="0.3">
      <c r="A261" t="s">
        <v>469</v>
      </c>
      <c r="C261" t="s">
        <v>470</v>
      </c>
      <c r="D261">
        <v>20.2</v>
      </c>
      <c r="E261">
        <v>8</v>
      </c>
      <c r="F261">
        <v>302</v>
      </c>
      <c r="G261">
        <v>139</v>
      </c>
      <c r="H261">
        <v>3570</v>
      </c>
      <c r="I261">
        <v>12.8</v>
      </c>
      <c r="J261">
        <v>78</v>
      </c>
      <c r="K261" t="s">
        <v>17</v>
      </c>
    </row>
    <row r="262" spans="1:11" x14ac:dyDescent="0.3">
      <c r="A262" t="s">
        <v>471</v>
      </c>
      <c r="C262" t="s">
        <v>472</v>
      </c>
      <c r="D262">
        <v>19.2</v>
      </c>
      <c r="E262">
        <v>6</v>
      </c>
      <c r="F262">
        <v>231</v>
      </c>
      <c r="G262">
        <v>105</v>
      </c>
      <c r="H262">
        <v>3535</v>
      </c>
      <c r="I262">
        <v>19.2</v>
      </c>
      <c r="J262">
        <v>78</v>
      </c>
      <c r="K262" t="s">
        <v>17</v>
      </c>
    </row>
    <row r="263" spans="1:11" x14ac:dyDescent="0.3">
      <c r="A263" t="s">
        <v>473</v>
      </c>
      <c r="C263" t="s">
        <v>196</v>
      </c>
      <c r="D263">
        <v>20.5</v>
      </c>
      <c r="E263">
        <v>6</v>
      </c>
      <c r="F263">
        <v>200</v>
      </c>
      <c r="G263">
        <v>95</v>
      </c>
      <c r="H263">
        <v>3155</v>
      </c>
      <c r="I263">
        <v>18.2</v>
      </c>
      <c r="J263">
        <v>78</v>
      </c>
      <c r="K263" t="s">
        <v>17</v>
      </c>
    </row>
    <row r="264" spans="1:11" x14ac:dyDescent="0.3">
      <c r="A264" t="s">
        <v>474</v>
      </c>
      <c r="C264" t="s">
        <v>475</v>
      </c>
      <c r="D264">
        <v>20.2</v>
      </c>
      <c r="E264">
        <v>6</v>
      </c>
      <c r="F264">
        <v>200</v>
      </c>
      <c r="G264">
        <v>85</v>
      </c>
      <c r="H264">
        <v>2965</v>
      </c>
      <c r="I264">
        <v>15.8</v>
      </c>
      <c r="J264">
        <v>78</v>
      </c>
      <c r="K264" t="s">
        <v>17</v>
      </c>
    </row>
    <row r="265" spans="1:11" x14ac:dyDescent="0.3">
      <c r="A265" t="s">
        <v>476</v>
      </c>
      <c r="C265" t="s">
        <v>477</v>
      </c>
      <c r="D265">
        <v>25.1</v>
      </c>
      <c r="E265">
        <v>4</v>
      </c>
      <c r="F265">
        <v>140</v>
      </c>
      <c r="G265">
        <v>88</v>
      </c>
      <c r="H265">
        <v>2720</v>
      </c>
      <c r="I265">
        <v>15.4</v>
      </c>
      <c r="J265">
        <v>78</v>
      </c>
      <c r="K265" t="s">
        <v>17</v>
      </c>
    </row>
    <row r="266" spans="1:11" x14ac:dyDescent="0.3">
      <c r="A266" t="s">
        <v>478</v>
      </c>
      <c r="C266" t="s">
        <v>479</v>
      </c>
      <c r="D266">
        <v>20.5</v>
      </c>
      <c r="E266">
        <v>6</v>
      </c>
      <c r="F266">
        <v>225</v>
      </c>
      <c r="G266">
        <v>100</v>
      </c>
      <c r="H266">
        <v>3430</v>
      </c>
      <c r="I266">
        <v>17.2</v>
      </c>
      <c r="J266">
        <v>78</v>
      </c>
      <c r="K266" t="s">
        <v>17</v>
      </c>
    </row>
    <row r="267" spans="1:11" x14ac:dyDescent="0.3">
      <c r="A267" t="s">
        <v>480</v>
      </c>
      <c r="C267" t="s">
        <v>481</v>
      </c>
      <c r="D267">
        <v>19.399999999999999</v>
      </c>
      <c r="E267">
        <v>6</v>
      </c>
      <c r="F267">
        <v>232</v>
      </c>
      <c r="G267">
        <v>90</v>
      </c>
      <c r="H267">
        <v>3210</v>
      </c>
      <c r="I267">
        <v>17.2</v>
      </c>
      <c r="J267">
        <v>78</v>
      </c>
      <c r="K267" t="s">
        <v>17</v>
      </c>
    </row>
    <row r="268" spans="1:11" x14ac:dyDescent="0.3">
      <c r="A268" t="s">
        <v>482</v>
      </c>
      <c r="C268" t="s">
        <v>483</v>
      </c>
      <c r="D268">
        <v>20.6</v>
      </c>
      <c r="E268">
        <v>6</v>
      </c>
      <c r="F268">
        <v>231</v>
      </c>
      <c r="G268">
        <v>105</v>
      </c>
      <c r="H268">
        <v>3380</v>
      </c>
      <c r="I268">
        <v>15.8</v>
      </c>
      <c r="J268">
        <v>78</v>
      </c>
      <c r="K268" t="s">
        <v>17</v>
      </c>
    </row>
    <row r="269" spans="1:11" x14ac:dyDescent="0.3">
      <c r="A269" t="s">
        <v>484</v>
      </c>
      <c r="C269" t="s">
        <v>485</v>
      </c>
      <c r="D269">
        <v>20.8</v>
      </c>
      <c r="E269">
        <v>6</v>
      </c>
      <c r="F269">
        <v>200</v>
      </c>
      <c r="G269">
        <v>85</v>
      </c>
      <c r="H269">
        <v>3070</v>
      </c>
      <c r="I269">
        <v>16.7</v>
      </c>
      <c r="J269">
        <v>78</v>
      </c>
      <c r="K269" t="s">
        <v>17</v>
      </c>
    </row>
    <row r="270" spans="1:11" x14ac:dyDescent="0.3">
      <c r="A270" t="s">
        <v>486</v>
      </c>
      <c r="C270" t="s">
        <v>487</v>
      </c>
      <c r="D270">
        <v>18.600000000000001</v>
      </c>
      <c r="E270">
        <v>6</v>
      </c>
      <c r="F270">
        <v>225</v>
      </c>
      <c r="G270">
        <v>110</v>
      </c>
      <c r="H270">
        <v>3620</v>
      </c>
      <c r="I270">
        <v>18.7</v>
      </c>
      <c r="J270">
        <v>78</v>
      </c>
      <c r="K270" t="s">
        <v>17</v>
      </c>
    </row>
    <row r="271" spans="1:11" x14ac:dyDescent="0.3">
      <c r="A271" t="s">
        <v>488</v>
      </c>
      <c r="C271" t="s">
        <v>489</v>
      </c>
      <c r="D271">
        <v>18.100000000000001</v>
      </c>
      <c r="E271">
        <v>6</v>
      </c>
      <c r="F271">
        <v>258</v>
      </c>
      <c r="G271">
        <v>120</v>
      </c>
      <c r="H271">
        <v>3410</v>
      </c>
      <c r="I271">
        <v>15.1</v>
      </c>
      <c r="J271">
        <v>78</v>
      </c>
      <c r="K271" t="s">
        <v>17</v>
      </c>
    </row>
    <row r="272" spans="1:11" x14ac:dyDescent="0.3">
      <c r="A272" t="s">
        <v>490</v>
      </c>
      <c r="C272" t="s">
        <v>431</v>
      </c>
      <c r="D272">
        <v>19.2</v>
      </c>
      <c r="E272">
        <v>8</v>
      </c>
      <c r="F272">
        <v>305</v>
      </c>
      <c r="G272">
        <v>145</v>
      </c>
      <c r="H272">
        <v>3425</v>
      </c>
      <c r="I272">
        <v>13.2</v>
      </c>
      <c r="J272">
        <v>78</v>
      </c>
      <c r="K272" t="s">
        <v>17</v>
      </c>
    </row>
    <row r="273" spans="1:11" x14ac:dyDescent="0.3">
      <c r="A273" t="s">
        <v>491</v>
      </c>
      <c r="C273" t="s">
        <v>492</v>
      </c>
      <c r="D273">
        <v>17.7</v>
      </c>
      <c r="E273">
        <v>6</v>
      </c>
      <c r="F273">
        <v>231</v>
      </c>
      <c r="G273">
        <v>165</v>
      </c>
      <c r="H273">
        <v>3445</v>
      </c>
      <c r="I273">
        <v>13.4</v>
      </c>
      <c r="J273">
        <v>78</v>
      </c>
      <c r="K273" t="s">
        <v>17</v>
      </c>
    </row>
    <row r="274" spans="1:11" x14ac:dyDescent="0.3">
      <c r="A274" t="s">
        <v>493</v>
      </c>
      <c r="C274" t="s">
        <v>494</v>
      </c>
      <c r="D274">
        <v>18.100000000000001</v>
      </c>
      <c r="E274">
        <v>8</v>
      </c>
      <c r="F274">
        <v>302</v>
      </c>
      <c r="G274">
        <v>139</v>
      </c>
      <c r="H274">
        <v>3205</v>
      </c>
      <c r="I274">
        <v>11.2</v>
      </c>
      <c r="J274">
        <v>78</v>
      </c>
      <c r="K274" t="s">
        <v>17</v>
      </c>
    </row>
    <row r="275" spans="1:11" x14ac:dyDescent="0.3">
      <c r="A275" t="s">
        <v>495</v>
      </c>
      <c r="C275" t="s">
        <v>496</v>
      </c>
      <c r="D275">
        <v>17.5</v>
      </c>
      <c r="E275">
        <v>8</v>
      </c>
      <c r="F275">
        <v>318</v>
      </c>
      <c r="G275">
        <v>140</v>
      </c>
      <c r="H275">
        <v>4080</v>
      </c>
      <c r="I275">
        <v>13.7</v>
      </c>
      <c r="J275">
        <v>78</v>
      </c>
      <c r="K275" t="s">
        <v>17</v>
      </c>
    </row>
    <row r="276" spans="1:11" x14ac:dyDescent="0.3">
      <c r="A276" t="s">
        <v>497</v>
      </c>
      <c r="C276" t="s">
        <v>369</v>
      </c>
      <c r="D276">
        <v>30</v>
      </c>
      <c r="E276">
        <v>4</v>
      </c>
      <c r="F276">
        <v>98</v>
      </c>
      <c r="G276">
        <v>68</v>
      </c>
      <c r="H276">
        <v>2155</v>
      </c>
      <c r="I276">
        <v>16.5</v>
      </c>
      <c r="J276">
        <v>78</v>
      </c>
      <c r="K276" t="s">
        <v>17</v>
      </c>
    </row>
    <row r="277" spans="1:11" x14ac:dyDescent="0.3">
      <c r="A277" t="s">
        <v>498</v>
      </c>
      <c r="C277" t="s">
        <v>92</v>
      </c>
      <c r="D277">
        <v>27.5</v>
      </c>
      <c r="E277">
        <v>4</v>
      </c>
      <c r="F277">
        <v>134</v>
      </c>
      <c r="G277">
        <v>95</v>
      </c>
      <c r="H277">
        <v>2560</v>
      </c>
      <c r="I277">
        <v>14.2</v>
      </c>
      <c r="J277">
        <v>78</v>
      </c>
      <c r="K277" t="s">
        <v>59</v>
      </c>
    </row>
    <row r="278" spans="1:11" x14ac:dyDescent="0.3">
      <c r="A278" t="s">
        <v>499</v>
      </c>
      <c r="C278" t="s">
        <v>500</v>
      </c>
      <c r="D278">
        <v>27.2</v>
      </c>
      <c r="E278">
        <v>4</v>
      </c>
      <c r="F278">
        <v>119</v>
      </c>
      <c r="G278">
        <v>97</v>
      </c>
      <c r="H278">
        <v>2300</v>
      </c>
      <c r="I278">
        <v>14.7</v>
      </c>
      <c r="J278">
        <v>78</v>
      </c>
      <c r="K278" t="s">
        <v>59</v>
      </c>
    </row>
    <row r="279" spans="1:11" x14ac:dyDescent="0.3">
      <c r="A279" t="s">
        <v>501</v>
      </c>
      <c r="C279" t="s">
        <v>502</v>
      </c>
      <c r="D279">
        <v>30.9</v>
      </c>
      <c r="E279">
        <v>4</v>
      </c>
      <c r="F279">
        <v>105</v>
      </c>
      <c r="G279">
        <v>75</v>
      </c>
      <c r="H279">
        <v>2230</v>
      </c>
      <c r="I279">
        <v>14.5</v>
      </c>
      <c r="J279">
        <v>78</v>
      </c>
      <c r="K279" t="s">
        <v>17</v>
      </c>
    </row>
    <row r="280" spans="1:11" x14ac:dyDescent="0.3">
      <c r="A280" t="s">
        <v>503</v>
      </c>
      <c r="C280" t="s">
        <v>504</v>
      </c>
      <c r="D280">
        <v>21.1</v>
      </c>
      <c r="E280">
        <v>4</v>
      </c>
      <c r="F280">
        <v>134</v>
      </c>
      <c r="G280">
        <v>95</v>
      </c>
      <c r="H280">
        <v>2515</v>
      </c>
      <c r="I280">
        <v>14.8</v>
      </c>
      <c r="J280">
        <v>78</v>
      </c>
      <c r="K280" t="s">
        <v>59</v>
      </c>
    </row>
    <row r="281" spans="1:11" x14ac:dyDescent="0.3">
      <c r="A281" t="s">
        <v>505</v>
      </c>
      <c r="C281" t="s">
        <v>506</v>
      </c>
      <c r="D281">
        <v>23.2</v>
      </c>
      <c r="E281">
        <v>4</v>
      </c>
      <c r="F281">
        <v>156</v>
      </c>
      <c r="G281">
        <v>105</v>
      </c>
      <c r="H281">
        <v>2745</v>
      </c>
      <c r="I281">
        <v>16.7</v>
      </c>
      <c r="J281">
        <v>78</v>
      </c>
      <c r="K281" t="s">
        <v>17</v>
      </c>
    </row>
    <row r="282" spans="1:11" x14ac:dyDescent="0.3">
      <c r="A282" t="s">
        <v>507</v>
      </c>
      <c r="C282" t="s">
        <v>508</v>
      </c>
      <c r="D282">
        <v>23.8</v>
      </c>
      <c r="E282">
        <v>4</v>
      </c>
      <c r="F282">
        <v>151</v>
      </c>
      <c r="G282">
        <v>85</v>
      </c>
      <c r="H282">
        <v>2855</v>
      </c>
      <c r="I282">
        <v>17.600000000000001</v>
      </c>
      <c r="J282">
        <v>78</v>
      </c>
      <c r="K282" t="s">
        <v>17</v>
      </c>
    </row>
    <row r="283" spans="1:11" x14ac:dyDescent="0.3">
      <c r="A283" t="s">
        <v>509</v>
      </c>
      <c r="C283" t="s">
        <v>510</v>
      </c>
      <c r="D283">
        <v>23.9</v>
      </c>
      <c r="E283">
        <v>4</v>
      </c>
      <c r="F283">
        <v>119</v>
      </c>
      <c r="G283">
        <v>97</v>
      </c>
      <c r="H283">
        <v>2405</v>
      </c>
      <c r="I283">
        <v>14.9</v>
      </c>
      <c r="J283">
        <v>78</v>
      </c>
      <c r="K283" t="s">
        <v>59</v>
      </c>
    </row>
    <row r="284" spans="1:11" x14ac:dyDescent="0.3">
      <c r="A284" t="s">
        <v>511</v>
      </c>
      <c r="C284" t="s">
        <v>512</v>
      </c>
      <c r="D284">
        <v>20.3</v>
      </c>
      <c r="E284">
        <v>5</v>
      </c>
      <c r="F284">
        <v>131</v>
      </c>
      <c r="G284">
        <v>103</v>
      </c>
      <c r="H284">
        <v>2830</v>
      </c>
      <c r="I284">
        <v>15.9</v>
      </c>
      <c r="J284">
        <v>78</v>
      </c>
      <c r="K284" t="s">
        <v>38</v>
      </c>
    </row>
    <row r="285" spans="1:11" x14ac:dyDescent="0.3">
      <c r="A285" t="s">
        <v>513</v>
      </c>
      <c r="C285" t="s">
        <v>514</v>
      </c>
      <c r="D285">
        <v>17</v>
      </c>
      <c r="E285">
        <v>6</v>
      </c>
      <c r="F285">
        <v>163</v>
      </c>
      <c r="G285">
        <v>125</v>
      </c>
      <c r="H285">
        <v>3140</v>
      </c>
      <c r="I285">
        <v>13.6</v>
      </c>
      <c r="J285">
        <v>78</v>
      </c>
      <c r="K285" t="s">
        <v>38</v>
      </c>
    </row>
    <row r="286" spans="1:11" x14ac:dyDescent="0.3">
      <c r="A286" t="s">
        <v>515</v>
      </c>
      <c r="C286" t="s">
        <v>516</v>
      </c>
      <c r="D286">
        <v>21.6</v>
      </c>
      <c r="E286">
        <v>4</v>
      </c>
      <c r="F286">
        <v>121</v>
      </c>
      <c r="G286">
        <v>115</v>
      </c>
      <c r="H286">
        <v>2795</v>
      </c>
      <c r="I286">
        <v>15.7</v>
      </c>
      <c r="J286">
        <v>78</v>
      </c>
      <c r="K286" t="s">
        <v>38</v>
      </c>
    </row>
    <row r="287" spans="1:11" x14ac:dyDescent="0.3">
      <c r="A287" t="s">
        <v>517</v>
      </c>
      <c r="C287" t="s">
        <v>518</v>
      </c>
      <c r="D287">
        <v>16.2</v>
      </c>
      <c r="E287">
        <v>6</v>
      </c>
      <c r="F287">
        <v>163</v>
      </c>
      <c r="G287">
        <v>133</v>
      </c>
      <c r="H287">
        <v>3410</v>
      </c>
      <c r="I287">
        <v>15.8</v>
      </c>
      <c r="J287">
        <v>78</v>
      </c>
      <c r="K287" t="s">
        <v>38</v>
      </c>
    </row>
    <row r="288" spans="1:11" x14ac:dyDescent="0.3">
      <c r="A288" t="s">
        <v>519</v>
      </c>
      <c r="C288" t="s">
        <v>520</v>
      </c>
      <c r="D288">
        <v>31.5</v>
      </c>
      <c r="E288">
        <v>4</v>
      </c>
      <c r="F288">
        <v>89</v>
      </c>
      <c r="G288">
        <v>71</v>
      </c>
      <c r="H288">
        <v>1990</v>
      </c>
      <c r="I288">
        <v>14.9</v>
      </c>
      <c r="J288">
        <v>78</v>
      </c>
      <c r="K288" t="s">
        <v>38</v>
      </c>
    </row>
    <row r="289" spans="1:11" x14ac:dyDescent="0.3">
      <c r="A289" t="s">
        <v>521</v>
      </c>
      <c r="C289" t="s">
        <v>522</v>
      </c>
      <c r="D289">
        <v>29.5</v>
      </c>
      <c r="E289">
        <v>4</v>
      </c>
      <c r="F289">
        <v>98</v>
      </c>
      <c r="G289">
        <v>68</v>
      </c>
      <c r="H289">
        <v>2135</v>
      </c>
      <c r="I289">
        <v>16.600000000000001</v>
      </c>
      <c r="J289">
        <v>78</v>
      </c>
      <c r="K289" t="s">
        <v>59</v>
      </c>
    </row>
    <row r="290" spans="1:11" x14ac:dyDescent="0.3">
      <c r="A290" t="s">
        <v>523</v>
      </c>
      <c r="C290" t="s">
        <v>524</v>
      </c>
      <c r="D290">
        <v>21.5</v>
      </c>
      <c r="E290">
        <v>6</v>
      </c>
      <c r="F290">
        <v>231</v>
      </c>
      <c r="G290">
        <v>115</v>
      </c>
      <c r="H290">
        <v>3245</v>
      </c>
      <c r="I290">
        <v>15.4</v>
      </c>
      <c r="J290">
        <v>79</v>
      </c>
      <c r="K290" t="s">
        <v>17</v>
      </c>
    </row>
    <row r="291" spans="1:11" x14ac:dyDescent="0.3">
      <c r="A291" t="s">
        <v>525</v>
      </c>
      <c r="C291" t="s">
        <v>526</v>
      </c>
      <c r="D291">
        <v>19.8</v>
      </c>
      <c r="E291">
        <v>6</v>
      </c>
      <c r="F291">
        <v>200</v>
      </c>
      <c r="G291">
        <v>85</v>
      </c>
      <c r="H291">
        <v>2990</v>
      </c>
      <c r="I291">
        <v>18.2</v>
      </c>
      <c r="J291">
        <v>79</v>
      </c>
      <c r="K291" t="s">
        <v>17</v>
      </c>
    </row>
    <row r="292" spans="1:11" x14ac:dyDescent="0.3">
      <c r="A292" t="s">
        <v>527</v>
      </c>
      <c r="C292" t="s">
        <v>528</v>
      </c>
      <c r="D292">
        <v>22.3</v>
      </c>
      <c r="E292">
        <v>4</v>
      </c>
      <c r="F292">
        <v>140</v>
      </c>
      <c r="G292">
        <v>88</v>
      </c>
      <c r="H292">
        <v>2890</v>
      </c>
      <c r="I292">
        <v>17.3</v>
      </c>
      <c r="J292">
        <v>79</v>
      </c>
      <c r="K292" t="s">
        <v>17</v>
      </c>
    </row>
    <row r="293" spans="1:11" x14ac:dyDescent="0.3">
      <c r="A293" t="s">
        <v>529</v>
      </c>
      <c r="C293" t="s">
        <v>530</v>
      </c>
      <c r="D293">
        <v>20.2</v>
      </c>
      <c r="E293">
        <v>6</v>
      </c>
      <c r="F293">
        <v>232</v>
      </c>
      <c r="G293">
        <v>90</v>
      </c>
      <c r="H293">
        <v>3265</v>
      </c>
      <c r="I293">
        <v>18.2</v>
      </c>
      <c r="J293">
        <v>79</v>
      </c>
      <c r="K293" t="s">
        <v>17</v>
      </c>
    </row>
    <row r="294" spans="1:11" x14ac:dyDescent="0.3">
      <c r="A294" t="s">
        <v>531</v>
      </c>
      <c r="C294" t="s">
        <v>532</v>
      </c>
      <c r="D294">
        <v>20.6</v>
      </c>
      <c r="E294">
        <v>6</v>
      </c>
      <c r="F294">
        <v>225</v>
      </c>
      <c r="G294">
        <v>110</v>
      </c>
      <c r="H294">
        <v>3360</v>
      </c>
      <c r="I294">
        <v>16.600000000000001</v>
      </c>
      <c r="J294">
        <v>79</v>
      </c>
      <c r="K294" t="s">
        <v>17</v>
      </c>
    </row>
    <row r="295" spans="1:11" x14ac:dyDescent="0.3">
      <c r="A295" t="s">
        <v>533</v>
      </c>
      <c r="C295" t="s">
        <v>204</v>
      </c>
      <c r="D295">
        <v>17</v>
      </c>
      <c r="E295">
        <v>8</v>
      </c>
      <c r="F295">
        <v>305</v>
      </c>
      <c r="G295">
        <v>130</v>
      </c>
      <c r="H295">
        <v>3840</v>
      </c>
      <c r="I295">
        <v>15.4</v>
      </c>
      <c r="J295">
        <v>79</v>
      </c>
      <c r="K295" t="s">
        <v>17</v>
      </c>
    </row>
    <row r="296" spans="1:11" x14ac:dyDescent="0.3">
      <c r="A296" t="s">
        <v>534</v>
      </c>
      <c r="C296" t="s">
        <v>535</v>
      </c>
      <c r="D296">
        <v>17.600000000000001</v>
      </c>
      <c r="E296">
        <v>8</v>
      </c>
      <c r="F296">
        <v>302</v>
      </c>
      <c r="G296">
        <v>129</v>
      </c>
      <c r="H296">
        <v>3725</v>
      </c>
      <c r="I296">
        <v>13.4</v>
      </c>
      <c r="J296">
        <v>79</v>
      </c>
      <c r="K296" t="s">
        <v>17</v>
      </c>
    </row>
    <row r="297" spans="1:11" x14ac:dyDescent="0.3">
      <c r="A297" t="s">
        <v>536</v>
      </c>
      <c r="C297" t="s">
        <v>537</v>
      </c>
      <c r="D297">
        <v>16.5</v>
      </c>
      <c r="E297">
        <v>8</v>
      </c>
      <c r="F297">
        <v>351</v>
      </c>
      <c r="G297">
        <v>138</v>
      </c>
      <c r="H297">
        <v>3955</v>
      </c>
      <c r="I297">
        <v>13.2</v>
      </c>
      <c r="J297">
        <v>79</v>
      </c>
      <c r="K297" t="s">
        <v>17</v>
      </c>
    </row>
    <row r="298" spans="1:11" x14ac:dyDescent="0.3">
      <c r="A298" t="s">
        <v>538</v>
      </c>
      <c r="C298" t="s">
        <v>539</v>
      </c>
      <c r="D298">
        <v>18.2</v>
      </c>
      <c r="E298">
        <v>8</v>
      </c>
      <c r="F298">
        <v>318</v>
      </c>
      <c r="G298">
        <v>135</v>
      </c>
      <c r="H298">
        <v>3830</v>
      </c>
      <c r="I298">
        <v>15.2</v>
      </c>
      <c r="J298">
        <v>79</v>
      </c>
      <c r="K298" t="s">
        <v>17</v>
      </c>
    </row>
    <row r="299" spans="1:11" x14ac:dyDescent="0.3">
      <c r="A299" t="s">
        <v>540</v>
      </c>
      <c r="C299" t="s">
        <v>56</v>
      </c>
      <c r="D299">
        <v>16.899999999999999</v>
      </c>
      <c r="E299">
        <v>8</v>
      </c>
      <c r="F299">
        <v>350</v>
      </c>
      <c r="G299">
        <v>155</v>
      </c>
      <c r="H299">
        <v>4360</v>
      </c>
      <c r="I299">
        <v>14.9</v>
      </c>
      <c r="J299">
        <v>79</v>
      </c>
      <c r="K299" t="s">
        <v>17</v>
      </c>
    </row>
    <row r="300" spans="1:11" x14ac:dyDescent="0.3">
      <c r="A300" t="s">
        <v>541</v>
      </c>
      <c r="C300" t="s">
        <v>113</v>
      </c>
      <c r="D300">
        <v>15.5</v>
      </c>
      <c r="E300">
        <v>8</v>
      </c>
      <c r="F300">
        <v>351</v>
      </c>
      <c r="G300">
        <v>142</v>
      </c>
      <c r="H300">
        <v>4054</v>
      </c>
      <c r="I300">
        <v>14.3</v>
      </c>
      <c r="J300">
        <v>79</v>
      </c>
      <c r="K300" t="s">
        <v>17</v>
      </c>
    </row>
    <row r="301" spans="1:11" x14ac:dyDescent="0.3">
      <c r="A301" t="s">
        <v>542</v>
      </c>
      <c r="C301" t="s">
        <v>543</v>
      </c>
      <c r="D301">
        <v>19.2</v>
      </c>
      <c r="E301">
        <v>8</v>
      </c>
      <c r="F301">
        <v>267</v>
      </c>
      <c r="G301">
        <v>125</v>
      </c>
      <c r="H301">
        <v>3605</v>
      </c>
      <c r="I301">
        <v>15</v>
      </c>
      <c r="J301">
        <v>79</v>
      </c>
      <c r="K301" t="s">
        <v>17</v>
      </c>
    </row>
    <row r="302" spans="1:11" x14ac:dyDescent="0.3">
      <c r="A302" t="s">
        <v>544</v>
      </c>
      <c r="C302" t="s">
        <v>545</v>
      </c>
      <c r="D302">
        <v>18.5</v>
      </c>
      <c r="E302">
        <v>8</v>
      </c>
      <c r="F302">
        <v>360</v>
      </c>
      <c r="G302">
        <v>150</v>
      </c>
      <c r="H302">
        <v>3940</v>
      </c>
      <c r="I302">
        <v>13</v>
      </c>
      <c r="J302">
        <v>79</v>
      </c>
      <c r="K302" t="s">
        <v>17</v>
      </c>
    </row>
    <row r="303" spans="1:11" x14ac:dyDescent="0.3">
      <c r="A303" t="s">
        <v>546</v>
      </c>
      <c r="C303" t="s">
        <v>437</v>
      </c>
      <c r="D303">
        <v>31.9</v>
      </c>
      <c r="E303">
        <v>4</v>
      </c>
      <c r="F303">
        <v>89</v>
      </c>
      <c r="G303">
        <v>71</v>
      </c>
      <c r="H303">
        <v>1925</v>
      </c>
      <c r="I303">
        <v>14</v>
      </c>
      <c r="J303">
        <v>79</v>
      </c>
      <c r="K303" t="s">
        <v>38</v>
      </c>
    </row>
    <row r="304" spans="1:11" x14ac:dyDescent="0.3">
      <c r="A304" t="s">
        <v>547</v>
      </c>
      <c r="C304" t="s">
        <v>461</v>
      </c>
      <c r="D304">
        <v>34.1</v>
      </c>
      <c r="E304">
        <v>4</v>
      </c>
      <c r="F304">
        <v>86</v>
      </c>
      <c r="G304">
        <v>65</v>
      </c>
      <c r="H304">
        <v>1975</v>
      </c>
      <c r="I304">
        <v>15.2</v>
      </c>
      <c r="J304">
        <v>79</v>
      </c>
      <c r="K304" t="s">
        <v>59</v>
      </c>
    </row>
    <row r="305" spans="1:11" x14ac:dyDescent="0.3">
      <c r="A305" t="s">
        <v>548</v>
      </c>
      <c r="C305" t="s">
        <v>549</v>
      </c>
      <c r="D305">
        <v>35.700000000000003</v>
      </c>
      <c r="E305">
        <v>4</v>
      </c>
      <c r="F305">
        <v>98</v>
      </c>
      <c r="G305">
        <v>80</v>
      </c>
      <c r="H305">
        <v>1915</v>
      </c>
      <c r="I305">
        <v>14.4</v>
      </c>
      <c r="J305">
        <v>79</v>
      </c>
      <c r="K305" t="s">
        <v>17</v>
      </c>
    </row>
    <row r="306" spans="1:11" x14ac:dyDescent="0.3">
      <c r="A306" t="s">
        <v>550</v>
      </c>
      <c r="C306" t="s">
        <v>551</v>
      </c>
      <c r="D306">
        <v>27.4</v>
      </c>
      <c r="E306">
        <v>4</v>
      </c>
      <c r="F306">
        <v>121</v>
      </c>
      <c r="G306">
        <v>80</v>
      </c>
      <c r="H306">
        <v>2670</v>
      </c>
      <c r="I306">
        <v>15</v>
      </c>
      <c r="J306">
        <v>79</v>
      </c>
      <c r="K306" t="s">
        <v>17</v>
      </c>
    </row>
    <row r="307" spans="1:11" x14ac:dyDescent="0.3">
      <c r="A307" t="s">
        <v>552</v>
      </c>
      <c r="C307" t="s">
        <v>553</v>
      </c>
      <c r="D307">
        <v>25.4</v>
      </c>
      <c r="E307">
        <v>5</v>
      </c>
      <c r="F307">
        <v>183</v>
      </c>
      <c r="G307">
        <v>77</v>
      </c>
      <c r="H307">
        <v>3530</v>
      </c>
      <c r="I307">
        <v>20.100000000000001</v>
      </c>
      <c r="J307">
        <v>79</v>
      </c>
      <c r="K307" t="s">
        <v>38</v>
      </c>
    </row>
    <row r="308" spans="1:11" x14ac:dyDescent="0.3">
      <c r="A308" t="s">
        <v>554</v>
      </c>
      <c r="C308" t="s">
        <v>555</v>
      </c>
      <c r="D308">
        <v>23</v>
      </c>
      <c r="E308">
        <v>8</v>
      </c>
      <c r="F308">
        <v>350</v>
      </c>
      <c r="G308">
        <v>125</v>
      </c>
      <c r="H308">
        <v>3900</v>
      </c>
      <c r="I308">
        <v>17.399999999999999</v>
      </c>
      <c r="J308">
        <v>79</v>
      </c>
      <c r="K308" t="s">
        <v>17</v>
      </c>
    </row>
    <row r="309" spans="1:11" x14ac:dyDescent="0.3">
      <c r="A309" t="s">
        <v>556</v>
      </c>
      <c r="C309" t="s">
        <v>71</v>
      </c>
      <c r="D309">
        <v>27.2</v>
      </c>
      <c r="E309">
        <v>4</v>
      </c>
      <c r="F309">
        <v>141</v>
      </c>
      <c r="G309">
        <v>71</v>
      </c>
      <c r="H309">
        <v>3190</v>
      </c>
      <c r="I309">
        <v>24.8</v>
      </c>
      <c r="J309">
        <v>79</v>
      </c>
      <c r="K309" t="s">
        <v>38</v>
      </c>
    </row>
    <row r="310" spans="1:11" x14ac:dyDescent="0.3">
      <c r="A310" t="s">
        <v>557</v>
      </c>
      <c r="C310" t="s">
        <v>466</v>
      </c>
      <c r="D310">
        <v>23.9</v>
      </c>
      <c r="E310">
        <v>8</v>
      </c>
      <c r="F310">
        <v>260</v>
      </c>
      <c r="G310">
        <v>90</v>
      </c>
      <c r="H310">
        <v>3420</v>
      </c>
      <c r="I310">
        <v>22.2</v>
      </c>
      <c r="J310">
        <v>79</v>
      </c>
      <c r="K310" t="s">
        <v>17</v>
      </c>
    </row>
    <row r="311" spans="1:11" x14ac:dyDescent="0.3">
      <c r="A311" t="s">
        <v>558</v>
      </c>
      <c r="C311" t="s">
        <v>559</v>
      </c>
      <c r="D311">
        <v>34.200000000000003</v>
      </c>
      <c r="E311">
        <v>4</v>
      </c>
      <c r="F311">
        <v>105</v>
      </c>
      <c r="G311">
        <v>70</v>
      </c>
      <c r="H311">
        <v>2200</v>
      </c>
      <c r="I311">
        <v>13.2</v>
      </c>
      <c r="J311">
        <v>79</v>
      </c>
      <c r="K311" t="s">
        <v>17</v>
      </c>
    </row>
    <row r="312" spans="1:11" x14ac:dyDescent="0.3">
      <c r="A312" t="s">
        <v>560</v>
      </c>
      <c r="C312" t="s">
        <v>561</v>
      </c>
      <c r="D312">
        <v>34.5</v>
      </c>
      <c r="E312">
        <v>4</v>
      </c>
      <c r="F312">
        <v>105</v>
      </c>
      <c r="G312">
        <v>70</v>
      </c>
      <c r="H312">
        <v>2150</v>
      </c>
      <c r="I312">
        <v>14.9</v>
      </c>
      <c r="J312">
        <v>79</v>
      </c>
      <c r="K312" t="s">
        <v>17</v>
      </c>
    </row>
    <row r="313" spans="1:11" x14ac:dyDescent="0.3">
      <c r="A313" t="s">
        <v>562</v>
      </c>
      <c r="C313" t="s">
        <v>563</v>
      </c>
      <c r="D313">
        <v>31.8</v>
      </c>
      <c r="E313">
        <v>4</v>
      </c>
      <c r="F313">
        <v>85</v>
      </c>
      <c r="G313">
        <v>65</v>
      </c>
      <c r="H313">
        <v>2020</v>
      </c>
      <c r="I313">
        <v>19.2</v>
      </c>
      <c r="J313">
        <v>79</v>
      </c>
      <c r="K313" t="s">
        <v>59</v>
      </c>
    </row>
    <row r="314" spans="1:11" x14ac:dyDescent="0.3">
      <c r="A314" t="s">
        <v>564</v>
      </c>
      <c r="C314" t="s">
        <v>565</v>
      </c>
      <c r="D314">
        <v>37.299999999999997</v>
      </c>
      <c r="E314">
        <v>4</v>
      </c>
      <c r="F314">
        <v>91</v>
      </c>
      <c r="G314">
        <v>69</v>
      </c>
      <c r="H314">
        <v>2130</v>
      </c>
      <c r="I314">
        <v>14.7</v>
      </c>
      <c r="J314">
        <v>79</v>
      </c>
      <c r="K314" t="s">
        <v>38</v>
      </c>
    </row>
    <row r="315" spans="1:11" x14ac:dyDescent="0.3">
      <c r="A315" t="s">
        <v>566</v>
      </c>
      <c r="C315" t="s">
        <v>567</v>
      </c>
      <c r="D315">
        <v>28.4</v>
      </c>
      <c r="E315">
        <v>4</v>
      </c>
      <c r="F315">
        <v>151</v>
      </c>
      <c r="G315">
        <v>90</v>
      </c>
      <c r="H315">
        <v>2670</v>
      </c>
      <c r="I315">
        <v>16</v>
      </c>
      <c r="J315">
        <v>79</v>
      </c>
      <c r="K315" t="s">
        <v>17</v>
      </c>
    </row>
    <row r="316" spans="1:11" x14ac:dyDescent="0.3">
      <c r="A316" t="s">
        <v>568</v>
      </c>
      <c r="C316" t="s">
        <v>569</v>
      </c>
      <c r="D316">
        <v>28.8</v>
      </c>
      <c r="E316">
        <v>6</v>
      </c>
      <c r="F316">
        <v>173</v>
      </c>
      <c r="G316">
        <v>115</v>
      </c>
      <c r="H316">
        <v>2595</v>
      </c>
      <c r="I316">
        <v>11.3</v>
      </c>
      <c r="J316">
        <v>79</v>
      </c>
      <c r="K316" t="s">
        <v>17</v>
      </c>
    </row>
    <row r="317" spans="1:11" x14ac:dyDescent="0.3">
      <c r="A317" t="s">
        <v>570</v>
      </c>
      <c r="C317" t="s">
        <v>571</v>
      </c>
      <c r="D317">
        <v>26.8</v>
      </c>
      <c r="E317">
        <v>6</v>
      </c>
      <c r="F317">
        <v>173</v>
      </c>
      <c r="G317">
        <v>115</v>
      </c>
      <c r="H317">
        <v>2700</v>
      </c>
      <c r="I317">
        <v>12.9</v>
      </c>
      <c r="J317">
        <v>79</v>
      </c>
      <c r="K317" t="s">
        <v>17</v>
      </c>
    </row>
    <row r="318" spans="1:11" x14ac:dyDescent="0.3">
      <c r="A318" t="s">
        <v>572</v>
      </c>
      <c r="C318" t="s">
        <v>573</v>
      </c>
      <c r="D318">
        <v>33.5</v>
      </c>
      <c r="E318">
        <v>4</v>
      </c>
      <c r="F318">
        <v>151</v>
      </c>
      <c r="G318">
        <v>90</v>
      </c>
      <c r="H318">
        <v>2556</v>
      </c>
      <c r="I318">
        <v>13.2</v>
      </c>
      <c r="J318">
        <v>79</v>
      </c>
      <c r="K318" t="s">
        <v>17</v>
      </c>
    </row>
    <row r="319" spans="1:11" x14ac:dyDescent="0.3">
      <c r="A319" t="s">
        <v>574</v>
      </c>
      <c r="C319" t="s">
        <v>340</v>
      </c>
      <c r="D319">
        <v>41.5</v>
      </c>
      <c r="E319">
        <v>4</v>
      </c>
      <c r="F319">
        <v>98</v>
      </c>
      <c r="G319">
        <v>76</v>
      </c>
      <c r="H319">
        <v>2144</v>
      </c>
      <c r="I319">
        <v>14.7</v>
      </c>
      <c r="J319">
        <v>80</v>
      </c>
      <c r="K319" t="s">
        <v>38</v>
      </c>
    </row>
    <row r="320" spans="1:11" x14ac:dyDescent="0.3">
      <c r="A320" t="s">
        <v>575</v>
      </c>
      <c r="C320" t="s">
        <v>576</v>
      </c>
      <c r="D320">
        <v>38.1</v>
      </c>
      <c r="E320">
        <v>4</v>
      </c>
      <c r="F320">
        <v>89</v>
      </c>
      <c r="G320">
        <v>60</v>
      </c>
      <c r="H320">
        <v>1968</v>
      </c>
      <c r="I320">
        <v>18.8</v>
      </c>
      <c r="J320">
        <v>80</v>
      </c>
      <c r="K320" t="s">
        <v>59</v>
      </c>
    </row>
    <row r="321" spans="1:11" x14ac:dyDescent="0.3">
      <c r="A321" t="s">
        <v>577</v>
      </c>
      <c r="C321" t="s">
        <v>369</v>
      </c>
      <c r="D321">
        <v>32.1</v>
      </c>
      <c r="E321">
        <v>4</v>
      </c>
      <c r="F321">
        <v>98</v>
      </c>
      <c r="G321">
        <v>70</v>
      </c>
      <c r="H321">
        <v>2120</v>
      </c>
      <c r="I321">
        <v>15.5</v>
      </c>
      <c r="J321">
        <v>80</v>
      </c>
      <c r="K321" t="s">
        <v>17</v>
      </c>
    </row>
    <row r="322" spans="1:11" x14ac:dyDescent="0.3">
      <c r="A322" t="s">
        <v>578</v>
      </c>
      <c r="C322" t="s">
        <v>579</v>
      </c>
      <c r="D322">
        <v>37.200000000000003</v>
      </c>
      <c r="E322">
        <v>4</v>
      </c>
      <c r="F322">
        <v>86</v>
      </c>
      <c r="G322">
        <v>65</v>
      </c>
      <c r="H322">
        <v>2019</v>
      </c>
      <c r="I322">
        <v>16.399999999999999</v>
      </c>
      <c r="J322">
        <v>80</v>
      </c>
      <c r="K322" t="s">
        <v>59</v>
      </c>
    </row>
    <row r="323" spans="1:11" x14ac:dyDescent="0.3">
      <c r="A323" t="s">
        <v>580</v>
      </c>
      <c r="C323" t="s">
        <v>569</v>
      </c>
      <c r="D323">
        <v>28</v>
      </c>
      <c r="E323">
        <v>4</v>
      </c>
      <c r="F323">
        <v>151</v>
      </c>
      <c r="G323">
        <v>90</v>
      </c>
      <c r="H323">
        <v>2678</v>
      </c>
      <c r="I323">
        <v>16.5</v>
      </c>
      <c r="J323">
        <v>80</v>
      </c>
      <c r="K323" t="s">
        <v>17</v>
      </c>
    </row>
    <row r="324" spans="1:11" x14ac:dyDescent="0.3">
      <c r="A324" t="s">
        <v>581</v>
      </c>
      <c r="C324" t="s">
        <v>582</v>
      </c>
      <c r="D324">
        <v>26.4</v>
      </c>
      <c r="E324">
        <v>4</v>
      </c>
      <c r="F324">
        <v>140</v>
      </c>
      <c r="G324">
        <v>88</v>
      </c>
      <c r="H324">
        <v>2870</v>
      </c>
      <c r="I324">
        <v>18.100000000000001</v>
      </c>
      <c r="J324">
        <v>80</v>
      </c>
      <c r="K324" t="s">
        <v>17</v>
      </c>
    </row>
    <row r="325" spans="1:11" x14ac:dyDescent="0.3">
      <c r="A325" t="s">
        <v>583</v>
      </c>
      <c r="C325" t="s">
        <v>481</v>
      </c>
      <c r="D325">
        <v>24.3</v>
      </c>
      <c r="E325">
        <v>4</v>
      </c>
      <c r="F325">
        <v>151</v>
      </c>
      <c r="G325">
        <v>90</v>
      </c>
      <c r="H325">
        <v>3003</v>
      </c>
      <c r="I325">
        <v>20.100000000000001</v>
      </c>
      <c r="J325">
        <v>80</v>
      </c>
      <c r="K325" t="s">
        <v>17</v>
      </c>
    </row>
    <row r="326" spans="1:11" x14ac:dyDescent="0.3">
      <c r="A326" t="s">
        <v>584</v>
      </c>
      <c r="C326" t="s">
        <v>487</v>
      </c>
      <c r="D326">
        <v>19.100000000000001</v>
      </c>
      <c r="E326">
        <v>6</v>
      </c>
      <c r="F326">
        <v>225</v>
      </c>
      <c r="G326">
        <v>90</v>
      </c>
      <c r="H326">
        <v>3381</v>
      </c>
      <c r="I326">
        <v>18.7</v>
      </c>
      <c r="J326">
        <v>80</v>
      </c>
      <c r="K326" t="s">
        <v>17</v>
      </c>
    </row>
    <row r="327" spans="1:11" x14ac:dyDescent="0.3">
      <c r="A327" t="s">
        <v>585</v>
      </c>
      <c r="C327" t="s">
        <v>586</v>
      </c>
      <c r="D327">
        <v>34.299999999999997</v>
      </c>
      <c r="E327">
        <v>4</v>
      </c>
      <c r="F327">
        <v>97</v>
      </c>
      <c r="G327">
        <v>78</v>
      </c>
      <c r="H327">
        <v>2188</v>
      </c>
      <c r="I327">
        <v>15.8</v>
      </c>
      <c r="J327">
        <v>80</v>
      </c>
      <c r="K327" t="s">
        <v>38</v>
      </c>
    </row>
    <row r="328" spans="1:11" x14ac:dyDescent="0.3">
      <c r="A328" t="s">
        <v>587</v>
      </c>
      <c r="C328" t="s">
        <v>441</v>
      </c>
      <c r="D328">
        <v>29.8</v>
      </c>
      <c r="E328">
        <v>4</v>
      </c>
      <c r="F328">
        <v>134</v>
      </c>
      <c r="G328">
        <v>90</v>
      </c>
      <c r="H328">
        <v>2711</v>
      </c>
      <c r="I328">
        <v>15.5</v>
      </c>
      <c r="J328">
        <v>80</v>
      </c>
      <c r="K328" t="s">
        <v>59</v>
      </c>
    </row>
    <row r="329" spans="1:11" x14ac:dyDescent="0.3">
      <c r="A329" t="s">
        <v>588</v>
      </c>
      <c r="C329" t="s">
        <v>589</v>
      </c>
      <c r="D329">
        <v>31.3</v>
      </c>
      <c r="E329">
        <v>4</v>
      </c>
      <c r="F329">
        <v>120</v>
      </c>
      <c r="G329">
        <v>75</v>
      </c>
      <c r="H329">
        <v>2542</v>
      </c>
      <c r="I329">
        <v>17.5</v>
      </c>
      <c r="J329">
        <v>80</v>
      </c>
      <c r="K329" t="s">
        <v>59</v>
      </c>
    </row>
    <row r="330" spans="1:11" x14ac:dyDescent="0.3">
      <c r="A330" t="s">
        <v>590</v>
      </c>
      <c r="C330" t="s">
        <v>591</v>
      </c>
      <c r="D330">
        <v>37</v>
      </c>
      <c r="E330">
        <v>4</v>
      </c>
      <c r="F330">
        <v>119</v>
      </c>
      <c r="G330">
        <v>92</v>
      </c>
      <c r="H330">
        <v>2434</v>
      </c>
      <c r="I330">
        <v>15</v>
      </c>
      <c r="J330">
        <v>80</v>
      </c>
      <c r="K330" t="s">
        <v>59</v>
      </c>
    </row>
    <row r="331" spans="1:11" x14ac:dyDescent="0.3">
      <c r="A331" t="s">
        <v>592</v>
      </c>
      <c r="C331" t="s">
        <v>92</v>
      </c>
      <c r="D331">
        <v>32.200000000000003</v>
      </c>
      <c r="E331">
        <v>4</v>
      </c>
      <c r="F331">
        <v>108</v>
      </c>
      <c r="G331">
        <v>75</v>
      </c>
      <c r="H331">
        <v>2265</v>
      </c>
      <c r="I331">
        <v>15.2</v>
      </c>
      <c r="J331">
        <v>80</v>
      </c>
      <c r="K331" t="s">
        <v>59</v>
      </c>
    </row>
    <row r="332" spans="1:11" x14ac:dyDescent="0.3">
      <c r="A332" t="s">
        <v>593</v>
      </c>
      <c r="C332" t="s">
        <v>594</v>
      </c>
      <c r="D332">
        <v>46.6</v>
      </c>
      <c r="E332">
        <v>4</v>
      </c>
      <c r="F332">
        <v>86</v>
      </c>
      <c r="G332">
        <v>65</v>
      </c>
      <c r="H332">
        <v>2110</v>
      </c>
      <c r="I332">
        <v>17.899999999999999</v>
      </c>
      <c r="J332">
        <v>80</v>
      </c>
      <c r="K332" t="s">
        <v>59</v>
      </c>
    </row>
    <row r="333" spans="1:11" x14ac:dyDescent="0.3">
      <c r="A333" t="s">
        <v>595</v>
      </c>
      <c r="C333" t="s">
        <v>295</v>
      </c>
      <c r="D333">
        <v>27.9</v>
      </c>
      <c r="E333">
        <v>4</v>
      </c>
      <c r="F333">
        <v>156</v>
      </c>
      <c r="G333">
        <v>105</v>
      </c>
      <c r="H333">
        <v>2800</v>
      </c>
      <c r="I333">
        <v>14.4</v>
      </c>
      <c r="J333">
        <v>80</v>
      </c>
      <c r="K333" t="s">
        <v>17</v>
      </c>
    </row>
    <row r="334" spans="1:11" x14ac:dyDescent="0.3">
      <c r="A334" t="s">
        <v>596</v>
      </c>
      <c r="C334" t="s">
        <v>563</v>
      </c>
      <c r="D334">
        <v>40.799999999999997</v>
      </c>
      <c r="E334">
        <v>4</v>
      </c>
      <c r="F334">
        <v>85</v>
      </c>
      <c r="G334">
        <v>65</v>
      </c>
      <c r="H334">
        <v>2110</v>
      </c>
      <c r="I334">
        <v>19.2</v>
      </c>
      <c r="J334">
        <v>80</v>
      </c>
      <c r="K334" t="s">
        <v>59</v>
      </c>
    </row>
    <row r="335" spans="1:11" x14ac:dyDescent="0.3">
      <c r="A335" t="s">
        <v>597</v>
      </c>
      <c r="C335" t="s">
        <v>598</v>
      </c>
      <c r="D335">
        <v>44.3</v>
      </c>
      <c r="E335">
        <v>4</v>
      </c>
      <c r="F335">
        <v>90</v>
      </c>
      <c r="G335">
        <v>48</v>
      </c>
      <c r="H335">
        <v>2085</v>
      </c>
      <c r="I335">
        <v>21.7</v>
      </c>
      <c r="J335">
        <v>80</v>
      </c>
      <c r="K335" t="s">
        <v>38</v>
      </c>
    </row>
    <row r="336" spans="1:11" x14ac:dyDescent="0.3">
      <c r="A336" t="s">
        <v>599</v>
      </c>
      <c r="C336" t="s">
        <v>600</v>
      </c>
      <c r="D336">
        <v>43.4</v>
      </c>
      <c r="E336">
        <v>4</v>
      </c>
      <c r="F336">
        <v>90</v>
      </c>
      <c r="G336">
        <v>48</v>
      </c>
      <c r="H336">
        <v>2335</v>
      </c>
      <c r="I336">
        <v>23.7</v>
      </c>
      <c r="J336">
        <v>80</v>
      </c>
      <c r="K336" t="s">
        <v>38</v>
      </c>
    </row>
    <row r="337" spans="1:11" x14ac:dyDescent="0.3">
      <c r="A337" t="s">
        <v>601</v>
      </c>
      <c r="C337" t="s">
        <v>602</v>
      </c>
      <c r="D337">
        <v>36.4</v>
      </c>
      <c r="E337">
        <v>5</v>
      </c>
      <c r="F337">
        <v>121</v>
      </c>
      <c r="G337">
        <v>67</v>
      </c>
      <c r="H337">
        <v>2950</v>
      </c>
      <c r="I337">
        <v>19.899999999999999</v>
      </c>
      <c r="J337">
        <v>80</v>
      </c>
      <c r="K337" t="s">
        <v>38</v>
      </c>
    </row>
    <row r="338" spans="1:11" x14ac:dyDescent="0.3">
      <c r="A338" t="s">
        <v>603</v>
      </c>
      <c r="C338" t="s">
        <v>604</v>
      </c>
      <c r="D338">
        <v>30</v>
      </c>
      <c r="E338">
        <v>4</v>
      </c>
      <c r="F338">
        <v>146</v>
      </c>
      <c r="G338">
        <v>67</v>
      </c>
      <c r="H338">
        <v>3250</v>
      </c>
      <c r="I338">
        <v>21.8</v>
      </c>
      <c r="J338">
        <v>80</v>
      </c>
      <c r="K338" t="s">
        <v>38</v>
      </c>
    </row>
    <row r="339" spans="1:11" x14ac:dyDescent="0.3">
      <c r="A339" t="s">
        <v>605</v>
      </c>
      <c r="C339" t="s">
        <v>606</v>
      </c>
      <c r="D339">
        <v>44.6</v>
      </c>
      <c r="E339">
        <v>4</v>
      </c>
      <c r="F339">
        <v>91</v>
      </c>
      <c r="G339">
        <v>67</v>
      </c>
      <c r="H339">
        <v>1850</v>
      </c>
      <c r="I339">
        <v>13.8</v>
      </c>
      <c r="J339">
        <v>80</v>
      </c>
      <c r="K339" t="s">
        <v>59</v>
      </c>
    </row>
    <row r="340" spans="1:11" x14ac:dyDescent="0.3">
      <c r="A340" t="s">
        <v>607</v>
      </c>
      <c r="C340" t="s">
        <v>608</v>
      </c>
      <c r="D340">
        <v>40.9</v>
      </c>
      <c r="E340">
        <v>4</v>
      </c>
      <c r="F340">
        <v>85</v>
      </c>
      <c r="G340">
        <v>0</v>
      </c>
      <c r="H340">
        <v>1835</v>
      </c>
      <c r="I340">
        <v>17.3</v>
      </c>
      <c r="J340">
        <v>80</v>
      </c>
      <c r="K340" t="s">
        <v>38</v>
      </c>
    </row>
    <row r="341" spans="1:11" x14ac:dyDescent="0.3">
      <c r="A341" t="s">
        <v>609</v>
      </c>
      <c r="C341" t="s">
        <v>448</v>
      </c>
      <c r="D341">
        <v>33.799999999999997</v>
      </c>
      <c r="E341">
        <v>4</v>
      </c>
      <c r="F341">
        <v>97</v>
      </c>
      <c r="G341">
        <v>67</v>
      </c>
      <c r="H341">
        <v>2145</v>
      </c>
      <c r="I341">
        <v>18</v>
      </c>
      <c r="J341">
        <v>80</v>
      </c>
      <c r="K341" t="s">
        <v>59</v>
      </c>
    </row>
    <row r="342" spans="1:11" x14ac:dyDescent="0.3">
      <c r="A342" t="s">
        <v>610</v>
      </c>
      <c r="C342" t="s">
        <v>340</v>
      </c>
      <c r="D342">
        <v>29.8</v>
      </c>
      <c r="E342">
        <v>4</v>
      </c>
      <c r="F342">
        <v>89</v>
      </c>
      <c r="G342">
        <v>62</v>
      </c>
      <c r="H342">
        <v>1845</v>
      </c>
      <c r="I342">
        <v>15.3</v>
      </c>
      <c r="J342">
        <v>80</v>
      </c>
      <c r="K342" t="s">
        <v>38</v>
      </c>
    </row>
    <row r="343" spans="1:11" x14ac:dyDescent="0.3">
      <c r="A343" t="s">
        <v>611</v>
      </c>
      <c r="C343" t="s">
        <v>612</v>
      </c>
      <c r="D343">
        <v>32.700000000000003</v>
      </c>
      <c r="E343">
        <v>6</v>
      </c>
      <c r="F343">
        <v>168</v>
      </c>
      <c r="G343">
        <v>132</v>
      </c>
      <c r="H343">
        <v>2910</v>
      </c>
      <c r="I343">
        <v>11.4</v>
      </c>
      <c r="J343">
        <v>80</v>
      </c>
      <c r="K343" t="s">
        <v>59</v>
      </c>
    </row>
    <row r="344" spans="1:11" x14ac:dyDescent="0.3">
      <c r="A344" t="s">
        <v>613</v>
      </c>
      <c r="C344" t="s">
        <v>614</v>
      </c>
      <c r="D344">
        <v>23.7</v>
      </c>
      <c r="E344">
        <v>3</v>
      </c>
      <c r="F344">
        <v>70</v>
      </c>
      <c r="G344">
        <v>100</v>
      </c>
      <c r="H344">
        <v>2420</v>
      </c>
      <c r="I344">
        <v>12.5</v>
      </c>
      <c r="J344">
        <v>80</v>
      </c>
      <c r="K344" t="s">
        <v>59</v>
      </c>
    </row>
    <row r="345" spans="1:11" x14ac:dyDescent="0.3">
      <c r="A345" t="s">
        <v>615</v>
      </c>
      <c r="C345" t="s">
        <v>616</v>
      </c>
      <c r="D345">
        <v>35</v>
      </c>
      <c r="E345">
        <v>4</v>
      </c>
      <c r="F345">
        <v>122</v>
      </c>
      <c r="G345">
        <v>88</v>
      </c>
      <c r="H345">
        <v>2500</v>
      </c>
      <c r="I345">
        <v>15.1</v>
      </c>
      <c r="J345">
        <v>80</v>
      </c>
      <c r="K345" t="s">
        <v>38</v>
      </c>
    </row>
    <row r="346" spans="1:11" x14ac:dyDescent="0.3">
      <c r="A346" t="s">
        <v>617</v>
      </c>
      <c r="C346" t="s">
        <v>618</v>
      </c>
      <c r="D346">
        <v>23.6</v>
      </c>
      <c r="E346">
        <v>4</v>
      </c>
      <c r="F346">
        <v>140</v>
      </c>
      <c r="G346">
        <v>0</v>
      </c>
      <c r="H346">
        <v>2905</v>
      </c>
      <c r="I346">
        <v>14.3</v>
      </c>
      <c r="J346">
        <v>80</v>
      </c>
      <c r="K346" t="s">
        <v>17</v>
      </c>
    </row>
    <row r="347" spans="1:11" x14ac:dyDescent="0.3">
      <c r="A347" t="s">
        <v>619</v>
      </c>
      <c r="C347" t="s">
        <v>620</v>
      </c>
      <c r="D347">
        <v>32.4</v>
      </c>
      <c r="E347">
        <v>4</v>
      </c>
      <c r="F347">
        <v>107</v>
      </c>
      <c r="G347">
        <v>72</v>
      </c>
      <c r="H347">
        <v>2290</v>
      </c>
      <c r="I347">
        <v>17</v>
      </c>
      <c r="J347">
        <v>80</v>
      </c>
      <c r="K347" t="s">
        <v>59</v>
      </c>
    </row>
    <row r="348" spans="1:11" x14ac:dyDescent="0.3">
      <c r="A348" t="s">
        <v>621</v>
      </c>
      <c r="C348" t="s">
        <v>622</v>
      </c>
      <c r="D348">
        <v>27.2</v>
      </c>
      <c r="E348">
        <v>4</v>
      </c>
      <c r="F348">
        <v>135</v>
      </c>
      <c r="G348">
        <v>84</v>
      </c>
      <c r="H348">
        <v>2490</v>
      </c>
      <c r="I348">
        <v>15.7</v>
      </c>
      <c r="J348">
        <v>81</v>
      </c>
      <c r="K348" t="s">
        <v>17</v>
      </c>
    </row>
    <row r="349" spans="1:11" x14ac:dyDescent="0.3">
      <c r="A349" t="s">
        <v>623</v>
      </c>
      <c r="C349" t="s">
        <v>423</v>
      </c>
      <c r="D349">
        <v>26.6</v>
      </c>
      <c r="E349">
        <v>4</v>
      </c>
      <c r="F349">
        <v>151</v>
      </c>
      <c r="G349">
        <v>84</v>
      </c>
      <c r="H349">
        <v>2635</v>
      </c>
      <c r="I349">
        <v>16.399999999999999</v>
      </c>
      <c r="J349">
        <v>81</v>
      </c>
      <c r="K349" t="s">
        <v>17</v>
      </c>
    </row>
    <row r="350" spans="1:11" x14ac:dyDescent="0.3">
      <c r="A350" t="s">
        <v>624</v>
      </c>
      <c r="C350" t="s">
        <v>625</v>
      </c>
      <c r="D350">
        <v>25.8</v>
      </c>
      <c r="E350">
        <v>4</v>
      </c>
      <c r="F350">
        <v>156</v>
      </c>
      <c r="G350">
        <v>92</v>
      </c>
      <c r="H350">
        <v>2620</v>
      </c>
      <c r="I350">
        <v>14.4</v>
      </c>
      <c r="J350">
        <v>81</v>
      </c>
      <c r="K350" t="s">
        <v>17</v>
      </c>
    </row>
    <row r="351" spans="1:11" x14ac:dyDescent="0.3">
      <c r="A351" t="s">
        <v>626</v>
      </c>
      <c r="C351" t="s">
        <v>569</v>
      </c>
      <c r="D351">
        <v>23.5</v>
      </c>
      <c r="E351">
        <v>6</v>
      </c>
      <c r="F351">
        <v>173</v>
      </c>
      <c r="G351">
        <v>110</v>
      </c>
      <c r="H351">
        <v>2725</v>
      </c>
      <c r="I351">
        <v>12.6</v>
      </c>
      <c r="J351">
        <v>81</v>
      </c>
      <c r="K351" t="s">
        <v>17</v>
      </c>
    </row>
    <row r="352" spans="1:11" x14ac:dyDescent="0.3">
      <c r="A352" t="s">
        <v>627</v>
      </c>
      <c r="C352" t="s">
        <v>622</v>
      </c>
      <c r="D352">
        <v>30</v>
      </c>
      <c r="E352">
        <v>4</v>
      </c>
      <c r="F352">
        <v>135</v>
      </c>
      <c r="G352">
        <v>84</v>
      </c>
      <c r="H352">
        <v>2385</v>
      </c>
      <c r="I352">
        <v>12.9</v>
      </c>
      <c r="J352">
        <v>81</v>
      </c>
      <c r="K352" t="s">
        <v>17</v>
      </c>
    </row>
    <row r="353" spans="1:11" x14ac:dyDescent="0.3">
      <c r="A353" t="s">
        <v>628</v>
      </c>
      <c r="C353" t="s">
        <v>629</v>
      </c>
      <c r="D353">
        <v>39.1</v>
      </c>
      <c r="E353">
        <v>4</v>
      </c>
      <c r="F353">
        <v>79</v>
      </c>
      <c r="G353">
        <v>58</v>
      </c>
      <c r="H353">
        <v>1755</v>
      </c>
      <c r="I353">
        <v>16.899999999999999</v>
      </c>
      <c r="J353">
        <v>81</v>
      </c>
      <c r="K353" t="s">
        <v>59</v>
      </c>
    </row>
    <row r="354" spans="1:11" x14ac:dyDescent="0.3">
      <c r="A354" t="s">
        <v>630</v>
      </c>
      <c r="C354" t="s">
        <v>631</v>
      </c>
      <c r="D354">
        <v>39</v>
      </c>
      <c r="E354">
        <v>4</v>
      </c>
      <c r="F354">
        <v>86</v>
      </c>
      <c r="G354">
        <v>64</v>
      </c>
      <c r="H354">
        <v>1875</v>
      </c>
      <c r="I354">
        <v>16.399999999999999</v>
      </c>
      <c r="J354">
        <v>81</v>
      </c>
      <c r="K354" t="s">
        <v>17</v>
      </c>
    </row>
    <row r="355" spans="1:11" x14ac:dyDescent="0.3">
      <c r="A355" t="s">
        <v>632</v>
      </c>
      <c r="C355" t="s">
        <v>633</v>
      </c>
      <c r="D355">
        <v>35.1</v>
      </c>
      <c r="E355">
        <v>4</v>
      </c>
      <c r="F355">
        <v>81</v>
      </c>
      <c r="G355">
        <v>60</v>
      </c>
      <c r="H355">
        <v>1760</v>
      </c>
      <c r="I355">
        <v>16.100000000000001</v>
      </c>
      <c r="J355">
        <v>81</v>
      </c>
      <c r="K355" t="s">
        <v>59</v>
      </c>
    </row>
    <row r="356" spans="1:11" x14ac:dyDescent="0.3">
      <c r="A356" t="s">
        <v>634</v>
      </c>
      <c r="C356" t="s">
        <v>302</v>
      </c>
      <c r="D356">
        <v>32.299999999999997</v>
      </c>
      <c r="E356">
        <v>4</v>
      </c>
      <c r="F356">
        <v>97</v>
      </c>
      <c r="G356">
        <v>67</v>
      </c>
      <c r="H356">
        <v>2065</v>
      </c>
      <c r="I356">
        <v>17.8</v>
      </c>
      <c r="J356">
        <v>81</v>
      </c>
      <c r="K356" t="s">
        <v>59</v>
      </c>
    </row>
    <row r="357" spans="1:11" x14ac:dyDescent="0.3">
      <c r="A357" t="s">
        <v>635</v>
      </c>
      <c r="C357" t="s">
        <v>636</v>
      </c>
      <c r="D357">
        <v>37</v>
      </c>
      <c r="E357">
        <v>4</v>
      </c>
      <c r="F357">
        <v>85</v>
      </c>
      <c r="G357">
        <v>65</v>
      </c>
      <c r="H357">
        <v>1975</v>
      </c>
      <c r="I357">
        <v>19.399999999999999</v>
      </c>
      <c r="J357">
        <v>81</v>
      </c>
      <c r="K357" t="s">
        <v>59</v>
      </c>
    </row>
    <row r="358" spans="1:11" x14ac:dyDescent="0.3">
      <c r="A358" t="s">
        <v>637</v>
      </c>
      <c r="C358" t="s">
        <v>638</v>
      </c>
      <c r="D358">
        <v>37.700000000000003</v>
      </c>
      <c r="E358">
        <v>4</v>
      </c>
      <c r="F358">
        <v>89</v>
      </c>
      <c r="G358">
        <v>62</v>
      </c>
      <c r="H358">
        <v>2050</v>
      </c>
      <c r="I358">
        <v>17.3</v>
      </c>
      <c r="J358">
        <v>81</v>
      </c>
      <c r="K358" t="s">
        <v>59</v>
      </c>
    </row>
    <row r="359" spans="1:11" x14ac:dyDescent="0.3">
      <c r="A359" t="s">
        <v>639</v>
      </c>
      <c r="C359" t="s">
        <v>640</v>
      </c>
      <c r="D359">
        <v>34.1</v>
      </c>
      <c r="E359">
        <v>4</v>
      </c>
      <c r="F359">
        <v>91</v>
      </c>
      <c r="G359">
        <v>68</v>
      </c>
      <c r="H359">
        <v>1985</v>
      </c>
      <c r="I359">
        <v>16</v>
      </c>
      <c r="J359">
        <v>81</v>
      </c>
      <c r="K359" t="s">
        <v>59</v>
      </c>
    </row>
    <row r="360" spans="1:11" x14ac:dyDescent="0.3">
      <c r="A360" t="s">
        <v>641</v>
      </c>
      <c r="C360" t="s">
        <v>642</v>
      </c>
      <c r="D360">
        <v>34.700000000000003</v>
      </c>
      <c r="E360">
        <v>4</v>
      </c>
      <c r="F360">
        <v>105</v>
      </c>
      <c r="G360">
        <v>63</v>
      </c>
      <c r="H360">
        <v>2215</v>
      </c>
      <c r="I360">
        <v>14.9</v>
      </c>
      <c r="J360">
        <v>81</v>
      </c>
      <c r="K360" t="s">
        <v>17</v>
      </c>
    </row>
    <row r="361" spans="1:11" x14ac:dyDescent="0.3">
      <c r="A361" t="s">
        <v>643</v>
      </c>
      <c r="C361" t="s">
        <v>644</v>
      </c>
      <c r="D361">
        <v>34.4</v>
      </c>
      <c r="E361">
        <v>4</v>
      </c>
      <c r="F361">
        <v>98</v>
      </c>
      <c r="G361">
        <v>65</v>
      </c>
      <c r="H361">
        <v>2045</v>
      </c>
      <c r="I361">
        <v>16.2</v>
      </c>
      <c r="J361">
        <v>81</v>
      </c>
      <c r="K361" t="s">
        <v>17</v>
      </c>
    </row>
    <row r="362" spans="1:11" x14ac:dyDescent="0.3">
      <c r="A362" t="s">
        <v>645</v>
      </c>
      <c r="C362" t="s">
        <v>646</v>
      </c>
      <c r="D362">
        <v>29.9</v>
      </c>
      <c r="E362">
        <v>4</v>
      </c>
      <c r="F362">
        <v>98</v>
      </c>
      <c r="G362">
        <v>65</v>
      </c>
      <c r="H362">
        <v>2380</v>
      </c>
      <c r="I362">
        <v>20.7</v>
      </c>
      <c r="J362">
        <v>81</v>
      </c>
      <c r="K362" t="s">
        <v>17</v>
      </c>
    </row>
    <row r="363" spans="1:11" x14ac:dyDescent="0.3">
      <c r="A363" t="s">
        <v>647</v>
      </c>
      <c r="C363" t="s">
        <v>648</v>
      </c>
      <c r="D363">
        <v>33</v>
      </c>
      <c r="E363">
        <v>4</v>
      </c>
      <c r="F363">
        <v>105</v>
      </c>
      <c r="G363">
        <v>74</v>
      </c>
      <c r="H363">
        <v>2190</v>
      </c>
      <c r="I363">
        <v>14.2</v>
      </c>
      <c r="J363">
        <v>81</v>
      </c>
      <c r="K363" t="s">
        <v>38</v>
      </c>
    </row>
    <row r="364" spans="1:11" x14ac:dyDescent="0.3">
      <c r="A364" t="s">
        <v>649</v>
      </c>
      <c r="C364" t="s">
        <v>650</v>
      </c>
      <c r="D364">
        <v>34.5</v>
      </c>
      <c r="E364">
        <v>4</v>
      </c>
      <c r="F364">
        <v>100</v>
      </c>
      <c r="G364">
        <v>0</v>
      </c>
      <c r="H364">
        <v>2320</v>
      </c>
      <c r="I364">
        <v>15.8</v>
      </c>
      <c r="J364">
        <v>81</v>
      </c>
      <c r="K364" t="s">
        <v>38</v>
      </c>
    </row>
    <row r="365" spans="1:11" x14ac:dyDescent="0.3">
      <c r="A365" t="s">
        <v>651</v>
      </c>
      <c r="C365" t="s">
        <v>652</v>
      </c>
      <c r="D365">
        <v>33.700000000000003</v>
      </c>
      <c r="E365">
        <v>4</v>
      </c>
      <c r="F365">
        <v>107</v>
      </c>
      <c r="G365">
        <v>75</v>
      </c>
      <c r="H365">
        <v>2210</v>
      </c>
      <c r="I365">
        <v>14.4</v>
      </c>
      <c r="J365">
        <v>81</v>
      </c>
      <c r="K365" t="s">
        <v>59</v>
      </c>
    </row>
    <row r="366" spans="1:11" x14ac:dyDescent="0.3">
      <c r="A366" t="s">
        <v>653</v>
      </c>
      <c r="C366" t="s">
        <v>92</v>
      </c>
      <c r="D366">
        <v>32.4</v>
      </c>
      <c r="E366">
        <v>4</v>
      </c>
      <c r="F366">
        <v>108</v>
      </c>
      <c r="G366">
        <v>75</v>
      </c>
      <c r="H366">
        <v>2350</v>
      </c>
      <c r="I366">
        <v>16.8</v>
      </c>
      <c r="J366">
        <v>81</v>
      </c>
      <c r="K366" t="s">
        <v>59</v>
      </c>
    </row>
    <row r="367" spans="1:11" x14ac:dyDescent="0.3">
      <c r="A367" t="s">
        <v>654</v>
      </c>
      <c r="C367" t="s">
        <v>655</v>
      </c>
      <c r="D367">
        <v>32.9</v>
      </c>
      <c r="E367">
        <v>4</v>
      </c>
      <c r="F367">
        <v>119</v>
      </c>
      <c r="G367">
        <v>100</v>
      </c>
      <c r="H367">
        <v>2615</v>
      </c>
      <c r="I367">
        <v>14.8</v>
      </c>
      <c r="J367">
        <v>81</v>
      </c>
      <c r="K367" t="s">
        <v>59</v>
      </c>
    </row>
    <row r="368" spans="1:11" x14ac:dyDescent="0.3">
      <c r="A368" t="s">
        <v>656</v>
      </c>
      <c r="C368" t="s">
        <v>589</v>
      </c>
      <c r="D368">
        <v>31.6</v>
      </c>
      <c r="E368">
        <v>4</v>
      </c>
      <c r="F368">
        <v>120</v>
      </c>
      <c r="G368">
        <v>74</v>
      </c>
      <c r="H368">
        <v>2635</v>
      </c>
      <c r="I368">
        <v>18.3</v>
      </c>
      <c r="J368">
        <v>81</v>
      </c>
      <c r="K368" t="s">
        <v>59</v>
      </c>
    </row>
    <row r="369" spans="1:11" x14ac:dyDescent="0.3">
      <c r="A369" t="s">
        <v>657</v>
      </c>
      <c r="C369" t="s">
        <v>658</v>
      </c>
      <c r="D369">
        <v>28.1</v>
      </c>
      <c r="E369">
        <v>4</v>
      </c>
      <c r="F369">
        <v>141</v>
      </c>
      <c r="G369">
        <v>80</v>
      </c>
      <c r="H369">
        <v>3230</v>
      </c>
      <c r="I369">
        <v>20.399999999999999</v>
      </c>
      <c r="J369">
        <v>81</v>
      </c>
      <c r="K369" t="s">
        <v>38</v>
      </c>
    </row>
    <row r="370" spans="1:11" x14ac:dyDescent="0.3">
      <c r="A370" t="s">
        <v>659</v>
      </c>
      <c r="C370" t="s">
        <v>660</v>
      </c>
      <c r="D370">
        <v>0</v>
      </c>
      <c r="E370">
        <v>4</v>
      </c>
      <c r="F370">
        <v>121</v>
      </c>
      <c r="G370">
        <v>110</v>
      </c>
      <c r="H370">
        <v>2800</v>
      </c>
      <c r="I370">
        <v>15.4</v>
      </c>
      <c r="J370">
        <v>81</v>
      </c>
      <c r="K370" t="s">
        <v>38</v>
      </c>
    </row>
    <row r="371" spans="1:11" x14ac:dyDescent="0.3">
      <c r="A371" t="s">
        <v>661</v>
      </c>
      <c r="C371" t="s">
        <v>662</v>
      </c>
      <c r="D371">
        <v>30.7</v>
      </c>
      <c r="E371">
        <v>6</v>
      </c>
      <c r="F371">
        <v>145</v>
      </c>
      <c r="G371">
        <v>76</v>
      </c>
      <c r="H371">
        <v>3160</v>
      </c>
      <c r="I371">
        <v>19.600000000000001</v>
      </c>
      <c r="J371">
        <v>81</v>
      </c>
      <c r="K371" t="s">
        <v>38</v>
      </c>
    </row>
    <row r="372" spans="1:11" x14ac:dyDescent="0.3">
      <c r="A372" t="s">
        <v>663</v>
      </c>
      <c r="C372" t="s">
        <v>664</v>
      </c>
      <c r="D372">
        <v>25.4</v>
      </c>
      <c r="E372">
        <v>6</v>
      </c>
      <c r="F372">
        <v>168</v>
      </c>
      <c r="G372">
        <v>116</v>
      </c>
      <c r="H372">
        <v>2900</v>
      </c>
      <c r="I372">
        <v>12.6</v>
      </c>
      <c r="J372">
        <v>81</v>
      </c>
      <c r="K372" t="s">
        <v>59</v>
      </c>
    </row>
    <row r="373" spans="1:11" x14ac:dyDescent="0.3">
      <c r="A373" t="s">
        <v>665</v>
      </c>
      <c r="C373" t="s">
        <v>666</v>
      </c>
      <c r="D373">
        <v>24.2</v>
      </c>
      <c r="E373">
        <v>6</v>
      </c>
      <c r="F373">
        <v>146</v>
      </c>
      <c r="G373">
        <v>120</v>
      </c>
      <c r="H373">
        <v>2930</v>
      </c>
      <c r="I373">
        <v>13.8</v>
      </c>
      <c r="J373">
        <v>81</v>
      </c>
      <c r="K373" t="s">
        <v>59</v>
      </c>
    </row>
    <row r="374" spans="1:11" x14ac:dyDescent="0.3">
      <c r="A374" t="s">
        <v>667</v>
      </c>
      <c r="C374" t="s">
        <v>318</v>
      </c>
      <c r="D374">
        <v>22.4</v>
      </c>
      <c r="E374">
        <v>6</v>
      </c>
      <c r="F374">
        <v>231</v>
      </c>
      <c r="G374">
        <v>110</v>
      </c>
      <c r="H374">
        <v>3415</v>
      </c>
      <c r="I374">
        <v>15.8</v>
      </c>
      <c r="J374">
        <v>81</v>
      </c>
      <c r="K374" t="s">
        <v>17</v>
      </c>
    </row>
    <row r="375" spans="1:11" x14ac:dyDescent="0.3">
      <c r="A375" t="s">
        <v>668</v>
      </c>
      <c r="C375" t="s">
        <v>669</v>
      </c>
      <c r="D375">
        <v>26.6</v>
      </c>
      <c r="E375">
        <v>8</v>
      </c>
      <c r="F375">
        <v>350</v>
      </c>
      <c r="G375">
        <v>105</v>
      </c>
      <c r="H375">
        <v>3725</v>
      </c>
      <c r="I375">
        <v>19</v>
      </c>
      <c r="J375">
        <v>81</v>
      </c>
      <c r="K375" t="s">
        <v>17</v>
      </c>
    </row>
    <row r="376" spans="1:11" x14ac:dyDescent="0.3">
      <c r="A376" t="s">
        <v>670</v>
      </c>
      <c r="C376" t="s">
        <v>671</v>
      </c>
      <c r="D376">
        <v>20.2</v>
      </c>
      <c r="E376">
        <v>6</v>
      </c>
      <c r="F376">
        <v>200</v>
      </c>
      <c r="G376">
        <v>88</v>
      </c>
      <c r="H376">
        <v>3060</v>
      </c>
      <c r="I376">
        <v>17.100000000000001</v>
      </c>
      <c r="J376">
        <v>81</v>
      </c>
      <c r="K376" t="s">
        <v>17</v>
      </c>
    </row>
    <row r="377" spans="1:11" x14ac:dyDescent="0.3">
      <c r="A377" t="s">
        <v>672</v>
      </c>
      <c r="C377" t="s">
        <v>673</v>
      </c>
      <c r="D377">
        <v>17.600000000000001</v>
      </c>
      <c r="E377">
        <v>6</v>
      </c>
      <c r="F377">
        <v>225</v>
      </c>
      <c r="G377">
        <v>85</v>
      </c>
      <c r="H377">
        <v>3465</v>
      </c>
      <c r="I377">
        <v>16.600000000000001</v>
      </c>
      <c r="J377">
        <v>81</v>
      </c>
      <c r="K377" t="s">
        <v>17</v>
      </c>
    </row>
    <row r="378" spans="1:11" x14ac:dyDescent="0.3">
      <c r="A378" t="s">
        <v>674</v>
      </c>
      <c r="C378" t="s">
        <v>675</v>
      </c>
      <c r="D378">
        <v>28</v>
      </c>
      <c r="E378">
        <v>4</v>
      </c>
      <c r="F378">
        <v>112</v>
      </c>
      <c r="G378">
        <v>88</v>
      </c>
      <c r="H378">
        <v>2605</v>
      </c>
      <c r="I378">
        <v>19.600000000000001</v>
      </c>
      <c r="J378">
        <v>82</v>
      </c>
      <c r="K378" t="s">
        <v>17</v>
      </c>
    </row>
    <row r="379" spans="1:11" x14ac:dyDescent="0.3">
      <c r="A379" t="s">
        <v>676</v>
      </c>
      <c r="C379" t="s">
        <v>677</v>
      </c>
      <c r="D379">
        <v>27</v>
      </c>
      <c r="E379">
        <v>4</v>
      </c>
      <c r="F379">
        <v>112</v>
      </c>
      <c r="G379">
        <v>88</v>
      </c>
      <c r="H379">
        <v>2640</v>
      </c>
      <c r="I379">
        <v>18.600000000000001</v>
      </c>
      <c r="J379">
        <v>82</v>
      </c>
      <c r="K379" t="s">
        <v>17</v>
      </c>
    </row>
    <row r="380" spans="1:11" x14ac:dyDescent="0.3">
      <c r="A380" t="s">
        <v>678</v>
      </c>
      <c r="C380" t="s">
        <v>679</v>
      </c>
      <c r="D380">
        <v>34</v>
      </c>
      <c r="E380">
        <v>4</v>
      </c>
      <c r="F380">
        <v>112</v>
      </c>
      <c r="G380">
        <v>88</v>
      </c>
      <c r="H380">
        <v>2395</v>
      </c>
      <c r="I380">
        <v>18</v>
      </c>
      <c r="J380">
        <v>82</v>
      </c>
      <c r="K380" t="s">
        <v>17</v>
      </c>
    </row>
    <row r="381" spans="1:11" x14ac:dyDescent="0.3">
      <c r="A381" t="s">
        <v>680</v>
      </c>
      <c r="C381" t="s">
        <v>681</v>
      </c>
      <c r="D381">
        <v>31</v>
      </c>
      <c r="E381">
        <v>4</v>
      </c>
      <c r="F381">
        <v>112</v>
      </c>
      <c r="G381">
        <v>85</v>
      </c>
      <c r="H381">
        <v>2575</v>
      </c>
      <c r="I381">
        <v>16.2</v>
      </c>
      <c r="J381">
        <v>82</v>
      </c>
      <c r="K381" t="s">
        <v>17</v>
      </c>
    </row>
    <row r="382" spans="1:11" x14ac:dyDescent="0.3">
      <c r="A382" t="s">
        <v>682</v>
      </c>
      <c r="C382" t="s">
        <v>683</v>
      </c>
      <c r="D382">
        <v>29</v>
      </c>
      <c r="E382">
        <v>4</v>
      </c>
      <c r="F382">
        <v>135</v>
      </c>
      <c r="G382">
        <v>84</v>
      </c>
      <c r="H382">
        <v>2525</v>
      </c>
      <c r="I382">
        <v>16</v>
      </c>
      <c r="J382">
        <v>82</v>
      </c>
      <c r="K382" t="s">
        <v>17</v>
      </c>
    </row>
    <row r="383" spans="1:11" x14ac:dyDescent="0.3">
      <c r="A383" t="s">
        <v>684</v>
      </c>
      <c r="C383" t="s">
        <v>573</v>
      </c>
      <c r="D383">
        <v>27</v>
      </c>
      <c r="E383">
        <v>4</v>
      </c>
      <c r="F383">
        <v>151</v>
      </c>
      <c r="G383">
        <v>90</v>
      </c>
      <c r="H383">
        <v>2735</v>
      </c>
      <c r="I383">
        <v>18</v>
      </c>
      <c r="J383">
        <v>82</v>
      </c>
      <c r="K383" t="s">
        <v>17</v>
      </c>
    </row>
    <row r="384" spans="1:11" x14ac:dyDescent="0.3">
      <c r="A384" t="s">
        <v>685</v>
      </c>
      <c r="C384" t="s">
        <v>686</v>
      </c>
      <c r="D384">
        <v>24</v>
      </c>
      <c r="E384">
        <v>4</v>
      </c>
      <c r="F384">
        <v>140</v>
      </c>
      <c r="G384">
        <v>92</v>
      </c>
      <c r="H384">
        <v>2865</v>
      </c>
      <c r="I384">
        <v>16.399999999999999</v>
      </c>
      <c r="J384">
        <v>82</v>
      </c>
      <c r="K384" t="s">
        <v>17</v>
      </c>
    </row>
    <row r="385" spans="1:11" x14ac:dyDescent="0.3">
      <c r="A385" t="s">
        <v>687</v>
      </c>
      <c r="C385" t="s">
        <v>688</v>
      </c>
      <c r="D385">
        <v>23</v>
      </c>
      <c r="E385">
        <v>4</v>
      </c>
      <c r="F385">
        <v>151</v>
      </c>
      <c r="G385">
        <v>0</v>
      </c>
      <c r="H385">
        <v>3035</v>
      </c>
      <c r="I385">
        <v>20.5</v>
      </c>
      <c r="J385">
        <v>82</v>
      </c>
      <c r="K385" t="s">
        <v>17</v>
      </c>
    </row>
    <row r="386" spans="1:11" x14ac:dyDescent="0.3">
      <c r="A386" t="s">
        <v>689</v>
      </c>
      <c r="C386" t="s">
        <v>690</v>
      </c>
      <c r="D386">
        <v>36</v>
      </c>
      <c r="E386">
        <v>4</v>
      </c>
      <c r="F386">
        <v>105</v>
      </c>
      <c r="G386">
        <v>74</v>
      </c>
      <c r="H386">
        <v>1980</v>
      </c>
      <c r="I386">
        <v>15.3</v>
      </c>
      <c r="J386">
        <v>82</v>
      </c>
      <c r="K386" t="s">
        <v>38</v>
      </c>
    </row>
    <row r="387" spans="1:11" x14ac:dyDescent="0.3">
      <c r="A387" t="s">
        <v>691</v>
      </c>
      <c r="C387" t="s">
        <v>692</v>
      </c>
      <c r="D387">
        <v>37</v>
      </c>
      <c r="E387">
        <v>4</v>
      </c>
      <c r="F387">
        <v>91</v>
      </c>
      <c r="G387">
        <v>68</v>
      </c>
      <c r="H387">
        <v>2025</v>
      </c>
      <c r="I387">
        <v>18.2</v>
      </c>
      <c r="J387">
        <v>82</v>
      </c>
      <c r="K387" t="s">
        <v>59</v>
      </c>
    </row>
    <row r="388" spans="1:11" x14ac:dyDescent="0.3">
      <c r="A388" t="s">
        <v>693</v>
      </c>
      <c r="C388" t="s">
        <v>694</v>
      </c>
      <c r="D388">
        <v>31</v>
      </c>
      <c r="E388">
        <v>4</v>
      </c>
      <c r="F388">
        <v>91</v>
      </c>
      <c r="G388">
        <v>68</v>
      </c>
      <c r="H388">
        <v>1970</v>
      </c>
      <c r="I388">
        <v>17.600000000000001</v>
      </c>
      <c r="J388">
        <v>82</v>
      </c>
      <c r="K388" t="s">
        <v>59</v>
      </c>
    </row>
    <row r="389" spans="1:11" x14ac:dyDescent="0.3">
      <c r="A389" t="s">
        <v>695</v>
      </c>
      <c r="C389" t="s">
        <v>696</v>
      </c>
      <c r="D389">
        <v>38</v>
      </c>
      <c r="E389">
        <v>4</v>
      </c>
      <c r="F389">
        <v>105</v>
      </c>
      <c r="G389">
        <v>63</v>
      </c>
      <c r="H389">
        <v>2125</v>
      </c>
      <c r="I389">
        <v>14.7</v>
      </c>
      <c r="J389">
        <v>82</v>
      </c>
      <c r="K389" t="s">
        <v>17</v>
      </c>
    </row>
    <row r="390" spans="1:11" x14ac:dyDescent="0.3">
      <c r="A390" t="s">
        <v>697</v>
      </c>
      <c r="C390" t="s">
        <v>698</v>
      </c>
      <c r="D390">
        <v>36</v>
      </c>
      <c r="E390">
        <v>4</v>
      </c>
      <c r="F390">
        <v>98</v>
      </c>
      <c r="G390">
        <v>70</v>
      </c>
      <c r="H390">
        <v>2125</v>
      </c>
      <c r="I390">
        <v>17.3</v>
      </c>
      <c r="J390">
        <v>82</v>
      </c>
      <c r="K390" t="s">
        <v>17</v>
      </c>
    </row>
    <row r="391" spans="1:11" x14ac:dyDescent="0.3">
      <c r="A391" t="s">
        <v>699</v>
      </c>
      <c r="C391" t="s">
        <v>700</v>
      </c>
      <c r="D391">
        <v>36</v>
      </c>
      <c r="E391">
        <v>4</v>
      </c>
      <c r="F391">
        <v>120</v>
      </c>
      <c r="G391">
        <v>88</v>
      </c>
      <c r="H391">
        <v>2160</v>
      </c>
      <c r="I391">
        <v>14.5</v>
      </c>
      <c r="J391">
        <v>82</v>
      </c>
      <c r="K391" t="s">
        <v>59</v>
      </c>
    </row>
    <row r="392" spans="1:11" x14ac:dyDescent="0.3">
      <c r="A392" t="s">
        <v>701</v>
      </c>
      <c r="C392" t="s">
        <v>620</v>
      </c>
      <c r="D392">
        <v>36</v>
      </c>
      <c r="E392">
        <v>4</v>
      </c>
      <c r="F392">
        <v>107</v>
      </c>
      <c r="G392">
        <v>75</v>
      </c>
      <c r="H392">
        <v>2205</v>
      </c>
      <c r="I392">
        <v>14.5</v>
      </c>
      <c r="J392">
        <v>82</v>
      </c>
      <c r="K392" t="s">
        <v>59</v>
      </c>
    </row>
    <row r="393" spans="1:11" x14ac:dyDescent="0.3">
      <c r="A393" t="s">
        <v>702</v>
      </c>
      <c r="C393" t="s">
        <v>92</v>
      </c>
      <c r="D393">
        <v>34</v>
      </c>
      <c r="E393">
        <v>4</v>
      </c>
      <c r="F393">
        <v>108</v>
      </c>
      <c r="G393">
        <v>70</v>
      </c>
      <c r="H393">
        <v>2245</v>
      </c>
      <c r="I393">
        <v>16.899999999999999</v>
      </c>
      <c r="J393">
        <v>82</v>
      </c>
      <c r="K393" t="s">
        <v>59</v>
      </c>
    </row>
    <row r="394" spans="1:11" x14ac:dyDescent="0.3">
      <c r="A394" t="s">
        <v>703</v>
      </c>
      <c r="C394" t="s">
        <v>300</v>
      </c>
      <c r="D394">
        <v>38</v>
      </c>
      <c r="E394">
        <v>4</v>
      </c>
      <c r="F394">
        <v>91</v>
      </c>
      <c r="G394">
        <v>67</v>
      </c>
      <c r="H394">
        <v>1965</v>
      </c>
      <c r="I394">
        <v>15</v>
      </c>
      <c r="J394">
        <v>82</v>
      </c>
      <c r="K394" t="s">
        <v>59</v>
      </c>
    </row>
    <row r="395" spans="1:11" x14ac:dyDescent="0.3">
      <c r="A395" t="s">
        <v>704</v>
      </c>
      <c r="C395" t="s">
        <v>705</v>
      </c>
      <c r="D395">
        <v>32</v>
      </c>
      <c r="E395">
        <v>4</v>
      </c>
      <c r="F395">
        <v>91</v>
      </c>
      <c r="G395">
        <v>67</v>
      </c>
      <c r="H395">
        <v>1965</v>
      </c>
      <c r="I395">
        <v>15.7</v>
      </c>
      <c r="J395">
        <v>82</v>
      </c>
      <c r="K395" t="s">
        <v>59</v>
      </c>
    </row>
    <row r="396" spans="1:11" x14ac:dyDescent="0.3">
      <c r="A396" t="s">
        <v>706</v>
      </c>
      <c r="C396" t="s">
        <v>707</v>
      </c>
      <c r="D396">
        <v>38</v>
      </c>
      <c r="E396">
        <v>4</v>
      </c>
      <c r="F396">
        <v>91</v>
      </c>
      <c r="G396">
        <v>67</v>
      </c>
      <c r="H396">
        <v>1995</v>
      </c>
      <c r="I396">
        <v>16.2</v>
      </c>
      <c r="J396">
        <v>82</v>
      </c>
      <c r="K396" t="s">
        <v>59</v>
      </c>
    </row>
    <row r="397" spans="1:11" x14ac:dyDescent="0.3">
      <c r="A397" t="s">
        <v>708</v>
      </c>
      <c r="C397" t="s">
        <v>709</v>
      </c>
      <c r="D397">
        <v>25</v>
      </c>
      <c r="E397">
        <v>6</v>
      </c>
      <c r="F397">
        <v>181</v>
      </c>
      <c r="G397">
        <v>110</v>
      </c>
      <c r="H397">
        <v>2945</v>
      </c>
      <c r="I397">
        <v>16.399999999999999</v>
      </c>
      <c r="J397">
        <v>82</v>
      </c>
      <c r="K397" t="s">
        <v>17</v>
      </c>
    </row>
    <row r="398" spans="1:11" x14ac:dyDescent="0.3">
      <c r="A398" t="s">
        <v>710</v>
      </c>
      <c r="C398" t="s">
        <v>711</v>
      </c>
      <c r="D398">
        <v>38</v>
      </c>
      <c r="E398">
        <v>6</v>
      </c>
      <c r="F398">
        <v>262</v>
      </c>
      <c r="G398">
        <v>85</v>
      </c>
      <c r="H398">
        <v>3015</v>
      </c>
      <c r="I398">
        <v>17</v>
      </c>
      <c r="J398">
        <v>82</v>
      </c>
      <c r="K398" t="s">
        <v>17</v>
      </c>
    </row>
    <row r="399" spans="1:11" x14ac:dyDescent="0.3">
      <c r="A399" t="s">
        <v>712</v>
      </c>
      <c r="C399" t="s">
        <v>713</v>
      </c>
      <c r="D399">
        <v>26</v>
      </c>
      <c r="E399">
        <v>4</v>
      </c>
      <c r="F399">
        <v>156</v>
      </c>
      <c r="G399">
        <v>92</v>
      </c>
      <c r="H399">
        <v>2585</v>
      </c>
      <c r="I399">
        <v>14.5</v>
      </c>
      <c r="J399">
        <v>82</v>
      </c>
      <c r="K399" t="s">
        <v>17</v>
      </c>
    </row>
    <row r="400" spans="1:11" x14ac:dyDescent="0.3">
      <c r="A400" t="s">
        <v>714</v>
      </c>
      <c r="C400" t="s">
        <v>715</v>
      </c>
      <c r="D400">
        <v>22</v>
      </c>
      <c r="E400">
        <v>6</v>
      </c>
      <c r="F400">
        <v>232</v>
      </c>
      <c r="G400">
        <v>112</v>
      </c>
      <c r="H400">
        <v>2835</v>
      </c>
      <c r="I400">
        <v>14.7</v>
      </c>
      <c r="J400">
        <v>82</v>
      </c>
      <c r="K400" t="s">
        <v>17</v>
      </c>
    </row>
    <row r="401" spans="1:11" x14ac:dyDescent="0.3">
      <c r="A401" t="s">
        <v>716</v>
      </c>
      <c r="C401" t="s">
        <v>717</v>
      </c>
      <c r="D401">
        <v>32</v>
      </c>
      <c r="E401">
        <v>4</v>
      </c>
      <c r="F401">
        <v>144</v>
      </c>
      <c r="G401">
        <v>96</v>
      </c>
      <c r="H401">
        <v>2665</v>
      </c>
      <c r="I401">
        <v>13.9</v>
      </c>
      <c r="J401">
        <v>82</v>
      </c>
      <c r="K401" t="s">
        <v>59</v>
      </c>
    </row>
    <row r="402" spans="1:11" x14ac:dyDescent="0.3">
      <c r="A402" t="s">
        <v>718</v>
      </c>
      <c r="C402" t="s">
        <v>719</v>
      </c>
      <c r="D402">
        <v>36</v>
      </c>
      <c r="E402">
        <v>4</v>
      </c>
      <c r="F402">
        <v>135</v>
      </c>
      <c r="G402">
        <v>84</v>
      </c>
      <c r="H402">
        <v>2370</v>
      </c>
      <c r="I402">
        <v>13</v>
      </c>
      <c r="J402">
        <v>82</v>
      </c>
      <c r="K402" t="s">
        <v>17</v>
      </c>
    </row>
    <row r="403" spans="1:11" x14ac:dyDescent="0.3">
      <c r="A403" t="s">
        <v>720</v>
      </c>
      <c r="C403" t="s">
        <v>721</v>
      </c>
      <c r="D403">
        <v>27</v>
      </c>
      <c r="E403">
        <v>4</v>
      </c>
      <c r="F403">
        <v>151</v>
      </c>
      <c r="G403">
        <v>90</v>
      </c>
      <c r="H403">
        <v>2950</v>
      </c>
      <c r="I403">
        <v>17.3</v>
      </c>
      <c r="J403">
        <v>82</v>
      </c>
      <c r="K403" t="s">
        <v>17</v>
      </c>
    </row>
    <row r="404" spans="1:11" x14ac:dyDescent="0.3">
      <c r="A404" t="s">
        <v>722</v>
      </c>
      <c r="C404" t="s">
        <v>723</v>
      </c>
      <c r="D404">
        <v>27</v>
      </c>
      <c r="E404">
        <v>4</v>
      </c>
      <c r="F404">
        <v>140</v>
      </c>
      <c r="G404">
        <v>86</v>
      </c>
      <c r="H404">
        <v>2790</v>
      </c>
      <c r="I404">
        <v>15.6</v>
      </c>
      <c r="J404">
        <v>82</v>
      </c>
      <c r="K404" t="s">
        <v>17</v>
      </c>
    </row>
    <row r="405" spans="1:11" x14ac:dyDescent="0.3">
      <c r="A405" t="s">
        <v>724</v>
      </c>
      <c r="C405" t="s">
        <v>725</v>
      </c>
      <c r="D405">
        <v>44</v>
      </c>
      <c r="E405">
        <v>4</v>
      </c>
      <c r="F405">
        <v>97</v>
      </c>
      <c r="G405">
        <v>52</v>
      </c>
      <c r="H405">
        <v>2130</v>
      </c>
      <c r="I405">
        <v>24.6</v>
      </c>
      <c r="J405">
        <v>82</v>
      </c>
      <c r="K405" t="s">
        <v>38</v>
      </c>
    </row>
    <row r="406" spans="1:11" x14ac:dyDescent="0.3">
      <c r="A406" t="s">
        <v>726</v>
      </c>
      <c r="C406" t="s">
        <v>727</v>
      </c>
      <c r="D406">
        <v>32</v>
      </c>
      <c r="E406">
        <v>4</v>
      </c>
      <c r="F406">
        <v>135</v>
      </c>
      <c r="G406">
        <v>84</v>
      </c>
      <c r="H406">
        <v>2295</v>
      </c>
      <c r="I406">
        <v>11.6</v>
      </c>
      <c r="J406">
        <v>82</v>
      </c>
      <c r="K406" t="s">
        <v>17</v>
      </c>
    </row>
    <row r="407" spans="1:11" x14ac:dyDescent="0.3">
      <c r="A407" t="s">
        <v>728</v>
      </c>
      <c r="C407" t="s">
        <v>729</v>
      </c>
      <c r="D407">
        <v>28</v>
      </c>
      <c r="E407">
        <v>4</v>
      </c>
      <c r="F407">
        <v>120</v>
      </c>
      <c r="G407">
        <v>79</v>
      </c>
      <c r="H407">
        <v>2625</v>
      </c>
      <c r="I407">
        <v>18.600000000000001</v>
      </c>
      <c r="J407">
        <v>82</v>
      </c>
      <c r="K407" t="s">
        <v>17</v>
      </c>
    </row>
    <row r="408" spans="1:11" x14ac:dyDescent="0.3">
      <c r="A408" t="s">
        <v>730</v>
      </c>
      <c r="C408" t="s">
        <v>731</v>
      </c>
      <c r="D408">
        <v>31</v>
      </c>
      <c r="E408">
        <v>4</v>
      </c>
      <c r="F408">
        <v>119</v>
      </c>
      <c r="G408">
        <v>82</v>
      </c>
      <c r="H408">
        <v>2720</v>
      </c>
      <c r="I408">
        <v>19.399999999999999</v>
      </c>
      <c r="J408">
        <v>82</v>
      </c>
      <c r="K408" t="s">
        <v>17</v>
      </c>
    </row>
  </sheetData>
  <autoFilter ref="C1:K408" xr:uid="{F137FB4F-43DF-4FA5-B150-1C6D8ED679F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2B7A-B8CF-4D4C-8B78-32FCAAF94A92}">
  <dimension ref="A1:V408"/>
  <sheetViews>
    <sheetView tabSelected="1" topLeftCell="J1" workbookViewId="0">
      <selection activeCell="U6" sqref="U6"/>
    </sheetView>
  </sheetViews>
  <sheetFormatPr defaultRowHeight="14.4" x14ac:dyDescent="0.3"/>
  <cols>
    <col min="1" max="1" width="73.88671875" bestFit="1" customWidth="1"/>
    <col min="12" max="12" width="11.6640625" bestFit="1" customWidth="1"/>
    <col min="13" max="13" width="36" bestFit="1" customWidth="1"/>
    <col min="15" max="15" width="12.44140625" bestFit="1" customWidth="1"/>
    <col min="16" max="16" width="36" bestFit="1" customWidth="1"/>
    <col min="17" max="17" width="9.6640625" bestFit="1" customWidth="1"/>
    <col min="18" max="18" width="7.44140625" bestFit="1" customWidth="1"/>
    <col min="19" max="19" width="6.33203125" bestFit="1" customWidth="1"/>
    <col min="20" max="20" width="3.5546875" bestFit="1" customWidth="1"/>
    <col min="21" max="21" width="7.44140625" bestFit="1" customWidth="1"/>
    <col min="22" max="22" width="11.6640625" bestFit="1" customWidth="1"/>
  </cols>
  <sheetData>
    <row r="1" spans="1:22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O1" s="3" t="s">
        <v>5</v>
      </c>
      <c r="P1" t="s">
        <v>732</v>
      </c>
    </row>
    <row r="2" spans="1:22" x14ac:dyDescent="0.3">
      <c r="A2" t="s">
        <v>11</v>
      </c>
      <c r="B2" t="s">
        <v>12</v>
      </c>
      <c r="C2" t="s">
        <v>13</v>
      </c>
      <c r="D2" t="s">
        <v>12</v>
      </c>
      <c r="E2" t="s">
        <v>12</v>
      </c>
      <c r="F2" t="s">
        <v>12</v>
      </c>
      <c r="G2" t="s">
        <v>12</v>
      </c>
      <c r="H2" t="s">
        <v>13</v>
      </c>
      <c r="I2" t="s">
        <v>14</v>
      </c>
      <c r="L2" s="3" t="s">
        <v>9</v>
      </c>
      <c r="M2" s="3" t="s">
        <v>1</v>
      </c>
    </row>
    <row r="3" spans="1:22" x14ac:dyDescent="0.3">
      <c r="A3" t="s">
        <v>16</v>
      </c>
      <c r="B3">
        <v>18</v>
      </c>
      <c r="C3">
        <v>8</v>
      </c>
      <c r="D3">
        <v>307</v>
      </c>
      <c r="E3">
        <v>130</v>
      </c>
      <c r="F3">
        <v>3504</v>
      </c>
      <c r="G3">
        <v>12</v>
      </c>
      <c r="H3">
        <v>70</v>
      </c>
      <c r="I3" t="s">
        <v>17</v>
      </c>
      <c r="L3" t="s">
        <v>14</v>
      </c>
      <c r="M3" t="s">
        <v>11</v>
      </c>
      <c r="Q3" s="3" t="s">
        <v>9</v>
      </c>
    </row>
    <row r="4" spans="1:22" x14ac:dyDescent="0.3">
      <c r="A4" t="s">
        <v>19</v>
      </c>
      <c r="B4">
        <v>15</v>
      </c>
      <c r="C4">
        <v>8</v>
      </c>
      <c r="D4">
        <v>350</v>
      </c>
      <c r="E4">
        <v>165</v>
      </c>
      <c r="F4">
        <v>3693</v>
      </c>
      <c r="G4">
        <v>11.5</v>
      </c>
      <c r="H4">
        <v>70</v>
      </c>
      <c r="I4" t="s">
        <v>17</v>
      </c>
      <c r="L4" t="s">
        <v>733</v>
      </c>
      <c r="O4" s="3" t="s">
        <v>3</v>
      </c>
      <c r="P4" s="3" t="s">
        <v>1</v>
      </c>
      <c r="Q4" t="s">
        <v>14</v>
      </c>
      <c r="R4" t="s">
        <v>38</v>
      </c>
      <c r="S4" t="s">
        <v>59</v>
      </c>
      <c r="T4" t="s">
        <v>17</v>
      </c>
      <c r="U4" t="s">
        <v>734</v>
      </c>
      <c r="V4" t="s">
        <v>735</v>
      </c>
    </row>
    <row r="5" spans="1:22" x14ac:dyDescent="0.3">
      <c r="A5" t="s">
        <v>21</v>
      </c>
      <c r="B5">
        <v>18</v>
      </c>
      <c r="C5">
        <v>8</v>
      </c>
      <c r="D5">
        <v>318</v>
      </c>
      <c r="E5">
        <v>150</v>
      </c>
      <c r="F5">
        <v>3436</v>
      </c>
      <c r="G5">
        <v>11</v>
      </c>
      <c r="H5">
        <v>70</v>
      </c>
      <c r="I5" t="s">
        <v>17</v>
      </c>
      <c r="L5" t="s">
        <v>38</v>
      </c>
      <c r="M5" t="s">
        <v>73</v>
      </c>
      <c r="O5">
        <v>3</v>
      </c>
      <c r="P5" t="s">
        <v>166</v>
      </c>
    </row>
    <row r="6" spans="1:22" x14ac:dyDescent="0.3">
      <c r="A6" t="s">
        <v>23</v>
      </c>
      <c r="B6">
        <v>16</v>
      </c>
      <c r="C6">
        <v>8</v>
      </c>
      <c r="D6">
        <v>304</v>
      </c>
      <c r="E6">
        <v>150</v>
      </c>
      <c r="F6">
        <v>3433</v>
      </c>
      <c r="G6">
        <v>12</v>
      </c>
      <c r="H6">
        <v>70</v>
      </c>
      <c r="I6" t="s">
        <v>17</v>
      </c>
      <c r="M6" t="s">
        <v>253</v>
      </c>
      <c r="P6" t="s">
        <v>238</v>
      </c>
    </row>
    <row r="7" spans="1:22" x14ac:dyDescent="0.3">
      <c r="A7" t="s">
        <v>25</v>
      </c>
      <c r="B7">
        <v>17</v>
      </c>
      <c r="C7">
        <v>8</v>
      </c>
      <c r="D7">
        <v>302</v>
      </c>
      <c r="E7">
        <v>140</v>
      </c>
      <c r="F7">
        <v>3449</v>
      </c>
      <c r="G7">
        <v>10.5</v>
      </c>
      <c r="H7">
        <v>70</v>
      </c>
      <c r="I7" t="s">
        <v>17</v>
      </c>
      <c r="M7" t="s">
        <v>586</v>
      </c>
      <c r="P7" t="s">
        <v>455</v>
      </c>
    </row>
    <row r="8" spans="1:22" x14ac:dyDescent="0.3">
      <c r="A8" t="s">
        <v>27</v>
      </c>
      <c r="B8">
        <v>15</v>
      </c>
      <c r="C8">
        <v>8</v>
      </c>
      <c r="D8">
        <v>429</v>
      </c>
      <c r="E8">
        <v>198</v>
      </c>
      <c r="F8">
        <v>4341</v>
      </c>
      <c r="G8">
        <v>10</v>
      </c>
      <c r="H8">
        <v>70</v>
      </c>
      <c r="I8" t="s">
        <v>17</v>
      </c>
      <c r="M8" t="s">
        <v>512</v>
      </c>
      <c r="P8" t="s">
        <v>614</v>
      </c>
    </row>
    <row r="9" spans="1:22" x14ac:dyDescent="0.3">
      <c r="A9" t="s">
        <v>29</v>
      </c>
      <c r="B9">
        <v>14</v>
      </c>
      <c r="C9">
        <v>8</v>
      </c>
      <c r="D9">
        <v>454</v>
      </c>
      <c r="E9">
        <v>220</v>
      </c>
      <c r="F9">
        <v>4354</v>
      </c>
      <c r="G9">
        <v>9</v>
      </c>
      <c r="H9">
        <v>70</v>
      </c>
      <c r="I9" t="s">
        <v>17</v>
      </c>
      <c r="M9" t="s">
        <v>602</v>
      </c>
      <c r="O9" t="s">
        <v>736</v>
      </c>
    </row>
    <row r="10" spans="1:22" x14ac:dyDescent="0.3">
      <c r="A10" t="s">
        <v>31</v>
      </c>
      <c r="B10">
        <v>14</v>
      </c>
      <c r="C10">
        <v>8</v>
      </c>
      <c r="D10">
        <v>440</v>
      </c>
      <c r="E10">
        <v>215</v>
      </c>
      <c r="F10">
        <v>4312</v>
      </c>
      <c r="G10">
        <v>8.5</v>
      </c>
      <c r="H10">
        <v>70</v>
      </c>
      <c r="I10" t="s">
        <v>17</v>
      </c>
      <c r="M10" t="s">
        <v>287</v>
      </c>
      <c r="O10">
        <v>4</v>
      </c>
      <c r="P10" t="s">
        <v>481</v>
      </c>
    </row>
    <row r="11" spans="1:22" x14ac:dyDescent="0.3">
      <c r="A11" t="s">
        <v>33</v>
      </c>
      <c r="B11">
        <v>14</v>
      </c>
      <c r="C11">
        <v>8</v>
      </c>
      <c r="D11">
        <v>455</v>
      </c>
      <c r="E11">
        <v>225</v>
      </c>
      <c r="F11">
        <v>4425</v>
      </c>
      <c r="G11">
        <v>10</v>
      </c>
      <c r="H11">
        <v>70</v>
      </c>
      <c r="I11" t="s">
        <v>17</v>
      </c>
      <c r="M11" t="s">
        <v>77</v>
      </c>
      <c r="P11" t="s">
        <v>688</v>
      </c>
    </row>
    <row r="12" spans="1:22" x14ac:dyDescent="0.3">
      <c r="A12" t="s">
        <v>35</v>
      </c>
      <c r="B12">
        <v>15</v>
      </c>
      <c r="C12">
        <v>8</v>
      </c>
      <c r="D12">
        <v>390</v>
      </c>
      <c r="E12">
        <v>190</v>
      </c>
      <c r="F12">
        <v>3850</v>
      </c>
      <c r="G12">
        <v>8.5</v>
      </c>
      <c r="H12">
        <v>70</v>
      </c>
      <c r="I12" t="s">
        <v>17</v>
      </c>
      <c r="M12" t="s">
        <v>453</v>
      </c>
      <c r="P12" t="s">
        <v>551</v>
      </c>
    </row>
    <row r="13" spans="1:22" x14ac:dyDescent="0.3">
      <c r="A13" t="s">
        <v>37</v>
      </c>
      <c r="B13">
        <v>0</v>
      </c>
      <c r="C13">
        <v>4</v>
      </c>
      <c r="D13">
        <v>133</v>
      </c>
      <c r="E13">
        <v>115</v>
      </c>
      <c r="F13">
        <v>3090</v>
      </c>
      <c r="G13">
        <v>17.5</v>
      </c>
      <c r="H13">
        <v>70</v>
      </c>
      <c r="I13" t="s">
        <v>38</v>
      </c>
      <c r="M13" t="s">
        <v>37</v>
      </c>
      <c r="P13" t="s">
        <v>73</v>
      </c>
    </row>
    <row r="14" spans="1:22" x14ac:dyDescent="0.3">
      <c r="A14" t="s">
        <v>40</v>
      </c>
      <c r="B14">
        <v>0</v>
      </c>
      <c r="C14">
        <v>8</v>
      </c>
      <c r="D14">
        <v>350</v>
      </c>
      <c r="E14">
        <v>165</v>
      </c>
      <c r="F14">
        <v>4142</v>
      </c>
      <c r="G14">
        <v>11.5</v>
      </c>
      <c r="H14">
        <v>70</v>
      </c>
      <c r="I14" t="s">
        <v>17</v>
      </c>
      <c r="M14" t="s">
        <v>243</v>
      </c>
      <c r="P14" t="s">
        <v>253</v>
      </c>
    </row>
    <row r="15" spans="1:22" x14ac:dyDescent="0.3">
      <c r="A15" t="s">
        <v>42</v>
      </c>
      <c r="B15">
        <v>0</v>
      </c>
      <c r="C15">
        <v>8</v>
      </c>
      <c r="D15">
        <v>351</v>
      </c>
      <c r="E15">
        <v>153</v>
      </c>
      <c r="F15">
        <v>4034</v>
      </c>
      <c r="G15">
        <v>11</v>
      </c>
      <c r="H15">
        <v>70</v>
      </c>
      <c r="I15" t="s">
        <v>17</v>
      </c>
      <c r="M15" t="s">
        <v>298</v>
      </c>
      <c r="P15" t="s">
        <v>586</v>
      </c>
    </row>
    <row r="16" spans="1:22" x14ac:dyDescent="0.3">
      <c r="A16" t="s">
        <v>44</v>
      </c>
      <c r="B16">
        <v>0</v>
      </c>
      <c r="C16">
        <v>8</v>
      </c>
      <c r="D16">
        <v>383</v>
      </c>
      <c r="E16">
        <v>175</v>
      </c>
      <c r="F16">
        <v>4166</v>
      </c>
      <c r="G16">
        <v>10.5</v>
      </c>
      <c r="H16">
        <v>70</v>
      </c>
      <c r="I16" t="s">
        <v>17</v>
      </c>
      <c r="M16" t="s">
        <v>131</v>
      </c>
      <c r="P16" t="s">
        <v>287</v>
      </c>
    </row>
    <row r="17" spans="1:16" x14ac:dyDescent="0.3">
      <c r="A17" t="s">
        <v>46</v>
      </c>
      <c r="B17">
        <v>0</v>
      </c>
      <c r="C17">
        <v>8</v>
      </c>
      <c r="D17">
        <v>360</v>
      </c>
      <c r="E17">
        <v>175</v>
      </c>
      <c r="F17">
        <v>3850</v>
      </c>
      <c r="G17">
        <v>11</v>
      </c>
      <c r="H17">
        <v>70</v>
      </c>
      <c r="I17" t="s">
        <v>17</v>
      </c>
      <c r="M17" t="s">
        <v>249</v>
      </c>
      <c r="P17" t="s">
        <v>77</v>
      </c>
    </row>
    <row r="18" spans="1:16" x14ac:dyDescent="0.3">
      <c r="A18" t="s">
        <v>48</v>
      </c>
      <c r="B18">
        <v>15</v>
      </c>
      <c r="C18">
        <v>8</v>
      </c>
      <c r="D18">
        <v>383</v>
      </c>
      <c r="E18">
        <v>170</v>
      </c>
      <c r="F18">
        <v>3563</v>
      </c>
      <c r="G18">
        <v>10</v>
      </c>
      <c r="H18">
        <v>70</v>
      </c>
      <c r="I18" t="s">
        <v>17</v>
      </c>
      <c r="M18" t="s">
        <v>352</v>
      </c>
      <c r="P18" t="s">
        <v>453</v>
      </c>
    </row>
    <row r="19" spans="1:16" x14ac:dyDescent="0.3">
      <c r="A19" t="s">
        <v>50</v>
      </c>
      <c r="B19">
        <v>14</v>
      </c>
      <c r="C19">
        <v>8</v>
      </c>
      <c r="D19">
        <v>340</v>
      </c>
      <c r="E19">
        <v>160</v>
      </c>
      <c r="F19">
        <v>3609</v>
      </c>
      <c r="G19">
        <v>8</v>
      </c>
      <c r="H19">
        <v>70</v>
      </c>
      <c r="I19" t="s">
        <v>17</v>
      </c>
      <c r="M19" t="s">
        <v>565</v>
      </c>
      <c r="P19" t="s">
        <v>406</v>
      </c>
    </row>
    <row r="20" spans="1:16" x14ac:dyDescent="0.3">
      <c r="A20" t="s">
        <v>52</v>
      </c>
      <c r="B20">
        <v>0</v>
      </c>
      <c r="C20">
        <v>8</v>
      </c>
      <c r="D20">
        <v>302</v>
      </c>
      <c r="E20">
        <v>140</v>
      </c>
      <c r="F20">
        <v>3353</v>
      </c>
      <c r="G20">
        <v>8</v>
      </c>
      <c r="H20">
        <v>70</v>
      </c>
      <c r="I20" t="s">
        <v>17</v>
      </c>
      <c r="M20" t="s">
        <v>304</v>
      </c>
      <c r="P20" t="s">
        <v>423</v>
      </c>
    </row>
    <row r="21" spans="1:16" x14ac:dyDescent="0.3">
      <c r="A21" t="s">
        <v>54</v>
      </c>
      <c r="B21">
        <v>15</v>
      </c>
      <c r="C21">
        <v>8</v>
      </c>
      <c r="D21">
        <v>400</v>
      </c>
      <c r="E21">
        <v>150</v>
      </c>
      <c r="F21">
        <v>3761</v>
      </c>
      <c r="G21">
        <v>9.5</v>
      </c>
      <c r="H21">
        <v>70</v>
      </c>
      <c r="I21" t="s">
        <v>17</v>
      </c>
      <c r="M21" t="s">
        <v>553</v>
      </c>
      <c r="P21" t="s">
        <v>567</v>
      </c>
    </row>
    <row r="22" spans="1:16" x14ac:dyDescent="0.3">
      <c r="A22" t="s">
        <v>56</v>
      </c>
      <c r="B22">
        <v>14</v>
      </c>
      <c r="C22">
        <v>8</v>
      </c>
      <c r="D22">
        <v>455</v>
      </c>
      <c r="E22">
        <v>225</v>
      </c>
      <c r="F22">
        <v>3086</v>
      </c>
      <c r="G22">
        <v>10</v>
      </c>
      <c r="H22">
        <v>70</v>
      </c>
      <c r="I22" t="s">
        <v>17</v>
      </c>
      <c r="M22" t="s">
        <v>604</v>
      </c>
      <c r="P22" t="s">
        <v>355</v>
      </c>
    </row>
    <row r="23" spans="1:16" x14ac:dyDescent="0.3">
      <c r="A23" t="s">
        <v>58</v>
      </c>
      <c r="B23">
        <v>24</v>
      </c>
      <c r="C23">
        <v>4</v>
      </c>
      <c r="D23">
        <v>113</v>
      </c>
      <c r="E23">
        <v>95</v>
      </c>
      <c r="F23">
        <v>2372</v>
      </c>
      <c r="G23">
        <v>15</v>
      </c>
      <c r="H23">
        <v>70</v>
      </c>
      <c r="I23" t="s">
        <v>59</v>
      </c>
      <c r="M23" t="s">
        <v>394</v>
      </c>
      <c r="P23" t="s">
        <v>721</v>
      </c>
    </row>
    <row r="24" spans="1:16" x14ac:dyDescent="0.3">
      <c r="A24" t="s">
        <v>61</v>
      </c>
      <c r="B24">
        <v>22</v>
      </c>
      <c r="C24">
        <v>6</v>
      </c>
      <c r="D24">
        <v>198</v>
      </c>
      <c r="E24">
        <v>95</v>
      </c>
      <c r="F24">
        <v>2833</v>
      </c>
      <c r="G24">
        <v>15.5</v>
      </c>
      <c r="H24">
        <v>70</v>
      </c>
      <c r="I24" t="s">
        <v>17</v>
      </c>
      <c r="M24" t="s">
        <v>127</v>
      </c>
      <c r="P24" t="s">
        <v>675</v>
      </c>
    </row>
    <row r="25" spans="1:16" x14ac:dyDescent="0.3">
      <c r="A25" t="s">
        <v>63</v>
      </c>
      <c r="B25">
        <v>18</v>
      </c>
      <c r="C25">
        <v>6</v>
      </c>
      <c r="D25">
        <v>199</v>
      </c>
      <c r="E25">
        <v>97</v>
      </c>
      <c r="F25">
        <v>2774</v>
      </c>
      <c r="G25">
        <v>15.5</v>
      </c>
      <c r="H25">
        <v>70</v>
      </c>
      <c r="I25" t="s">
        <v>17</v>
      </c>
      <c r="M25" t="s">
        <v>251</v>
      </c>
      <c r="P25" t="s">
        <v>679</v>
      </c>
    </row>
    <row r="26" spans="1:16" x14ac:dyDescent="0.3">
      <c r="A26" t="s">
        <v>65</v>
      </c>
      <c r="B26">
        <v>21</v>
      </c>
      <c r="C26">
        <v>6</v>
      </c>
      <c r="D26">
        <v>200</v>
      </c>
      <c r="E26">
        <v>85</v>
      </c>
      <c r="F26">
        <v>2587</v>
      </c>
      <c r="G26">
        <v>16</v>
      </c>
      <c r="H26">
        <v>70</v>
      </c>
      <c r="I26" t="s">
        <v>17</v>
      </c>
      <c r="M26" t="s">
        <v>129</v>
      </c>
      <c r="P26" t="s">
        <v>677</v>
      </c>
    </row>
    <row r="27" spans="1:16" x14ac:dyDescent="0.3">
      <c r="A27" t="s">
        <v>67</v>
      </c>
      <c r="B27">
        <v>27</v>
      </c>
      <c r="C27">
        <v>4</v>
      </c>
      <c r="D27">
        <v>97</v>
      </c>
      <c r="E27">
        <v>88</v>
      </c>
      <c r="F27">
        <v>2130</v>
      </c>
      <c r="G27">
        <v>14.5</v>
      </c>
      <c r="H27">
        <v>70</v>
      </c>
      <c r="I27" t="s">
        <v>59</v>
      </c>
      <c r="M27" t="s">
        <v>71</v>
      </c>
      <c r="P27" t="s">
        <v>369</v>
      </c>
    </row>
    <row r="28" spans="1:16" x14ac:dyDescent="0.3">
      <c r="A28" t="s">
        <v>69</v>
      </c>
      <c r="B28">
        <v>26</v>
      </c>
      <c r="C28">
        <v>4</v>
      </c>
      <c r="D28">
        <v>97</v>
      </c>
      <c r="E28">
        <v>46</v>
      </c>
      <c r="F28">
        <v>1835</v>
      </c>
      <c r="G28">
        <v>20.5</v>
      </c>
      <c r="H28">
        <v>70</v>
      </c>
      <c r="I28" t="s">
        <v>38</v>
      </c>
      <c r="M28" t="s">
        <v>179</v>
      </c>
      <c r="P28" t="s">
        <v>569</v>
      </c>
    </row>
    <row r="29" spans="1:16" x14ac:dyDescent="0.3">
      <c r="A29" t="s">
        <v>71</v>
      </c>
      <c r="B29">
        <v>25</v>
      </c>
      <c r="C29">
        <v>4</v>
      </c>
      <c r="D29">
        <v>110</v>
      </c>
      <c r="E29">
        <v>87</v>
      </c>
      <c r="F29">
        <v>2672</v>
      </c>
      <c r="G29">
        <v>17.5</v>
      </c>
      <c r="H29">
        <v>70</v>
      </c>
      <c r="I29" t="s">
        <v>38</v>
      </c>
      <c r="M29" t="s">
        <v>658</v>
      </c>
      <c r="P29" t="s">
        <v>147</v>
      </c>
    </row>
    <row r="30" spans="1:16" x14ac:dyDescent="0.3">
      <c r="A30" t="s">
        <v>73</v>
      </c>
      <c r="B30">
        <v>24</v>
      </c>
      <c r="C30">
        <v>4</v>
      </c>
      <c r="D30">
        <v>107</v>
      </c>
      <c r="E30">
        <v>90</v>
      </c>
      <c r="F30">
        <v>2430</v>
      </c>
      <c r="G30">
        <v>14.5</v>
      </c>
      <c r="H30">
        <v>70</v>
      </c>
      <c r="I30" t="s">
        <v>38</v>
      </c>
      <c r="M30" t="s">
        <v>518</v>
      </c>
      <c r="P30" t="s">
        <v>119</v>
      </c>
    </row>
    <row r="31" spans="1:16" x14ac:dyDescent="0.3">
      <c r="A31" t="s">
        <v>75</v>
      </c>
      <c r="B31">
        <v>25</v>
      </c>
      <c r="C31">
        <v>4</v>
      </c>
      <c r="D31">
        <v>104</v>
      </c>
      <c r="E31">
        <v>95</v>
      </c>
      <c r="F31">
        <v>2375</v>
      </c>
      <c r="G31">
        <v>17.5</v>
      </c>
      <c r="H31">
        <v>70</v>
      </c>
      <c r="I31" t="s">
        <v>38</v>
      </c>
      <c r="M31" t="s">
        <v>181</v>
      </c>
      <c r="P31" t="s">
        <v>90</v>
      </c>
    </row>
    <row r="32" spans="1:16" x14ac:dyDescent="0.3">
      <c r="A32" t="s">
        <v>77</v>
      </c>
      <c r="B32">
        <v>26</v>
      </c>
      <c r="C32">
        <v>4</v>
      </c>
      <c r="D32">
        <v>121</v>
      </c>
      <c r="E32">
        <v>113</v>
      </c>
      <c r="F32">
        <v>2234</v>
      </c>
      <c r="G32">
        <v>12.5</v>
      </c>
      <c r="H32">
        <v>70</v>
      </c>
      <c r="I32" t="s">
        <v>38</v>
      </c>
      <c r="M32" t="s">
        <v>358</v>
      </c>
      <c r="P32" t="s">
        <v>371</v>
      </c>
    </row>
    <row r="33" spans="1:16" x14ac:dyDescent="0.3">
      <c r="A33" t="s">
        <v>79</v>
      </c>
      <c r="B33">
        <v>21</v>
      </c>
      <c r="C33">
        <v>6</v>
      </c>
      <c r="D33">
        <v>199</v>
      </c>
      <c r="E33">
        <v>90</v>
      </c>
      <c r="F33">
        <v>2648</v>
      </c>
      <c r="G33">
        <v>15</v>
      </c>
      <c r="H33">
        <v>70</v>
      </c>
      <c r="I33" t="s">
        <v>17</v>
      </c>
      <c r="M33" t="s">
        <v>650</v>
      </c>
      <c r="P33" t="s">
        <v>731</v>
      </c>
    </row>
    <row r="34" spans="1:16" x14ac:dyDescent="0.3">
      <c r="A34" t="s">
        <v>81</v>
      </c>
      <c r="B34">
        <v>10</v>
      </c>
      <c r="C34">
        <v>8</v>
      </c>
      <c r="D34">
        <v>360</v>
      </c>
      <c r="E34">
        <v>215</v>
      </c>
      <c r="F34">
        <v>4615</v>
      </c>
      <c r="G34">
        <v>14</v>
      </c>
      <c r="H34">
        <v>70</v>
      </c>
      <c r="I34" t="s">
        <v>17</v>
      </c>
      <c r="M34" t="s">
        <v>408</v>
      </c>
      <c r="P34" t="s">
        <v>713</v>
      </c>
    </row>
    <row r="35" spans="1:16" x14ac:dyDescent="0.3">
      <c r="A35" t="s">
        <v>83</v>
      </c>
      <c r="B35">
        <v>10</v>
      </c>
      <c r="C35">
        <v>8</v>
      </c>
      <c r="D35">
        <v>307</v>
      </c>
      <c r="E35">
        <v>200</v>
      </c>
      <c r="F35">
        <v>4376</v>
      </c>
      <c r="G35">
        <v>15</v>
      </c>
      <c r="H35">
        <v>70</v>
      </c>
      <c r="I35" t="s">
        <v>17</v>
      </c>
      <c r="M35" t="s">
        <v>608</v>
      </c>
      <c r="P35" t="s">
        <v>37</v>
      </c>
    </row>
    <row r="36" spans="1:16" x14ac:dyDescent="0.3">
      <c r="A36" t="s">
        <v>85</v>
      </c>
      <c r="B36">
        <v>11</v>
      </c>
      <c r="C36">
        <v>8</v>
      </c>
      <c r="D36">
        <v>318</v>
      </c>
      <c r="E36">
        <v>210</v>
      </c>
      <c r="F36">
        <v>4382</v>
      </c>
      <c r="G36">
        <v>13.5</v>
      </c>
      <c r="H36">
        <v>70</v>
      </c>
      <c r="I36" t="s">
        <v>17</v>
      </c>
      <c r="M36" t="s">
        <v>660</v>
      </c>
      <c r="P36" t="s">
        <v>135</v>
      </c>
    </row>
    <row r="37" spans="1:16" x14ac:dyDescent="0.3">
      <c r="A37" t="s">
        <v>87</v>
      </c>
      <c r="B37">
        <v>9</v>
      </c>
      <c r="C37">
        <v>8</v>
      </c>
      <c r="D37">
        <v>304</v>
      </c>
      <c r="E37">
        <v>193</v>
      </c>
      <c r="F37">
        <v>4732</v>
      </c>
      <c r="G37">
        <v>18.5</v>
      </c>
      <c r="H37">
        <v>70</v>
      </c>
      <c r="I37" t="s">
        <v>17</v>
      </c>
      <c r="M37" t="s">
        <v>75</v>
      </c>
      <c r="P37" t="s">
        <v>655</v>
      </c>
    </row>
    <row r="38" spans="1:16" x14ac:dyDescent="0.3">
      <c r="A38" t="s">
        <v>67</v>
      </c>
      <c r="B38">
        <v>27</v>
      </c>
      <c r="C38">
        <v>4</v>
      </c>
      <c r="D38">
        <v>97</v>
      </c>
      <c r="E38">
        <v>88</v>
      </c>
      <c r="F38">
        <v>2130</v>
      </c>
      <c r="G38">
        <v>14.5</v>
      </c>
      <c r="H38">
        <v>71</v>
      </c>
      <c r="I38" t="s">
        <v>59</v>
      </c>
      <c r="M38" t="s">
        <v>516</v>
      </c>
      <c r="P38" t="s">
        <v>510</v>
      </c>
    </row>
    <row r="39" spans="1:16" x14ac:dyDescent="0.3">
      <c r="A39" t="s">
        <v>90</v>
      </c>
      <c r="B39">
        <v>28</v>
      </c>
      <c r="C39">
        <v>4</v>
      </c>
      <c r="D39">
        <v>140</v>
      </c>
      <c r="E39">
        <v>90</v>
      </c>
      <c r="F39">
        <v>2264</v>
      </c>
      <c r="G39">
        <v>15.5</v>
      </c>
      <c r="H39">
        <v>71</v>
      </c>
      <c r="I39" t="s">
        <v>17</v>
      </c>
      <c r="M39" t="s">
        <v>259</v>
      </c>
      <c r="P39" t="s">
        <v>563</v>
      </c>
    </row>
    <row r="40" spans="1:16" x14ac:dyDescent="0.3">
      <c r="A40" t="s">
        <v>92</v>
      </c>
      <c r="B40">
        <v>25</v>
      </c>
      <c r="C40">
        <v>4</v>
      </c>
      <c r="D40">
        <v>113</v>
      </c>
      <c r="E40">
        <v>95</v>
      </c>
      <c r="F40">
        <v>2228</v>
      </c>
      <c r="G40">
        <v>14</v>
      </c>
      <c r="H40">
        <v>71</v>
      </c>
      <c r="I40" t="s">
        <v>59</v>
      </c>
      <c r="M40" t="s">
        <v>616</v>
      </c>
      <c r="P40" t="s">
        <v>636</v>
      </c>
    </row>
    <row r="41" spans="1:16" x14ac:dyDescent="0.3">
      <c r="A41" t="s">
        <v>94</v>
      </c>
      <c r="B41">
        <v>25</v>
      </c>
      <c r="C41">
        <v>4</v>
      </c>
      <c r="D41">
        <v>98</v>
      </c>
      <c r="E41">
        <v>0</v>
      </c>
      <c r="F41">
        <v>2046</v>
      </c>
      <c r="G41">
        <v>19</v>
      </c>
      <c r="H41">
        <v>71</v>
      </c>
      <c r="I41" t="s">
        <v>17</v>
      </c>
      <c r="M41" t="s">
        <v>69</v>
      </c>
      <c r="P41" t="s">
        <v>579</v>
      </c>
    </row>
    <row r="42" spans="1:16" x14ac:dyDescent="0.3">
      <c r="A42" t="s">
        <v>96</v>
      </c>
      <c r="B42">
        <v>0</v>
      </c>
      <c r="C42">
        <v>4</v>
      </c>
      <c r="D42">
        <v>97</v>
      </c>
      <c r="E42">
        <v>48</v>
      </c>
      <c r="F42">
        <v>1978</v>
      </c>
      <c r="G42">
        <v>20</v>
      </c>
      <c r="H42">
        <v>71</v>
      </c>
      <c r="I42" t="s">
        <v>38</v>
      </c>
      <c r="M42" t="s">
        <v>177</v>
      </c>
      <c r="P42" t="s">
        <v>707</v>
      </c>
    </row>
    <row r="43" spans="1:16" x14ac:dyDescent="0.3">
      <c r="A43" t="s">
        <v>79</v>
      </c>
      <c r="B43">
        <v>19</v>
      </c>
      <c r="C43">
        <v>6</v>
      </c>
      <c r="D43">
        <v>232</v>
      </c>
      <c r="E43">
        <v>100</v>
      </c>
      <c r="F43">
        <v>2634</v>
      </c>
      <c r="G43">
        <v>13</v>
      </c>
      <c r="H43">
        <v>71</v>
      </c>
      <c r="I43" t="s">
        <v>17</v>
      </c>
      <c r="M43" t="s">
        <v>289</v>
      </c>
      <c r="P43" t="s">
        <v>500</v>
      </c>
    </row>
    <row r="44" spans="1:16" x14ac:dyDescent="0.3">
      <c r="A44" t="s">
        <v>99</v>
      </c>
      <c r="B44">
        <v>16</v>
      </c>
      <c r="C44">
        <v>6</v>
      </c>
      <c r="D44">
        <v>225</v>
      </c>
      <c r="E44">
        <v>105</v>
      </c>
      <c r="F44">
        <v>3439</v>
      </c>
      <c r="G44">
        <v>15.5</v>
      </c>
      <c r="H44">
        <v>71</v>
      </c>
      <c r="I44" t="s">
        <v>17</v>
      </c>
      <c r="M44" t="s">
        <v>600</v>
      </c>
      <c r="P44" t="s">
        <v>185</v>
      </c>
    </row>
    <row r="45" spans="1:16" x14ac:dyDescent="0.3">
      <c r="A45" t="s">
        <v>16</v>
      </c>
      <c r="B45">
        <v>17</v>
      </c>
      <c r="C45">
        <v>6</v>
      </c>
      <c r="D45">
        <v>250</v>
      </c>
      <c r="E45">
        <v>100</v>
      </c>
      <c r="F45">
        <v>3329</v>
      </c>
      <c r="G45">
        <v>15.5</v>
      </c>
      <c r="H45">
        <v>71</v>
      </c>
      <c r="I45" t="s">
        <v>17</v>
      </c>
      <c r="M45" t="s">
        <v>648</v>
      </c>
      <c r="P45" t="s">
        <v>591</v>
      </c>
    </row>
    <row r="46" spans="1:16" x14ac:dyDescent="0.3">
      <c r="A46" t="s">
        <v>102</v>
      </c>
      <c r="B46">
        <v>19</v>
      </c>
      <c r="C46">
        <v>6</v>
      </c>
      <c r="D46">
        <v>250</v>
      </c>
      <c r="E46">
        <v>88</v>
      </c>
      <c r="F46">
        <v>3302</v>
      </c>
      <c r="G46">
        <v>15.5</v>
      </c>
      <c r="H46">
        <v>71</v>
      </c>
      <c r="I46" t="s">
        <v>17</v>
      </c>
      <c r="M46" t="s">
        <v>137</v>
      </c>
      <c r="P46" t="s">
        <v>236</v>
      </c>
    </row>
    <row r="47" spans="1:16" x14ac:dyDescent="0.3">
      <c r="A47" t="s">
        <v>104</v>
      </c>
      <c r="B47">
        <v>18</v>
      </c>
      <c r="C47">
        <v>6</v>
      </c>
      <c r="D47">
        <v>232</v>
      </c>
      <c r="E47">
        <v>100</v>
      </c>
      <c r="F47">
        <v>3288</v>
      </c>
      <c r="G47">
        <v>15.5</v>
      </c>
      <c r="H47">
        <v>71</v>
      </c>
      <c r="I47" t="s">
        <v>17</v>
      </c>
      <c r="M47" t="s">
        <v>725</v>
      </c>
      <c r="P47" t="s">
        <v>293</v>
      </c>
    </row>
    <row r="48" spans="1:16" x14ac:dyDescent="0.3">
      <c r="A48" t="s">
        <v>29</v>
      </c>
      <c r="B48">
        <v>14</v>
      </c>
      <c r="C48">
        <v>8</v>
      </c>
      <c r="D48">
        <v>350</v>
      </c>
      <c r="E48">
        <v>165</v>
      </c>
      <c r="F48">
        <v>4209</v>
      </c>
      <c r="G48">
        <v>12</v>
      </c>
      <c r="H48">
        <v>71</v>
      </c>
      <c r="I48" t="s">
        <v>17</v>
      </c>
      <c r="M48" t="s">
        <v>340</v>
      </c>
      <c r="P48" t="s">
        <v>270</v>
      </c>
    </row>
    <row r="49" spans="1:16" x14ac:dyDescent="0.3">
      <c r="A49" t="s">
        <v>107</v>
      </c>
      <c r="B49">
        <v>14</v>
      </c>
      <c r="C49">
        <v>8</v>
      </c>
      <c r="D49">
        <v>400</v>
      </c>
      <c r="E49">
        <v>175</v>
      </c>
      <c r="F49">
        <v>4464</v>
      </c>
      <c r="G49">
        <v>11.5</v>
      </c>
      <c r="H49">
        <v>71</v>
      </c>
      <c r="I49" t="s">
        <v>17</v>
      </c>
      <c r="M49" t="s">
        <v>598</v>
      </c>
      <c r="P49" t="s">
        <v>384</v>
      </c>
    </row>
    <row r="50" spans="1:16" x14ac:dyDescent="0.3">
      <c r="A50" t="s">
        <v>27</v>
      </c>
      <c r="B50">
        <v>14</v>
      </c>
      <c r="C50">
        <v>8</v>
      </c>
      <c r="D50">
        <v>351</v>
      </c>
      <c r="E50">
        <v>153</v>
      </c>
      <c r="F50">
        <v>4154</v>
      </c>
      <c r="G50">
        <v>13.5</v>
      </c>
      <c r="H50">
        <v>71</v>
      </c>
      <c r="I50" t="s">
        <v>17</v>
      </c>
      <c r="M50" t="s">
        <v>437</v>
      </c>
      <c r="P50" t="s">
        <v>463</v>
      </c>
    </row>
    <row r="51" spans="1:16" x14ac:dyDescent="0.3">
      <c r="A51" t="s">
        <v>31</v>
      </c>
      <c r="B51">
        <v>14</v>
      </c>
      <c r="C51">
        <v>8</v>
      </c>
      <c r="D51">
        <v>318</v>
      </c>
      <c r="E51">
        <v>150</v>
      </c>
      <c r="F51">
        <v>4096</v>
      </c>
      <c r="G51">
        <v>13</v>
      </c>
      <c r="H51">
        <v>71</v>
      </c>
      <c r="I51" t="s">
        <v>17</v>
      </c>
      <c r="M51" t="s">
        <v>457</v>
      </c>
      <c r="P51" t="s">
        <v>412</v>
      </c>
    </row>
    <row r="52" spans="1:16" x14ac:dyDescent="0.3">
      <c r="A52" t="s">
        <v>111</v>
      </c>
      <c r="B52">
        <v>12</v>
      </c>
      <c r="C52">
        <v>8</v>
      </c>
      <c r="D52">
        <v>383</v>
      </c>
      <c r="E52">
        <v>180</v>
      </c>
      <c r="F52">
        <v>4955</v>
      </c>
      <c r="G52">
        <v>11.5</v>
      </c>
      <c r="H52">
        <v>71</v>
      </c>
      <c r="I52" t="s">
        <v>17</v>
      </c>
      <c r="M52" t="s">
        <v>690</v>
      </c>
      <c r="P52" t="s">
        <v>67</v>
      </c>
    </row>
    <row r="53" spans="1:16" x14ac:dyDescent="0.3">
      <c r="A53" t="s">
        <v>113</v>
      </c>
      <c r="B53">
        <v>13</v>
      </c>
      <c r="C53">
        <v>8</v>
      </c>
      <c r="D53">
        <v>400</v>
      </c>
      <c r="E53">
        <v>170</v>
      </c>
      <c r="F53">
        <v>4746</v>
      </c>
      <c r="G53">
        <v>12</v>
      </c>
      <c r="H53">
        <v>71</v>
      </c>
      <c r="I53" t="s">
        <v>17</v>
      </c>
      <c r="M53" t="s">
        <v>520</v>
      </c>
      <c r="P53" t="s">
        <v>683</v>
      </c>
    </row>
    <row r="54" spans="1:16" x14ac:dyDescent="0.3">
      <c r="A54" t="s">
        <v>115</v>
      </c>
      <c r="B54">
        <v>13</v>
      </c>
      <c r="C54">
        <v>8</v>
      </c>
      <c r="D54">
        <v>400</v>
      </c>
      <c r="E54">
        <v>175</v>
      </c>
      <c r="F54">
        <v>5140</v>
      </c>
      <c r="G54">
        <v>12</v>
      </c>
      <c r="H54">
        <v>71</v>
      </c>
      <c r="I54" t="s">
        <v>17</v>
      </c>
      <c r="M54" t="s">
        <v>223</v>
      </c>
      <c r="P54" t="s">
        <v>625</v>
      </c>
    </row>
    <row r="55" spans="1:16" x14ac:dyDescent="0.3">
      <c r="A55" t="s">
        <v>117</v>
      </c>
      <c r="B55">
        <v>18</v>
      </c>
      <c r="C55">
        <v>6</v>
      </c>
      <c r="D55">
        <v>258</v>
      </c>
      <c r="E55">
        <v>110</v>
      </c>
      <c r="F55">
        <v>2962</v>
      </c>
      <c r="G55">
        <v>13.5</v>
      </c>
      <c r="H55">
        <v>71</v>
      </c>
      <c r="I55" t="s">
        <v>17</v>
      </c>
      <c r="M55" t="s">
        <v>96</v>
      </c>
      <c r="P55" t="s">
        <v>719</v>
      </c>
    </row>
    <row r="56" spans="1:16" x14ac:dyDescent="0.3">
      <c r="A56" t="s">
        <v>119</v>
      </c>
      <c r="B56">
        <v>22</v>
      </c>
      <c r="C56">
        <v>4</v>
      </c>
      <c r="D56">
        <v>140</v>
      </c>
      <c r="E56">
        <v>72</v>
      </c>
      <c r="F56">
        <v>2408</v>
      </c>
      <c r="G56">
        <v>19</v>
      </c>
      <c r="H56">
        <v>71</v>
      </c>
      <c r="I56" t="s">
        <v>17</v>
      </c>
      <c r="M56" t="s">
        <v>145</v>
      </c>
      <c r="P56" t="s">
        <v>295</v>
      </c>
    </row>
    <row r="57" spans="1:16" x14ac:dyDescent="0.3">
      <c r="A57" t="s">
        <v>121</v>
      </c>
      <c r="B57">
        <v>19</v>
      </c>
      <c r="C57">
        <v>6</v>
      </c>
      <c r="D57">
        <v>250</v>
      </c>
      <c r="E57">
        <v>100</v>
      </c>
      <c r="F57">
        <v>3282</v>
      </c>
      <c r="G57">
        <v>15</v>
      </c>
      <c r="H57">
        <v>71</v>
      </c>
      <c r="I57" t="s">
        <v>17</v>
      </c>
      <c r="M57" t="s">
        <v>255</v>
      </c>
      <c r="P57" t="s">
        <v>189</v>
      </c>
    </row>
    <row r="58" spans="1:16" x14ac:dyDescent="0.3">
      <c r="A58" t="s">
        <v>123</v>
      </c>
      <c r="B58">
        <v>18</v>
      </c>
      <c r="C58">
        <v>6</v>
      </c>
      <c r="D58">
        <v>250</v>
      </c>
      <c r="E58">
        <v>88</v>
      </c>
      <c r="F58">
        <v>3139</v>
      </c>
      <c r="G58">
        <v>14.5</v>
      </c>
      <c r="H58">
        <v>71</v>
      </c>
      <c r="I58" t="s">
        <v>17</v>
      </c>
      <c r="M58" t="s">
        <v>175</v>
      </c>
      <c r="P58" t="s">
        <v>143</v>
      </c>
    </row>
    <row r="59" spans="1:16" x14ac:dyDescent="0.3">
      <c r="A59" t="s">
        <v>125</v>
      </c>
      <c r="B59">
        <v>23</v>
      </c>
      <c r="C59">
        <v>4</v>
      </c>
      <c r="D59">
        <v>122</v>
      </c>
      <c r="E59">
        <v>86</v>
      </c>
      <c r="F59">
        <v>2220</v>
      </c>
      <c r="G59">
        <v>14</v>
      </c>
      <c r="H59">
        <v>71</v>
      </c>
      <c r="I59" t="s">
        <v>17</v>
      </c>
      <c r="M59" t="s">
        <v>346</v>
      </c>
      <c r="P59" t="s">
        <v>549</v>
      </c>
    </row>
    <row r="60" spans="1:16" x14ac:dyDescent="0.3">
      <c r="A60" t="s">
        <v>127</v>
      </c>
      <c r="B60">
        <v>28</v>
      </c>
      <c r="C60">
        <v>4</v>
      </c>
      <c r="D60">
        <v>116</v>
      </c>
      <c r="E60">
        <v>90</v>
      </c>
      <c r="F60">
        <v>2123</v>
      </c>
      <c r="G60">
        <v>14</v>
      </c>
      <c r="H60">
        <v>71</v>
      </c>
      <c r="I60" t="s">
        <v>38</v>
      </c>
      <c r="M60" t="s">
        <v>388</v>
      </c>
      <c r="P60" t="s">
        <v>446</v>
      </c>
    </row>
    <row r="61" spans="1:16" x14ac:dyDescent="0.3">
      <c r="A61" t="s">
        <v>129</v>
      </c>
      <c r="B61">
        <v>30</v>
      </c>
      <c r="C61">
        <v>4</v>
      </c>
      <c r="D61">
        <v>79</v>
      </c>
      <c r="E61">
        <v>70</v>
      </c>
      <c r="F61">
        <v>2074</v>
      </c>
      <c r="G61">
        <v>19.5</v>
      </c>
      <c r="H61">
        <v>71</v>
      </c>
      <c r="I61" t="s">
        <v>38</v>
      </c>
      <c r="M61" t="s">
        <v>514</v>
      </c>
      <c r="P61" t="s">
        <v>502</v>
      </c>
    </row>
    <row r="62" spans="1:16" x14ac:dyDescent="0.3">
      <c r="A62" t="s">
        <v>131</v>
      </c>
      <c r="B62">
        <v>30</v>
      </c>
      <c r="C62">
        <v>4</v>
      </c>
      <c r="D62">
        <v>88</v>
      </c>
      <c r="E62">
        <v>76</v>
      </c>
      <c r="F62">
        <v>2065</v>
      </c>
      <c r="G62">
        <v>14.5</v>
      </c>
      <c r="H62">
        <v>71</v>
      </c>
      <c r="I62" t="s">
        <v>38</v>
      </c>
      <c r="M62" t="s">
        <v>662</v>
      </c>
      <c r="P62" t="s">
        <v>727</v>
      </c>
    </row>
    <row r="63" spans="1:16" x14ac:dyDescent="0.3">
      <c r="A63" t="s">
        <v>133</v>
      </c>
      <c r="B63">
        <v>31</v>
      </c>
      <c r="C63">
        <v>4</v>
      </c>
      <c r="D63">
        <v>71</v>
      </c>
      <c r="E63">
        <v>65</v>
      </c>
      <c r="F63">
        <v>1773</v>
      </c>
      <c r="G63">
        <v>19</v>
      </c>
      <c r="H63">
        <v>71</v>
      </c>
      <c r="I63" t="s">
        <v>59</v>
      </c>
      <c r="L63" t="s">
        <v>737</v>
      </c>
      <c r="P63" t="s">
        <v>243</v>
      </c>
    </row>
    <row r="64" spans="1:16" x14ac:dyDescent="0.3">
      <c r="A64" t="s">
        <v>135</v>
      </c>
      <c r="B64">
        <v>35</v>
      </c>
      <c r="C64">
        <v>4</v>
      </c>
      <c r="D64">
        <v>72</v>
      </c>
      <c r="E64">
        <v>69</v>
      </c>
      <c r="F64">
        <v>1613</v>
      </c>
      <c r="G64">
        <v>18</v>
      </c>
      <c r="H64">
        <v>71</v>
      </c>
      <c r="I64" t="s">
        <v>59</v>
      </c>
      <c r="L64" t="s">
        <v>59</v>
      </c>
      <c r="M64" t="s">
        <v>135</v>
      </c>
      <c r="P64" t="s">
        <v>298</v>
      </c>
    </row>
    <row r="65" spans="1:16" x14ac:dyDescent="0.3">
      <c r="A65" t="s">
        <v>137</v>
      </c>
      <c r="B65">
        <v>27</v>
      </c>
      <c r="C65">
        <v>4</v>
      </c>
      <c r="D65">
        <v>97</v>
      </c>
      <c r="E65">
        <v>60</v>
      </c>
      <c r="F65">
        <v>1834</v>
      </c>
      <c r="G65">
        <v>19</v>
      </c>
      <c r="H65">
        <v>71</v>
      </c>
      <c r="I65" t="s">
        <v>38</v>
      </c>
      <c r="M65" t="s">
        <v>655</v>
      </c>
      <c r="P65" t="s">
        <v>131</v>
      </c>
    </row>
    <row r="66" spans="1:16" x14ac:dyDescent="0.3">
      <c r="A66" t="s">
        <v>139</v>
      </c>
      <c r="B66">
        <v>26</v>
      </c>
      <c r="C66">
        <v>4</v>
      </c>
      <c r="D66">
        <v>91</v>
      </c>
      <c r="E66">
        <v>70</v>
      </c>
      <c r="F66">
        <v>1955</v>
      </c>
      <c r="G66">
        <v>20.5</v>
      </c>
      <c r="H66">
        <v>71</v>
      </c>
      <c r="I66" t="s">
        <v>17</v>
      </c>
      <c r="M66" t="s">
        <v>510</v>
      </c>
      <c r="P66" t="s">
        <v>249</v>
      </c>
    </row>
    <row r="67" spans="1:16" x14ac:dyDescent="0.3">
      <c r="A67" t="s">
        <v>141</v>
      </c>
      <c r="B67">
        <v>24</v>
      </c>
      <c r="C67">
        <v>4</v>
      </c>
      <c r="D67">
        <v>113</v>
      </c>
      <c r="E67">
        <v>95</v>
      </c>
      <c r="F67">
        <v>2278</v>
      </c>
      <c r="G67">
        <v>15.5</v>
      </c>
      <c r="H67">
        <v>72</v>
      </c>
      <c r="I67" t="s">
        <v>59</v>
      </c>
      <c r="M67" t="s">
        <v>563</v>
      </c>
      <c r="P67" t="s">
        <v>352</v>
      </c>
    </row>
    <row r="68" spans="1:16" x14ac:dyDescent="0.3">
      <c r="A68" t="s">
        <v>143</v>
      </c>
      <c r="B68">
        <v>25</v>
      </c>
      <c r="C68">
        <v>4</v>
      </c>
      <c r="D68">
        <v>97.5</v>
      </c>
      <c r="E68">
        <v>80</v>
      </c>
      <c r="F68">
        <v>2126</v>
      </c>
      <c r="G68">
        <v>17</v>
      </c>
      <c r="H68">
        <v>72</v>
      </c>
      <c r="I68" t="s">
        <v>17</v>
      </c>
      <c r="M68" t="s">
        <v>636</v>
      </c>
      <c r="P68" t="s">
        <v>565</v>
      </c>
    </row>
    <row r="69" spans="1:16" x14ac:dyDescent="0.3">
      <c r="A69" t="s">
        <v>145</v>
      </c>
      <c r="B69">
        <v>23</v>
      </c>
      <c r="C69">
        <v>4</v>
      </c>
      <c r="D69">
        <v>97</v>
      </c>
      <c r="E69">
        <v>54</v>
      </c>
      <c r="F69">
        <v>2254</v>
      </c>
      <c r="G69">
        <v>23.5</v>
      </c>
      <c r="H69">
        <v>72</v>
      </c>
      <c r="I69" t="s">
        <v>38</v>
      </c>
      <c r="M69" t="s">
        <v>612</v>
      </c>
      <c r="P69" t="s">
        <v>304</v>
      </c>
    </row>
    <row r="70" spans="1:16" x14ac:dyDescent="0.3">
      <c r="A70" t="s">
        <v>147</v>
      </c>
      <c r="B70">
        <v>20</v>
      </c>
      <c r="C70">
        <v>4</v>
      </c>
      <c r="D70">
        <v>140</v>
      </c>
      <c r="E70">
        <v>90</v>
      </c>
      <c r="F70">
        <v>2408</v>
      </c>
      <c r="G70">
        <v>19.5</v>
      </c>
      <c r="H70">
        <v>72</v>
      </c>
      <c r="I70" t="s">
        <v>17</v>
      </c>
      <c r="M70" t="s">
        <v>579</v>
      </c>
      <c r="P70" t="s">
        <v>646</v>
      </c>
    </row>
    <row r="71" spans="1:16" x14ac:dyDescent="0.3">
      <c r="A71" t="s">
        <v>149</v>
      </c>
      <c r="B71">
        <v>21</v>
      </c>
      <c r="C71">
        <v>4</v>
      </c>
      <c r="D71">
        <v>122</v>
      </c>
      <c r="E71">
        <v>86</v>
      </c>
      <c r="F71">
        <v>2226</v>
      </c>
      <c r="G71">
        <v>16.5</v>
      </c>
      <c r="H71">
        <v>72</v>
      </c>
      <c r="I71" t="s">
        <v>17</v>
      </c>
      <c r="M71" t="s">
        <v>707</v>
      </c>
      <c r="P71" t="s">
        <v>644</v>
      </c>
    </row>
    <row r="72" spans="1:16" x14ac:dyDescent="0.3">
      <c r="A72" t="s">
        <v>29</v>
      </c>
      <c r="B72">
        <v>13</v>
      </c>
      <c r="C72">
        <v>8</v>
      </c>
      <c r="D72">
        <v>350</v>
      </c>
      <c r="E72">
        <v>165</v>
      </c>
      <c r="F72">
        <v>4274</v>
      </c>
      <c r="G72">
        <v>12</v>
      </c>
      <c r="H72">
        <v>72</v>
      </c>
      <c r="I72" t="s">
        <v>17</v>
      </c>
      <c r="M72" t="s">
        <v>500</v>
      </c>
      <c r="P72" t="s">
        <v>582</v>
      </c>
    </row>
    <row r="73" spans="1:16" x14ac:dyDescent="0.3">
      <c r="A73" t="s">
        <v>33</v>
      </c>
      <c r="B73">
        <v>14</v>
      </c>
      <c r="C73">
        <v>8</v>
      </c>
      <c r="D73">
        <v>400</v>
      </c>
      <c r="E73">
        <v>175</v>
      </c>
      <c r="F73">
        <v>4385</v>
      </c>
      <c r="G73">
        <v>12</v>
      </c>
      <c r="H73">
        <v>72</v>
      </c>
      <c r="I73" t="s">
        <v>17</v>
      </c>
      <c r="M73" t="s">
        <v>185</v>
      </c>
      <c r="P73" t="s">
        <v>477</v>
      </c>
    </row>
    <row r="74" spans="1:16" x14ac:dyDescent="0.3">
      <c r="A74" t="s">
        <v>153</v>
      </c>
      <c r="B74">
        <v>15</v>
      </c>
      <c r="C74">
        <v>8</v>
      </c>
      <c r="D74">
        <v>318</v>
      </c>
      <c r="E74">
        <v>150</v>
      </c>
      <c r="F74">
        <v>4135</v>
      </c>
      <c r="G74">
        <v>13.5</v>
      </c>
      <c r="H74">
        <v>72</v>
      </c>
      <c r="I74" t="s">
        <v>17</v>
      </c>
      <c r="M74" t="s">
        <v>591</v>
      </c>
      <c r="P74" t="s">
        <v>528</v>
      </c>
    </row>
    <row r="75" spans="1:16" x14ac:dyDescent="0.3">
      <c r="A75" t="s">
        <v>27</v>
      </c>
      <c r="B75">
        <v>14</v>
      </c>
      <c r="C75">
        <v>8</v>
      </c>
      <c r="D75">
        <v>351</v>
      </c>
      <c r="E75">
        <v>153</v>
      </c>
      <c r="F75">
        <v>4129</v>
      </c>
      <c r="G75">
        <v>13</v>
      </c>
      <c r="H75">
        <v>72</v>
      </c>
      <c r="I75" t="s">
        <v>17</v>
      </c>
      <c r="M75" t="s">
        <v>236</v>
      </c>
      <c r="P75" t="s">
        <v>686</v>
      </c>
    </row>
    <row r="76" spans="1:16" x14ac:dyDescent="0.3">
      <c r="A76" t="s">
        <v>156</v>
      </c>
      <c r="B76">
        <v>17</v>
      </c>
      <c r="C76">
        <v>8</v>
      </c>
      <c r="D76">
        <v>304</v>
      </c>
      <c r="E76">
        <v>150</v>
      </c>
      <c r="F76">
        <v>3672</v>
      </c>
      <c r="G76">
        <v>11.5</v>
      </c>
      <c r="H76">
        <v>72</v>
      </c>
      <c r="I76" t="s">
        <v>17</v>
      </c>
      <c r="M76" t="s">
        <v>293</v>
      </c>
      <c r="P76" t="s">
        <v>459</v>
      </c>
    </row>
    <row r="77" spans="1:16" x14ac:dyDescent="0.3">
      <c r="A77" t="s">
        <v>158</v>
      </c>
      <c r="B77">
        <v>11</v>
      </c>
      <c r="C77">
        <v>8</v>
      </c>
      <c r="D77">
        <v>429</v>
      </c>
      <c r="E77">
        <v>208</v>
      </c>
      <c r="F77">
        <v>4633</v>
      </c>
      <c r="G77">
        <v>11</v>
      </c>
      <c r="H77">
        <v>72</v>
      </c>
      <c r="I77" t="s">
        <v>17</v>
      </c>
      <c r="M77" t="s">
        <v>451</v>
      </c>
      <c r="P77" t="s">
        <v>618</v>
      </c>
    </row>
    <row r="78" spans="1:16" x14ac:dyDescent="0.3">
      <c r="A78" t="s">
        <v>160</v>
      </c>
      <c r="B78">
        <v>13</v>
      </c>
      <c r="C78">
        <v>8</v>
      </c>
      <c r="D78">
        <v>350</v>
      </c>
      <c r="E78">
        <v>155</v>
      </c>
      <c r="F78">
        <v>4502</v>
      </c>
      <c r="G78">
        <v>13.5</v>
      </c>
      <c r="H78">
        <v>72</v>
      </c>
      <c r="I78" t="s">
        <v>17</v>
      </c>
      <c r="M78" t="s">
        <v>666</v>
      </c>
      <c r="P78" t="s">
        <v>723</v>
      </c>
    </row>
    <row r="79" spans="1:16" x14ac:dyDescent="0.3">
      <c r="A79" t="s">
        <v>162</v>
      </c>
      <c r="B79">
        <v>12</v>
      </c>
      <c r="C79">
        <v>8</v>
      </c>
      <c r="D79">
        <v>350</v>
      </c>
      <c r="E79">
        <v>160</v>
      </c>
      <c r="F79">
        <v>4456</v>
      </c>
      <c r="G79">
        <v>13.5</v>
      </c>
      <c r="H79">
        <v>72</v>
      </c>
      <c r="I79" t="s">
        <v>17</v>
      </c>
      <c r="M79" t="s">
        <v>270</v>
      </c>
      <c r="P79" t="s">
        <v>443</v>
      </c>
    </row>
    <row r="80" spans="1:16" x14ac:dyDescent="0.3">
      <c r="A80" t="s">
        <v>164</v>
      </c>
      <c r="B80">
        <v>13</v>
      </c>
      <c r="C80">
        <v>8</v>
      </c>
      <c r="D80">
        <v>400</v>
      </c>
      <c r="E80">
        <v>190</v>
      </c>
      <c r="F80">
        <v>4422</v>
      </c>
      <c r="G80">
        <v>12.5</v>
      </c>
      <c r="H80">
        <v>72</v>
      </c>
      <c r="I80" t="s">
        <v>17</v>
      </c>
      <c r="M80" t="s">
        <v>384</v>
      </c>
      <c r="P80" t="s">
        <v>94</v>
      </c>
    </row>
    <row r="81" spans="1:16" x14ac:dyDescent="0.3">
      <c r="A81" t="s">
        <v>166</v>
      </c>
      <c r="B81">
        <v>19</v>
      </c>
      <c r="C81">
        <v>3</v>
      </c>
      <c r="D81">
        <v>70</v>
      </c>
      <c r="E81">
        <v>97</v>
      </c>
      <c r="F81">
        <v>2330</v>
      </c>
      <c r="G81">
        <v>13.5</v>
      </c>
      <c r="H81">
        <v>72</v>
      </c>
      <c r="I81" t="s">
        <v>59</v>
      </c>
      <c r="M81" t="s">
        <v>463</v>
      </c>
      <c r="P81" t="s">
        <v>183</v>
      </c>
    </row>
    <row r="82" spans="1:16" x14ac:dyDescent="0.3">
      <c r="A82" t="s">
        <v>168</v>
      </c>
      <c r="B82">
        <v>15</v>
      </c>
      <c r="C82">
        <v>8</v>
      </c>
      <c r="D82">
        <v>304</v>
      </c>
      <c r="E82">
        <v>150</v>
      </c>
      <c r="F82">
        <v>3892</v>
      </c>
      <c r="G82">
        <v>12.5</v>
      </c>
      <c r="H82">
        <v>72</v>
      </c>
      <c r="I82" t="s">
        <v>17</v>
      </c>
      <c r="M82" t="s">
        <v>412</v>
      </c>
      <c r="P82" t="s">
        <v>149</v>
      </c>
    </row>
    <row r="83" spans="1:16" x14ac:dyDescent="0.3">
      <c r="A83" t="s">
        <v>40</v>
      </c>
      <c r="B83">
        <v>13</v>
      </c>
      <c r="C83">
        <v>8</v>
      </c>
      <c r="D83">
        <v>307</v>
      </c>
      <c r="E83">
        <v>130</v>
      </c>
      <c r="F83">
        <v>4098</v>
      </c>
      <c r="G83">
        <v>14</v>
      </c>
      <c r="H83">
        <v>72</v>
      </c>
      <c r="I83" t="s">
        <v>17</v>
      </c>
      <c r="M83" t="s">
        <v>67</v>
      </c>
      <c r="P83" t="s">
        <v>729</v>
      </c>
    </row>
    <row r="84" spans="1:16" x14ac:dyDescent="0.3">
      <c r="A84" t="s">
        <v>171</v>
      </c>
      <c r="B84">
        <v>13</v>
      </c>
      <c r="C84">
        <v>8</v>
      </c>
      <c r="D84">
        <v>302</v>
      </c>
      <c r="E84">
        <v>140</v>
      </c>
      <c r="F84">
        <v>4294</v>
      </c>
      <c r="G84">
        <v>16</v>
      </c>
      <c r="H84">
        <v>72</v>
      </c>
      <c r="I84" t="s">
        <v>17</v>
      </c>
      <c r="M84" t="s">
        <v>620</v>
      </c>
      <c r="P84" t="s">
        <v>620</v>
      </c>
    </row>
    <row r="85" spans="1:16" x14ac:dyDescent="0.3">
      <c r="A85" t="s">
        <v>173</v>
      </c>
      <c r="B85">
        <v>14</v>
      </c>
      <c r="C85">
        <v>8</v>
      </c>
      <c r="D85">
        <v>318</v>
      </c>
      <c r="E85">
        <v>150</v>
      </c>
      <c r="F85">
        <v>4077</v>
      </c>
      <c r="G85">
        <v>14</v>
      </c>
      <c r="H85">
        <v>72</v>
      </c>
      <c r="I85" t="s">
        <v>17</v>
      </c>
      <c r="M85" t="s">
        <v>404</v>
      </c>
      <c r="P85" t="s">
        <v>404</v>
      </c>
    </row>
    <row r="86" spans="1:16" x14ac:dyDescent="0.3">
      <c r="A86" t="s">
        <v>175</v>
      </c>
      <c r="B86">
        <v>18</v>
      </c>
      <c r="C86">
        <v>4</v>
      </c>
      <c r="D86">
        <v>121</v>
      </c>
      <c r="E86">
        <v>112</v>
      </c>
      <c r="F86">
        <v>2933</v>
      </c>
      <c r="G86">
        <v>14.5</v>
      </c>
      <c r="H86">
        <v>72</v>
      </c>
      <c r="I86" t="s">
        <v>38</v>
      </c>
      <c r="M86" t="s">
        <v>522</v>
      </c>
      <c r="P86" t="s">
        <v>522</v>
      </c>
    </row>
    <row r="87" spans="1:16" x14ac:dyDescent="0.3">
      <c r="A87" t="s">
        <v>177</v>
      </c>
      <c r="B87">
        <v>22</v>
      </c>
      <c r="C87">
        <v>4</v>
      </c>
      <c r="D87">
        <v>121</v>
      </c>
      <c r="E87">
        <v>76</v>
      </c>
      <c r="F87">
        <v>2511</v>
      </c>
      <c r="G87">
        <v>18</v>
      </c>
      <c r="H87">
        <v>72</v>
      </c>
      <c r="I87" t="s">
        <v>38</v>
      </c>
      <c r="M87" t="s">
        <v>300</v>
      </c>
      <c r="P87" t="s">
        <v>300</v>
      </c>
    </row>
    <row r="88" spans="1:16" x14ac:dyDescent="0.3">
      <c r="A88" t="s">
        <v>179</v>
      </c>
      <c r="B88">
        <v>21</v>
      </c>
      <c r="C88">
        <v>4</v>
      </c>
      <c r="D88">
        <v>120</v>
      </c>
      <c r="E88">
        <v>87</v>
      </c>
      <c r="F88">
        <v>2979</v>
      </c>
      <c r="G88">
        <v>19.5</v>
      </c>
      <c r="H88">
        <v>72</v>
      </c>
      <c r="I88" t="s">
        <v>38</v>
      </c>
      <c r="M88" t="s">
        <v>705</v>
      </c>
      <c r="P88" t="s">
        <v>705</v>
      </c>
    </row>
    <row r="89" spans="1:16" x14ac:dyDescent="0.3">
      <c r="A89" t="s">
        <v>181</v>
      </c>
      <c r="B89">
        <v>26</v>
      </c>
      <c r="C89">
        <v>4</v>
      </c>
      <c r="D89">
        <v>96</v>
      </c>
      <c r="E89">
        <v>69</v>
      </c>
      <c r="F89">
        <v>2189</v>
      </c>
      <c r="G89">
        <v>18</v>
      </c>
      <c r="H89">
        <v>72</v>
      </c>
      <c r="I89" t="s">
        <v>38</v>
      </c>
      <c r="M89" t="s">
        <v>633</v>
      </c>
      <c r="P89" t="s">
        <v>633</v>
      </c>
    </row>
    <row r="90" spans="1:16" x14ac:dyDescent="0.3">
      <c r="A90" t="s">
        <v>183</v>
      </c>
      <c r="B90">
        <v>22</v>
      </c>
      <c r="C90">
        <v>4</v>
      </c>
      <c r="D90">
        <v>122</v>
      </c>
      <c r="E90">
        <v>86</v>
      </c>
      <c r="F90">
        <v>2395</v>
      </c>
      <c r="G90">
        <v>16</v>
      </c>
      <c r="H90">
        <v>72</v>
      </c>
      <c r="I90" t="s">
        <v>17</v>
      </c>
      <c r="M90" t="s">
        <v>606</v>
      </c>
      <c r="P90" t="s">
        <v>606</v>
      </c>
    </row>
    <row r="91" spans="1:16" x14ac:dyDescent="0.3">
      <c r="A91" t="s">
        <v>185</v>
      </c>
      <c r="B91">
        <v>28</v>
      </c>
      <c r="C91">
        <v>4</v>
      </c>
      <c r="D91">
        <v>97</v>
      </c>
      <c r="E91">
        <v>92</v>
      </c>
      <c r="F91">
        <v>2288</v>
      </c>
      <c r="G91">
        <v>17</v>
      </c>
      <c r="H91">
        <v>72</v>
      </c>
      <c r="I91" t="s">
        <v>59</v>
      </c>
      <c r="M91" t="s">
        <v>350</v>
      </c>
      <c r="P91" t="s">
        <v>350</v>
      </c>
    </row>
    <row r="92" spans="1:16" x14ac:dyDescent="0.3">
      <c r="A92" t="s">
        <v>187</v>
      </c>
      <c r="B92">
        <v>23</v>
      </c>
      <c r="C92">
        <v>4</v>
      </c>
      <c r="D92">
        <v>120</v>
      </c>
      <c r="E92">
        <v>97</v>
      </c>
      <c r="F92">
        <v>2506</v>
      </c>
      <c r="G92">
        <v>14.5</v>
      </c>
      <c r="H92">
        <v>72</v>
      </c>
      <c r="I92" t="s">
        <v>59</v>
      </c>
      <c r="M92" t="s">
        <v>652</v>
      </c>
      <c r="P92" t="s">
        <v>652</v>
      </c>
    </row>
    <row r="93" spans="1:16" x14ac:dyDescent="0.3">
      <c r="A93" t="s">
        <v>189</v>
      </c>
      <c r="B93">
        <v>28</v>
      </c>
      <c r="C93">
        <v>4</v>
      </c>
      <c r="D93">
        <v>98</v>
      </c>
      <c r="E93">
        <v>80</v>
      </c>
      <c r="F93">
        <v>2164</v>
      </c>
      <c r="G93">
        <v>15</v>
      </c>
      <c r="H93">
        <v>72</v>
      </c>
      <c r="I93" t="s">
        <v>17</v>
      </c>
      <c r="M93" t="s">
        <v>589</v>
      </c>
      <c r="P93" t="s">
        <v>589</v>
      </c>
    </row>
    <row r="94" spans="1:16" x14ac:dyDescent="0.3">
      <c r="A94" t="s">
        <v>191</v>
      </c>
      <c r="B94">
        <v>27</v>
      </c>
      <c r="C94">
        <v>4</v>
      </c>
      <c r="D94">
        <v>97</v>
      </c>
      <c r="E94">
        <v>88</v>
      </c>
      <c r="F94">
        <v>2100</v>
      </c>
      <c r="G94">
        <v>16.5</v>
      </c>
      <c r="H94">
        <v>72</v>
      </c>
      <c r="I94" t="s">
        <v>59</v>
      </c>
      <c r="M94" t="s">
        <v>594</v>
      </c>
      <c r="P94" t="s">
        <v>594</v>
      </c>
    </row>
    <row r="95" spans="1:16" x14ac:dyDescent="0.3">
      <c r="A95" t="s">
        <v>193</v>
      </c>
      <c r="B95">
        <v>13</v>
      </c>
      <c r="C95">
        <v>8</v>
      </c>
      <c r="D95">
        <v>350</v>
      </c>
      <c r="E95">
        <v>175</v>
      </c>
      <c r="F95">
        <v>4100</v>
      </c>
      <c r="G95">
        <v>13</v>
      </c>
      <c r="H95">
        <v>73</v>
      </c>
      <c r="I95" t="s">
        <v>17</v>
      </c>
      <c r="M95" t="s">
        <v>640</v>
      </c>
      <c r="P95" t="s">
        <v>640</v>
      </c>
    </row>
    <row r="96" spans="1:16" x14ac:dyDescent="0.3">
      <c r="A96" t="s">
        <v>104</v>
      </c>
      <c r="B96">
        <v>14</v>
      </c>
      <c r="C96">
        <v>8</v>
      </c>
      <c r="D96">
        <v>304</v>
      </c>
      <c r="E96">
        <v>150</v>
      </c>
      <c r="F96">
        <v>3672</v>
      </c>
      <c r="G96">
        <v>11.5</v>
      </c>
      <c r="H96">
        <v>73</v>
      </c>
      <c r="I96" t="s">
        <v>17</v>
      </c>
      <c r="M96" t="s">
        <v>694</v>
      </c>
      <c r="P96" t="s">
        <v>694</v>
      </c>
    </row>
    <row r="97" spans="1:16" x14ac:dyDescent="0.3">
      <c r="A97" t="s">
        <v>196</v>
      </c>
      <c r="B97">
        <v>13</v>
      </c>
      <c r="C97">
        <v>8</v>
      </c>
      <c r="D97">
        <v>350</v>
      </c>
      <c r="E97">
        <v>145</v>
      </c>
      <c r="F97">
        <v>3988</v>
      </c>
      <c r="G97">
        <v>13</v>
      </c>
      <c r="H97">
        <v>73</v>
      </c>
      <c r="I97" t="s">
        <v>17</v>
      </c>
      <c r="M97" t="s">
        <v>692</v>
      </c>
      <c r="P97" t="s">
        <v>692</v>
      </c>
    </row>
    <row r="98" spans="1:16" x14ac:dyDescent="0.3">
      <c r="A98" t="s">
        <v>198</v>
      </c>
      <c r="B98">
        <v>14</v>
      </c>
      <c r="C98">
        <v>8</v>
      </c>
      <c r="D98">
        <v>302</v>
      </c>
      <c r="E98">
        <v>137</v>
      </c>
      <c r="F98">
        <v>4042</v>
      </c>
      <c r="G98">
        <v>14.5</v>
      </c>
      <c r="H98">
        <v>73</v>
      </c>
      <c r="I98" t="s">
        <v>17</v>
      </c>
      <c r="M98" t="s">
        <v>461</v>
      </c>
      <c r="P98" t="s">
        <v>461</v>
      </c>
    </row>
    <row r="99" spans="1:16" x14ac:dyDescent="0.3">
      <c r="A99" t="s">
        <v>200</v>
      </c>
      <c r="B99">
        <v>15</v>
      </c>
      <c r="C99">
        <v>8</v>
      </c>
      <c r="D99">
        <v>318</v>
      </c>
      <c r="E99">
        <v>150</v>
      </c>
      <c r="F99">
        <v>3777</v>
      </c>
      <c r="G99">
        <v>12.5</v>
      </c>
      <c r="H99">
        <v>73</v>
      </c>
      <c r="I99" t="s">
        <v>17</v>
      </c>
      <c r="M99" t="s">
        <v>166</v>
      </c>
      <c r="P99" t="s">
        <v>604</v>
      </c>
    </row>
    <row r="100" spans="1:16" x14ac:dyDescent="0.3">
      <c r="A100" t="s">
        <v>202</v>
      </c>
      <c r="B100">
        <v>12</v>
      </c>
      <c r="C100">
        <v>8</v>
      </c>
      <c r="D100">
        <v>429</v>
      </c>
      <c r="E100">
        <v>198</v>
      </c>
      <c r="F100">
        <v>4952</v>
      </c>
      <c r="G100">
        <v>11.5</v>
      </c>
      <c r="H100">
        <v>73</v>
      </c>
      <c r="I100" t="s">
        <v>17</v>
      </c>
      <c r="M100" t="s">
        <v>238</v>
      </c>
      <c r="P100" t="s">
        <v>125</v>
      </c>
    </row>
    <row r="101" spans="1:16" x14ac:dyDescent="0.3">
      <c r="A101" t="s">
        <v>204</v>
      </c>
      <c r="B101">
        <v>13</v>
      </c>
      <c r="C101">
        <v>8</v>
      </c>
      <c r="D101">
        <v>400</v>
      </c>
      <c r="E101">
        <v>150</v>
      </c>
      <c r="F101">
        <v>4464</v>
      </c>
      <c r="G101">
        <v>12</v>
      </c>
      <c r="H101">
        <v>73</v>
      </c>
      <c r="I101" t="s">
        <v>17</v>
      </c>
      <c r="M101" t="s">
        <v>455</v>
      </c>
      <c r="P101" t="s">
        <v>698</v>
      </c>
    </row>
    <row r="102" spans="1:16" x14ac:dyDescent="0.3">
      <c r="A102" t="s">
        <v>206</v>
      </c>
      <c r="B102">
        <v>13</v>
      </c>
      <c r="C102">
        <v>8</v>
      </c>
      <c r="D102">
        <v>351</v>
      </c>
      <c r="E102">
        <v>158</v>
      </c>
      <c r="F102">
        <v>4363</v>
      </c>
      <c r="G102">
        <v>13</v>
      </c>
      <c r="H102">
        <v>73</v>
      </c>
      <c r="I102" t="s">
        <v>17</v>
      </c>
      <c r="M102" t="s">
        <v>614</v>
      </c>
      <c r="P102" t="s">
        <v>700</v>
      </c>
    </row>
    <row r="103" spans="1:16" x14ac:dyDescent="0.3">
      <c r="A103" t="s">
        <v>208</v>
      </c>
      <c r="B103">
        <v>14</v>
      </c>
      <c r="C103">
        <v>8</v>
      </c>
      <c r="D103">
        <v>318</v>
      </c>
      <c r="E103">
        <v>150</v>
      </c>
      <c r="F103">
        <v>4237</v>
      </c>
      <c r="G103">
        <v>14.5</v>
      </c>
      <c r="H103">
        <v>73</v>
      </c>
      <c r="I103" t="s">
        <v>17</v>
      </c>
      <c r="M103" t="s">
        <v>700</v>
      </c>
      <c r="P103" t="s">
        <v>508</v>
      </c>
    </row>
    <row r="104" spans="1:16" x14ac:dyDescent="0.3">
      <c r="A104" t="s">
        <v>210</v>
      </c>
      <c r="B104">
        <v>13</v>
      </c>
      <c r="C104">
        <v>8</v>
      </c>
      <c r="D104">
        <v>440</v>
      </c>
      <c r="E104">
        <v>215</v>
      </c>
      <c r="F104">
        <v>4735</v>
      </c>
      <c r="G104">
        <v>11</v>
      </c>
      <c r="H104">
        <v>73</v>
      </c>
      <c r="I104" t="s">
        <v>17</v>
      </c>
      <c r="M104" t="s">
        <v>302</v>
      </c>
      <c r="P104" t="s">
        <v>127</v>
      </c>
    </row>
    <row r="105" spans="1:16" x14ac:dyDescent="0.3">
      <c r="A105" t="s">
        <v>212</v>
      </c>
      <c r="B105">
        <v>12</v>
      </c>
      <c r="C105">
        <v>8</v>
      </c>
      <c r="D105">
        <v>455</v>
      </c>
      <c r="E105">
        <v>225</v>
      </c>
      <c r="F105">
        <v>4951</v>
      </c>
      <c r="G105">
        <v>11</v>
      </c>
      <c r="H105">
        <v>73</v>
      </c>
      <c r="I105" t="s">
        <v>17</v>
      </c>
      <c r="M105" t="s">
        <v>448</v>
      </c>
      <c r="P105" t="s">
        <v>251</v>
      </c>
    </row>
    <row r="106" spans="1:16" x14ac:dyDescent="0.3">
      <c r="A106" t="s">
        <v>214</v>
      </c>
      <c r="B106">
        <v>13</v>
      </c>
      <c r="C106">
        <v>8</v>
      </c>
      <c r="D106">
        <v>360</v>
      </c>
      <c r="E106">
        <v>175</v>
      </c>
      <c r="F106">
        <v>3821</v>
      </c>
      <c r="G106">
        <v>11</v>
      </c>
      <c r="H106">
        <v>73</v>
      </c>
      <c r="I106" t="s">
        <v>17</v>
      </c>
      <c r="M106" t="s">
        <v>233</v>
      </c>
      <c r="P106" t="s">
        <v>129</v>
      </c>
    </row>
    <row r="107" spans="1:16" x14ac:dyDescent="0.3">
      <c r="A107" t="s">
        <v>216</v>
      </c>
      <c r="B107">
        <v>18</v>
      </c>
      <c r="C107">
        <v>6</v>
      </c>
      <c r="D107">
        <v>225</v>
      </c>
      <c r="E107">
        <v>105</v>
      </c>
      <c r="F107">
        <v>3121</v>
      </c>
      <c r="G107">
        <v>16.5</v>
      </c>
      <c r="H107">
        <v>73</v>
      </c>
      <c r="I107" t="s">
        <v>17</v>
      </c>
      <c r="M107" t="s">
        <v>717</v>
      </c>
      <c r="P107" t="s">
        <v>71</v>
      </c>
    </row>
    <row r="108" spans="1:16" x14ac:dyDescent="0.3">
      <c r="A108" t="s">
        <v>218</v>
      </c>
      <c r="B108">
        <v>16</v>
      </c>
      <c r="C108">
        <v>6</v>
      </c>
      <c r="D108">
        <v>250</v>
      </c>
      <c r="E108">
        <v>100</v>
      </c>
      <c r="F108">
        <v>3278</v>
      </c>
      <c r="G108">
        <v>18</v>
      </c>
      <c r="H108">
        <v>73</v>
      </c>
      <c r="I108" t="s">
        <v>17</v>
      </c>
      <c r="M108" t="s">
        <v>504</v>
      </c>
      <c r="P108" t="s">
        <v>179</v>
      </c>
    </row>
    <row r="109" spans="1:16" x14ac:dyDescent="0.3">
      <c r="A109" t="s">
        <v>63</v>
      </c>
      <c r="B109">
        <v>18</v>
      </c>
      <c r="C109">
        <v>6</v>
      </c>
      <c r="D109">
        <v>232</v>
      </c>
      <c r="E109">
        <v>100</v>
      </c>
      <c r="F109">
        <v>2945</v>
      </c>
      <c r="G109">
        <v>16</v>
      </c>
      <c r="H109">
        <v>73</v>
      </c>
      <c r="I109" t="s">
        <v>17</v>
      </c>
      <c r="M109" t="s">
        <v>92</v>
      </c>
      <c r="P109" t="s">
        <v>658</v>
      </c>
    </row>
    <row r="110" spans="1:16" x14ac:dyDescent="0.3">
      <c r="A110" t="s">
        <v>65</v>
      </c>
      <c r="B110">
        <v>18</v>
      </c>
      <c r="C110">
        <v>6</v>
      </c>
      <c r="D110">
        <v>250</v>
      </c>
      <c r="E110">
        <v>88</v>
      </c>
      <c r="F110">
        <v>3021</v>
      </c>
      <c r="G110">
        <v>16.5</v>
      </c>
      <c r="H110">
        <v>73</v>
      </c>
      <c r="I110" t="s">
        <v>17</v>
      </c>
      <c r="M110" t="s">
        <v>133</v>
      </c>
      <c r="P110" t="s">
        <v>410</v>
      </c>
    </row>
    <row r="111" spans="1:16" x14ac:dyDescent="0.3">
      <c r="A111" t="s">
        <v>61</v>
      </c>
      <c r="B111">
        <v>23</v>
      </c>
      <c r="C111">
        <v>6</v>
      </c>
      <c r="D111">
        <v>198</v>
      </c>
      <c r="E111">
        <v>95</v>
      </c>
      <c r="F111">
        <v>2904</v>
      </c>
      <c r="G111">
        <v>16</v>
      </c>
      <c r="H111">
        <v>73</v>
      </c>
      <c r="I111" t="s">
        <v>17</v>
      </c>
      <c r="M111" t="s">
        <v>191</v>
      </c>
      <c r="P111" t="s">
        <v>631</v>
      </c>
    </row>
    <row r="112" spans="1:16" x14ac:dyDescent="0.3">
      <c r="A112" t="s">
        <v>223</v>
      </c>
      <c r="B112">
        <v>26</v>
      </c>
      <c r="C112">
        <v>4</v>
      </c>
      <c r="D112">
        <v>97</v>
      </c>
      <c r="E112">
        <v>46</v>
      </c>
      <c r="F112">
        <v>1950</v>
      </c>
      <c r="G112">
        <v>21</v>
      </c>
      <c r="H112">
        <v>73</v>
      </c>
      <c r="I112" t="s">
        <v>38</v>
      </c>
      <c r="M112" t="s">
        <v>141</v>
      </c>
      <c r="P112" t="s">
        <v>139</v>
      </c>
    </row>
    <row r="113" spans="1:16" x14ac:dyDescent="0.3">
      <c r="A113" t="s">
        <v>29</v>
      </c>
      <c r="B113">
        <v>11</v>
      </c>
      <c r="C113">
        <v>8</v>
      </c>
      <c r="D113">
        <v>400</v>
      </c>
      <c r="E113">
        <v>150</v>
      </c>
      <c r="F113">
        <v>4997</v>
      </c>
      <c r="G113">
        <v>14</v>
      </c>
      <c r="H113">
        <v>73</v>
      </c>
      <c r="I113" t="s">
        <v>17</v>
      </c>
      <c r="M113" t="s">
        <v>441</v>
      </c>
      <c r="P113" t="s">
        <v>559</v>
      </c>
    </row>
    <row r="114" spans="1:16" x14ac:dyDescent="0.3">
      <c r="A114" t="s">
        <v>226</v>
      </c>
      <c r="B114">
        <v>12</v>
      </c>
      <c r="C114">
        <v>8</v>
      </c>
      <c r="D114">
        <v>400</v>
      </c>
      <c r="E114">
        <v>167</v>
      </c>
      <c r="F114">
        <v>4906</v>
      </c>
      <c r="G114">
        <v>12.5</v>
      </c>
      <c r="H114">
        <v>73</v>
      </c>
      <c r="I114" t="s">
        <v>17</v>
      </c>
      <c r="M114" t="s">
        <v>58</v>
      </c>
      <c r="P114" t="s">
        <v>642</v>
      </c>
    </row>
    <row r="115" spans="1:16" x14ac:dyDescent="0.3">
      <c r="A115" t="s">
        <v>228</v>
      </c>
      <c r="B115">
        <v>13</v>
      </c>
      <c r="C115">
        <v>8</v>
      </c>
      <c r="D115">
        <v>360</v>
      </c>
      <c r="E115">
        <v>170</v>
      </c>
      <c r="F115">
        <v>4654</v>
      </c>
      <c r="G115">
        <v>13</v>
      </c>
      <c r="H115">
        <v>73</v>
      </c>
      <c r="I115" t="s">
        <v>17</v>
      </c>
      <c r="M115" t="s">
        <v>187</v>
      </c>
      <c r="P115" t="s">
        <v>696</v>
      </c>
    </row>
    <row r="116" spans="1:16" x14ac:dyDescent="0.3">
      <c r="A116" t="s">
        <v>230</v>
      </c>
      <c r="B116">
        <v>12</v>
      </c>
      <c r="C116">
        <v>8</v>
      </c>
      <c r="D116">
        <v>350</v>
      </c>
      <c r="E116">
        <v>180</v>
      </c>
      <c r="F116">
        <v>4499</v>
      </c>
      <c r="G116">
        <v>12.5</v>
      </c>
      <c r="H116">
        <v>73</v>
      </c>
      <c r="I116" t="s">
        <v>17</v>
      </c>
      <c r="M116" t="s">
        <v>576</v>
      </c>
      <c r="P116" t="s">
        <v>561</v>
      </c>
    </row>
    <row r="117" spans="1:16" x14ac:dyDescent="0.3">
      <c r="A117" t="s">
        <v>79</v>
      </c>
      <c r="B117">
        <v>18</v>
      </c>
      <c r="C117">
        <v>6</v>
      </c>
      <c r="D117">
        <v>232</v>
      </c>
      <c r="E117">
        <v>100</v>
      </c>
      <c r="F117">
        <v>2789</v>
      </c>
      <c r="G117">
        <v>15</v>
      </c>
      <c r="H117">
        <v>73</v>
      </c>
      <c r="I117" t="s">
        <v>17</v>
      </c>
      <c r="M117" t="s">
        <v>664</v>
      </c>
      <c r="P117" t="s">
        <v>622</v>
      </c>
    </row>
    <row r="118" spans="1:16" x14ac:dyDescent="0.3">
      <c r="A118" t="s">
        <v>233</v>
      </c>
      <c r="B118">
        <v>20</v>
      </c>
      <c r="C118">
        <v>4</v>
      </c>
      <c r="D118">
        <v>97</v>
      </c>
      <c r="E118">
        <v>88</v>
      </c>
      <c r="F118">
        <v>2279</v>
      </c>
      <c r="G118">
        <v>19</v>
      </c>
      <c r="H118">
        <v>73</v>
      </c>
      <c r="I118" t="s">
        <v>59</v>
      </c>
      <c r="M118" t="s">
        <v>261</v>
      </c>
      <c r="P118" t="s">
        <v>506</v>
      </c>
    </row>
    <row r="119" spans="1:16" x14ac:dyDescent="0.3">
      <c r="A119" t="s">
        <v>147</v>
      </c>
      <c r="B119">
        <v>21</v>
      </c>
      <c r="C119">
        <v>4</v>
      </c>
      <c r="D119">
        <v>140</v>
      </c>
      <c r="E119">
        <v>72</v>
      </c>
      <c r="F119">
        <v>2401</v>
      </c>
      <c r="G119">
        <v>19.5</v>
      </c>
      <c r="H119">
        <v>73</v>
      </c>
      <c r="I119" t="s">
        <v>17</v>
      </c>
      <c r="M119" t="s">
        <v>629</v>
      </c>
      <c r="P119" t="s">
        <v>334</v>
      </c>
    </row>
    <row r="120" spans="1:16" x14ac:dyDescent="0.3">
      <c r="A120" t="s">
        <v>236</v>
      </c>
      <c r="B120">
        <v>22</v>
      </c>
      <c r="C120">
        <v>4</v>
      </c>
      <c r="D120">
        <v>108</v>
      </c>
      <c r="E120">
        <v>94</v>
      </c>
      <c r="F120">
        <v>2379</v>
      </c>
      <c r="G120">
        <v>16.5</v>
      </c>
      <c r="H120">
        <v>73</v>
      </c>
      <c r="I120" t="s">
        <v>59</v>
      </c>
      <c r="M120" t="s">
        <v>638</v>
      </c>
      <c r="P120" t="s">
        <v>681</v>
      </c>
    </row>
    <row r="121" spans="1:16" x14ac:dyDescent="0.3">
      <c r="A121" t="s">
        <v>238</v>
      </c>
      <c r="B121">
        <v>18</v>
      </c>
      <c r="C121">
        <v>3</v>
      </c>
      <c r="D121">
        <v>70</v>
      </c>
      <c r="E121">
        <v>90</v>
      </c>
      <c r="F121">
        <v>2124</v>
      </c>
      <c r="G121">
        <v>13.5</v>
      </c>
      <c r="H121">
        <v>73</v>
      </c>
      <c r="I121" t="s">
        <v>59</v>
      </c>
      <c r="L121" t="s">
        <v>738</v>
      </c>
      <c r="P121" t="s">
        <v>573</v>
      </c>
    </row>
    <row r="122" spans="1:16" x14ac:dyDescent="0.3">
      <c r="A122" t="s">
        <v>94</v>
      </c>
      <c r="B122">
        <v>19</v>
      </c>
      <c r="C122">
        <v>4</v>
      </c>
      <c r="D122">
        <v>122</v>
      </c>
      <c r="E122">
        <v>85</v>
      </c>
      <c r="F122">
        <v>2310</v>
      </c>
      <c r="G122">
        <v>18.5</v>
      </c>
      <c r="H122">
        <v>73</v>
      </c>
      <c r="I122" t="s">
        <v>17</v>
      </c>
      <c r="L122" t="s">
        <v>17</v>
      </c>
      <c r="M122" t="s">
        <v>214</v>
      </c>
      <c r="P122" t="s">
        <v>439</v>
      </c>
    </row>
    <row r="123" spans="1:16" x14ac:dyDescent="0.3">
      <c r="A123" t="s">
        <v>241</v>
      </c>
      <c r="B123">
        <v>21</v>
      </c>
      <c r="C123">
        <v>6</v>
      </c>
      <c r="D123">
        <v>155</v>
      </c>
      <c r="E123">
        <v>107</v>
      </c>
      <c r="F123">
        <v>2472</v>
      </c>
      <c r="G123">
        <v>14</v>
      </c>
      <c r="H123">
        <v>73</v>
      </c>
      <c r="I123" t="s">
        <v>17</v>
      </c>
      <c r="M123" t="s">
        <v>35</v>
      </c>
      <c r="P123" t="s">
        <v>181</v>
      </c>
    </row>
    <row r="124" spans="1:16" x14ac:dyDescent="0.3">
      <c r="A124" t="s">
        <v>243</v>
      </c>
      <c r="B124">
        <v>26</v>
      </c>
      <c r="C124">
        <v>4</v>
      </c>
      <c r="D124">
        <v>98</v>
      </c>
      <c r="E124">
        <v>90</v>
      </c>
      <c r="F124">
        <v>2265</v>
      </c>
      <c r="G124">
        <v>15.5</v>
      </c>
      <c r="H124">
        <v>73</v>
      </c>
      <c r="I124" t="s">
        <v>38</v>
      </c>
      <c r="M124" t="s">
        <v>156</v>
      </c>
      <c r="P124" t="s">
        <v>358</v>
      </c>
    </row>
    <row r="125" spans="1:16" x14ac:dyDescent="0.3">
      <c r="A125" t="s">
        <v>245</v>
      </c>
      <c r="B125">
        <v>15</v>
      </c>
      <c r="C125">
        <v>8</v>
      </c>
      <c r="D125">
        <v>350</v>
      </c>
      <c r="E125">
        <v>145</v>
      </c>
      <c r="F125">
        <v>4082</v>
      </c>
      <c r="G125">
        <v>13</v>
      </c>
      <c r="H125">
        <v>73</v>
      </c>
      <c r="I125" t="s">
        <v>17</v>
      </c>
      <c r="M125" t="s">
        <v>481</v>
      </c>
      <c r="P125" t="s">
        <v>650</v>
      </c>
    </row>
    <row r="126" spans="1:16" x14ac:dyDescent="0.3">
      <c r="A126" t="s">
        <v>247</v>
      </c>
      <c r="B126">
        <v>16</v>
      </c>
      <c r="C126">
        <v>8</v>
      </c>
      <c r="D126">
        <v>400</v>
      </c>
      <c r="E126">
        <v>230</v>
      </c>
      <c r="F126">
        <v>4278</v>
      </c>
      <c r="G126">
        <v>9.5</v>
      </c>
      <c r="H126">
        <v>73</v>
      </c>
      <c r="I126" t="s">
        <v>17</v>
      </c>
      <c r="M126" t="s">
        <v>489</v>
      </c>
      <c r="P126" t="s">
        <v>408</v>
      </c>
    </row>
    <row r="127" spans="1:16" x14ac:dyDescent="0.3">
      <c r="A127" t="s">
        <v>249</v>
      </c>
      <c r="B127">
        <v>29</v>
      </c>
      <c r="C127">
        <v>4</v>
      </c>
      <c r="D127">
        <v>68</v>
      </c>
      <c r="E127">
        <v>49</v>
      </c>
      <c r="F127">
        <v>1867</v>
      </c>
      <c r="G127">
        <v>19.5</v>
      </c>
      <c r="H127">
        <v>73</v>
      </c>
      <c r="I127" t="s">
        <v>38</v>
      </c>
      <c r="M127" t="s">
        <v>688</v>
      </c>
      <c r="P127" t="s">
        <v>608</v>
      </c>
    </row>
    <row r="128" spans="1:16" x14ac:dyDescent="0.3">
      <c r="A128" t="s">
        <v>251</v>
      </c>
      <c r="B128">
        <v>24</v>
      </c>
      <c r="C128">
        <v>4</v>
      </c>
      <c r="D128">
        <v>116</v>
      </c>
      <c r="E128">
        <v>75</v>
      </c>
      <c r="F128">
        <v>2158</v>
      </c>
      <c r="G128">
        <v>15.5</v>
      </c>
      <c r="H128">
        <v>73</v>
      </c>
      <c r="I128" t="s">
        <v>38</v>
      </c>
      <c r="M128" t="s">
        <v>530</v>
      </c>
      <c r="P128" t="s">
        <v>660</v>
      </c>
    </row>
    <row r="129" spans="1:16" x14ac:dyDescent="0.3">
      <c r="A129" t="s">
        <v>253</v>
      </c>
      <c r="B129">
        <v>20</v>
      </c>
      <c r="C129">
        <v>4</v>
      </c>
      <c r="D129">
        <v>114</v>
      </c>
      <c r="E129">
        <v>91</v>
      </c>
      <c r="F129">
        <v>2582</v>
      </c>
      <c r="G129">
        <v>14</v>
      </c>
      <c r="H129">
        <v>73</v>
      </c>
      <c r="I129" t="s">
        <v>38</v>
      </c>
      <c r="M129" t="s">
        <v>79</v>
      </c>
      <c r="P129" t="s">
        <v>75</v>
      </c>
    </row>
    <row r="130" spans="1:16" x14ac:dyDescent="0.3">
      <c r="A130" t="s">
        <v>255</v>
      </c>
      <c r="B130">
        <v>19</v>
      </c>
      <c r="C130">
        <v>4</v>
      </c>
      <c r="D130">
        <v>121</v>
      </c>
      <c r="E130">
        <v>112</v>
      </c>
      <c r="F130">
        <v>2868</v>
      </c>
      <c r="G130">
        <v>15.5</v>
      </c>
      <c r="H130">
        <v>73</v>
      </c>
      <c r="I130" t="s">
        <v>38</v>
      </c>
      <c r="M130" t="s">
        <v>63</v>
      </c>
      <c r="P130" t="s">
        <v>516</v>
      </c>
    </row>
    <row r="131" spans="1:16" x14ac:dyDescent="0.3">
      <c r="A131" t="s">
        <v>257</v>
      </c>
      <c r="B131">
        <v>15</v>
      </c>
      <c r="C131">
        <v>8</v>
      </c>
      <c r="D131">
        <v>318</v>
      </c>
      <c r="E131">
        <v>150</v>
      </c>
      <c r="F131">
        <v>3399</v>
      </c>
      <c r="G131">
        <v>11</v>
      </c>
      <c r="H131">
        <v>73</v>
      </c>
      <c r="I131" t="s">
        <v>17</v>
      </c>
      <c r="M131" t="s">
        <v>117</v>
      </c>
      <c r="P131" t="s">
        <v>259</v>
      </c>
    </row>
    <row r="132" spans="1:16" x14ac:dyDescent="0.3">
      <c r="A132" t="s">
        <v>259</v>
      </c>
      <c r="B132">
        <v>24</v>
      </c>
      <c r="C132">
        <v>4</v>
      </c>
      <c r="D132">
        <v>121</v>
      </c>
      <c r="E132">
        <v>110</v>
      </c>
      <c r="F132">
        <v>2660</v>
      </c>
      <c r="G132">
        <v>14</v>
      </c>
      <c r="H132">
        <v>73</v>
      </c>
      <c r="I132" t="s">
        <v>38</v>
      </c>
      <c r="M132" t="s">
        <v>104</v>
      </c>
      <c r="P132" t="s">
        <v>302</v>
      </c>
    </row>
    <row r="133" spans="1:16" x14ac:dyDescent="0.3">
      <c r="A133" t="s">
        <v>261</v>
      </c>
      <c r="B133">
        <v>20</v>
      </c>
      <c r="C133">
        <v>6</v>
      </c>
      <c r="D133">
        <v>156</v>
      </c>
      <c r="E133">
        <v>122</v>
      </c>
      <c r="F133">
        <v>2807</v>
      </c>
      <c r="G133">
        <v>13.5</v>
      </c>
      <c r="H133">
        <v>73</v>
      </c>
      <c r="I133" t="s">
        <v>59</v>
      </c>
      <c r="M133" t="s">
        <v>168</v>
      </c>
      <c r="P133" t="s">
        <v>448</v>
      </c>
    </row>
    <row r="134" spans="1:16" x14ac:dyDescent="0.3">
      <c r="A134" t="s">
        <v>263</v>
      </c>
      <c r="B134">
        <v>11</v>
      </c>
      <c r="C134">
        <v>8</v>
      </c>
      <c r="D134">
        <v>350</v>
      </c>
      <c r="E134">
        <v>180</v>
      </c>
      <c r="F134">
        <v>3664</v>
      </c>
      <c r="G134">
        <v>11</v>
      </c>
      <c r="H134">
        <v>73</v>
      </c>
      <c r="I134" t="s">
        <v>17</v>
      </c>
      <c r="M134" t="s">
        <v>342</v>
      </c>
      <c r="P134" t="s">
        <v>233</v>
      </c>
    </row>
    <row r="135" spans="1:16" x14ac:dyDescent="0.3">
      <c r="A135" t="s">
        <v>61</v>
      </c>
      <c r="B135">
        <v>20</v>
      </c>
      <c r="C135">
        <v>6</v>
      </c>
      <c r="D135">
        <v>198</v>
      </c>
      <c r="E135">
        <v>95</v>
      </c>
      <c r="F135">
        <v>3102</v>
      </c>
      <c r="G135">
        <v>16.5</v>
      </c>
      <c r="H135">
        <v>74</v>
      </c>
      <c r="I135" t="s">
        <v>17</v>
      </c>
      <c r="M135" t="s">
        <v>381</v>
      </c>
      <c r="P135" t="s">
        <v>717</v>
      </c>
    </row>
    <row r="136" spans="1:16" x14ac:dyDescent="0.3">
      <c r="A136" t="s">
        <v>65</v>
      </c>
      <c r="B136">
        <v>21</v>
      </c>
      <c r="C136">
        <v>6</v>
      </c>
      <c r="D136">
        <v>200</v>
      </c>
      <c r="E136">
        <v>0</v>
      </c>
      <c r="F136">
        <v>2875</v>
      </c>
      <c r="G136">
        <v>17</v>
      </c>
      <c r="H136">
        <v>74</v>
      </c>
      <c r="I136" t="s">
        <v>17</v>
      </c>
      <c r="M136" t="s">
        <v>23</v>
      </c>
      <c r="P136" t="s">
        <v>504</v>
      </c>
    </row>
    <row r="137" spans="1:16" x14ac:dyDescent="0.3">
      <c r="A137" t="s">
        <v>63</v>
      </c>
      <c r="B137">
        <v>19</v>
      </c>
      <c r="C137">
        <v>6</v>
      </c>
      <c r="D137">
        <v>232</v>
      </c>
      <c r="E137">
        <v>100</v>
      </c>
      <c r="F137">
        <v>2901</v>
      </c>
      <c r="G137">
        <v>16</v>
      </c>
      <c r="H137">
        <v>74</v>
      </c>
      <c r="I137" t="s">
        <v>17</v>
      </c>
      <c r="M137" t="s">
        <v>46</v>
      </c>
      <c r="P137" t="s">
        <v>92</v>
      </c>
    </row>
    <row r="138" spans="1:16" x14ac:dyDescent="0.3">
      <c r="A138" t="s">
        <v>268</v>
      </c>
      <c r="B138">
        <v>15</v>
      </c>
      <c r="C138">
        <v>6</v>
      </c>
      <c r="D138">
        <v>250</v>
      </c>
      <c r="E138">
        <v>100</v>
      </c>
      <c r="F138">
        <v>3336</v>
      </c>
      <c r="G138">
        <v>17</v>
      </c>
      <c r="H138">
        <v>74</v>
      </c>
      <c r="I138" t="s">
        <v>17</v>
      </c>
      <c r="M138" t="s">
        <v>551</v>
      </c>
      <c r="P138" t="s">
        <v>133</v>
      </c>
    </row>
    <row r="139" spans="1:16" x14ac:dyDescent="0.3">
      <c r="A139" t="s">
        <v>270</v>
      </c>
      <c r="B139">
        <v>31</v>
      </c>
      <c r="C139">
        <v>4</v>
      </c>
      <c r="D139">
        <v>79</v>
      </c>
      <c r="E139">
        <v>67</v>
      </c>
      <c r="F139">
        <v>1950</v>
      </c>
      <c r="G139">
        <v>19</v>
      </c>
      <c r="H139">
        <v>74</v>
      </c>
      <c r="I139" t="s">
        <v>59</v>
      </c>
      <c r="M139" t="s">
        <v>318</v>
      </c>
      <c r="P139" t="s">
        <v>191</v>
      </c>
    </row>
    <row r="140" spans="1:16" x14ac:dyDescent="0.3">
      <c r="A140" t="s">
        <v>94</v>
      </c>
      <c r="B140">
        <v>26</v>
      </c>
      <c r="C140">
        <v>4</v>
      </c>
      <c r="D140">
        <v>122</v>
      </c>
      <c r="E140">
        <v>80</v>
      </c>
      <c r="F140">
        <v>2451</v>
      </c>
      <c r="G140">
        <v>16.5</v>
      </c>
      <c r="H140">
        <v>74</v>
      </c>
      <c r="I140" t="s">
        <v>17</v>
      </c>
      <c r="M140" t="s">
        <v>193</v>
      </c>
      <c r="P140" t="s">
        <v>141</v>
      </c>
    </row>
    <row r="141" spans="1:16" x14ac:dyDescent="0.3">
      <c r="A141" t="s">
        <v>133</v>
      </c>
      <c r="B141">
        <v>32</v>
      </c>
      <c r="C141">
        <v>4</v>
      </c>
      <c r="D141">
        <v>71</v>
      </c>
      <c r="E141">
        <v>65</v>
      </c>
      <c r="F141">
        <v>1836</v>
      </c>
      <c r="G141">
        <v>21</v>
      </c>
      <c r="H141">
        <v>74</v>
      </c>
      <c r="I141" t="s">
        <v>59</v>
      </c>
      <c r="M141" t="s">
        <v>709</v>
      </c>
      <c r="P141" t="s">
        <v>441</v>
      </c>
    </row>
    <row r="142" spans="1:16" x14ac:dyDescent="0.3">
      <c r="A142" t="s">
        <v>147</v>
      </c>
      <c r="B142">
        <v>25</v>
      </c>
      <c r="C142">
        <v>4</v>
      </c>
      <c r="D142">
        <v>140</v>
      </c>
      <c r="E142">
        <v>75</v>
      </c>
      <c r="F142">
        <v>2542</v>
      </c>
      <c r="G142">
        <v>17</v>
      </c>
      <c r="H142">
        <v>74</v>
      </c>
      <c r="I142" t="s">
        <v>17</v>
      </c>
      <c r="M142" t="s">
        <v>281</v>
      </c>
      <c r="P142" t="s">
        <v>58</v>
      </c>
    </row>
    <row r="143" spans="1:16" x14ac:dyDescent="0.3">
      <c r="A143" t="s">
        <v>275</v>
      </c>
      <c r="B143">
        <v>16</v>
      </c>
      <c r="C143">
        <v>6</v>
      </c>
      <c r="D143">
        <v>250</v>
      </c>
      <c r="E143">
        <v>100</v>
      </c>
      <c r="F143">
        <v>3781</v>
      </c>
      <c r="G143">
        <v>17</v>
      </c>
      <c r="H143">
        <v>74</v>
      </c>
      <c r="I143" t="s">
        <v>17</v>
      </c>
      <c r="M143" t="s">
        <v>483</v>
      </c>
      <c r="P143" t="s">
        <v>187</v>
      </c>
    </row>
    <row r="144" spans="1:16" x14ac:dyDescent="0.3">
      <c r="A144" t="s">
        <v>104</v>
      </c>
      <c r="B144">
        <v>16</v>
      </c>
      <c r="C144">
        <v>6</v>
      </c>
      <c r="D144">
        <v>258</v>
      </c>
      <c r="E144">
        <v>110</v>
      </c>
      <c r="F144">
        <v>3632</v>
      </c>
      <c r="G144">
        <v>18</v>
      </c>
      <c r="H144">
        <v>74</v>
      </c>
      <c r="I144" t="s">
        <v>17</v>
      </c>
      <c r="M144" t="s">
        <v>212</v>
      </c>
      <c r="P144" t="s">
        <v>576</v>
      </c>
    </row>
    <row r="145" spans="1:16" x14ac:dyDescent="0.3">
      <c r="A145" t="s">
        <v>278</v>
      </c>
      <c r="B145">
        <v>18</v>
      </c>
      <c r="C145">
        <v>6</v>
      </c>
      <c r="D145">
        <v>225</v>
      </c>
      <c r="E145">
        <v>105</v>
      </c>
      <c r="F145">
        <v>3613</v>
      </c>
      <c r="G145">
        <v>16.5</v>
      </c>
      <c r="H145">
        <v>74</v>
      </c>
      <c r="I145" t="s">
        <v>17</v>
      </c>
      <c r="M145" t="s">
        <v>56</v>
      </c>
      <c r="P145" t="s">
        <v>629</v>
      </c>
    </row>
    <row r="146" spans="1:16" x14ac:dyDescent="0.3">
      <c r="A146" t="s">
        <v>198</v>
      </c>
      <c r="B146">
        <v>16</v>
      </c>
      <c r="C146">
        <v>8</v>
      </c>
      <c r="D146">
        <v>302</v>
      </c>
      <c r="E146">
        <v>140</v>
      </c>
      <c r="F146">
        <v>4141</v>
      </c>
      <c r="G146">
        <v>14</v>
      </c>
      <c r="H146">
        <v>74</v>
      </c>
      <c r="I146" t="s">
        <v>17</v>
      </c>
      <c r="M146" t="s">
        <v>160</v>
      </c>
      <c r="P146" t="s">
        <v>638</v>
      </c>
    </row>
    <row r="147" spans="1:16" x14ac:dyDescent="0.3">
      <c r="A147" t="s">
        <v>281</v>
      </c>
      <c r="B147">
        <v>13</v>
      </c>
      <c r="C147">
        <v>8</v>
      </c>
      <c r="D147">
        <v>350</v>
      </c>
      <c r="E147">
        <v>150</v>
      </c>
      <c r="F147">
        <v>4699</v>
      </c>
      <c r="G147">
        <v>14.5</v>
      </c>
      <c r="H147">
        <v>74</v>
      </c>
      <c r="I147" t="s">
        <v>17</v>
      </c>
      <c r="M147" t="s">
        <v>406</v>
      </c>
      <c r="P147" t="s">
        <v>616</v>
      </c>
    </row>
    <row r="148" spans="1:16" x14ac:dyDescent="0.3">
      <c r="A148" t="s">
        <v>283</v>
      </c>
      <c r="B148">
        <v>14</v>
      </c>
      <c r="C148">
        <v>8</v>
      </c>
      <c r="D148">
        <v>318</v>
      </c>
      <c r="E148">
        <v>150</v>
      </c>
      <c r="F148">
        <v>4457</v>
      </c>
      <c r="G148">
        <v>13.5</v>
      </c>
      <c r="H148">
        <v>74</v>
      </c>
      <c r="I148" t="s">
        <v>17</v>
      </c>
      <c r="M148" t="s">
        <v>492</v>
      </c>
      <c r="P148" t="s">
        <v>69</v>
      </c>
    </row>
    <row r="149" spans="1:16" x14ac:dyDescent="0.3">
      <c r="A149" t="s">
        <v>171</v>
      </c>
      <c r="B149">
        <v>14</v>
      </c>
      <c r="C149">
        <v>8</v>
      </c>
      <c r="D149">
        <v>302</v>
      </c>
      <c r="E149">
        <v>140</v>
      </c>
      <c r="F149">
        <v>4638</v>
      </c>
      <c r="G149">
        <v>16</v>
      </c>
      <c r="H149">
        <v>74</v>
      </c>
      <c r="I149" t="s">
        <v>17</v>
      </c>
      <c r="M149" t="s">
        <v>325</v>
      </c>
      <c r="P149" t="s">
        <v>177</v>
      </c>
    </row>
    <row r="150" spans="1:16" x14ac:dyDescent="0.3">
      <c r="A150" t="s">
        <v>168</v>
      </c>
      <c r="B150">
        <v>14</v>
      </c>
      <c r="C150">
        <v>8</v>
      </c>
      <c r="D150">
        <v>304</v>
      </c>
      <c r="E150">
        <v>150</v>
      </c>
      <c r="F150">
        <v>4257</v>
      </c>
      <c r="G150">
        <v>15.5</v>
      </c>
      <c r="H150">
        <v>74</v>
      </c>
      <c r="I150" t="s">
        <v>17</v>
      </c>
      <c r="M150" t="s">
        <v>423</v>
      </c>
      <c r="P150" t="s">
        <v>289</v>
      </c>
    </row>
    <row r="151" spans="1:16" x14ac:dyDescent="0.3">
      <c r="A151" t="s">
        <v>287</v>
      </c>
      <c r="B151">
        <v>29</v>
      </c>
      <c r="C151">
        <v>4</v>
      </c>
      <c r="D151">
        <v>98</v>
      </c>
      <c r="E151">
        <v>83</v>
      </c>
      <c r="F151">
        <v>2219</v>
      </c>
      <c r="G151">
        <v>16.5</v>
      </c>
      <c r="H151">
        <v>74</v>
      </c>
      <c r="I151" t="s">
        <v>38</v>
      </c>
      <c r="M151" t="s">
        <v>19</v>
      </c>
      <c r="P151" t="s">
        <v>600</v>
      </c>
    </row>
    <row r="152" spans="1:16" x14ac:dyDescent="0.3">
      <c r="A152" t="s">
        <v>289</v>
      </c>
      <c r="B152">
        <v>26</v>
      </c>
      <c r="C152">
        <v>4</v>
      </c>
      <c r="D152">
        <v>79</v>
      </c>
      <c r="E152">
        <v>67</v>
      </c>
      <c r="F152">
        <v>1963</v>
      </c>
      <c r="G152">
        <v>15.5</v>
      </c>
      <c r="H152">
        <v>74</v>
      </c>
      <c r="I152" t="s">
        <v>38</v>
      </c>
      <c r="M152" t="s">
        <v>567</v>
      </c>
      <c r="P152" t="s">
        <v>648</v>
      </c>
    </row>
    <row r="153" spans="1:16" x14ac:dyDescent="0.3">
      <c r="A153" t="s">
        <v>251</v>
      </c>
      <c r="B153">
        <v>26</v>
      </c>
      <c r="C153">
        <v>4</v>
      </c>
      <c r="D153">
        <v>97</v>
      </c>
      <c r="E153">
        <v>78</v>
      </c>
      <c r="F153">
        <v>2300</v>
      </c>
      <c r="G153">
        <v>14.5</v>
      </c>
      <c r="H153">
        <v>74</v>
      </c>
      <c r="I153" t="s">
        <v>38</v>
      </c>
      <c r="M153" t="s">
        <v>555</v>
      </c>
      <c r="P153" t="s">
        <v>137</v>
      </c>
    </row>
    <row r="154" spans="1:16" x14ac:dyDescent="0.3">
      <c r="A154" t="s">
        <v>92</v>
      </c>
      <c r="B154">
        <v>31</v>
      </c>
      <c r="C154">
        <v>4</v>
      </c>
      <c r="D154">
        <v>76</v>
      </c>
      <c r="E154">
        <v>52</v>
      </c>
      <c r="F154">
        <v>1649</v>
      </c>
      <c r="G154">
        <v>16.5</v>
      </c>
      <c r="H154">
        <v>74</v>
      </c>
      <c r="I154" t="s">
        <v>59</v>
      </c>
      <c r="M154" t="s">
        <v>396</v>
      </c>
      <c r="P154" t="s">
        <v>725</v>
      </c>
    </row>
    <row r="155" spans="1:16" x14ac:dyDescent="0.3">
      <c r="A155" t="s">
        <v>293</v>
      </c>
      <c r="B155">
        <v>32</v>
      </c>
      <c r="C155">
        <v>4</v>
      </c>
      <c r="D155">
        <v>83</v>
      </c>
      <c r="E155">
        <v>61</v>
      </c>
      <c r="F155">
        <v>2003</v>
      </c>
      <c r="G155">
        <v>19</v>
      </c>
      <c r="H155">
        <v>74</v>
      </c>
      <c r="I155" t="s">
        <v>59</v>
      </c>
      <c r="M155" t="s">
        <v>355</v>
      </c>
      <c r="P155" t="s">
        <v>340</v>
      </c>
    </row>
    <row r="156" spans="1:16" x14ac:dyDescent="0.3">
      <c r="A156" t="s">
        <v>295</v>
      </c>
      <c r="B156">
        <v>28</v>
      </c>
      <c r="C156">
        <v>4</v>
      </c>
      <c r="D156">
        <v>90</v>
      </c>
      <c r="E156">
        <v>75</v>
      </c>
      <c r="F156">
        <v>2125</v>
      </c>
      <c r="G156">
        <v>14.5</v>
      </c>
      <c r="H156">
        <v>74</v>
      </c>
      <c r="I156" t="s">
        <v>17</v>
      </c>
      <c r="M156" t="s">
        <v>313</v>
      </c>
      <c r="P156" t="s">
        <v>598</v>
      </c>
    </row>
    <row r="157" spans="1:16" x14ac:dyDescent="0.3">
      <c r="A157" t="s">
        <v>249</v>
      </c>
      <c r="B157">
        <v>24</v>
      </c>
      <c r="C157">
        <v>4</v>
      </c>
      <c r="D157">
        <v>90</v>
      </c>
      <c r="E157">
        <v>75</v>
      </c>
      <c r="F157">
        <v>2108</v>
      </c>
      <c r="G157">
        <v>15.5</v>
      </c>
      <c r="H157">
        <v>74</v>
      </c>
      <c r="I157" t="s">
        <v>38</v>
      </c>
      <c r="M157" t="s">
        <v>398</v>
      </c>
      <c r="P157" t="s">
        <v>437</v>
      </c>
    </row>
    <row r="158" spans="1:16" x14ac:dyDescent="0.3">
      <c r="A158" t="s">
        <v>298</v>
      </c>
      <c r="B158">
        <v>26</v>
      </c>
      <c r="C158">
        <v>4</v>
      </c>
      <c r="D158">
        <v>116</v>
      </c>
      <c r="E158">
        <v>75</v>
      </c>
      <c r="F158">
        <v>2246</v>
      </c>
      <c r="G158">
        <v>14</v>
      </c>
      <c r="H158">
        <v>74</v>
      </c>
      <c r="I158" t="s">
        <v>38</v>
      </c>
      <c r="M158" t="s">
        <v>721</v>
      </c>
      <c r="P158" t="s">
        <v>457</v>
      </c>
    </row>
    <row r="159" spans="1:16" x14ac:dyDescent="0.3">
      <c r="A159" t="s">
        <v>300</v>
      </c>
      <c r="B159">
        <v>24</v>
      </c>
      <c r="C159">
        <v>4</v>
      </c>
      <c r="D159">
        <v>120</v>
      </c>
      <c r="E159">
        <v>97</v>
      </c>
      <c r="F159">
        <v>2489</v>
      </c>
      <c r="G159">
        <v>15</v>
      </c>
      <c r="H159">
        <v>74</v>
      </c>
      <c r="I159" t="s">
        <v>59</v>
      </c>
      <c r="M159" t="s">
        <v>204</v>
      </c>
      <c r="P159" t="s">
        <v>690</v>
      </c>
    </row>
    <row r="160" spans="1:16" x14ac:dyDescent="0.3">
      <c r="A160" t="s">
        <v>302</v>
      </c>
      <c r="B160">
        <v>26</v>
      </c>
      <c r="C160">
        <v>4</v>
      </c>
      <c r="D160">
        <v>108</v>
      </c>
      <c r="E160">
        <v>93</v>
      </c>
      <c r="F160">
        <v>2391</v>
      </c>
      <c r="G160">
        <v>15.5</v>
      </c>
      <c r="H160">
        <v>74</v>
      </c>
      <c r="I160" t="s">
        <v>59</v>
      </c>
      <c r="M160" t="s">
        <v>675</v>
      </c>
      <c r="P160" t="s">
        <v>520</v>
      </c>
    </row>
    <row r="161" spans="1:16" x14ac:dyDescent="0.3">
      <c r="A161" t="s">
        <v>304</v>
      </c>
      <c r="B161">
        <v>31</v>
      </c>
      <c r="C161">
        <v>4</v>
      </c>
      <c r="D161">
        <v>79</v>
      </c>
      <c r="E161">
        <v>67</v>
      </c>
      <c r="F161">
        <v>2000</v>
      </c>
      <c r="G161">
        <v>16</v>
      </c>
      <c r="H161">
        <v>74</v>
      </c>
      <c r="I161" t="s">
        <v>38</v>
      </c>
      <c r="M161" t="s">
        <v>679</v>
      </c>
      <c r="P161" t="s">
        <v>223</v>
      </c>
    </row>
    <row r="162" spans="1:16" x14ac:dyDescent="0.3">
      <c r="A162" t="s">
        <v>306</v>
      </c>
      <c r="B162">
        <v>19</v>
      </c>
      <c r="C162">
        <v>6</v>
      </c>
      <c r="D162">
        <v>225</v>
      </c>
      <c r="E162">
        <v>95</v>
      </c>
      <c r="F162">
        <v>3264</v>
      </c>
      <c r="G162">
        <v>16</v>
      </c>
      <c r="H162">
        <v>75</v>
      </c>
      <c r="I162" t="s">
        <v>17</v>
      </c>
      <c r="M162" t="s">
        <v>677</v>
      </c>
      <c r="P162" t="s">
        <v>96</v>
      </c>
    </row>
    <row r="163" spans="1:16" x14ac:dyDescent="0.3">
      <c r="A163" t="s">
        <v>268</v>
      </c>
      <c r="B163">
        <v>18</v>
      </c>
      <c r="C163">
        <v>6</v>
      </c>
      <c r="D163">
        <v>250</v>
      </c>
      <c r="E163">
        <v>105</v>
      </c>
      <c r="F163">
        <v>3459</v>
      </c>
      <c r="G163">
        <v>16</v>
      </c>
      <c r="H163">
        <v>75</v>
      </c>
      <c r="I163" t="s">
        <v>17</v>
      </c>
      <c r="M163" t="s">
        <v>40</v>
      </c>
      <c r="P163" t="s">
        <v>145</v>
      </c>
    </row>
    <row r="164" spans="1:16" x14ac:dyDescent="0.3">
      <c r="A164" t="s">
        <v>309</v>
      </c>
      <c r="B164">
        <v>15</v>
      </c>
      <c r="C164">
        <v>6</v>
      </c>
      <c r="D164">
        <v>250</v>
      </c>
      <c r="E164">
        <v>72</v>
      </c>
      <c r="F164">
        <v>3432</v>
      </c>
      <c r="G164">
        <v>21</v>
      </c>
      <c r="H164">
        <v>75</v>
      </c>
      <c r="I164" t="s">
        <v>17</v>
      </c>
      <c r="M164" t="s">
        <v>16</v>
      </c>
      <c r="P164" t="s">
        <v>255</v>
      </c>
    </row>
    <row r="165" spans="1:16" x14ac:dyDescent="0.3">
      <c r="A165" t="s">
        <v>65</v>
      </c>
      <c r="B165">
        <v>15</v>
      </c>
      <c r="C165">
        <v>6</v>
      </c>
      <c r="D165">
        <v>250</v>
      </c>
      <c r="E165">
        <v>72</v>
      </c>
      <c r="F165">
        <v>3158</v>
      </c>
      <c r="G165">
        <v>19.5</v>
      </c>
      <c r="H165">
        <v>75</v>
      </c>
      <c r="I165" t="s">
        <v>17</v>
      </c>
      <c r="M165" t="s">
        <v>275</v>
      </c>
      <c r="P165" t="s">
        <v>175</v>
      </c>
    </row>
    <row r="166" spans="1:16" x14ac:dyDescent="0.3">
      <c r="A166" t="s">
        <v>33</v>
      </c>
      <c r="B166">
        <v>16</v>
      </c>
      <c r="C166">
        <v>8</v>
      </c>
      <c r="D166">
        <v>400</v>
      </c>
      <c r="E166">
        <v>170</v>
      </c>
      <c r="F166">
        <v>4668</v>
      </c>
      <c r="G166">
        <v>11.5</v>
      </c>
      <c r="H166">
        <v>75</v>
      </c>
      <c r="I166" t="s">
        <v>17</v>
      </c>
      <c r="M166" t="s">
        <v>369</v>
      </c>
      <c r="P166" t="s">
        <v>346</v>
      </c>
    </row>
    <row r="167" spans="1:16" x14ac:dyDescent="0.3">
      <c r="A167" t="s">
        <v>313</v>
      </c>
      <c r="B167">
        <v>15</v>
      </c>
      <c r="C167">
        <v>8</v>
      </c>
      <c r="D167">
        <v>350</v>
      </c>
      <c r="E167">
        <v>145</v>
      </c>
      <c r="F167">
        <v>4440</v>
      </c>
      <c r="G167">
        <v>14</v>
      </c>
      <c r="H167">
        <v>75</v>
      </c>
      <c r="I167" t="s">
        <v>17</v>
      </c>
      <c r="M167" t="s">
        <v>569</v>
      </c>
      <c r="P167" t="s">
        <v>388</v>
      </c>
    </row>
    <row r="168" spans="1:16" x14ac:dyDescent="0.3">
      <c r="A168" t="s">
        <v>315</v>
      </c>
      <c r="B168">
        <v>16</v>
      </c>
      <c r="C168">
        <v>8</v>
      </c>
      <c r="D168">
        <v>318</v>
      </c>
      <c r="E168">
        <v>150</v>
      </c>
      <c r="F168">
        <v>4498</v>
      </c>
      <c r="G168">
        <v>14.5</v>
      </c>
      <c r="H168">
        <v>75</v>
      </c>
      <c r="I168" t="s">
        <v>17</v>
      </c>
      <c r="M168" t="s">
        <v>421</v>
      </c>
      <c r="O168" t="s">
        <v>739</v>
      </c>
    </row>
    <row r="169" spans="1:16" x14ac:dyDescent="0.3">
      <c r="A169" t="s">
        <v>206</v>
      </c>
      <c r="B169">
        <v>14</v>
      </c>
      <c r="C169">
        <v>8</v>
      </c>
      <c r="D169">
        <v>351</v>
      </c>
      <c r="E169">
        <v>148</v>
      </c>
      <c r="F169">
        <v>4657</v>
      </c>
      <c r="G169">
        <v>13.5</v>
      </c>
      <c r="H169">
        <v>75</v>
      </c>
      <c r="I169" t="s">
        <v>17</v>
      </c>
      <c r="M169" t="s">
        <v>29</v>
      </c>
      <c r="O169">
        <v>5</v>
      </c>
      <c r="P169" t="s">
        <v>512</v>
      </c>
    </row>
    <row r="170" spans="1:16" x14ac:dyDescent="0.3">
      <c r="A170" t="s">
        <v>318</v>
      </c>
      <c r="B170">
        <v>17</v>
      </c>
      <c r="C170">
        <v>6</v>
      </c>
      <c r="D170">
        <v>231</v>
      </c>
      <c r="E170">
        <v>110</v>
      </c>
      <c r="F170">
        <v>3907</v>
      </c>
      <c r="G170">
        <v>21</v>
      </c>
      <c r="H170">
        <v>75</v>
      </c>
      <c r="I170" t="s">
        <v>17</v>
      </c>
      <c r="M170" t="s">
        <v>196</v>
      </c>
      <c r="P170" t="s">
        <v>602</v>
      </c>
    </row>
    <row r="171" spans="1:16" x14ac:dyDescent="0.3">
      <c r="A171" t="s">
        <v>320</v>
      </c>
      <c r="B171">
        <v>16</v>
      </c>
      <c r="C171">
        <v>6</v>
      </c>
      <c r="D171">
        <v>250</v>
      </c>
      <c r="E171">
        <v>105</v>
      </c>
      <c r="F171">
        <v>3897</v>
      </c>
      <c r="G171">
        <v>18.5</v>
      </c>
      <c r="H171">
        <v>75</v>
      </c>
      <c r="I171" t="s">
        <v>17</v>
      </c>
      <c r="M171" t="s">
        <v>543</v>
      </c>
      <c r="P171" t="s">
        <v>553</v>
      </c>
    </row>
    <row r="172" spans="1:16" x14ac:dyDescent="0.3">
      <c r="A172" t="s">
        <v>104</v>
      </c>
      <c r="B172">
        <v>15</v>
      </c>
      <c r="C172">
        <v>6</v>
      </c>
      <c r="D172">
        <v>258</v>
      </c>
      <c r="E172">
        <v>110</v>
      </c>
      <c r="F172">
        <v>3730</v>
      </c>
      <c r="G172">
        <v>19</v>
      </c>
      <c r="H172">
        <v>75</v>
      </c>
      <c r="I172" t="s">
        <v>17</v>
      </c>
      <c r="M172" t="s">
        <v>54</v>
      </c>
      <c r="O172" t="s">
        <v>740</v>
      </c>
    </row>
    <row r="173" spans="1:16" x14ac:dyDescent="0.3">
      <c r="A173" t="s">
        <v>323</v>
      </c>
      <c r="B173">
        <v>18</v>
      </c>
      <c r="C173">
        <v>6</v>
      </c>
      <c r="D173">
        <v>225</v>
      </c>
      <c r="E173">
        <v>95</v>
      </c>
      <c r="F173">
        <v>3785</v>
      </c>
      <c r="G173">
        <v>19</v>
      </c>
      <c r="H173">
        <v>75</v>
      </c>
      <c r="I173" t="s">
        <v>17</v>
      </c>
      <c r="M173" t="s">
        <v>431</v>
      </c>
      <c r="O173">
        <v>6</v>
      </c>
      <c r="P173" t="s">
        <v>481</v>
      </c>
    </row>
    <row r="174" spans="1:16" x14ac:dyDescent="0.3">
      <c r="A174" t="s">
        <v>325</v>
      </c>
      <c r="B174">
        <v>21</v>
      </c>
      <c r="C174">
        <v>6</v>
      </c>
      <c r="D174">
        <v>231</v>
      </c>
      <c r="E174">
        <v>110</v>
      </c>
      <c r="F174">
        <v>3039</v>
      </c>
      <c r="G174">
        <v>15</v>
      </c>
      <c r="H174">
        <v>75</v>
      </c>
      <c r="I174" t="s">
        <v>17</v>
      </c>
      <c r="M174" t="s">
        <v>245</v>
      </c>
      <c r="P174" t="s">
        <v>489</v>
      </c>
    </row>
    <row r="175" spans="1:16" x14ac:dyDescent="0.3">
      <c r="A175" t="s">
        <v>327</v>
      </c>
      <c r="B175">
        <v>20</v>
      </c>
      <c r="C175">
        <v>8</v>
      </c>
      <c r="D175">
        <v>262</v>
      </c>
      <c r="E175">
        <v>110</v>
      </c>
      <c r="F175">
        <v>3221</v>
      </c>
      <c r="G175">
        <v>13.5</v>
      </c>
      <c r="H175">
        <v>75</v>
      </c>
      <c r="I175" t="s">
        <v>17</v>
      </c>
      <c r="M175" t="s">
        <v>327</v>
      </c>
      <c r="P175" t="s">
        <v>530</v>
      </c>
    </row>
    <row r="176" spans="1:16" x14ac:dyDescent="0.3">
      <c r="A176" t="s">
        <v>329</v>
      </c>
      <c r="B176">
        <v>13</v>
      </c>
      <c r="C176">
        <v>8</v>
      </c>
      <c r="D176">
        <v>302</v>
      </c>
      <c r="E176">
        <v>129</v>
      </c>
      <c r="F176">
        <v>3169</v>
      </c>
      <c r="G176">
        <v>12</v>
      </c>
      <c r="H176">
        <v>75</v>
      </c>
      <c r="I176" t="s">
        <v>17</v>
      </c>
      <c r="M176" t="s">
        <v>268</v>
      </c>
      <c r="P176" t="s">
        <v>79</v>
      </c>
    </row>
    <row r="177" spans="1:16" x14ac:dyDescent="0.3">
      <c r="A177" t="s">
        <v>92</v>
      </c>
      <c r="B177">
        <v>29</v>
      </c>
      <c r="C177">
        <v>4</v>
      </c>
      <c r="D177">
        <v>97</v>
      </c>
      <c r="E177">
        <v>75</v>
      </c>
      <c r="F177">
        <v>2171</v>
      </c>
      <c r="G177">
        <v>16</v>
      </c>
      <c r="H177">
        <v>75</v>
      </c>
      <c r="I177" t="s">
        <v>59</v>
      </c>
      <c r="M177" t="s">
        <v>218</v>
      </c>
      <c r="P177" t="s">
        <v>63</v>
      </c>
    </row>
    <row r="178" spans="1:16" x14ac:dyDescent="0.3">
      <c r="A178" t="s">
        <v>94</v>
      </c>
      <c r="B178">
        <v>23</v>
      </c>
      <c r="C178">
        <v>4</v>
      </c>
      <c r="D178">
        <v>140</v>
      </c>
      <c r="E178">
        <v>83</v>
      </c>
      <c r="F178">
        <v>2639</v>
      </c>
      <c r="G178">
        <v>17</v>
      </c>
      <c r="H178">
        <v>75</v>
      </c>
      <c r="I178" t="s">
        <v>17</v>
      </c>
      <c r="M178" t="s">
        <v>147</v>
      </c>
      <c r="P178" t="s">
        <v>117</v>
      </c>
    </row>
    <row r="179" spans="1:16" x14ac:dyDescent="0.3">
      <c r="A179" t="s">
        <v>79</v>
      </c>
      <c r="B179">
        <v>20</v>
      </c>
      <c r="C179">
        <v>6</v>
      </c>
      <c r="D179">
        <v>232</v>
      </c>
      <c r="E179">
        <v>100</v>
      </c>
      <c r="F179">
        <v>2914</v>
      </c>
      <c r="G179">
        <v>16</v>
      </c>
      <c r="H179">
        <v>75</v>
      </c>
      <c r="I179" t="s">
        <v>17</v>
      </c>
      <c r="M179" t="s">
        <v>119</v>
      </c>
      <c r="P179" t="s">
        <v>104</v>
      </c>
    </row>
    <row r="180" spans="1:16" x14ac:dyDescent="0.3">
      <c r="A180" t="s">
        <v>334</v>
      </c>
      <c r="B180">
        <v>23</v>
      </c>
      <c r="C180">
        <v>4</v>
      </c>
      <c r="D180">
        <v>140</v>
      </c>
      <c r="E180">
        <v>78</v>
      </c>
      <c r="F180">
        <v>2592</v>
      </c>
      <c r="G180">
        <v>18.5</v>
      </c>
      <c r="H180">
        <v>75</v>
      </c>
      <c r="I180" t="s">
        <v>17</v>
      </c>
      <c r="M180" t="s">
        <v>90</v>
      </c>
      <c r="P180" t="s">
        <v>342</v>
      </c>
    </row>
    <row r="181" spans="1:16" x14ac:dyDescent="0.3">
      <c r="A181" t="s">
        <v>92</v>
      </c>
      <c r="B181">
        <v>24</v>
      </c>
      <c r="C181">
        <v>4</v>
      </c>
      <c r="D181">
        <v>134</v>
      </c>
      <c r="E181">
        <v>96</v>
      </c>
      <c r="F181">
        <v>2702</v>
      </c>
      <c r="G181">
        <v>13.5</v>
      </c>
      <c r="H181">
        <v>75</v>
      </c>
      <c r="I181" t="s">
        <v>59</v>
      </c>
      <c r="M181" t="s">
        <v>371</v>
      </c>
      <c r="P181" t="s">
        <v>381</v>
      </c>
    </row>
    <row r="182" spans="1:16" x14ac:dyDescent="0.3">
      <c r="A182" t="s">
        <v>289</v>
      </c>
      <c r="B182">
        <v>25</v>
      </c>
      <c r="C182">
        <v>4</v>
      </c>
      <c r="D182">
        <v>90</v>
      </c>
      <c r="E182">
        <v>71</v>
      </c>
      <c r="F182">
        <v>2223</v>
      </c>
      <c r="G182">
        <v>16.5</v>
      </c>
      <c r="H182">
        <v>75</v>
      </c>
      <c r="I182" t="s">
        <v>38</v>
      </c>
      <c r="M182" t="s">
        <v>320</v>
      </c>
      <c r="P182" t="s">
        <v>318</v>
      </c>
    </row>
    <row r="183" spans="1:16" x14ac:dyDescent="0.3">
      <c r="A183" t="s">
        <v>293</v>
      </c>
      <c r="B183">
        <v>24</v>
      </c>
      <c r="C183">
        <v>4</v>
      </c>
      <c r="D183">
        <v>119</v>
      </c>
      <c r="E183">
        <v>97</v>
      </c>
      <c r="F183">
        <v>2545</v>
      </c>
      <c r="G183">
        <v>17</v>
      </c>
      <c r="H183">
        <v>75</v>
      </c>
      <c r="I183" t="s">
        <v>59</v>
      </c>
      <c r="M183" t="s">
        <v>83</v>
      </c>
      <c r="P183" t="s">
        <v>709</v>
      </c>
    </row>
    <row r="184" spans="1:16" x14ac:dyDescent="0.3">
      <c r="A184" t="s">
        <v>94</v>
      </c>
      <c r="B184">
        <v>18</v>
      </c>
      <c r="C184">
        <v>6</v>
      </c>
      <c r="D184">
        <v>171</v>
      </c>
      <c r="E184">
        <v>97</v>
      </c>
      <c r="F184">
        <v>2984</v>
      </c>
      <c r="G184">
        <v>14.5</v>
      </c>
      <c r="H184">
        <v>75</v>
      </c>
      <c r="I184" t="s">
        <v>17</v>
      </c>
      <c r="M184" t="s">
        <v>731</v>
      </c>
      <c r="P184" t="s">
        <v>483</v>
      </c>
    </row>
    <row r="185" spans="1:16" x14ac:dyDescent="0.3">
      <c r="A185" t="s">
        <v>340</v>
      </c>
      <c r="B185">
        <v>29</v>
      </c>
      <c r="C185">
        <v>4</v>
      </c>
      <c r="D185">
        <v>90</v>
      </c>
      <c r="E185">
        <v>70</v>
      </c>
      <c r="F185">
        <v>1937</v>
      </c>
      <c r="G185">
        <v>14</v>
      </c>
      <c r="H185">
        <v>75</v>
      </c>
      <c r="I185" t="s">
        <v>38</v>
      </c>
      <c r="M185" t="s">
        <v>433</v>
      </c>
      <c r="P185" t="s">
        <v>492</v>
      </c>
    </row>
    <row r="186" spans="1:16" x14ac:dyDescent="0.3">
      <c r="A186" t="s">
        <v>342</v>
      </c>
      <c r="B186">
        <v>19</v>
      </c>
      <c r="C186">
        <v>6</v>
      </c>
      <c r="D186">
        <v>232</v>
      </c>
      <c r="E186">
        <v>90</v>
      </c>
      <c r="F186">
        <v>3211</v>
      </c>
      <c r="G186">
        <v>17</v>
      </c>
      <c r="H186">
        <v>75</v>
      </c>
      <c r="I186" t="s">
        <v>17</v>
      </c>
      <c r="M186" t="s">
        <v>713</v>
      </c>
      <c r="P186" t="s">
        <v>325</v>
      </c>
    </row>
    <row r="187" spans="1:16" x14ac:dyDescent="0.3">
      <c r="A187" t="s">
        <v>253</v>
      </c>
      <c r="B187">
        <v>23</v>
      </c>
      <c r="C187">
        <v>4</v>
      </c>
      <c r="D187">
        <v>115</v>
      </c>
      <c r="E187">
        <v>95</v>
      </c>
      <c r="F187">
        <v>2694</v>
      </c>
      <c r="G187">
        <v>15</v>
      </c>
      <c r="H187">
        <v>75</v>
      </c>
      <c r="I187" t="s">
        <v>38</v>
      </c>
      <c r="M187" t="s">
        <v>673</v>
      </c>
      <c r="P187" t="s">
        <v>423</v>
      </c>
    </row>
    <row r="188" spans="1:16" x14ac:dyDescent="0.3">
      <c r="A188" t="s">
        <v>71</v>
      </c>
      <c r="B188">
        <v>23</v>
      </c>
      <c r="C188">
        <v>4</v>
      </c>
      <c r="D188">
        <v>120</v>
      </c>
      <c r="E188">
        <v>88</v>
      </c>
      <c r="F188">
        <v>2957</v>
      </c>
      <c r="G188">
        <v>17</v>
      </c>
      <c r="H188">
        <v>75</v>
      </c>
      <c r="I188" t="s">
        <v>38</v>
      </c>
      <c r="M188" t="s">
        <v>545</v>
      </c>
      <c r="P188" t="s">
        <v>16</v>
      </c>
    </row>
    <row r="189" spans="1:16" x14ac:dyDescent="0.3">
      <c r="A189" t="s">
        <v>346</v>
      </c>
      <c r="B189">
        <v>22</v>
      </c>
      <c r="C189">
        <v>4</v>
      </c>
      <c r="D189">
        <v>121</v>
      </c>
      <c r="E189">
        <v>98</v>
      </c>
      <c r="F189">
        <v>2945</v>
      </c>
      <c r="G189">
        <v>14.5</v>
      </c>
      <c r="H189">
        <v>75</v>
      </c>
      <c r="I189" t="s">
        <v>38</v>
      </c>
      <c r="M189" t="s">
        <v>210</v>
      </c>
      <c r="P189" t="s">
        <v>275</v>
      </c>
    </row>
    <row r="190" spans="1:16" x14ac:dyDescent="0.3">
      <c r="A190" t="s">
        <v>348</v>
      </c>
      <c r="B190">
        <v>25</v>
      </c>
      <c r="C190">
        <v>4</v>
      </c>
      <c r="D190">
        <v>121</v>
      </c>
      <c r="E190">
        <v>115</v>
      </c>
      <c r="F190">
        <v>2671</v>
      </c>
      <c r="G190">
        <v>13.5</v>
      </c>
      <c r="H190">
        <v>75</v>
      </c>
      <c r="I190" t="s">
        <v>38</v>
      </c>
      <c r="M190" t="s">
        <v>164</v>
      </c>
      <c r="P190" t="s">
        <v>569</v>
      </c>
    </row>
    <row r="191" spans="1:16" x14ac:dyDescent="0.3">
      <c r="A191" t="s">
        <v>350</v>
      </c>
      <c r="B191">
        <v>33</v>
      </c>
      <c r="C191">
        <v>4</v>
      </c>
      <c r="D191">
        <v>91</v>
      </c>
      <c r="E191">
        <v>53</v>
      </c>
      <c r="F191">
        <v>1795</v>
      </c>
      <c r="G191">
        <v>17.5</v>
      </c>
      <c r="H191">
        <v>75</v>
      </c>
      <c r="I191" t="s">
        <v>59</v>
      </c>
      <c r="M191" t="s">
        <v>683</v>
      </c>
      <c r="P191" t="s">
        <v>421</v>
      </c>
    </row>
    <row r="192" spans="1:16" x14ac:dyDescent="0.3">
      <c r="A192" t="s">
        <v>352</v>
      </c>
      <c r="B192">
        <v>28</v>
      </c>
      <c r="C192">
        <v>4</v>
      </c>
      <c r="D192">
        <v>107</v>
      </c>
      <c r="E192">
        <v>86</v>
      </c>
      <c r="F192">
        <v>2464</v>
      </c>
      <c r="G192">
        <v>15.5</v>
      </c>
      <c r="H192">
        <v>76</v>
      </c>
      <c r="I192" t="s">
        <v>38</v>
      </c>
      <c r="M192" t="s">
        <v>625</v>
      </c>
      <c r="P192" t="s">
        <v>196</v>
      </c>
    </row>
    <row r="193" spans="1:16" x14ac:dyDescent="0.3">
      <c r="A193" t="s">
        <v>127</v>
      </c>
      <c r="B193">
        <v>25</v>
      </c>
      <c r="C193">
        <v>4</v>
      </c>
      <c r="D193">
        <v>116</v>
      </c>
      <c r="E193">
        <v>81</v>
      </c>
      <c r="F193">
        <v>2220</v>
      </c>
      <c r="G193">
        <v>16.899999999999999</v>
      </c>
      <c r="H193">
        <v>76</v>
      </c>
      <c r="I193" t="s">
        <v>38</v>
      </c>
      <c r="M193" t="s">
        <v>487</v>
      </c>
      <c r="P193" t="s">
        <v>268</v>
      </c>
    </row>
    <row r="194" spans="1:16" x14ac:dyDescent="0.3">
      <c r="A194" t="s">
        <v>355</v>
      </c>
      <c r="B194">
        <v>25</v>
      </c>
      <c r="C194">
        <v>4</v>
      </c>
      <c r="D194">
        <v>140</v>
      </c>
      <c r="E194">
        <v>92</v>
      </c>
      <c r="F194">
        <v>2572</v>
      </c>
      <c r="G194">
        <v>14.9</v>
      </c>
      <c r="H194">
        <v>76</v>
      </c>
      <c r="I194" t="s">
        <v>17</v>
      </c>
      <c r="M194" t="s">
        <v>532</v>
      </c>
      <c r="P194" t="s">
        <v>218</v>
      </c>
    </row>
    <row r="195" spans="1:16" x14ac:dyDescent="0.3">
      <c r="A195" t="s">
        <v>295</v>
      </c>
      <c r="B195">
        <v>26</v>
      </c>
      <c r="C195">
        <v>4</v>
      </c>
      <c r="D195">
        <v>98</v>
      </c>
      <c r="E195">
        <v>79</v>
      </c>
      <c r="F195">
        <v>2255</v>
      </c>
      <c r="G195">
        <v>17.7</v>
      </c>
      <c r="H195">
        <v>76</v>
      </c>
      <c r="I195" t="s">
        <v>17</v>
      </c>
      <c r="M195" t="s">
        <v>375</v>
      </c>
      <c r="P195" t="s">
        <v>320</v>
      </c>
    </row>
    <row r="196" spans="1:16" x14ac:dyDescent="0.3">
      <c r="A196" t="s">
        <v>358</v>
      </c>
      <c r="B196">
        <v>27</v>
      </c>
      <c r="C196">
        <v>4</v>
      </c>
      <c r="D196">
        <v>101</v>
      </c>
      <c r="E196">
        <v>83</v>
      </c>
      <c r="F196">
        <v>2202</v>
      </c>
      <c r="G196">
        <v>15.3</v>
      </c>
      <c r="H196">
        <v>76</v>
      </c>
      <c r="I196" t="s">
        <v>38</v>
      </c>
      <c r="M196" t="s">
        <v>48</v>
      </c>
      <c r="P196" t="s">
        <v>673</v>
      </c>
    </row>
    <row r="197" spans="1:16" x14ac:dyDescent="0.3">
      <c r="A197" t="s">
        <v>275</v>
      </c>
      <c r="B197">
        <v>17.5</v>
      </c>
      <c r="C197">
        <v>8</v>
      </c>
      <c r="D197">
        <v>305</v>
      </c>
      <c r="E197">
        <v>140</v>
      </c>
      <c r="F197">
        <v>4215</v>
      </c>
      <c r="G197">
        <v>13</v>
      </c>
      <c r="H197">
        <v>76</v>
      </c>
      <c r="I197" t="s">
        <v>17</v>
      </c>
      <c r="M197" t="s">
        <v>719</v>
      </c>
      <c r="P197" t="s">
        <v>612</v>
      </c>
    </row>
    <row r="198" spans="1:16" x14ac:dyDescent="0.3">
      <c r="A198" t="s">
        <v>361</v>
      </c>
      <c r="B198">
        <v>16</v>
      </c>
      <c r="C198">
        <v>8</v>
      </c>
      <c r="D198">
        <v>318</v>
      </c>
      <c r="E198">
        <v>150</v>
      </c>
      <c r="F198">
        <v>4190</v>
      </c>
      <c r="G198">
        <v>13</v>
      </c>
      <c r="H198">
        <v>76</v>
      </c>
      <c r="I198" t="s">
        <v>17</v>
      </c>
      <c r="M198" t="s">
        <v>295</v>
      </c>
      <c r="P198" t="s">
        <v>451</v>
      </c>
    </row>
    <row r="199" spans="1:16" x14ac:dyDescent="0.3">
      <c r="A199" t="s">
        <v>104</v>
      </c>
      <c r="B199">
        <v>15.5</v>
      </c>
      <c r="C199">
        <v>8</v>
      </c>
      <c r="D199">
        <v>304</v>
      </c>
      <c r="E199">
        <v>120</v>
      </c>
      <c r="F199">
        <v>3962</v>
      </c>
      <c r="G199">
        <v>13.9</v>
      </c>
      <c r="H199">
        <v>76</v>
      </c>
      <c r="I199" t="s">
        <v>17</v>
      </c>
      <c r="M199" t="s">
        <v>189</v>
      </c>
      <c r="P199" t="s">
        <v>666</v>
      </c>
    </row>
    <row r="200" spans="1:16" x14ac:dyDescent="0.3">
      <c r="A200" t="s">
        <v>198</v>
      </c>
      <c r="B200">
        <v>14.5</v>
      </c>
      <c r="C200">
        <v>8</v>
      </c>
      <c r="D200">
        <v>351</v>
      </c>
      <c r="E200">
        <v>152</v>
      </c>
      <c r="F200">
        <v>4215</v>
      </c>
      <c r="G200">
        <v>12.8</v>
      </c>
      <c r="H200">
        <v>76</v>
      </c>
      <c r="I200" t="s">
        <v>17</v>
      </c>
      <c r="M200" t="s">
        <v>143</v>
      </c>
      <c r="P200" t="s">
        <v>487</v>
      </c>
    </row>
    <row r="201" spans="1:16" x14ac:dyDescent="0.3">
      <c r="A201" t="s">
        <v>216</v>
      </c>
      <c r="B201">
        <v>22</v>
      </c>
      <c r="C201">
        <v>6</v>
      </c>
      <c r="D201">
        <v>225</v>
      </c>
      <c r="E201">
        <v>100</v>
      </c>
      <c r="F201">
        <v>3233</v>
      </c>
      <c r="G201">
        <v>15.4</v>
      </c>
      <c r="H201">
        <v>76</v>
      </c>
      <c r="I201" t="s">
        <v>17</v>
      </c>
      <c r="M201" t="s">
        <v>549</v>
      </c>
      <c r="P201" t="s">
        <v>532</v>
      </c>
    </row>
    <row r="202" spans="1:16" x14ac:dyDescent="0.3">
      <c r="A202" t="s">
        <v>268</v>
      </c>
      <c r="B202">
        <v>22</v>
      </c>
      <c r="C202">
        <v>6</v>
      </c>
      <c r="D202">
        <v>250</v>
      </c>
      <c r="E202">
        <v>105</v>
      </c>
      <c r="F202">
        <v>3353</v>
      </c>
      <c r="G202">
        <v>14.5</v>
      </c>
      <c r="H202">
        <v>76</v>
      </c>
      <c r="I202" t="s">
        <v>17</v>
      </c>
      <c r="M202" t="s">
        <v>446</v>
      </c>
      <c r="P202" t="s">
        <v>375</v>
      </c>
    </row>
    <row r="203" spans="1:16" x14ac:dyDescent="0.3">
      <c r="A203" t="s">
        <v>65</v>
      </c>
      <c r="B203">
        <v>24</v>
      </c>
      <c r="C203">
        <v>6</v>
      </c>
      <c r="D203">
        <v>200</v>
      </c>
      <c r="E203">
        <v>81</v>
      </c>
      <c r="F203">
        <v>3012</v>
      </c>
      <c r="G203">
        <v>17.600000000000001</v>
      </c>
      <c r="H203">
        <v>76</v>
      </c>
      <c r="I203" t="s">
        <v>17</v>
      </c>
      <c r="M203" t="s">
        <v>361</v>
      </c>
      <c r="P203" t="s">
        <v>475</v>
      </c>
    </row>
    <row r="204" spans="1:16" x14ac:dyDescent="0.3">
      <c r="A204" t="s">
        <v>63</v>
      </c>
      <c r="B204">
        <v>22.5</v>
      </c>
      <c r="C204">
        <v>6</v>
      </c>
      <c r="D204">
        <v>232</v>
      </c>
      <c r="E204">
        <v>90</v>
      </c>
      <c r="F204">
        <v>3085</v>
      </c>
      <c r="G204">
        <v>17.600000000000001</v>
      </c>
      <c r="H204">
        <v>76</v>
      </c>
      <c r="I204" t="s">
        <v>17</v>
      </c>
      <c r="M204" t="s">
        <v>200</v>
      </c>
      <c r="P204" t="s">
        <v>427</v>
      </c>
    </row>
    <row r="205" spans="1:16" x14ac:dyDescent="0.3">
      <c r="A205" t="s">
        <v>369</v>
      </c>
      <c r="B205">
        <v>29</v>
      </c>
      <c r="C205">
        <v>4</v>
      </c>
      <c r="D205">
        <v>85</v>
      </c>
      <c r="E205">
        <v>52</v>
      </c>
      <c r="F205">
        <v>2035</v>
      </c>
      <c r="G205">
        <v>22.2</v>
      </c>
      <c r="H205">
        <v>76</v>
      </c>
      <c r="I205" t="s">
        <v>17</v>
      </c>
      <c r="M205" t="s">
        <v>283</v>
      </c>
      <c r="P205" t="s">
        <v>377</v>
      </c>
    </row>
    <row r="206" spans="1:16" x14ac:dyDescent="0.3">
      <c r="A206" t="s">
        <v>371</v>
      </c>
      <c r="B206">
        <v>24.5</v>
      </c>
      <c r="C206">
        <v>4</v>
      </c>
      <c r="D206">
        <v>98</v>
      </c>
      <c r="E206">
        <v>60</v>
      </c>
      <c r="F206">
        <v>2164</v>
      </c>
      <c r="G206">
        <v>22.1</v>
      </c>
      <c r="H206">
        <v>76</v>
      </c>
      <c r="I206" t="s">
        <v>17</v>
      </c>
      <c r="M206" t="s">
        <v>402</v>
      </c>
      <c r="P206" t="s">
        <v>671</v>
      </c>
    </row>
    <row r="207" spans="1:16" x14ac:dyDescent="0.3">
      <c r="A207" t="s">
        <v>340</v>
      </c>
      <c r="B207">
        <v>29</v>
      </c>
      <c r="C207">
        <v>4</v>
      </c>
      <c r="D207">
        <v>90</v>
      </c>
      <c r="E207">
        <v>70</v>
      </c>
      <c r="F207">
        <v>1937</v>
      </c>
      <c r="G207">
        <v>14.2</v>
      </c>
      <c r="H207">
        <v>76</v>
      </c>
      <c r="I207" t="s">
        <v>38</v>
      </c>
      <c r="M207" t="s">
        <v>85</v>
      </c>
      <c r="P207" t="s">
        <v>715</v>
      </c>
    </row>
    <row r="208" spans="1:16" x14ac:dyDescent="0.3">
      <c r="A208" t="s">
        <v>300</v>
      </c>
      <c r="B208">
        <v>33</v>
      </c>
      <c r="C208">
        <v>4</v>
      </c>
      <c r="D208">
        <v>91</v>
      </c>
      <c r="E208">
        <v>53</v>
      </c>
      <c r="F208">
        <v>1795</v>
      </c>
      <c r="G208">
        <v>17.399999999999999</v>
      </c>
      <c r="H208">
        <v>76</v>
      </c>
      <c r="I208" t="s">
        <v>59</v>
      </c>
      <c r="M208" t="s">
        <v>257</v>
      </c>
      <c r="P208" t="s">
        <v>65</v>
      </c>
    </row>
    <row r="209" spans="1:16" x14ac:dyDescent="0.3">
      <c r="A209" t="s">
        <v>375</v>
      </c>
      <c r="B209">
        <v>20</v>
      </c>
      <c r="C209">
        <v>6</v>
      </c>
      <c r="D209">
        <v>225</v>
      </c>
      <c r="E209">
        <v>100</v>
      </c>
      <c r="F209">
        <v>3651</v>
      </c>
      <c r="G209">
        <v>17.7</v>
      </c>
      <c r="H209">
        <v>76</v>
      </c>
      <c r="I209" t="s">
        <v>17</v>
      </c>
      <c r="M209" t="s">
        <v>468</v>
      </c>
      <c r="P209" t="s">
        <v>123</v>
      </c>
    </row>
    <row r="210" spans="1:16" x14ac:dyDescent="0.3">
      <c r="A210" t="s">
        <v>377</v>
      </c>
      <c r="B210">
        <v>18</v>
      </c>
      <c r="C210">
        <v>6</v>
      </c>
      <c r="D210">
        <v>250</v>
      </c>
      <c r="E210">
        <v>78</v>
      </c>
      <c r="F210">
        <v>3574</v>
      </c>
      <c r="G210">
        <v>21</v>
      </c>
      <c r="H210">
        <v>76</v>
      </c>
      <c r="I210" t="s">
        <v>17</v>
      </c>
      <c r="M210" t="s">
        <v>496</v>
      </c>
      <c r="P210" t="s">
        <v>94</v>
      </c>
    </row>
    <row r="211" spans="1:16" x14ac:dyDescent="0.3">
      <c r="A211" t="s">
        <v>379</v>
      </c>
      <c r="B211">
        <v>18.5</v>
      </c>
      <c r="C211">
        <v>6</v>
      </c>
      <c r="D211">
        <v>250</v>
      </c>
      <c r="E211">
        <v>110</v>
      </c>
      <c r="F211">
        <v>3645</v>
      </c>
      <c r="G211">
        <v>16.2</v>
      </c>
      <c r="H211">
        <v>76</v>
      </c>
      <c r="I211" t="s">
        <v>17</v>
      </c>
      <c r="M211" t="s">
        <v>111</v>
      </c>
      <c r="P211" t="s">
        <v>102</v>
      </c>
    </row>
    <row r="212" spans="1:16" x14ac:dyDescent="0.3">
      <c r="A212" t="s">
        <v>381</v>
      </c>
      <c r="B212">
        <v>17.5</v>
      </c>
      <c r="C212">
        <v>6</v>
      </c>
      <c r="D212">
        <v>258</v>
      </c>
      <c r="E212">
        <v>95</v>
      </c>
      <c r="F212">
        <v>3193</v>
      </c>
      <c r="G212">
        <v>17.8</v>
      </c>
      <c r="H212">
        <v>76</v>
      </c>
      <c r="I212" t="s">
        <v>17</v>
      </c>
      <c r="M212" t="s">
        <v>417</v>
      </c>
      <c r="P212" t="s">
        <v>394</v>
      </c>
    </row>
    <row r="213" spans="1:16" x14ac:dyDescent="0.3">
      <c r="A213" t="s">
        <v>340</v>
      </c>
      <c r="B213">
        <v>29.5</v>
      </c>
      <c r="C213">
        <v>4</v>
      </c>
      <c r="D213">
        <v>97</v>
      </c>
      <c r="E213">
        <v>71</v>
      </c>
      <c r="F213">
        <v>1825</v>
      </c>
      <c r="G213">
        <v>12.2</v>
      </c>
      <c r="H213">
        <v>76</v>
      </c>
      <c r="I213" t="s">
        <v>38</v>
      </c>
      <c r="M213" t="s">
        <v>502</v>
      </c>
      <c r="P213" t="s">
        <v>241</v>
      </c>
    </row>
    <row r="214" spans="1:16" x14ac:dyDescent="0.3">
      <c r="A214" t="s">
        <v>384</v>
      </c>
      <c r="B214">
        <v>32</v>
      </c>
      <c r="C214">
        <v>4</v>
      </c>
      <c r="D214">
        <v>85</v>
      </c>
      <c r="E214">
        <v>70</v>
      </c>
      <c r="F214">
        <v>1990</v>
      </c>
      <c r="G214">
        <v>17</v>
      </c>
      <c r="H214">
        <v>76</v>
      </c>
      <c r="I214" t="s">
        <v>59</v>
      </c>
      <c r="M214" t="s">
        <v>727</v>
      </c>
      <c r="P214" t="s">
        <v>309</v>
      </c>
    </row>
    <row r="215" spans="1:16" x14ac:dyDescent="0.3">
      <c r="A215" t="s">
        <v>92</v>
      </c>
      <c r="B215">
        <v>28</v>
      </c>
      <c r="C215">
        <v>4</v>
      </c>
      <c r="D215">
        <v>97</v>
      </c>
      <c r="E215">
        <v>75</v>
      </c>
      <c r="F215">
        <v>2155</v>
      </c>
      <c r="G215">
        <v>16.399999999999999</v>
      </c>
      <c r="H215">
        <v>76</v>
      </c>
      <c r="I215" t="s">
        <v>59</v>
      </c>
      <c r="M215" t="s">
        <v>539</v>
      </c>
      <c r="P215" t="s">
        <v>485</v>
      </c>
    </row>
    <row r="216" spans="1:16" x14ac:dyDescent="0.3">
      <c r="A216" t="s">
        <v>94</v>
      </c>
      <c r="B216">
        <v>26.5</v>
      </c>
      <c r="C216">
        <v>4</v>
      </c>
      <c r="D216">
        <v>140</v>
      </c>
      <c r="E216">
        <v>72</v>
      </c>
      <c r="F216">
        <v>2565</v>
      </c>
      <c r="G216">
        <v>13.6</v>
      </c>
      <c r="H216">
        <v>76</v>
      </c>
      <c r="I216" t="s">
        <v>17</v>
      </c>
      <c r="M216" t="s">
        <v>226</v>
      </c>
      <c r="P216" t="s">
        <v>526</v>
      </c>
    </row>
    <row r="217" spans="1:16" x14ac:dyDescent="0.3">
      <c r="A217" t="s">
        <v>388</v>
      </c>
      <c r="B217">
        <v>20</v>
      </c>
      <c r="C217">
        <v>4</v>
      </c>
      <c r="D217">
        <v>130</v>
      </c>
      <c r="E217">
        <v>102</v>
      </c>
      <c r="F217">
        <v>3150</v>
      </c>
      <c r="G217">
        <v>15.7</v>
      </c>
      <c r="H217">
        <v>76</v>
      </c>
      <c r="I217" t="s">
        <v>38</v>
      </c>
      <c r="M217" t="s">
        <v>113</v>
      </c>
      <c r="P217" t="s">
        <v>711</v>
      </c>
    </row>
    <row r="218" spans="1:16" x14ac:dyDescent="0.3">
      <c r="A218" t="s">
        <v>390</v>
      </c>
      <c r="B218">
        <v>13</v>
      </c>
      <c r="C218">
        <v>8</v>
      </c>
      <c r="D218">
        <v>318</v>
      </c>
      <c r="E218">
        <v>150</v>
      </c>
      <c r="F218">
        <v>3940</v>
      </c>
      <c r="G218">
        <v>13.2</v>
      </c>
      <c r="H218">
        <v>76</v>
      </c>
      <c r="I218" t="s">
        <v>17</v>
      </c>
      <c r="M218" t="s">
        <v>646</v>
      </c>
      <c r="P218" t="s">
        <v>571</v>
      </c>
    </row>
    <row r="219" spans="1:16" x14ac:dyDescent="0.3">
      <c r="A219" t="s">
        <v>71</v>
      </c>
      <c r="B219">
        <v>19</v>
      </c>
      <c r="C219">
        <v>4</v>
      </c>
      <c r="D219">
        <v>120</v>
      </c>
      <c r="E219">
        <v>88</v>
      </c>
      <c r="F219">
        <v>3270</v>
      </c>
      <c r="G219">
        <v>21.9</v>
      </c>
      <c r="H219">
        <v>76</v>
      </c>
      <c r="I219" t="s">
        <v>38</v>
      </c>
      <c r="M219" t="s">
        <v>644</v>
      </c>
      <c r="P219" t="s">
        <v>518</v>
      </c>
    </row>
    <row r="220" spans="1:16" x14ac:dyDescent="0.3">
      <c r="A220" t="s">
        <v>261</v>
      </c>
      <c r="B220">
        <v>19</v>
      </c>
      <c r="C220">
        <v>6</v>
      </c>
      <c r="D220">
        <v>156</v>
      </c>
      <c r="E220">
        <v>108</v>
      </c>
      <c r="F220">
        <v>2930</v>
      </c>
      <c r="G220">
        <v>15.5</v>
      </c>
      <c r="H220">
        <v>76</v>
      </c>
      <c r="I220" t="s">
        <v>59</v>
      </c>
      <c r="M220" t="s">
        <v>400</v>
      </c>
      <c r="P220" t="s">
        <v>61</v>
      </c>
    </row>
    <row r="221" spans="1:16" x14ac:dyDescent="0.3">
      <c r="A221" t="s">
        <v>394</v>
      </c>
      <c r="B221">
        <v>16.5</v>
      </c>
      <c r="C221">
        <v>6</v>
      </c>
      <c r="D221">
        <v>168</v>
      </c>
      <c r="E221">
        <v>120</v>
      </c>
      <c r="F221">
        <v>3820</v>
      </c>
      <c r="G221">
        <v>16.7</v>
      </c>
      <c r="H221">
        <v>76</v>
      </c>
      <c r="I221" t="s">
        <v>38</v>
      </c>
      <c r="M221" t="s">
        <v>81</v>
      </c>
      <c r="P221" t="s">
        <v>323</v>
      </c>
    </row>
    <row r="222" spans="1:16" x14ac:dyDescent="0.3">
      <c r="A222" t="s">
        <v>396</v>
      </c>
      <c r="B222">
        <v>16.5</v>
      </c>
      <c r="C222">
        <v>8</v>
      </c>
      <c r="D222">
        <v>350</v>
      </c>
      <c r="E222">
        <v>180</v>
      </c>
      <c r="F222">
        <v>4380</v>
      </c>
      <c r="G222">
        <v>12.1</v>
      </c>
      <c r="H222">
        <v>76</v>
      </c>
      <c r="I222" t="s">
        <v>17</v>
      </c>
      <c r="M222" t="s">
        <v>582</v>
      </c>
      <c r="P222" t="s">
        <v>99</v>
      </c>
    </row>
    <row r="223" spans="1:16" x14ac:dyDescent="0.3">
      <c r="A223" t="s">
        <v>398</v>
      </c>
      <c r="B223">
        <v>13</v>
      </c>
      <c r="C223">
        <v>8</v>
      </c>
      <c r="D223">
        <v>350</v>
      </c>
      <c r="E223">
        <v>145</v>
      </c>
      <c r="F223">
        <v>4055</v>
      </c>
      <c r="G223">
        <v>12</v>
      </c>
      <c r="H223">
        <v>76</v>
      </c>
      <c r="I223" t="s">
        <v>17</v>
      </c>
      <c r="M223" t="s">
        <v>475</v>
      </c>
      <c r="P223" t="s">
        <v>278</v>
      </c>
    </row>
    <row r="224" spans="1:16" x14ac:dyDescent="0.3">
      <c r="A224" t="s">
        <v>400</v>
      </c>
      <c r="B224">
        <v>13</v>
      </c>
      <c r="C224">
        <v>8</v>
      </c>
      <c r="D224">
        <v>302</v>
      </c>
      <c r="E224">
        <v>130</v>
      </c>
      <c r="F224">
        <v>3870</v>
      </c>
      <c r="G224">
        <v>15</v>
      </c>
      <c r="H224">
        <v>76</v>
      </c>
      <c r="I224" t="s">
        <v>17</v>
      </c>
      <c r="M224" t="s">
        <v>477</v>
      </c>
      <c r="P224" t="s">
        <v>216</v>
      </c>
    </row>
    <row r="225" spans="1:16" x14ac:dyDescent="0.3">
      <c r="A225" t="s">
        <v>402</v>
      </c>
      <c r="B225">
        <v>13</v>
      </c>
      <c r="C225">
        <v>8</v>
      </c>
      <c r="D225">
        <v>318</v>
      </c>
      <c r="E225">
        <v>150</v>
      </c>
      <c r="F225">
        <v>3755</v>
      </c>
      <c r="G225">
        <v>14</v>
      </c>
      <c r="H225">
        <v>76</v>
      </c>
      <c r="I225" t="s">
        <v>17</v>
      </c>
      <c r="M225" t="s">
        <v>528</v>
      </c>
      <c r="P225" t="s">
        <v>306</v>
      </c>
    </row>
    <row r="226" spans="1:16" x14ac:dyDescent="0.3">
      <c r="A226" t="s">
        <v>404</v>
      </c>
      <c r="B226">
        <v>31.5</v>
      </c>
      <c r="C226">
        <v>4</v>
      </c>
      <c r="D226">
        <v>98</v>
      </c>
      <c r="E226">
        <v>68</v>
      </c>
      <c r="F226">
        <v>2045</v>
      </c>
      <c r="G226">
        <v>18.5</v>
      </c>
      <c r="H226">
        <v>77</v>
      </c>
      <c r="I226" t="s">
        <v>59</v>
      </c>
      <c r="M226" t="s">
        <v>686</v>
      </c>
      <c r="P226" t="s">
        <v>479</v>
      </c>
    </row>
    <row r="227" spans="1:16" x14ac:dyDescent="0.3">
      <c r="A227" t="s">
        <v>406</v>
      </c>
      <c r="B227">
        <v>30</v>
      </c>
      <c r="C227">
        <v>4</v>
      </c>
      <c r="D227">
        <v>111</v>
      </c>
      <c r="E227">
        <v>80</v>
      </c>
      <c r="F227">
        <v>2155</v>
      </c>
      <c r="G227">
        <v>14.8</v>
      </c>
      <c r="H227">
        <v>77</v>
      </c>
      <c r="I227" t="s">
        <v>17</v>
      </c>
      <c r="M227" t="s">
        <v>459</v>
      </c>
      <c r="P227" t="s">
        <v>425</v>
      </c>
    </row>
    <row r="228" spans="1:16" x14ac:dyDescent="0.3">
      <c r="A228" t="s">
        <v>408</v>
      </c>
      <c r="B228">
        <v>36</v>
      </c>
      <c r="C228">
        <v>4</v>
      </c>
      <c r="D228">
        <v>79</v>
      </c>
      <c r="E228">
        <v>58</v>
      </c>
      <c r="F228">
        <v>1825</v>
      </c>
      <c r="G228">
        <v>18.600000000000001</v>
      </c>
      <c r="H228">
        <v>77</v>
      </c>
      <c r="I228" t="s">
        <v>38</v>
      </c>
      <c r="M228" t="s">
        <v>494</v>
      </c>
      <c r="P228" t="s">
        <v>121</v>
      </c>
    </row>
    <row r="229" spans="1:16" x14ac:dyDescent="0.3">
      <c r="A229" t="s">
        <v>410</v>
      </c>
      <c r="B229">
        <v>25.5</v>
      </c>
      <c r="C229">
        <v>4</v>
      </c>
      <c r="D229">
        <v>122</v>
      </c>
      <c r="E229">
        <v>96</v>
      </c>
      <c r="F229">
        <v>2300</v>
      </c>
      <c r="G229">
        <v>15.5</v>
      </c>
      <c r="H229">
        <v>77</v>
      </c>
      <c r="I229" t="s">
        <v>17</v>
      </c>
      <c r="M229" t="s">
        <v>27</v>
      </c>
      <c r="P229" t="s">
        <v>524</v>
      </c>
    </row>
    <row r="230" spans="1:16" x14ac:dyDescent="0.3">
      <c r="A230" t="s">
        <v>412</v>
      </c>
      <c r="B230">
        <v>33.5</v>
      </c>
      <c r="C230">
        <v>4</v>
      </c>
      <c r="D230">
        <v>85</v>
      </c>
      <c r="E230">
        <v>70</v>
      </c>
      <c r="F230">
        <v>1945</v>
      </c>
      <c r="G230">
        <v>16.8</v>
      </c>
      <c r="H230">
        <v>77</v>
      </c>
      <c r="I230" t="s">
        <v>59</v>
      </c>
      <c r="M230" t="s">
        <v>198</v>
      </c>
      <c r="P230" t="s">
        <v>472</v>
      </c>
    </row>
    <row r="231" spans="1:16" x14ac:dyDescent="0.3">
      <c r="A231" t="s">
        <v>204</v>
      </c>
      <c r="B231">
        <v>17.5</v>
      </c>
      <c r="C231">
        <v>8</v>
      </c>
      <c r="D231">
        <v>305</v>
      </c>
      <c r="E231">
        <v>145</v>
      </c>
      <c r="F231">
        <v>3880</v>
      </c>
      <c r="G231">
        <v>12.5</v>
      </c>
      <c r="H231">
        <v>77</v>
      </c>
      <c r="I231" t="s">
        <v>17</v>
      </c>
      <c r="M231" t="s">
        <v>171</v>
      </c>
      <c r="P231" t="s">
        <v>379</v>
      </c>
    </row>
    <row r="232" spans="1:16" x14ac:dyDescent="0.3">
      <c r="A232" t="s">
        <v>415</v>
      </c>
      <c r="B232">
        <v>17</v>
      </c>
      <c r="C232">
        <v>8</v>
      </c>
      <c r="D232">
        <v>260</v>
      </c>
      <c r="E232">
        <v>110</v>
      </c>
      <c r="F232">
        <v>4060</v>
      </c>
      <c r="G232">
        <v>19</v>
      </c>
      <c r="H232">
        <v>77</v>
      </c>
      <c r="I232" t="s">
        <v>17</v>
      </c>
      <c r="M232" t="s">
        <v>427</v>
      </c>
      <c r="P232" t="s">
        <v>664</v>
      </c>
    </row>
    <row r="233" spans="1:16" x14ac:dyDescent="0.3">
      <c r="A233" t="s">
        <v>417</v>
      </c>
      <c r="B233">
        <v>15.5</v>
      </c>
      <c r="C233">
        <v>8</v>
      </c>
      <c r="D233">
        <v>318</v>
      </c>
      <c r="E233">
        <v>145</v>
      </c>
      <c r="F233">
        <v>4140</v>
      </c>
      <c r="G233">
        <v>13.7</v>
      </c>
      <c r="H233">
        <v>77</v>
      </c>
      <c r="I233" t="s">
        <v>17</v>
      </c>
      <c r="M233" t="s">
        <v>377</v>
      </c>
      <c r="P233" t="s">
        <v>261</v>
      </c>
    </row>
    <row r="234" spans="1:16" x14ac:dyDescent="0.3">
      <c r="A234" t="s">
        <v>419</v>
      </c>
      <c r="B234">
        <v>15</v>
      </c>
      <c r="C234">
        <v>8</v>
      </c>
      <c r="D234">
        <v>302</v>
      </c>
      <c r="E234">
        <v>130</v>
      </c>
      <c r="F234">
        <v>4295</v>
      </c>
      <c r="G234">
        <v>14.9</v>
      </c>
      <c r="H234">
        <v>77</v>
      </c>
      <c r="I234" t="s">
        <v>17</v>
      </c>
      <c r="M234" t="s">
        <v>671</v>
      </c>
      <c r="P234" t="s">
        <v>514</v>
      </c>
    </row>
    <row r="235" spans="1:16" x14ac:dyDescent="0.3">
      <c r="A235" t="s">
        <v>421</v>
      </c>
      <c r="B235">
        <v>17.5</v>
      </c>
      <c r="C235">
        <v>6</v>
      </c>
      <c r="D235">
        <v>250</v>
      </c>
      <c r="E235">
        <v>110</v>
      </c>
      <c r="F235">
        <v>3520</v>
      </c>
      <c r="G235">
        <v>16.399999999999999</v>
      </c>
      <c r="H235">
        <v>77</v>
      </c>
      <c r="I235" t="s">
        <v>17</v>
      </c>
      <c r="M235" t="s">
        <v>715</v>
      </c>
      <c r="P235" t="s">
        <v>662</v>
      </c>
    </row>
    <row r="236" spans="1:16" x14ac:dyDescent="0.3">
      <c r="A236" t="s">
        <v>423</v>
      </c>
      <c r="B236">
        <v>20.5</v>
      </c>
      <c r="C236">
        <v>6</v>
      </c>
      <c r="D236">
        <v>231</v>
      </c>
      <c r="E236">
        <v>105</v>
      </c>
      <c r="F236">
        <v>3425</v>
      </c>
      <c r="G236">
        <v>16.899999999999999</v>
      </c>
      <c r="H236">
        <v>77</v>
      </c>
      <c r="I236" t="s">
        <v>17</v>
      </c>
      <c r="M236" t="s">
        <v>206</v>
      </c>
      <c r="O236" t="s">
        <v>741</v>
      </c>
    </row>
    <row r="237" spans="1:16" x14ac:dyDescent="0.3">
      <c r="A237" t="s">
        <v>425</v>
      </c>
      <c r="B237">
        <v>19</v>
      </c>
      <c r="C237">
        <v>6</v>
      </c>
      <c r="D237">
        <v>225</v>
      </c>
      <c r="E237">
        <v>100</v>
      </c>
      <c r="F237">
        <v>3630</v>
      </c>
      <c r="G237">
        <v>17.7</v>
      </c>
      <c r="H237">
        <v>77</v>
      </c>
      <c r="I237" t="s">
        <v>17</v>
      </c>
      <c r="M237" t="s">
        <v>535</v>
      </c>
      <c r="O237">
        <v>8</v>
      </c>
      <c r="P237" t="s">
        <v>214</v>
      </c>
    </row>
    <row r="238" spans="1:16" x14ac:dyDescent="0.3">
      <c r="A238" t="s">
        <v>427</v>
      </c>
      <c r="B238">
        <v>18.5</v>
      </c>
      <c r="C238">
        <v>6</v>
      </c>
      <c r="D238">
        <v>250</v>
      </c>
      <c r="E238">
        <v>98</v>
      </c>
      <c r="F238">
        <v>3525</v>
      </c>
      <c r="G238">
        <v>19</v>
      </c>
      <c r="H238">
        <v>77</v>
      </c>
      <c r="I238" t="s">
        <v>17</v>
      </c>
      <c r="M238" t="s">
        <v>65</v>
      </c>
      <c r="P238" t="s">
        <v>35</v>
      </c>
    </row>
    <row r="239" spans="1:16" x14ac:dyDescent="0.3">
      <c r="A239" t="s">
        <v>429</v>
      </c>
      <c r="B239">
        <v>16</v>
      </c>
      <c r="C239">
        <v>8</v>
      </c>
      <c r="D239">
        <v>400</v>
      </c>
      <c r="E239">
        <v>180</v>
      </c>
      <c r="F239">
        <v>4220</v>
      </c>
      <c r="G239">
        <v>11.1</v>
      </c>
      <c r="H239">
        <v>77</v>
      </c>
      <c r="I239" t="s">
        <v>17</v>
      </c>
      <c r="M239" t="s">
        <v>123</v>
      </c>
      <c r="P239" t="s">
        <v>156</v>
      </c>
    </row>
    <row r="240" spans="1:16" x14ac:dyDescent="0.3">
      <c r="A240" t="s">
        <v>431</v>
      </c>
      <c r="B240">
        <v>15.5</v>
      </c>
      <c r="C240">
        <v>8</v>
      </c>
      <c r="D240">
        <v>350</v>
      </c>
      <c r="E240">
        <v>170</v>
      </c>
      <c r="F240">
        <v>4165</v>
      </c>
      <c r="G240">
        <v>11.4</v>
      </c>
      <c r="H240">
        <v>77</v>
      </c>
      <c r="I240" t="s">
        <v>17</v>
      </c>
      <c r="M240" t="s">
        <v>52</v>
      </c>
      <c r="P240" t="s">
        <v>104</v>
      </c>
    </row>
    <row r="241" spans="1:16" x14ac:dyDescent="0.3">
      <c r="A241" t="s">
        <v>433</v>
      </c>
      <c r="B241">
        <v>15.5</v>
      </c>
      <c r="C241">
        <v>8</v>
      </c>
      <c r="D241">
        <v>400</v>
      </c>
      <c r="E241">
        <v>190</v>
      </c>
      <c r="F241">
        <v>4325</v>
      </c>
      <c r="G241">
        <v>12.2</v>
      </c>
      <c r="H241">
        <v>77</v>
      </c>
      <c r="I241" t="s">
        <v>17</v>
      </c>
      <c r="M241" t="s">
        <v>618</v>
      </c>
      <c r="P241" t="s">
        <v>168</v>
      </c>
    </row>
    <row r="242" spans="1:16" x14ac:dyDescent="0.3">
      <c r="A242" t="s">
        <v>435</v>
      </c>
      <c r="B242">
        <v>16</v>
      </c>
      <c r="C242">
        <v>8</v>
      </c>
      <c r="D242">
        <v>351</v>
      </c>
      <c r="E242">
        <v>149</v>
      </c>
      <c r="F242">
        <v>4335</v>
      </c>
      <c r="G242">
        <v>14.5</v>
      </c>
      <c r="H242">
        <v>77</v>
      </c>
      <c r="I242" t="s">
        <v>17</v>
      </c>
      <c r="M242" t="s">
        <v>723</v>
      </c>
      <c r="P242" t="s">
        <v>23</v>
      </c>
    </row>
    <row r="243" spans="1:16" x14ac:dyDescent="0.3">
      <c r="A243" t="s">
        <v>437</v>
      </c>
      <c r="B243">
        <v>29</v>
      </c>
      <c r="C243">
        <v>4</v>
      </c>
      <c r="D243">
        <v>97</v>
      </c>
      <c r="E243">
        <v>78</v>
      </c>
      <c r="F243">
        <v>1940</v>
      </c>
      <c r="G243">
        <v>14.5</v>
      </c>
      <c r="H243">
        <v>77</v>
      </c>
      <c r="I243" t="s">
        <v>38</v>
      </c>
      <c r="M243" t="s">
        <v>329</v>
      </c>
      <c r="P243" t="s">
        <v>46</v>
      </c>
    </row>
    <row r="244" spans="1:16" x14ac:dyDescent="0.3">
      <c r="A244" t="s">
        <v>439</v>
      </c>
      <c r="B244">
        <v>24.5</v>
      </c>
      <c r="C244">
        <v>4</v>
      </c>
      <c r="D244">
        <v>151</v>
      </c>
      <c r="E244">
        <v>88</v>
      </c>
      <c r="F244">
        <v>2740</v>
      </c>
      <c r="G244">
        <v>16</v>
      </c>
      <c r="H244">
        <v>77</v>
      </c>
      <c r="I244" t="s">
        <v>17</v>
      </c>
      <c r="M244" t="s">
        <v>443</v>
      </c>
      <c r="P244" t="s">
        <v>193</v>
      </c>
    </row>
    <row r="245" spans="1:16" x14ac:dyDescent="0.3">
      <c r="A245" t="s">
        <v>441</v>
      </c>
      <c r="B245">
        <v>26</v>
      </c>
      <c r="C245">
        <v>4</v>
      </c>
      <c r="D245">
        <v>97</v>
      </c>
      <c r="E245">
        <v>75</v>
      </c>
      <c r="F245">
        <v>2265</v>
      </c>
      <c r="G245">
        <v>18.2</v>
      </c>
      <c r="H245">
        <v>77</v>
      </c>
      <c r="I245" t="s">
        <v>59</v>
      </c>
      <c r="M245" t="s">
        <v>94</v>
      </c>
      <c r="P245" t="s">
        <v>281</v>
      </c>
    </row>
    <row r="246" spans="1:16" x14ac:dyDescent="0.3">
      <c r="A246" t="s">
        <v>443</v>
      </c>
      <c r="B246">
        <v>25.5</v>
      </c>
      <c r="C246">
        <v>4</v>
      </c>
      <c r="D246">
        <v>140</v>
      </c>
      <c r="E246">
        <v>89</v>
      </c>
      <c r="F246">
        <v>2755</v>
      </c>
      <c r="G246">
        <v>15.8</v>
      </c>
      <c r="H246">
        <v>77</v>
      </c>
      <c r="I246" t="s">
        <v>17</v>
      </c>
      <c r="M246" t="s">
        <v>183</v>
      </c>
      <c r="P246" t="s">
        <v>212</v>
      </c>
    </row>
    <row r="247" spans="1:16" x14ac:dyDescent="0.3">
      <c r="A247" t="s">
        <v>369</v>
      </c>
      <c r="B247">
        <v>30.5</v>
      </c>
      <c r="C247">
        <v>4</v>
      </c>
      <c r="D247">
        <v>98</v>
      </c>
      <c r="E247">
        <v>63</v>
      </c>
      <c r="F247">
        <v>2051</v>
      </c>
      <c r="G247">
        <v>17</v>
      </c>
      <c r="H247">
        <v>77</v>
      </c>
      <c r="I247" t="s">
        <v>17</v>
      </c>
      <c r="M247" t="s">
        <v>149</v>
      </c>
      <c r="P247" t="s">
        <v>56</v>
      </c>
    </row>
    <row r="248" spans="1:16" x14ac:dyDescent="0.3">
      <c r="A248" t="s">
        <v>446</v>
      </c>
      <c r="B248">
        <v>33.5</v>
      </c>
      <c r="C248">
        <v>4</v>
      </c>
      <c r="D248">
        <v>98</v>
      </c>
      <c r="E248">
        <v>83</v>
      </c>
      <c r="F248">
        <v>2075</v>
      </c>
      <c r="G248">
        <v>15.9</v>
      </c>
      <c r="H248">
        <v>77</v>
      </c>
      <c r="I248" t="s">
        <v>17</v>
      </c>
      <c r="M248" t="s">
        <v>729</v>
      </c>
      <c r="P248" t="s">
        <v>160</v>
      </c>
    </row>
    <row r="249" spans="1:16" x14ac:dyDescent="0.3">
      <c r="A249" t="s">
        <v>448</v>
      </c>
      <c r="B249">
        <v>30</v>
      </c>
      <c r="C249">
        <v>4</v>
      </c>
      <c r="D249">
        <v>97</v>
      </c>
      <c r="E249">
        <v>67</v>
      </c>
      <c r="F249">
        <v>1985</v>
      </c>
      <c r="G249">
        <v>16.399999999999999</v>
      </c>
      <c r="H249">
        <v>77</v>
      </c>
      <c r="I249" t="s">
        <v>59</v>
      </c>
      <c r="M249" t="s">
        <v>435</v>
      </c>
      <c r="P249" t="s">
        <v>19</v>
      </c>
    </row>
    <row r="250" spans="1:16" x14ac:dyDescent="0.3">
      <c r="A250" t="s">
        <v>289</v>
      </c>
      <c r="B250">
        <v>30.5</v>
      </c>
      <c r="C250">
        <v>4</v>
      </c>
      <c r="D250">
        <v>97</v>
      </c>
      <c r="E250">
        <v>78</v>
      </c>
      <c r="F250">
        <v>2190</v>
      </c>
      <c r="G250">
        <v>14.1</v>
      </c>
      <c r="H250">
        <v>77</v>
      </c>
      <c r="I250" t="s">
        <v>38</v>
      </c>
      <c r="M250" t="s">
        <v>25</v>
      </c>
      <c r="P250" t="s">
        <v>555</v>
      </c>
    </row>
    <row r="251" spans="1:16" x14ac:dyDescent="0.3">
      <c r="A251" t="s">
        <v>451</v>
      </c>
      <c r="B251">
        <v>22</v>
      </c>
      <c r="C251">
        <v>6</v>
      </c>
      <c r="D251">
        <v>146</v>
      </c>
      <c r="E251">
        <v>97</v>
      </c>
      <c r="F251">
        <v>2815</v>
      </c>
      <c r="G251">
        <v>14.5</v>
      </c>
      <c r="H251">
        <v>77</v>
      </c>
      <c r="I251" t="s">
        <v>59</v>
      </c>
      <c r="M251" t="s">
        <v>42</v>
      </c>
      <c r="P251" t="s">
        <v>396</v>
      </c>
    </row>
    <row r="252" spans="1:16" x14ac:dyDescent="0.3">
      <c r="A252" t="s">
        <v>453</v>
      </c>
      <c r="B252">
        <v>21.5</v>
      </c>
      <c r="C252">
        <v>4</v>
      </c>
      <c r="D252">
        <v>121</v>
      </c>
      <c r="E252">
        <v>110</v>
      </c>
      <c r="F252">
        <v>2600</v>
      </c>
      <c r="G252">
        <v>12.8</v>
      </c>
      <c r="H252">
        <v>77</v>
      </c>
      <c r="I252" t="s">
        <v>38</v>
      </c>
      <c r="M252" t="s">
        <v>102</v>
      </c>
      <c r="P252" t="s">
        <v>313</v>
      </c>
    </row>
    <row r="253" spans="1:16" x14ac:dyDescent="0.3">
      <c r="A253" t="s">
        <v>455</v>
      </c>
      <c r="B253">
        <v>21.5</v>
      </c>
      <c r="C253">
        <v>3</v>
      </c>
      <c r="D253">
        <v>80</v>
      </c>
      <c r="E253">
        <v>110</v>
      </c>
      <c r="F253">
        <v>2720</v>
      </c>
      <c r="G253">
        <v>13.5</v>
      </c>
      <c r="H253">
        <v>77</v>
      </c>
      <c r="I253" t="s">
        <v>59</v>
      </c>
      <c r="M253" t="s">
        <v>87</v>
      </c>
      <c r="P253" t="s">
        <v>398</v>
      </c>
    </row>
    <row r="254" spans="1:16" x14ac:dyDescent="0.3">
      <c r="A254" t="s">
        <v>457</v>
      </c>
      <c r="B254">
        <v>43.1</v>
      </c>
      <c r="C254">
        <v>4</v>
      </c>
      <c r="D254">
        <v>90</v>
      </c>
      <c r="E254">
        <v>48</v>
      </c>
      <c r="F254">
        <v>1985</v>
      </c>
      <c r="G254">
        <v>21.5</v>
      </c>
      <c r="H254">
        <v>78</v>
      </c>
      <c r="I254" t="s">
        <v>38</v>
      </c>
      <c r="M254" t="s">
        <v>125</v>
      </c>
      <c r="P254" t="s">
        <v>204</v>
      </c>
    </row>
    <row r="255" spans="1:16" x14ac:dyDescent="0.3">
      <c r="A255" t="s">
        <v>459</v>
      </c>
      <c r="B255">
        <v>36.1</v>
      </c>
      <c r="C255">
        <v>4</v>
      </c>
      <c r="D255">
        <v>98</v>
      </c>
      <c r="E255">
        <v>66</v>
      </c>
      <c r="F255">
        <v>1800</v>
      </c>
      <c r="G255">
        <v>14.4</v>
      </c>
      <c r="H255">
        <v>78</v>
      </c>
      <c r="I255" t="s">
        <v>17</v>
      </c>
      <c r="M255" t="s">
        <v>241</v>
      </c>
      <c r="P255" t="s">
        <v>40</v>
      </c>
    </row>
    <row r="256" spans="1:16" x14ac:dyDescent="0.3">
      <c r="A256" t="s">
        <v>461</v>
      </c>
      <c r="B256">
        <v>32.799999999999997</v>
      </c>
      <c r="C256">
        <v>4</v>
      </c>
      <c r="D256">
        <v>78</v>
      </c>
      <c r="E256">
        <v>52</v>
      </c>
      <c r="F256">
        <v>1985</v>
      </c>
      <c r="G256">
        <v>19.399999999999999</v>
      </c>
      <c r="H256">
        <v>78</v>
      </c>
      <c r="I256" t="s">
        <v>59</v>
      </c>
      <c r="M256" t="s">
        <v>419</v>
      </c>
      <c r="P256" t="s">
        <v>16</v>
      </c>
    </row>
    <row r="257" spans="1:16" x14ac:dyDescent="0.3">
      <c r="A257" t="s">
        <v>463</v>
      </c>
      <c r="B257">
        <v>39.4</v>
      </c>
      <c r="C257">
        <v>4</v>
      </c>
      <c r="D257">
        <v>85</v>
      </c>
      <c r="E257">
        <v>70</v>
      </c>
      <c r="F257">
        <v>2070</v>
      </c>
      <c r="G257">
        <v>18.600000000000001</v>
      </c>
      <c r="H257">
        <v>78</v>
      </c>
      <c r="I257" t="s">
        <v>59</v>
      </c>
      <c r="M257" t="s">
        <v>537</v>
      </c>
      <c r="P257" t="s">
        <v>275</v>
      </c>
    </row>
    <row r="258" spans="1:16" x14ac:dyDescent="0.3">
      <c r="A258" t="s">
        <v>350</v>
      </c>
      <c r="B258">
        <v>36.1</v>
      </c>
      <c r="C258">
        <v>4</v>
      </c>
      <c r="D258">
        <v>91</v>
      </c>
      <c r="E258">
        <v>60</v>
      </c>
      <c r="F258">
        <v>1800</v>
      </c>
      <c r="G258">
        <v>16.399999999999999</v>
      </c>
      <c r="H258">
        <v>78</v>
      </c>
      <c r="I258" t="s">
        <v>59</v>
      </c>
      <c r="M258" t="s">
        <v>698</v>
      </c>
      <c r="P258" t="s">
        <v>29</v>
      </c>
    </row>
    <row r="259" spans="1:16" x14ac:dyDescent="0.3">
      <c r="A259" t="s">
        <v>466</v>
      </c>
      <c r="B259">
        <v>19.899999999999999</v>
      </c>
      <c r="C259">
        <v>8</v>
      </c>
      <c r="D259">
        <v>260</v>
      </c>
      <c r="E259">
        <v>110</v>
      </c>
      <c r="F259">
        <v>3365</v>
      </c>
      <c r="G259">
        <v>15.5</v>
      </c>
      <c r="H259">
        <v>78</v>
      </c>
      <c r="I259" t="s">
        <v>17</v>
      </c>
      <c r="M259" t="s">
        <v>158</v>
      </c>
      <c r="P259" t="s">
        <v>196</v>
      </c>
    </row>
    <row r="260" spans="1:16" x14ac:dyDescent="0.3">
      <c r="A260" t="s">
        <v>468</v>
      </c>
      <c r="B260">
        <v>19.399999999999999</v>
      </c>
      <c r="C260">
        <v>8</v>
      </c>
      <c r="D260">
        <v>318</v>
      </c>
      <c r="E260">
        <v>140</v>
      </c>
      <c r="F260">
        <v>3735</v>
      </c>
      <c r="G260">
        <v>13.2</v>
      </c>
      <c r="H260">
        <v>78</v>
      </c>
      <c r="I260" t="s">
        <v>17</v>
      </c>
      <c r="M260" t="s">
        <v>202</v>
      </c>
      <c r="P260" t="s">
        <v>543</v>
      </c>
    </row>
    <row r="261" spans="1:16" x14ac:dyDescent="0.3">
      <c r="A261" t="s">
        <v>470</v>
      </c>
      <c r="B261">
        <v>20.2</v>
      </c>
      <c r="C261">
        <v>8</v>
      </c>
      <c r="D261">
        <v>302</v>
      </c>
      <c r="E261">
        <v>139</v>
      </c>
      <c r="F261">
        <v>3570</v>
      </c>
      <c r="G261">
        <v>12.8</v>
      </c>
      <c r="H261">
        <v>78</v>
      </c>
      <c r="I261" t="s">
        <v>17</v>
      </c>
      <c r="M261" t="s">
        <v>309</v>
      </c>
      <c r="P261" t="s">
        <v>54</v>
      </c>
    </row>
    <row r="262" spans="1:16" x14ac:dyDescent="0.3">
      <c r="A262" t="s">
        <v>472</v>
      </c>
      <c r="B262">
        <v>19.2</v>
      </c>
      <c r="C262">
        <v>6</v>
      </c>
      <c r="D262">
        <v>231</v>
      </c>
      <c r="E262">
        <v>105</v>
      </c>
      <c r="F262">
        <v>3535</v>
      </c>
      <c r="G262">
        <v>19.2</v>
      </c>
      <c r="H262">
        <v>78</v>
      </c>
      <c r="I262" t="s">
        <v>17</v>
      </c>
      <c r="M262" t="s">
        <v>470</v>
      </c>
      <c r="P262" t="s">
        <v>431</v>
      </c>
    </row>
    <row r="263" spans="1:16" x14ac:dyDescent="0.3">
      <c r="A263" t="s">
        <v>196</v>
      </c>
      <c r="B263">
        <v>20.5</v>
      </c>
      <c r="C263">
        <v>6</v>
      </c>
      <c r="D263">
        <v>200</v>
      </c>
      <c r="E263">
        <v>95</v>
      </c>
      <c r="F263">
        <v>3155</v>
      </c>
      <c r="G263">
        <v>18.2</v>
      </c>
      <c r="H263">
        <v>78</v>
      </c>
      <c r="I263" t="s">
        <v>17</v>
      </c>
      <c r="M263" t="s">
        <v>485</v>
      </c>
      <c r="P263" t="s">
        <v>245</v>
      </c>
    </row>
    <row r="264" spans="1:16" x14ac:dyDescent="0.3">
      <c r="A264" t="s">
        <v>475</v>
      </c>
      <c r="B264">
        <v>20.2</v>
      </c>
      <c r="C264">
        <v>6</v>
      </c>
      <c r="D264">
        <v>200</v>
      </c>
      <c r="E264">
        <v>85</v>
      </c>
      <c r="F264">
        <v>2965</v>
      </c>
      <c r="G264">
        <v>15.8</v>
      </c>
      <c r="H264">
        <v>78</v>
      </c>
      <c r="I264" t="s">
        <v>17</v>
      </c>
      <c r="M264" t="s">
        <v>526</v>
      </c>
      <c r="P264" t="s">
        <v>327</v>
      </c>
    </row>
    <row r="265" spans="1:16" x14ac:dyDescent="0.3">
      <c r="A265" t="s">
        <v>477</v>
      </c>
      <c r="B265">
        <v>25.1</v>
      </c>
      <c r="C265">
        <v>4</v>
      </c>
      <c r="D265">
        <v>140</v>
      </c>
      <c r="E265">
        <v>88</v>
      </c>
      <c r="F265">
        <v>2720</v>
      </c>
      <c r="G265">
        <v>15.4</v>
      </c>
      <c r="H265">
        <v>78</v>
      </c>
      <c r="I265" t="s">
        <v>17</v>
      </c>
      <c r="M265" t="s">
        <v>711</v>
      </c>
      <c r="P265" t="s">
        <v>83</v>
      </c>
    </row>
    <row r="266" spans="1:16" x14ac:dyDescent="0.3">
      <c r="A266" t="s">
        <v>479</v>
      </c>
      <c r="B266">
        <v>20.5</v>
      </c>
      <c r="C266">
        <v>6</v>
      </c>
      <c r="D266">
        <v>225</v>
      </c>
      <c r="E266">
        <v>100</v>
      </c>
      <c r="F266">
        <v>3430</v>
      </c>
      <c r="G266">
        <v>17.2</v>
      </c>
      <c r="H266">
        <v>78</v>
      </c>
      <c r="I266" t="s">
        <v>17</v>
      </c>
      <c r="M266" t="s">
        <v>669</v>
      </c>
      <c r="P266" t="s">
        <v>433</v>
      </c>
    </row>
    <row r="267" spans="1:16" x14ac:dyDescent="0.3">
      <c r="A267" t="s">
        <v>481</v>
      </c>
      <c r="B267">
        <v>19.399999999999999</v>
      </c>
      <c r="C267">
        <v>6</v>
      </c>
      <c r="D267">
        <v>232</v>
      </c>
      <c r="E267">
        <v>90</v>
      </c>
      <c r="F267">
        <v>3210</v>
      </c>
      <c r="G267">
        <v>17.2</v>
      </c>
      <c r="H267">
        <v>78</v>
      </c>
      <c r="I267" t="s">
        <v>17</v>
      </c>
      <c r="M267" t="s">
        <v>466</v>
      </c>
      <c r="P267" t="s">
        <v>545</v>
      </c>
    </row>
    <row r="268" spans="1:16" x14ac:dyDescent="0.3">
      <c r="A268" t="s">
        <v>483</v>
      </c>
      <c r="B268">
        <v>20.6</v>
      </c>
      <c r="C268">
        <v>6</v>
      </c>
      <c r="D268">
        <v>231</v>
      </c>
      <c r="E268">
        <v>105</v>
      </c>
      <c r="F268">
        <v>3380</v>
      </c>
      <c r="G268">
        <v>15.8</v>
      </c>
      <c r="H268">
        <v>78</v>
      </c>
      <c r="I268" t="s">
        <v>17</v>
      </c>
      <c r="M268" t="s">
        <v>415</v>
      </c>
      <c r="P268" t="s">
        <v>210</v>
      </c>
    </row>
    <row r="269" spans="1:16" x14ac:dyDescent="0.3">
      <c r="A269" t="s">
        <v>485</v>
      </c>
      <c r="B269">
        <v>20.8</v>
      </c>
      <c r="C269">
        <v>6</v>
      </c>
      <c r="D269">
        <v>200</v>
      </c>
      <c r="E269">
        <v>85</v>
      </c>
      <c r="F269">
        <v>3070</v>
      </c>
      <c r="G269">
        <v>16.7</v>
      </c>
      <c r="H269">
        <v>78</v>
      </c>
      <c r="I269" t="s">
        <v>17</v>
      </c>
      <c r="M269" t="s">
        <v>162</v>
      </c>
      <c r="P269" t="s">
        <v>164</v>
      </c>
    </row>
    <row r="270" spans="1:16" x14ac:dyDescent="0.3">
      <c r="A270" t="s">
        <v>487</v>
      </c>
      <c r="B270">
        <v>18.600000000000001</v>
      </c>
      <c r="C270">
        <v>6</v>
      </c>
      <c r="D270">
        <v>225</v>
      </c>
      <c r="E270">
        <v>110</v>
      </c>
      <c r="F270">
        <v>3620</v>
      </c>
      <c r="G270">
        <v>18.7</v>
      </c>
      <c r="H270">
        <v>78</v>
      </c>
      <c r="I270" t="s">
        <v>17</v>
      </c>
      <c r="M270" t="s">
        <v>263</v>
      </c>
      <c r="P270" t="s">
        <v>48</v>
      </c>
    </row>
    <row r="271" spans="1:16" x14ac:dyDescent="0.3">
      <c r="A271" t="s">
        <v>489</v>
      </c>
      <c r="B271">
        <v>18.100000000000001</v>
      </c>
      <c r="C271">
        <v>6</v>
      </c>
      <c r="D271">
        <v>258</v>
      </c>
      <c r="E271">
        <v>120</v>
      </c>
      <c r="F271">
        <v>3410</v>
      </c>
      <c r="G271">
        <v>15.1</v>
      </c>
      <c r="H271">
        <v>78</v>
      </c>
      <c r="I271" t="s">
        <v>17</v>
      </c>
      <c r="M271" t="s">
        <v>571</v>
      </c>
      <c r="P271" t="s">
        <v>361</v>
      </c>
    </row>
    <row r="272" spans="1:16" x14ac:dyDescent="0.3">
      <c r="A272" t="s">
        <v>431</v>
      </c>
      <c r="B272">
        <v>19.2</v>
      </c>
      <c r="C272">
        <v>8</v>
      </c>
      <c r="D272">
        <v>305</v>
      </c>
      <c r="E272">
        <v>145</v>
      </c>
      <c r="F272">
        <v>3425</v>
      </c>
      <c r="G272">
        <v>13.2</v>
      </c>
      <c r="H272">
        <v>78</v>
      </c>
      <c r="I272" t="s">
        <v>17</v>
      </c>
      <c r="M272" t="s">
        <v>508</v>
      </c>
      <c r="P272" t="s">
        <v>200</v>
      </c>
    </row>
    <row r="273" spans="1:16" x14ac:dyDescent="0.3">
      <c r="A273" t="s">
        <v>492</v>
      </c>
      <c r="B273">
        <v>17.7</v>
      </c>
      <c r="C273">
        <v>6</v>
      </c>
      <c r="D273">
        <v>231</v>
      </c>
      <c r="E273">
        <v>165</v>
      </c>
      <c r="F273">
        <v>3445</v>
      </c>
      <c r="G273">
        <v>13.4</v>
      </c>
      <c r="H273">
        <v>78</v>
      </c>
      <c r="I273" t="s">
        <v>17</v>
      </c>
      <c r="M273" t="s">
        <v>230</v>
      </c>
      <c r="P273" t="s">
        <v>283</v>
      </c>
    </row>
    <row r="274" spans="1:16" x14ac:dyDescent="0.3">
      <c r="A274" t="s">
        <v>494</v>
      </c>
      <c r="B274">
        <v>18.100000000000001</v>
      </c>
      <c r="C274">
        <v>8</v>
      </c>
      <c r="D274">
        <v>302</v>
      </c>
      <c r="E274">
        <v>139</v>
      </c>
      <c r="F274">
        <v>3205</v>
      </c>
      <c r="G274">
        <v>11.2</v>
      </c>
      <c r="H274">
        <v>78</v>
      </c>
      <c r="I274" t="s">
        <v>17</v>
      </c>
      <c r="M274" t="s">
        <v>410</v>
      </c>
      <c r="P274" t="s">
        <v>402</v>
      </c>
    </row>
    <row r="275" spans="1:16" x14ac:dyDescent="0.3">
      <c r="A275" t="s">
        <v>496</v>
      </c>
      <c r="B275">
        <v>17.5</v>
      </c>
      <c r="C275">
        <v>8</v>
      </c>
      <c r="D275">
        <v>318</v>
      </c>
      <c r="E275">
        <v>140</v>
      </c>
      <c r="F275">
        <v>4080</v>
      </c>
      <c r="G275">
        <v>13.7</v>
      </c>
      <c r="H275">
        <v>78</v>
      </c>
      <c r="I275" t="s">
        <v>17</v>
      </c>
      <c r="M275" t="s">
        <v>631</v>
      </c>
      <c r="P275" t="s">
        <v>85</v>
      </c>
    </row>
    <row r="276" spans="1:16" x14ac:dyDescent="0.3">
      <c r="A276" t="s">
        <v>369</v>
      </c>
      <c r="B276">
        <v>30</v>
      </c>
      <c r="C276">
        <v>4</v>
      </c>
      <c r="D276">
        <v>98</v>
      </c>
      <c r="E276">
        <v>68</v>
      </c>
      <c r="F276">
        <v>2155</v>
      </c>
      <c r="G276">
        <v>16.5</v>
      </c>
      <c r="H276">
        <v>78</v>
      </c>
      <c r="I276" t="s">
        <v>17</v>
      </c>
      <c r="M276" t="s">
        <v>139</v>
      </c>
      <c r="P276" t="s">
        <v>257</v>
      </c>
    </row>
    <row r="277" spans="1:16" x14ac:dyDescent="0.3">
      <c r="A277" t="s">
        <v>92</v>
      </c>
      <c r="B277">
        <v>27.5</v>
      </c>
      <c r="C277">
        <v>4</v>
      </c>
      <c r="D277">
        <v>134</v>
      </c>
      <c r="E277">
        <v>95</v>
      </c>
      <c r="F277">
        <v>2560</v>
      </c>
      <c r="G277">
        <v>14.2</v>
      </c>
      <c r="H277">
        <v>78</v>
      </c>
      <c r="I277" t="s">
        <v>59</v>
      </c>
      <c r="M277" t="s">
        <v>50</v>
      </c>
      <c r="P277" t="s">
        <v>468</v>
      </c>
    </row>
    <row r="278" spans="1:16" x14ac:dyDescent="0.3">
      <c r="A278" t="s">
        <v>500</v>
      </c>
      <c r="B278">
        <v>27.2</v>
      </c>
      <c r="C278">
        <v>4</v>
      </c>
      <c r="D278">
        <v>119</v>
      </c>
      <c r="E278">
        <v>97</v>
      </c>
      <c r="F278">
        <v>2300</v>
      </c>
      <c r="G278">
        <v>14.7</v>
      </c>
      <c r="H278">
        <v>78</v>
      </c>
      <c r="I278" t="s">
        <v>59</v>
      </c>
      <c r="M278" t="s">
        <v>228</v>
      </c>
      <c r="P278" t="s">
        <v>496</v>
      </c>
    </row>
    <row r="279" spans="1:16" x14ac:dyDescent="0.3">
      <c r="A279" t="s">
        <v>502</v>
      </c>
      <c r="B279">
        <v>30.9</v>
      </c>
      <c r="C279">
        <v>4</v>
      </c>
      <c r="D279">
        <v>105</v>
      </c>
      <c r="E279">
        <v>75</v>
      </c>
      <c r="F279">
        <v>2230</v>
      </c>
      <c r="G279">
        <v>14.5</v>
      </c>
      <c r="H279">
        <v>78</v>
      </c>
      <c r="I279" t="s">
        <v>17</v>
      </c>
      <c r="M279" t="s">
        <v>61</v>
      </c>
      <c r="P279" t="s">
        <v>111</v>
      </c>
    </row>
    <row r="280" spans="1:16" x14ac:dyDescent="0.3">
      <c r="A280" t="s">
        <v>504</v>
      </c>
      <c r="B280">
        <v>21.1</v>
      </c>
      <c r="C280">
        <v>4</v>
      </c>
      <c r="D280">
        <v>134</v>
      </c>
      <c r="E280">
        <v>95</v>
      </c>
      <c r="F280">
        <v>2515</v>
      </c>
      <c r="G280">
        <v>14.8</v>
      </c>
      <c r="H280">
        <v>78</v>
      </c>
      <c r="I280" t="s">
        <v>59</v>
      </c>
      <c r="M280" t="s">
        <v>323</v>
      </c>
      <c r="P280" t="s">
        <v>417</v>
      </c>
    </row>
    <row r="281" spans="1:16" x14ac:dyDescent="0.3">
      <c r="A281" t="s">
        <v>506</v>
      </c>
      <c r="B281">
        <v>23.2</v>
      </c>
      <c r="C281">
        <v>4</v>
      </c>
      <c r="D281">
        <v>156</v>
      </c>
      <c r="E281">
        <v>105</v>
      </c>
      <c r="F281">
        <v>2745</v>
      </c>
      <c r="G281">
        <v>16.7</v>
      </c>
      <c r="H281">
        <v>78</v>
      </c>
      <c r="I281" t="s">
        <v>17</v>
      </c>
      <c r="M281" t="s">
        <v>208</v>
      </c>
      <c r="P281" t="s">
        <v>539</v>
      </c>
    </row>
    <row r="282" spans="1:16" x14ac:dyDescent="0.3">
      <c r="A282" t="s">
        <v>508</v>
      </c>
      <c r="B282">
        <v>23.8</v>
      </c>
      <c r="C282">
        <v>4</v>
      </c>
      <c r="D282">
        <v>151</v>
      </c>
      <c r="E282">
        <v>85</v>
      </c>
      <c r="F282">
        <v>2855</v>
      </c>
      <c r="G282">
        <v>17.600000000000001</v>
      </c>
      <c r="H282">
        <v>78</v>
      </c>
      <c r="I282" t="s">
        <v>17</v>
      </c>
      <c r="M282" t="s">
        <v>31</v>
      </c>
      <c r="P282" t="s">
        <v>226</v>
      </c>
    </row>
    <row r="283" spans="1:16" x14ac:dyDescent="0.3">
      <c r="A283" t="s">
        <v>510</v>
      </c>
      <c r="B283">
        <v>23.9</v>
      </c>
      <c r="C283">
        <v>4</v>
      </c>
      <c r="D283">
        <v>119</v>
      </c>
      <c r="E283">
        <v>97</v>
      </c>
      <c r="F283">
        <v>2405</v>
      </c>
      <c r="G283">
        <v>14.9</v>
      </c>
      <c r="H283">
        <v>78</v>
      </c>
      <c r="I283" t="s">
        <v>59</v>
      </c>
      <c r="M283" t="s">
        <v>315</v>
      </c>
      <c r="P283" t="s">
        <v>113</v>
      </c>
    </row>
    <row r="284" spans="1:16" x14ac:dyDescent="0.3">
      <c r="A284" t="s">
        <v>512</v>
      </c>
      <c r="B284">
        <v>20.3</v>
      </c>
      <c r="C284">
        <v>5</v>
      </c>
      <c r="D284">
        <v>131</v>
      </c>
      <c r="E284">
        <v>103</v>
      </c>
      <c r="F284">
        <v>2830</v>
      </c>
      <c r="G284">
        <v>15.9</v>
      </c>
      <c r="H284">
        <v>78</v>
      </c>
      <c r="I284" t="s">
        <v>38</v>
      </c>
      <c r="M284" t="s">
        <v>559</v>
      </c>
      <c r="P284" t="s">
        <v>400</v>
      </c>
    </row>
    <row r="285" spans="1:16" x14ac:dyDescent="0.3">
      <c r="A285" t="s">
        <v>514</v>
      </c>
      <c r="B285">
        <v>17</v>
      </c>
      <c r="C285">
        <v>6</v>
      </c>
      <c r="D285">
        <v>163</v>
      </c>
      <c r="E285">
        <v>125</v>
      </c>
      <c r="F285">
        <v>3140</v>
      </c>
      <c r="G285">
        <v>13.6</v>
      </c>
      <c r="H285">
        <v>78</v>
      </c>
      <c r="I285" t="s">
        <v>38</v>
      </c>
      <c r="M285" t="s">
        <v>642</v>
      </c>
      <c r="P285" t="s">
        <v>81</v>
      </c>
    </row>
    <row r="286" spans="1:16" x14ac:dyDescent="0.3">
      <c r="A286" t="s">
        <v>516</v>
      </c>
      <c r="B286">
        <v>21.6</v>
      </c>
      <c r="C286">
        <v>4</v>
      </c>
      <c r="D286">
        <v>121</v>
      </c>
      <c r="E286">
        <v>115</v>
      </c>
      <c r="F286">
        <v>2795</v>
      </c>
      <c r="G286">
        <v>15.7</v>
      </c>
      <c r="H286">
        <v>78</v>
      </c>
      <c r="I286" t="s">
        <v>38</v>
      </c>
      <c r="M286" t="s">
        <v>696</v>
      </c>
      <c r="P286" t="s">
        <v>494</v>
      </c>
    </row>
    <row r="287" spans="1:16" x14ac:dyDescent="0.3">
      <c r="A287" t="s">
        <v>518</v>
      </c>
      <c r="B287">
        <v>16.2</v>
      </c>
      <c r="C287">
        <v>6</v>
      </c>
      <c r="D287">
        <v>163</v>
      </c>
      <c r="E287">
        <v>133</v>
      </c>
      <c r="F287">
        <v>3410</v>
      </c>
      <c r="G287">
        <v>15.8</v>
      </c>
      <c r="H287">
        <v>78</v>
      </c>
      <c r="I287" t="s">
        <v>38</v>
      </c>
      <c r="M287" t="s">
        <v>561</v>
      </c>
      <c r="P287" t="s">
        <v>27</v>
      </c>
    </row>
    <row r="288" spans="1:16" x14ac:dyDescent="0.3">
      <c r="A288" t="s">
        <v>520</v>
      </c>
      <c r="B288">
        <v>31.5</v>
      </c>
      <c r="C288">
        <v>4</v>
      </c>
      <c r="D288">
        <v>89</v>
      </c>
      <c r="E288">
        <v>71</v>
      </c>
      <c r="F288">
        <v>1990</v>
      </c>
      <c r="G288">
        <v>14.9</v>
      </c>
      <c r="H288">
        <v>78</v>
      </c>
      <c r="I288" t="s">
        <v>38</v>
      </c>
      <c r="M288" t="s">
        <v>622</v>
      </c>
      <c r="P288" t="s">
        <v>198</v>
      </c>
    </row>
    <row r="289" spans="1:16" x14ac:dyDescent="0.3">
      <c r="A289" t="s">
        <v>522</v>
      </c>
      <c r="B289">
        <v>29.5</v>
      </c>
      <c r="C289">
        <v>4</v>
      </c>
      <c r="D289">
        <v>98</v>
      </c>
      <c r="E289">
        <v>68</v>
      </c>
      <c r="F289">
        <v>2135</v>
      </c>
      <c r="G289">
        <v>16.600000000000001</v>
      </c>
      <c r="H289">
        <v>78</v>
      </c>
      <c r="I289" t="s">
        <v>59</v>
      </c>
      <c r="M289" t="s">
        <v>506</v>
      </c>
      <c r="P289" t="s">
        <v>171</v>
      </c>
    </row>
    <row r="290" spans="1:16" x14ac:dyDescent="0.3">
      <c r="A290" t="s">
        <v>524</v>
      </c>
      <c r="B290">
        <v>21.5</v>
      </c>
      <c r="C290">
        <v>6</v>
      </c>
      <c r="D290">
        <v>231</v>
      </c>
      <c r="E290">
        <v>115</v>
      </c>
      <c r="F290">
        <v>3245</v>
      </c>
      <c r="G290">
        <v>15.4</v>
      </c>
      <c r="H290">
        <v>79</v>
      </c>
      <c r="I290" t="s">
        <v>17</v>
      </c>
      <c r="M290" t="s">
        <v>21</v>
      </c>
      <c r="P290" t="s">
        <v>206</v>
      </c>
    </row>
    <row r="291" spans="1:16" x14ac:dyDescent="0.3">
      <c r="A291" t="s">
        <v>526</v>
      </c>
      <c r="B291">
        <v>19.8</v>
      </c>
      <c r="C291">
        <v>6</v>
      </c>
      <c r="D291">
        <v>200</v>
      </c>
      <c r="E291">
        <v>85</v>
      </c>
      <c r="F291">
        <v>2990</v>
      </c>
      <c r="G291">
        <v>18.2</v>
      </c>
      <c r="H291">
        <v>79</v>
      </c>
      <c r="I291" t="s">
        <v>17</v>
      </c>
      <c r="M291" t="s">
        <v>44</v>
      </c>
      <c r="P291" t="s">
        <v>535</v>
      </c>
    </row>
    <row r="292" spans="1:16" x14ac:dyDescent="0.3">
      <c r="A292" t="s">
        <v>528</v>
      </c>
      <c r="B292">
        <v>22.3</v>
      </c>
      <c r="C292">
        <v>4</v>
      </c>
      <c r="D292">
        <v>140</v>
      </c>
      <c r="E292">
        <v>88</v>
      </c>
      <c r="F292">
        <v>2890</v>
      </c>
      <c r="G292">
        <v>17.3</v>
      </c>
      <c r="H292">
        <v>79</v>
      </c>
      <c r="I292" t="s">
        <v>17</v>
      </c>
      <c r="M292" t="s">
        <v>99</v>
      </c>
      <c r="P292" t="s">
        <v>52</v>
      </c>
    </row>
    <row r="293" spans="1:16" x14ac:dyDescent="0.3">
      <c r="A293" t="s">
        <v>530</v>
      </c>
      <c r="B293">
        <v>20.2</v>
      </c>
      <c r="C293">
        <v>6</v>
      </c>
      <c r="D293">
        <v>232</v>
      </c>
      <c r="E293">
        <v>90</v>
      </c>
      <c r="F293">
        <v>3265</v>
      </c>
      <c r="G293">
        <v>18.2</v>
      </c>
      <c r="H293">
        <v>79</v>
      </c>
      <c r="I293" t="s">
        <v>17</v>
      </c>
      <c r="M293" t="s">
        <v>173</v>
      </c>
      <c r="P293" t="s">
        <v>329</v>
      </c>
    </row>
    <row r="294" spans="1:16" x14ac:dyDescent="0.3">
      <c r="A294" t="s">
        <v>532</v>
      </c>
      <c r="B294">
        <v>20.6</v>
      </c>
      <c r="C294">
        <v>6</v>
      </c>
      <c r="D294">
        <v>225</v>
      </c>
      <c r="E294">
        <v>110</v>
      </c>
      <c r="F294">
        <v>3360</v>
      </c>
      <c r="G294">
        <v>16.600000000000001</v>
      </c>
      <c r="H294">
        <v>79</v>
      </c>
      <c r="I294" t="s">
        <v>17</v>
      </c>
      <c r="M294" t="s">
        <v>278</v>
      </c>
      <c r="P294" t="s">
        <v>435</v>
      </c>
    </row>
    <row r="295" spans="1:16" x14ac:dyDescent="0.3">
      <c r="A295" t="s">
        <v>204</v>
      </c>
      <c r="B295">
        <v>17</v>
      </c>
      <c r="C295">
        <v>8</v>
      </c>
      <c r="D295">
        <v>305</v>
      </c>
      <c r="E295">
        <v>130</v>
      </c>
      <c r="F295">
        <v>3840</v>
      </c>
      <c r="G295">
        <v>15.4</v>
      </c>
      <c r="H295">
        <v>79</v>
      </c>
      <c r="I295" t="s">
        <v>17</v>
      </c>
      <c r="M295" t="s">
        <v>216</v>
      </c>
      <c r="P295" t="s">
        <v>25</v>
      </c>
    </row>
    <row r="296" spans="1:16" x14ac:dyDescent="0.3">
      <c r="A296" t="s">
        <v>535</v>
      </c>
      <c r="B296">
        <v>17.600000000000001</v>
      </c>
      <c r="C296">
        <v>8</v>
      </c>
      <c r="D296">
        <v>302</v>
      </c>
      <c r="E296">
        <v>129</v>
      </c>
      <c r="F296">
        <v>3725</v>
      </c>
      <c r="G296">
        <v>13.4</v>
      </c>
      <c r="H296">
        <v>79</v>
      </c>
      <c r="I296" t="s">
        <v>17</v>
      </c>
      <c r="M296" t="s">
        <v>306</v>
      </c>
      <c r="P296" t="s">
        <v>42</v>
      </c>
    </row>
    <row r="297" spans="1:16" x14ac:dyDescent="0.3">
      <c r="A297" t="s">
        <v>537</v>
      </c>
      <c r="B297">
        <v>16.5</v>
      </c>
      <c r="C297">
        <v>8</v>
      </c>
      <c r="D297">
        <v>351</v>
      </c>
      <c r="E297">
        <v>138</v>
      </c>
      <c r="F297">
        <v>3955</v>
      </c>
      <c r="G297">
        <v>13.2</v>
      </c>
      <c r="H297">
        <v>79</v>
      </c>
      <c r="I297" t="s">
        <v>17</v>
      </c>
      <c r="M297" t="s">
        <v>479</v>
      </c>
      <c r="P297" t="s">
        <v>87</v>
      </c>
    </row>
    <row r="298" spans="1:16" x14ac:dyDescent="0.3">
      <c r="A298" t="s">
        <v>539</v>
      </c>
      <c r="B298">
        <v>18.2</v>
      </c>
      <c r="C298">
        <v>8</v>
      </c>
      <c r="D298">
        <v>318</v>
      </c>
      <c r="E298">
        <v>135</v>
      </c>
      <c r="F298">
        <v>3830</v>
      </c>
      <c r="G298">
        <v>15.2</v>
      </c>
      <c r="H298">
        <v>79</v>
      </c>
      <c r="I298" t="s">
        <v>17</v>
      </c>
      <c r="M298" t="s">
        <v>425</v>
      </c>
      <c r="P298" t="s">
        <v>419</v>
      </c>
    </row>
    <row r="299" spans="1:16" x14ac:dyDescent="0.3">
      <c r="A299" t="s">
        <v>56</v>
      </c>
      <c r="B299">
        <v>16.899999999999999</v>
      </c>
      <c r="C299">
        <v>8</v>
      </c>
      <c r="D299">
        <v>350</v>
      </c>
      <c r="E299">
        <v>155</v>
      </c>
      <c r="F299">
        <v>4360</v>
      </c>
      <c r="G299">
        <v>14.9</v>
      </c>
      <c r="H299">
        <v>79</v>
      </c>
      <c r="I299" t="s">
        <v>17</v>
      </c>
      <c r="M299" t="s">
        <v>390</v>
      </c>
      <c r="P299" t="s">
        <v>537</v>
      </c>
    </row>
    <row r="300" spans="1:16" x14ac:dyDescent="0.3">
      <c r="A300" t="s">
        <v>113</v>
      </c>
      <c r="B300">
        <v>15.5</v>
      </c>
      <c r="C300">
        <v>8</v>
      </c>
      <c r="D300">
        <v>351</v>
      </c>
      <c r="E300">
        <v>142</v>
      </c>
      <c r="F300">
        <v>4054</v>
      </c>
      <c r="G300">
        <v>14.3</v>
      </c>
      <c r="H300">
        <v>79</v>
      </c>
      <c r="I300" t="s">
        <v>17</v>
      </c>
      <c r="M300" t="s">
        <v>334</v>
      </c>
      <c r="P300" t="s">
        <v>158</v>
      </c>
    </row>
    <row r="301" spans="1:16" x14ac:dyDescent="0.3">
      <c r="A301" t="s">
        <v>543</v>
      </c>
      <c r="B301">
        <v>19.2</v>
      </c>
      <c r="C301">
        <v>8</v>
      </c>
      <c r="D301">
        <v>267</v>
      </c>
      <c r="E301">
        <v>125</v>
      </c>
      <c r="F301">
        <v>3605</v>
      </c>
      <c r="G301">
        <v>15</v>
      </c>
      <c r="H301">
        <v>79</v>
      </c>
      <c r="I301" t="s">
        <v>17</v>
      </c>
      <c r="M301" t="s">
        <v>33</v>
      </c>
      <c r="P301" t="s">
        <v>202</v>
      </c>
    </row>
    <row r="302" spans="1:16" x14ac:dyDescent="0.3">
      <c r="A302" t="s">
        <v>545</v>
      </c>
      <c r="B302">
        <v>18.5</v>
      </c>
      <c r="C302">
        <v>8</v>
      </c>
      <c r="D302">
        <v>360</v>
      </c>
      <c r="E302">
        <v>150</v>
      </c>
      <c r="F302">
        <v>3940</v>
      </c>
      <c r="G302">
        <v>13</v>
      </c>
      <c r="H302">
        <v>79</v>
      </c>
      <c r="I302" t="s">
        <v>17</v>
      </c>
      <c r="M302" t="s">
        <v>107</v>
      </c>
      <c r="P302" t="s">
        <v>470</v>
      </c>
    </row>
    <row r="303" spans="1:16" x14ac:dyDescent="0.3">
      <c r="A303" t="s">
        <v>437</v>
      </c>
      <c r="B303">
        <v>31.9</v>
      </c>
      <c r="C303">
        <v>4</v>
      </c>
      <c r="D303">
        <v>89</v>
      </c>
      <c r="E303">
        <v>71</v>
      </c>
      <c r="F303">
        <v>1925</v>
      </c>
      <c r="G303">
        <v>14</v>
      </c>
      <c r="H303">
        <v>79</v>
      </c>
      <c r="I303" t="s">
        <v>38</v>
      </c>
      <c r="M303" t="s">
        <v>121</v>
      </c>
      <c r="P303" t="s">
        <v>669</v>
      </c>
    </row>
    <row r="304" spans="1:16" x14ac:dyDescent="0.3">
      <c r="A304" t="s">
        <v>461</v>
      </c>
      <c r="B304">
        <v>34.1</v>
      </c>
      <c r="C304">
        <v>4</v>
      </c>
      <c r="D304">
        <v>86</v>
      </c>
      <c r="E304">
        <v>65</v>
      </c>
      <c r="F304">
        <v>1975</v>
      </c>
      <c r="G304">
        <v>15.2</v>
      </c>
      <c r="H304">
        <v>79</v>
      </c>
      <c r="I304" t="s">
        <v>59</v>
      </c>
      <c r="M304" t="s">
        <v>247</v>
      </c>
      <c r="P304" t="s">
        <v>466</v>
      </c>
    </row>
    <row r="305" spans="1:16" x14ac:dyDescent="0.3">
      <c r="A305" t="s">
        <v>549</v>
      </c>
      <c r="B305">
        <v>35.700000000000003</v>
      </c>
      <c r="C305">
        <v>4</v>
      </c>
      <c r="D305">
        <v>98</v>
      </c>
      <c r="E305">
        <v>80</v>
      </c>
      <c r="F305">
        <v>1915</v>
      </c>
      <c r="G305">
        <v>14.4</v>
      </c>
      <c r="H305">
        <v>79</v>
      </c>
      <c r="I305" t="s">
        <v>17</v>
      </c>
      <c r="M305" t="s">
        <v>429</v>
      </c>
      <c r="P305" t="s">
        <v>415</v>
      </c>
    </row>
    <row r="306" spans="1:16" x14ac:dyDescent="0.3">
      <c r="A306" t="s">
        <v>551</v>
      </c>
      <c r="B306">
        <v>27.4</v>
      </c>
      <c r="C306">
        <v>4</v>
      </c>
      <c r="D306">
        <v>121</v>
      </c>
      <c r="E306">
        <v>80</v>
      </c>
      <c r="F306">
        <v>2670</v>
      </c>
      <c r="G306">
        <v>15</v>
      </c>
      <c r="H306">
        <v>79</v>
      </c>
      <c r="I306" t="s">
        <v>17</v>
      </c>
      <c r="M306" t="s">
        <v>681</v>
      </c>
      <c r="P306" t="s">
        <v>162</v>
      </c>
    </row>
    <row r="307" spans="1:16" x14ac:dyDescent="0.3">
      <c r="A307" t="s">
        <v>553</v>
      </c>
      <c r="B307">
        <v>25.4</v>
      </c>
      <c r="C307">
        <v>5</v>
      </c>
      <c r="D307">
        <v>183</v>
      </c>
      <c r="E307">
        <v>77</v>
      </c>
      <c r="F307">
        <v>3530</v>
      </c>
      <c r="G307">
        <v>20.100000000000001</v>
      </c>
      <c r="H307">
        <v>79</v>
      </c>
      <c r="I307" t="s">
        <v>38</v>
      </c>
      <c r="M307" t="s">
        <v>524</v>
      </c>
      <c r="P307" t="s">
        <v>263</v>
      </c>
    </row>
    <row r="308" spans="1:16" x14ac:dyDescent="0.3">
      <c r="A308" t="s">
        <v>555</v>
      </c>
      <c r="B308">
        <v>23</v>
      </c>
      <c r="C308">
        <v>8</v>
      </c>
      <c r="D308">
        <v>350</v>
      </c>
      <c r="E308">
        <v>125</v>
      </c>
      <c r="F308">
        <v>3900</v>
      </c>
      <c r="G308">
        <v>17.399999999999999</v>
      </c>
      <c r="H308">
        <v>79</v>
      </c>
      <c r="I308" t="s">
        <v>17</v>
      </c>
      <c r="M308" t="s">
        <v>573</v>
      </c>
      <c r="P308" t="s">
        <v>230</v>
      </c>
    </row>
    <row r="309" spans="1:16" x14ac:dyDescent="0.3">
      <c r="A309" t="s">
        <v>71</v>
      </c>
      <c r="B309">
        <v>27.2</v>
      </c>
      <c r="C309">
        <v>4</v>
      </c>
      <c r="D309">
        <v>141</v>
      </c>
      <c r="E309">
        <v>71</v>
      </c>
      <c r="F309">
        <v>3190</v>
      </c>
      <c r="G309">
        <v>24.8</v>
      </c>
      <c r="H309">
        <v>79</v>
      </c>
      <c r="I309" t="s">
        <v>38</v>
      </c>
      <c r="M309" t="s">
        <v>472</v>
      </c>
      <c r="P309" t="s">
        <v>50</v>
      </c>
    </row>
    <row r="310" spans="1:16" x14ac:dyDescent="0.3">
      <c r="A310" t="s">
        <v>466</v>
      </c>
      <c r="B310">
        <v>23.9</v>
      </c>
      <c r="C310">
        <v>8</v>
      </c>
      <c r="D310">
        <v>260</v>
      </c>
      <c r="E310">
        <v>90</v>
      </c>
      <c r="F310">
        <v>3420</v>
      </c>
      <c r="G310">
        <v>22.2</v>
      </c>
      <c r="H310">
        <v>79</v>
      </c>
      <c r="I310" t="s">
        <v>17</v>
      </c>
      <c r="M310" t="s">
        <v>115</v>
      </c>
      <c r="P310" t="s">
        <v>228</v>
      </c>
    </row>
    <row r="311" spans="1:16" x14ac:dyDescent="0.3">
      <c r="A311" t="s">
        <v>559</v>
      </c>
      <c r="B311">
        <v>34.200000000000003</v>
      </c>
      <c r="C311">
        <v>4</v>
      </c>
      <c r="D311">
        <v>105</v>
      </c>
      <c r="E311">
        <v>70</v>
      </c>
      <c r="F311">
        <v>2200</v>
      </c>
      <c r="G311">
        <v>13.2</v>
      </c>
      <c r="H311">
        <v>79</v>
      </c>
      <c r="I311" t="s">
        <v>17</v>
      </c>
      <c r="M311" t="s">
        <v>439</v>
      </c>
      <c r="P311" t="s">
        <v>208</v>
      </c>
    </row>
    <row r="312" spans="1:16" x14ac:dyDescent="0.3">
      <c r="A312" t="s">
        <v>561</v>
      </c>
      <c r="B312">
        <v>34.5</v>
      </c>
      <c r="C312">
        <v>4</v>
      </c>
      <c r="D312">
        <v>105</v>
      </c>
      <c r="E312">
        <v>70</v>
      </c>
      <c r="F312">
        <v>2150</v>
      </c>
      <c r="G312">
        <v>14.9</v>
      </c>
      <c r="H312">
        <v>79</v>
      </c>
      <c r="I312" t="s">
        <v>17</v>
      </c>
      <c r="M312" t="s">
        <v>379</v>
      </c>
      <c r="P312" t="s">
        <v>31</v>
      </c>
    </row>
    <row r="313" spans="1:16" x14ac:dyDescent="0.3">
      <c r="A313" t="s">
        <v>563</v>
      </c>
      <c r="B313">
        <v>31.8</v>
      </c>
      <c r="C313">
        <v>4</v>
      </c>
      <c r="D313">
        <v>85</v>
      </c>
      <c r="E313">
        <v>65</v>
      </c>
      <c r="F313">
        <v>2020</v>
      </c>
      <c r="G313">
        <v>19.2</v>
      </c>
      <c r="H313">
        <v>79</v>
      </c>
      <c r="I313" t="s">
        <v>59</v>
      </c>
      <c r="L313" t="s">
        <v>742</v>
      </c>
      <c r="P313" t="s">
        <v>315</v>
      </c>
    </row>
    <row r="314" spans="1:16" x14ac:dyDescent="0.3">
      <c r="A314" t="s">
        <v>565</v>
      </c>
      <c r="B314">
        <v>37.299999999999997</v>
      </c>
      <c r="C314">
        <v>4</v>
      </c>
      <c r="D314">
        <v>91</v>
      </c>
      <c r="E314">
        <v>69</v>
      </c>
      <c r="F314">
        <v>2130</v>
      </c>
      <c r="G314">
        <v>14.7</v>
      </c>
      <c r="H314">
        <v>79</v>
      </c>
      <c r="I314" t="s">
        <v>38</v>
      </c>
      <c r="L314" t="s">
        <v>734</v>
      </c>
      <c r="M314" t="s">
        <v>734</v>
      </c>
      <c r="P314" t="s">
        <v>21</v>
      </c>
    </row>
    <row r="315" spans="1:16" x14ac:dyDescent="0.3">
      <c r="A315" t="s">
        <v>567</v>
      </c>
      <c r="B315">
        <v>28.4</v>
      </c>
      <c r="C315">
        <v>4</v>
      </c>
      <c r="D315">
        <v>151</v>
      </c>
      <c r="E315">
        <v>90</v>
      </c>
      <c r="F315">
        <v>2670</v>
      </c>
      <c r="G315">
        <v>16</v>
      </c>
      <c r="H315">
        <v>79</v>
      </c>
      <c r="I315" t="s">
        <v>17</v>
      </c>
      <c r="L315" t="s">
        <v>743</v>
      </c>
      <c r="P315" t="s">
        <v>44</v>
      </c>
    </row>
    <row r="316" spans="1:16" x14ac:dyDescent="0.3">
      <c r="A316" t="s">
        <v>569</v>
      </c>
      <c r="B316">
        <v>28.8</v>
      </c>
      <c r="C316">
        <v>6</v>
      </c>
      <c r="D316">
        <v>173</v>
      </c>
      <c r="E316">
        <v>115</v>
      </c>
      <c r="F316">
        <v>2595</v>
      </c>
      <c r="G316">
        <v>11.3</v>
      </c>
      <c r="H316">
        <v>79</v>
      </c>
      <c r="I316" t="s">
        <v>17</v>
      </c>
      <c r="L316" t="s">
        <v>735</v>
      </c>
      <c r="P316" t="s">
        <v>173</v>
      </c>
    </row>
    <row r="317" spans="1:16" x14ac:dyDescent="0.3">
      <c r="A317" t="s">
        <v>571</v>
      </c>
      <c r="B317">
        <v>26.8</v>
      </c>
      <c r="C317">
        <v>6</v>
      </c>
      <c r="D317">
        <v>173</v>
      </c>
      <c r="E317">
        <v>115</v>
      </c>
      <c r="F317">
        <v>2700</v>
      </c>
      <c r="G317">
        <v>12.9</v>
      </c>
      <c r="H317">
        <v>79</v>
      </c>
      <c r="I317" t="s">
        <v>17</v>
      </c>
      <c r="P317" t="s">
        <v>390</v>
      </c>
    </row>
    <row r="318" spans="1:16" x14ac:dyDescent="0.3">
      <c r="A318" t="s">
        <v>573</v>
      </c>
      <c r="B318">
        <v>33.5</v>
      </c>
      <c r="C318">
        <v>4</v>
      </c>
      <c r="D318">
        <v>151</v>
      </c>
      <c r="E318">
        <v>90</v>
      </c>
      <c r="F318">
        <v>2556</v>
      </c>
      <c r="G318">
        <v>13.2</v>
      </c>
      <c r="H318">
        <v>79</v>
      </c>
      <c r="I318" t="s">
        <v>17</v>
      </c>
      <c r="P318" t="s">
        <v>33</v>
      </c>
    </row>
    <row r="319" spans="1:16" x14ac:dyDescent="0.3">
      <c r="A319" t="s">
        <v>340</v>
      </c>
      <c r="B319">
        <v>41.5</v>
      </c>
      <c r="C319">
        <v>4</v>
      </c>
      <c r="D319">
        <v>98</v>
      </c>
      <c r="E319">
        <v>76</v>
      </c>
      <c r="F319">
        <v>2144</v>
      </c>
      <c r="G319">
        <v>14.7</v>
      </c>
      <c r="H319">
        <v>80</v>
      </c>
      <c r="I319" t="s">
        <v>38</v>
      </c>
      <c r="P319" t="s">
        <v>107</v>
      </c>
    </row>
    <row r="320" spans="1:16" x14ac:dyDescent="0.3">
      <c r="A320" t="s">
        <v>576</v>
      </c>
      <c r="B320">
        <v>38.1</v>
      </c>
      <c r="C320">
        <v>4</v>
      </c>
      <c r="D320">
        <v>89</v>
      </c>
      <c r="E320">
        <v>60</v>
      </c>
      <c r="F320">
        <v>1968</v>
      </c>
      <c r="G320">
        <v>18.8</v>
      </c>
      <c r="H320">
        <v>80</v>
      </c>
      <c r="I320" t="s">
        <v>59</v>
      </c>
      <c r="P320" t="s">
        <v>247</v>
      </c>
    </row>
    <row r="321" spans="1:16" x14ac:dyDescent="0.3">
      <c r="A321" t="s">
        <v>369</v>
      </c>
      <c r="B321">
        <v>32.1</v>
      </c>
      <c r="C321">
        <v>4</v>
      </c>
      <c r="D321">
        <v>98</v>
      </c>
      <c r="E321">
        <v>70</v>
      </c>
      <c r="F321">
        <v>2120</v>
      </c>
      <c r="G321">
        <v>15.5</v>
      </c>
      <c r="H321">
        <v>80</v>
      </c>
      <c r="I321" t="s">
        <v>17</v>
      </c>
      <c r="P321" t="s">
        <v>429</v>
      </c>
    </row>
    <row r="322" spans="1:16" x14ac:dyDescent="0.3">
      <c r="A322" t="s">
        <v>579</v>
      </c>
      <c r="B322">
        <v>37.200000000000003</v>
      </c>
      <c r="C322">
        <v>4</v>
      </c>
      <c r="D322">
        <v>86</v>
      </c>
      <c r="E322">
        <v>65</v>
      </c>
      <c r="F322">
        <v>2019</v>
      </c>
      <c r="G322">
        <v>16.399999999999999</v>
      </c>
      <c r="H322">
        <v>80</v>
      </c>
      <c r="I322" t="s">
        <v>59</v>
      </c>
      <c r="P322" t="s">
        <v>115</v>
      </c>
    </row>
    <row r="323" spans="1:16" x14ac:dyDescent="0.3">
      <c r="A323" t="s">
        <v>569</v>
      </c>
      <c r="B323">
        <v>28</v>
      </c>
      <c r="C323">
        <v>4</v>
      </c>
      <c r="D323">
        <v>151</v>
      </c>
      <c r="E323">
        <v>90</v>
      </c>
      <c r="F323">
        <v>2678</v>
      </c>
      <c r="G323">
        <v>16.5</v>
      </c>
      <c r="H323">
        <v>80</v>
      </c>
      <c r="I323" t="s">
        <v>17</v>
      </c>
      <c r="O323" t="s">
        <v>744</v>
      </c>
    </row>
    <row r="324" spans="1:16" x14ac:dyDescent="0.3">
      <c r="A324" t="s">
        <v>582</v>
      </c>
      <c r="B324">
        <v>26.4</v>
      </c>
      <c r="C324">
        <v>4</v>
      </c>
      <c r="D324">
        <v>140</v>
      </c>
      <c r="E324">
        <v>88</v>
      </c>
      <c r="F324">
        <v>2870</v>
      </c>
      <c r="G324">
        <v>18.100000000000001</v>
      </c>
      <c r="H324">
        <v>80</v>
      </c>
      <c r="I324" t="s">
        <v>17</v>
      </c>
      <c r="O324" t="s">
        <v>13</v>
      </c>
      <c r="P324" t="s">
        <v>11</v>
      </c>
    </row>
    <row r="325" spans="1:16" x14ac:dyDescent="0.3">
      <c r="A325" t="s">
        <v>481</v>
      </c>
      <c r="B325">
        <v>24.3</v>
      </c>
      <c r="C325">
        <v>4</v>
      </c>
      <c r="D325">
        <v>151</v>
      </c>
      <c r="E325">
        <v>90</v>
      </c>
      <c r="F325">
        <v>3003</v>
      </c>
      <c r="G325">
        <v>20.100000000000001</v>
      </c>
      <c r="H325">
        <v>80</v>
      </c>
      <c r="I325" t="s">
        <v>17</v>
      </c>
      <c r="O325" t="s">
        <v>745</v>
      </c>
    </row>
    <row r="326" spans="1:16" x14ac:dyDescent="0.3">
      <c r="A326" t="s">
        <v>487</v>
      </c>
      <c r="B326">
        <v>19.100000000000001</v>
      </c>
      <c r="C326">
        <v>6</v>
      </c>
      <c r="D326">
        <v>225</v>
      </c>
      <c r="E326">
        <v>90</v>
      </c>
      <c r="F326">
        <v>3381</v>
      </c>
      <c r="G326">
        <v>18.7</v>
      </c>
      <c r="H326">
        <v>80</v>
      </c>
      <c r="I326" t="s">
        <v>17</v>
      </c>
      <c r="O326" t="s">
        <v>734</v>
      </c>
      <c r="P326" t="s">
        <v>734</v>
      </c>
    </row>
    <row r="327" spans="1:16" x14ac:dyDescent="0.3">
      <c r="A327" t="s">
        <v>586</v>
      </c>
      <c r="B327">
        <v>34.299999999999997</v>
      </c>
      <c r="C327">
        <v>4</v>
      </c>
      <c r="D327">
        <v>97</v>
      </c>
      <c r="E327">
        <v>78</v>
      </c>
      <c r="F327">
        <v>2188</v>
      </c>
      <c r="G327">
        <v>15.8</v>
      </c>
      <c r="H327">
        <v>80</v>
      </c>
      <c r="I327" t="s">
        <v>38</v>
      </c>
      <c r="O327" t="s">
        <v>743</v>
      </c>
    </row>
    <row r="328" spans="1:16" x14ac:dyDescent="0.3">
      <c r="A328" t="s">
        <v>441</v>
      </c>
      <c r="B328">
        <v>29.8</v>
      </c>
      <c r="C328">
        <v>4</v>
      </c>
      <c r="D328">
        <v>134</v>
      </c>
      <c r="E328">
        <v>90</v>
      </c>
      <c r="F328">
        <v>2711</v>
      </c>
      <c r="G328">
        <v>15.5</v>
      </c>
      <c r="H328">
        <v>80</v>
      </c>
      <c r="I328" t="s">
        <v>59</v>
      </c>
      <c r="O328" t="s">
        <v>735</v>
      </c>
    </row>
    <row r="329" spans="1:16" x14ac:dyDescent="0.3">
      <c r="A329" t="s">
        <v>589</v>
      </c>
      <c r="B329">
        <v>31.3</v>
      </c>
      <c r="C329">
        <v>4</v>
      </c>
      <c r="D329">
        <v>120</v>
      </c>
      <c r="E329">
        <v>75</v>
      </c>
      <c r="F329">
        <v>2542</v>
      </c>
      <c r="G329">
        <v>17.5</v>
      </c>
      <c r="H329">
        <v>80</v>
      </c>
      <c r="I329" t="s">
        <v>59</v>
      </c>
    </row>
    <row r="330" spans="1:16" x14ac:dyDescent="0.3">
      <c r="A330" t="s">
        <v>591</v>
      </c>
      <c r="B330">
        <v>37</v>
      </c>
      <c r="C330">
        <v>4</v>
      </c>
      <c r="D330">
        <v>119</v>
      </c>
      <c r="E330">
        <v>92</v>
      </c>
      <c r="F330">
        <v>2434</v>
      </c>
      <c r="G330">
        <v>15</v>
      </c>
      <c r="H330">
        <v>80</v>
      </c>
      <c r="I330" t="s">
        <v>59</v>
      </c>
    </row>
    <row r="331" spans="1:16" x14ac:dyDescent="0.3">
      <c r="A331" t="s">
        <v>92</v>
      </c>
      <c r="B331">
        <v>32.200000000000003</v>
      </c>
      <c r="C331">
        <v>4</v>
      </c>
      <c r="D331">
        <v>108</v>
      </c>
      <c r="E331">
        <v>75</v>
      </c>
      <c r="F331">
        <v>2265</v>
      </c>
      <c r="G331">
        <v>15.2</v>
      </c>
      <c r="H331">
        <v>80</v>
      </c>
      <c r="I331" t="s">
        <v>59</v>
      </c>
    </row>
    <row r="332" spans="1:16" x14ac:dyDescent="0.3">
      <c r="A332" t="s">
        <v>594</v>
      </c>
      <c r="B332">
        <v>46.6</v>
      </c>
      <c r="C332">
        <v>4</v>
      </c>
      <c r="D332">
        <v>86</v>
      </c>
      <c r="E332">
        <v>65</v>
      </c>
      <c r="F332">
        <v>2110</v>
      </c>
      <c r="G332">
        <v>17.899999999999999</v>
      </c>
      <c r="H332">
        <v>80</v>
      </c>
      <c r="I332" t="s">
        <v>59</v>
      </c>
    </row>
    <row r="333" spans="1:16" x14ac:dyDescent="0.3">
      <c r="A333" t="s">
        <v>295</v>
      </c>
      <c r="B333">
        <v>27.9</v>
      </c>
      <c r="C333">
        <v>4</v>
      </c>
      <c r="D333">
        <v>156</v>
      </c>
      <c r="E333">
        <v>105</v>
      </c>
      <c r="F333">
        <v>2800</v>
      </c>
      <c r="G333">
        <v>14.4</v>
      </c>
      <c r="H333">
        <v>80</v>
      </c>
      <c r="I333" t="s">
        <v>17</v>
      </c>
    </row>
    <row r="334" spans="1:16" x14ac:dyDescent="0.3">
      <c r="A334" t="s">
        <v>563</v>
      </c>
      <c r="B334">
        <v>40.799999999999997</v>
      </c>
      <c r="C334">
        <v>4</v>
      </c>
      <c r="D334">
        <v>85</v>
      </c>
      <c r="E334">
        <v>65</v>
      </c>
      <c r="F334">
        <v>2110</v>
      </c>
      <c r="G334">
        <v>19.2</v>
      </c>
      <c r="H334">
        <v>80</v>
      </c>
      <c r="I334" t="s">
        <v>59</v>
      </c>
    </row>
    <row r="335" spans="1:16" x14ac:dyDescent="0.3">
      <c r="A335" t="s">
        <v>598</v>
      </c>
      <c r="B335">
        <v>44.3</v>
      </c>
      <c r="C335">
        <v>4</v>
      </c>
      <c r="D335">
        <v>90</v>
      </c>
      <c r="E335">
        <v>48</v>
      </c>
      <c r="F335">
        <v>2085</v>
      </c>
      <c r="G335">
        <v>21.7</v>
      </c>
      <c r="H335">
        <v>80</v>
      </c>
      <c r="I335" t="s">
        <v>38</v>
      </c>
    </row>
    <row r="336" spans="1:16" x14ac:dyDescent="0.3">
      <c r="A336" t="s">
        <v>600</v>
      </c>
      <c r="B336">
        <v>43.4</v>
      </c>
      <c r="C336">
        <v>4</v>
      </c>
      <c r="D336">
        <v>90</v>
      </c>
      <c r="E336">
        <v>48</v>
      </c>
      <c r="F336">
        <v>2335</v>
      </c>
      <c r="G336">
        <v>23.7</v>
      </c>
      <c r="H336">
        <v>80</v>
      </c>
      <c r="I336" t="s">
        <v>38</v>
      </c>
    </row>
    <row r="337" spans="1:9" x14ac:dyDescent="0.3">
      <c r="A337" t="s">
        <v>602</v>
      </c>
      <c r="B337">
        <v>36.4</v>
      </c>
      <c r="C337">
        <v>5</v>
      </c>
      <c r="D337">
        <v>121</v>
      </c>
      <c r="E337">
        <v>67</v>
      </c>
      <c r="F337">
        <v>2950</v>
      </c>
      <c r="G337">
        <v>19.899999999999999</v>
      </c>
      <c r="H337">
        <v>80</v>
      </c>
      <c r="I337" t="s">
        <v>38</v>
      </c>
    </row>
    <row r="338" spans="1:9" x14ac:dyDescent="0.3">
      <c r="A338" t="s">
        <v>604</v>
      </c>
      <c r="B338">
        <v>30</v>
      </c>
      <c r="C338">
        <v>4</v>
      </c>
      <c r="D338">
        <v>146</v>
      </c>
      <c r="E338">
        <v>67</v>
      </c>
      <c r="F338">
        <v>3250</v>
      </c>
      <c r="G338">
        <v>21.8</v>
      </c>
      <c r="H338">
        <v>80</v>
      </c>
      <c r="I338" t="s">
        <v>38</v>
      </c>
    </row>
    <row r="339" spans="1:9" x14ac:dyDescent="0.3">
      <c r="A339" t="s">
        <v>606</v>
      </c>
      <c r="B339">
        <v>44.6</v>
      </c>
      <c r="C339">
        <v>4</v>
      </c>
      <c r="D339">
        <v>91</v>
      </c>
      <c r="E339">
        <v>67</v>
      </c>
      <c r="F339">
        <v>1850</v>
      </c>
      <c r="G339">
        <v>13.8</v>
      </c>
      <c r="H339">
        <v>80</v>
      </c>
      <c r="I339" t="s">
        <v>59</v>
      </c>
    </row>
    <row r="340" spans="1:9" x14ac:dyDescent="0.3">
      <c r="A340" t="s">
        <v>608</v>
      </c>
      <c r="B340">
        <v>40.9</v>
      </c>
      <c r="C340">
        <v>4</v>
      </c>
      <c r="D340">
        <v>85</v>
      </c>
      <c r="E340">
        <v>0</v>
      </c>
      <c r="F340">
        <v>1835</v>
      </c>
      <c r="G340">
        <v>17.3</v>
      </c>
      <c r="H340">
        <v>80</v>
      </c>
      <c r="I340" t="s">
        <v>38</v>
      </c>
    </row>
    <row r="341" spans="1:9" x14ac:dyDescent="0.3">
      <c r="A341" t="s">
        <v>448</v>
      </c>
      <c r="B341">
        <v>33.799999999999997</v>
      </c>
      <c r="C341">
        <v>4</v>
      </c>
      <c r="D341">
        <v>97</v>
      </c>
      <c r="E341">
        <v>67</v>
      </c>
      <c r="F341">
        <v>2145</v>
      </c>
      <c r="G341">
        <v>18</v>
      </c>
      <c r="H341">
        <v>80</v>
      </c>
      <c r="I341" t="s">
        <v>59</v>
      </c>
    </row>
    <row r="342" spans="1:9" x14ac:dyDescent="0.3">
      <c r="A342" t="s">
        <v>340</v>
      </c>
      <c r="B342">
        <v>29.8</v>
      </c>
      <c r="C342">
        <v>4</v>
      </c>
      <c r="D342">
        <v>89</v>
      </c>
      <c r="E342">
        <v>62</v>
      </c>
      <c r="F342">
        <v>1845</v>
      </c>
      <c r="G342">
        <v>15.3</v>
      </c>
      <c r="H342">
        <v>80</v>
      </c>
      <c r="I342" t="s">
        <v>38</v>
      </c>
    </row>
    <row r="343" spans="1:9" x14ac:dyDescent="0.3">
      <c r="A343" t="s">
        <v>612</v>
      </c>
      <c r="B343">
        <v>32.700000000000003</v>
      </c>
      <c r="C343">
        <v>6</v>
      </c>
      <c r="D343">
        <v>168</v>
      </c>
      <c r="E343">
        <v>132</v>
      </c>
      <c r="F343">
        <v>2910</v>
      </c>
      <c r="G343">
        <v>11.4</v>
      </c>
      <c r="H343">
        <v>80</v>
      </c>
      <c r="I343" t="s">
        <v>59</v>
      </c>
    </row>
    <row r="344" spans="1:9" x14ac:dyDescent="0.3">
      <c r="A344" t="s">
        <v>614</v>
      </c>
      <c r="B344">
        <v>23.7</v>
      </c>
      <c r="C344">
        <v>3</v>
      </c>
      <c r="D344">
        <v>70</v>
      </c>
      <c r="E344">
        <v>100</v>
      </c>
      <c r="F344">
        <v>2420</v>
      </c>
      <c r="G344">
        <v>12.5</v>
      </c>
      <c r="H344">
        <v>80</v>
      </c>
      <c r="I344" t="s">
        <v>59</v>
      </c>
    </row>
    <row r="345" spans="1:9" x14ac:dyDescent="0.3">
      <c r="A345" t="s">
        <v>616</v>
      </c>
      <c r="B345">
        <v>35</v>
      </c>
      <c r="C345">
        <v>4</v>
      </c>
      <c r="D345">
        <v>122</v>
      </c>
      <c r="E345">
        <v>88</v>
      </c>
      <c r="F345">
        <v>2500</v>
      </c>
      <c r="G345">
        <v>15.1</v>
      </c>
      <c r="H345">
        <v>80</v>
      </c>
      <c r="I345" t="s">
        <v>38</v>
      </c>
    </row>
    <row r="346" spans="1:9" x14ac:dyDescent="0.3">
      <c r="A346" t="s">
        <v>618</v>
      </c>
      <c r="B346">
        <v>23.6</v>
      </c>
      <c r="C346">
        <v>4</v>
      </c>
      <c r="D346">
        <v>140</v>
      </c>
      <c r="E346">
        <v>0</v>
      </c>
      <c r="F346">
        <v>2905</v>
      </c>
      <c r="G346">
        <v>14.3</v>
      </c>
      <c r="H346">
        <v>80</v>
      </c>
      <c r="I346" t="s">
        <v>17</v>
      </c>
    </row>
    <row r="347" spans="1:9" x14ac:dyDescent="0.3">
      <c r="A347" t="s">
        <v>620</v>
      </c>
      <c r="B347">
        <v>32.4</v>
      </c>
      <c r="C347">
        <v>4</v>
      </c>
      <c r="D347">
        <v>107</v>
      </c>
      <c r="E347">
        <v>72</v>
      </c>
      <c r="F347">
        <v>2290</v>
      </c>
      <c r="G347">
        <v>17</v>
      </c>
      <c r="H347">
        <v>80</v>
      </c>
      <c r="I347" t="s">
        <v>59</v>
      </c>
    </row>
    <row r="348" spans="1:9" x14ac:dyDescent="0.3">
      <c r="A348" t="s">
        <v>622</v>
      </c>
      <c r="B348">
        <v>27.2</v>
      </c>
      <c r="C348">
        <v>4</v>
      </c>
      <c r="D348">
        <v>135</v>
      </c>
      <c r="E348">
        <v>84</v>
      </c>
      <c r="F348">
        <v>2490</v>
      </c>
      <c r="G348">
        <v>15.7</v>
      </c>
      <c r="H348">
        <v>81</v>
      </c>
      <c r="I348" t="s">
        <v>17</v>
      </c>
    </row>
    <row r="349" spans="1:9" x14ac:dyDescent="0.3">
      <c r="A349" t="s">
        <v>423</v>
      </c>
      <c r="B349">
        <v>26.6</v>
      </c>
      <c r="C349">
        <v>4</v>
      </c>
      <c r="D349">
        <v>151</v>
      </c>
      <c r="E349">
        <v>84</v>
      </c>
      <c r="F349">
        <v>2635</v>
      </c>
      <c r="G349">
        <v>16.399999999999999</v>
      </c>
      <c r="H349">
        <v>81</v>
      </c>
      <c r="I349" t="s">
        <v>17</v>
      </c>
    </row>
    <row r="350" spans="1:9" x14ac:dyDescent="0.3">
      <c r="A350" t="s">
        <v>625</v>
      </c>
      <c r="B350">
        <v>25.8</v>
      </c>
      <c r="C350">
        <v>4</v>
      </c>
      <c r="D350">
        <v>156</v>
      </c>
      <c r="E350">
        <v>92</v>
      </c>
      <c r="F350">
        <v>2620</v>
      </c>
      <c r="G350">
        <v>14.4</v>
      </c>
      <c r="H350">
        <v>81</v>
      </c>
      <c r="I350" t="s">
        <v>17</v>
      </c>
    </row>
    <row r="351" spans="1:9" x14ac:dyDescent="0.3">
      <c r="A351" t="s">
        <v>569</v>
      </c>
      <c r="B351">
        <v>23.5</v>
      </c>
      <c r="C351">
        <v>6</v>
      </c>
      <c r="D351">
        <v>173</v>
      </c>
      <c r="E351">
        <v>110</v>
      </c>
      <c r="F351">
        <v>2725</v>
      </c>
      <c r="G351">
        <v>12.6</v>
      </c>
      <c r="H351">
        <v>81</v>
      </c>
      <c r="I351" t="s">
        <v>17</v>
      </c>
    </row>
    <row r="352" spans="1:9" x14ac:dyDescent="0.3">
      <c r="A352" t="s">
        <v>622</v>
      </c>
      <c r="B352">
        <v>30</v>
      </c>
      <c r="C352">
        <v>4</v>
      </c>
      <c r="D352">
        <v>135</v>
      </c>
      <c r="E352">
        <v>84</v>
      </c>
      <c r="F352">
        <v>2385</v>
      </c>
      <c r="G352">
        <v>12.9</v>
      </c>
      <c r="H352">
        <v>81</v>
      </c>
      <c r="I352" t="s">
        <v>17</v>
      </c>
    </row>
    <row r="353" spans="1:9" x14ac:dyDescent="0.3">
      <c r="A353" t="s">
        <v>629</v>
      </c>
      <c r="B353">
        <v>39.1</v>
      </c>
      <c r="C353">
        <v>4</v>
      </c>
      <c r="D353">
        <v>79</v>
      </c>
      <c r="E353">
        <v>58</v>
      </c>
      <c r="F353">
        <v>1755</v>
      </c>
      <c r="G353">
        <v>16.899999999999999</v>
      </c>
      <c r="H353">
        <v>81</v>
      </c>
      <c r="I353" t="s">
        <v>59</v>
      </c>
    </row>
    <row r="354" spans="1:9" x14ac:dyDescent="0.3">
      <c r="A354" t="s">
        <v>631</v>
      </c>
      <c r="B354">
        <v>39</v>
      </c>
      <c r="C354">
        <v>4</v>
      </c>
      <c r="D354">
        <v>86</v>
      </c>
      <c r="E354">
        <v>64</v>
      </c>
      <c r="F354">
        <v>1875</v>
      </c>
      <c r="G354">
        <v>16.399999999999999</v>
      </c>
      <c r="H354">
        <v>81</v>
      </c>
      <c r="I354" t="s">
        <v>17</v>
      </c>
    </row>
    <row r="355" spans="1:9" x14ac:dyDescent="0.3">
      <c r="A355" t="s">
        <v>633</v>
      </c>
      <c r="B355">
        <v>35.1</v>
      </c>
      <c r="C355">
        <v>4</v>
      </c>
      <c r="D355">
        <v>81</v>
      </c>
      <c r="E355">
        <v>60</v>
      </c>
      <c r="F355">
        <v>1760</v>
      </c>
      <c r="G355">
        <v>16.100000000000001</v>
      </c>
      <c r="H355">
        <v>81</v>
      </c>
      <c r="I355" t="s">
        <v>59</v>
      </c>
    </row>
    <row r="356" spans="1:9" x14ac:dyDescent="0.3">
      <c r="A356" t="s">
        <v>302</v>
      </c>
      <c r="B356">
        <v>32.299999999999997</v>
      </c>
      <c r="C356">
        <v>4</v>
      </c>
      <c r="D356">
        <v>97</v>
      </c>
      <c r="E356">
        <v>67</v>
      </c>
      <c r="F356">
        <v>2065</v>
      </c>
      <c r="G356">
        <v>17.8</v>
      </c>
      <c r="H356">
        <v>81</v>
      </c>
      <c r="I356" t="s">
        <v>59</v>
      </c>
    </row>
    <row r="357" spans="1:9" x14ac:dyDescent="0.3">
      <c r="A357" t="s">
        <v>636</v>
      </c>
      <c r="B357">
        <v>37</v>
      </c>
      <c r="C357">
        <v>4</v>
      </c>
      <c r="D357">
        <v>85</v>
      </c>
      <c r="E357">
        <v>65</v>
      </c>
      <c r="F357">
        <v>1975</v>
      </c>
      <c r="G357">
        <v>19.399999999999999</v>
      </c>
      <c r="H357">
        <v>81</v>
      </c>
      <c r="I357" t="s">
        <v>59</v>
      </c>
    </row>
    <row r="358" spans="1:9" x14ac:dyDescent="0.3">
      <c r="A358" t="s">
        <v>638</v>
      </c>
      <c r="B358">
        <v>37.700000000000003</v>
      </c>
      <c r="C358">
        <v>4</v>
      </c>
      <c r="D358">
        <v>89</v>
      </c>
      <c r="E358">
        <v>62</v>
      </c>
      <c r="F358">
        <v>2050</v>
      </c>
      <c r="G358">
        <v>17.3</v>
      </c>
      <c r="H358">
        <v>81</v>
      </c>
      <c r="I358" t="s">
        <v>59</v>
      </c>
    </row>
    <row r="359" spans="1:9" x14ac:dyDescent="0.3">
      <c r="A359" t="s">
        <v>640</v>
      </c>
      <c r="B359">
        <v>34.1</v>
      </c>
      <c r="C359">
        <v>4</v>
      </c>
      <c r="D359">
        <v>91</v>
      </c>
      <c r="E359">
        <v>68</v>
      </c>
      <c r="F359">
        <v>1985</v>
      </c>
      <c r="G359">
        <v>16</v>
      </c>
      <c r="H359">
        <v>81</v>
      </c>
      <c r="I359" t="s">
        <v>59</v>
      </c>
    </row>
    <row r="360" spans="1:9" x14ac:dyDescent="0.3">
      <c r="A360" t="s">
        <v>642</v>
      </c>
      <c r="B360">
        <v>34.700000000000003</v>
      </c>
      <c r="C360">
        <v>4</v>
      </c>
      <c r="D360">
        <v>105</v>
      </c>
      <c r="E360">
        <v>63</v>
      </c>
      <c r="F360">
        <v>2215</v>
      </c>
      <c r="G360">
        <v>14.9</v>
      </c>
      <c r="H360">
        <v>81</v>
      </c>
      <c r="I360" t="s">
        <v>17</v>
      </c>
    </row>
    <row r="361" spans="1:9" x14ac:dyDescent="0.3">
      <c r="A361" t="s">
        <v>644</v>
      </c>
      <c r="B361">
        <v>34.4</v>
      </c>
      <c r="C361">
        <v>4</v>
      </c>
      <c r="D361">
        <v>98</v>
      </c>
      <c r="E361">
        <v>65</v>
      </c>
      <c r="F361">
        <v>2045</v>
      </c>
      <c r="G361">
        <v>16.2</v>
      </c>
      <c r="H361">
        <v>81</v>
      </c>
      <c r="I361" t="s">
        <v>17</v>
      </c>
    </row>
    <row r="362" spans="1:9" x14ac:dyDescent="0.3">
      <c r="A362" t="s">
        <v>646</v>
      </c>
      <c r="B362">
        <v>29.9</v>
      </c>
      <c r="C362">
        <v>4</v>
      </c>
      <c r="D362">
        <v>98</v>
      </c>
      <c r="E362">
        <v>65</v>
      </c>
      <c r="F362">
        <v>2380</v>
      </c>
      <c r="G362">
        <v>20.7</v>
      </c>
      <c r="H362">
        <v>81</v>
      </c>
      <c r="I362" t="s">
        <v>17</v>
      </c>
    </row>
    <row r="363" spans="1:9" x14ac:dyDescent="0.3">
      <c r="A363" t="s">
        <v>648</v>
      </c>
      <c r="B363">
        <v>33</v>
      </c>
      <c r="C363">
        <v>4</v>
      </c>
      <c r="D363">
        <v>105</v>
      </c>
      <c r="E363">
        <v>74</v>
      </c>
      <c r="F363">
        <v>2190</v>
      </c>
      <c r="G363">
        <v>14.2</v>
      </c>
      <c r="H363">
        <v>81</v>
      </c>
      <c r="I363" t="s">
        <v>38</v>
      </c>
    </row>
    <row r="364" spans="1:9" x14ac:dyDescent="0.3">
      <c r="A364" t="s">
        <v>650</v>
      </c>
      <c r="B364">
        <v>34.5</v>
      </c>
      <c r="C364">
        <v>4</v>
      </c>
      <c r="D364">
        <v>100</v>
      </c>
      <c r="E364">
        <v>0</v>
      </c>
      <c r="F364">
        <v>2320</v>
      </c>
      <c r="G364">
        <v>15.8</v>
      </c>
      <c r="H364">
        <v>81</v>
      </c>
      <c r="I364" t="s">
        <v>38</v>
      </c>
    </row>
    <row r="365" spans="1:9" x14ac:dyDescent="0.3">
      <c r="A365" t="s">
        <v>652</v>
      </c>
      <c r="B365">
        <v>33.700000000000003</v>
      </c>
      <c r="C365">
        <v>4</v>
      </c>
      <c r="D365">
        <v>107</v>
      </c>
      <c r="E365">
        <v>75</v>
      </c>
      <c r="F365">
        <v>2210</v>
      </c>
      <c r="G365">
        <v>14.4</v>
      </c>
      <c r="H365">
        <v>81</v>
      </c>
      <c r="I365" t="s">
        <v>59</v>
      </c>
    </row>
    <row r="366" spans="1:9" x14ac:dyDescent="0.3">
      <c r="A366" t="s">
        <v>92</v>
      </c>
      <c r="B366">
        <v>32.4</v>
      </c>
      <c r="C366">
        <v>4</v>
      </c>
      <c r="D366">
        <v>108</v>
      </c>
      <c r="E366">
        <v>75</v>
      </c>
      <c r="F366">
        <v>2350</v>
      </c>
      <c r="G366">
        <v>16.8</v>
      </c>
      <c r="H366">
        <v>81</v>
      </c>
      <c r="I366" t="s">
        <v>59</v>
      </c>
    </row>
    <row r="367" spans="1:9" x14ac:dyDescent="0.3">
      <c r="A367" t="s">
        <v>655</v>
      </c>
      <c r="B367">
        <v>32.9</v>
      </c>
      <c r="C367">
        <v>4</v>
      </c>
      <c r="D367">
        <v>119</v>
      </c>
      <c r="E367">
        <v>100</v>
      </c>
      <c r="F367">
        <v>2615</v>
      </c>
      <c r="G367">
        <v>14.8</v>
      </c>
      <c r="H367">
        <v>81</v>
      </c>
      <c r="I367" t="s">
        <v>59</v>
      </c>
    </row>
    <row r="368" spans="1:9" x14ac:dyDescent="0.3">
      <c r="A368" t="s">
        <v>589</v>
      </c>
      <c r="B368">
        <v>31.6</v>
      </c>
      <c r="C368">
        <v>4</v>
      </c>
      <c r="D368">
        <v>120</v>
      </c>
      <c r="E368">
        <v>74</v>
      </c>
      <c r="F368">
        <v>2635</v>
      </c>
      <c r="G368">
        <v>18.3</v>
      </c>
      <c r="H368">
        <v>81</v>
      </c>
      <c r="I368" t="s">
        <v>59</v>
      </c>
    </row>
    <row r="369" spans="1:9" x14ac:dyDescent="0.3">
      <c r="A369" t="s">
        <v>658</v>
      </c>
      <c r="B369">
        <v>28.1</v>
      </c>
      <c r="C369">
        <v>4</v>
      </c>
      <c r="D369">
        <v>141</v>
      </c>
      <c r="E369">
        <v>80</v>
      </c>
      <c r="F369">
        <v>3230</v>
      </c>
      <c r="G369">
        <v>20.399999999999999</v>
      </c>
      <c r="H369">
        <v>81</v>
      </c>
      <c r="I369" t="s">
        <v>38</v>
      </c>
    </row>
    <row r="370" spans="1:9" x14ac:dyDescent="0.3">
      <c r="A370" t="s">
        <v>660</v>
      </c>
      <c r="B370">
        <v>0</v>
      </c>
      <c r="C370">
        <v>4</v>
      </c>
      <c r="D370">
        <v>121</v>
      </c>
      <c r="E370">
        <v>110</v>
      </c>
      <c r="F370">
        <v>2800</v>
      </c>
      <c r="G370">
        <v>15.4</v>
      </c>
      <c r="H370">
        <v>81</v>
      </c>
      <c r="I370" t="s">
        <v>38</v>
      </c>
    </row>
    <row r="371" spans="1:9" x14ac:dyDescent="0.3">
      <c r="A371" t="s">
        <v>662</v>
      </c>
      <c r="B371">
        <v>30.7</v>
      </c>
      <c r="C371">
        <v>6</v>
      </c>
      <c r="D371">
        <v>145</v>
      </c>
      <c r="E371">
        <v>76</v>
      </c>
      <c r="F371">
        <v>3160</v>
      </c>
      <c r="G371">
        <v>19.600000000000001</v>
      </c>
      <c r="H371">
        <v>81</v>
      </c>
      <c r="I371" t="s">
        <v>38</v>
      </c>
    </row>
    <row r="372" spans="1:9" x14ac:dyDescent="0.3">
      <c r="A372" t="s">
        <v>664</v>
      </c>
      <c r="B372">
        <v>25.4</v>
      </c>
      <c r="C372">
        <v>6</v>
      </c>
      <c r="D372">
        <v>168</v>
      </c>
      <c r="E372">
        <v>116</v>
      </c>
      <c r="F372">
        <v>2900</v>
      </c>
      <c r="G372">
        <v>12.6</v>
      </c>
      <c r="H372">
        <v>81</v>
      </c>
      <c r="I372" t="s">
        <v>59</v>
      </c>
    </row>
    <row r="373" spans="1:9" x14ac:dyDescent="0.3">
      <c r="A373" t="s">
        <v>666</v>
      </c>
      <c r="B373">
        <v>24.2</v>
      </c>
      <c r="C373">
        <v>6</v>
      </c>
      <c r="D373">
        <v>146</v>
      </c>
      <c r="E373">
        <v>120</v>
      </c>
      <c r="F373">
        <v>2930</v>
      </c>
      <c r="G373">
        <v>13.8</v>
      </c>
      <c r="H373">
        <v>81</v>
      </c>
      <c r="I373" t="s">
        <v>59</v>
      </c>
    </row>
    <row r="374" spans="1:9" x14ac:dyDescent="0.3">
      <c r="A374" t="s">
        <v>318</v>
      </c>
      <c r="B374">
        <v>22.4</v>
      </c>
      <c r="C374">
        <v>6</v>
      </c>
      <c r="D374">
        <v>231</v>
      </c>
      <c r="E374">
        <v>110</v>
      </c>
      <c r="F374">
        <v>3415</v>
      </c>
      <c r="G374">
        <v>15.8</v>
      </c>
      <c r="H374">
        <v>81</v>
      </c>
      <c r="I374" t="s">
        <v>17</v>
      </c>
    </row>
    <row r="375" spans="1:9" x14ac:dyDescent="0.3">
      <c r="A375" t="s">
        <v>669</v>
      </c>
      <c r="B375">
        <v>26.6</v>
      </c>
      <c r="C375">
        <v>8</v>
      </c>
      <c r="D375">
        <v>350</v>
      </c>
      <c r="E375">
        <v>105</v>
      </c>
      <c r="F375">
        <v>3725</v>
      </c>
      <c r="G375">
        <v>19</v>
      </c>
      <c r="H375">
        <v>81</v>
      </c>
      <c r="I375" t="s">
        <v>17</v>
      </c>
    </row>
    <row r="376" spans="1:9" x14ac:dyDescent="0.3">
      <c r="A376" t="s">
        <v>671</v>
      </c>
      <c r="B376">
        <v>20.2</v>
      </c>
      <c r="C376">
        <v>6</v>
      </c>
      <c r="D376">
        <v>200</v>
      </c>
      <c r="E376">
        <v>88</v>
      </c>
      <c r="F376">
        <v>3060</v>
      </c>
      <c r="G376">
        <v>17.100000000000001</v>
      </c>
      <c r="H376">
        <v>81</v>
      </c>
      <c r="I376" t="s">
        <v>17</v>
      </c>
    </row>
    <row r="377" spans="1:9" x14ac:dyDescent="0.3">
      <c r="A377" t="s">
        <v>673</v>
      </c>
      <c r="B377">
        <v>17.600000000000001</v>
      </c>
      <c r="C377">
        <v>6</v>
      </c>
      <c r="D377">
        <v>225</v>
      </c>
      <c r="E377">
        <v>85</v>
      </c>
      <c r="F377">
        <v>3465</v>
      </c>
      <c r="G377">
        <v>16.600000000000001</v>
      </c>
      <c r="H377">
        <v>81</v>
      </c>
      <c r="I377" t="s">
        <v>17</v>
      </c>
    </row>
    <row r="378" spans="1:9" x14ac:dyDescent="0.3">
      <c r="A378" t="s">
        <v>675</v>
      </c>
      <c r="B378">
        <v>28</v>
      </c>
      <c r="C378">
        <v>4</v>
      </c>
      <c r="D378">
        <v>112</v>
      </c>
      <c r="E378">
        <v>88</v>
      </c>
      <c r="F378">
        <v>2605</v>
      </c>
      <c r="G378">
        <v>19.600000000000001</v>
      </c>
      <c r="H378">
        <v>82</v>
      </c>
      <c r="I378" t="s">
        <v>17</v>
      </c>
    </row>
    <row r="379" spans="1:9" x14ac:dyDescent="0.3">
      <c r="A379" t="s">
        <v>677</v>
      </c>
      <c r="B379">
        <v>27</v>
      </c>
      <c r="C379">
        <v>4</v>
      </c>
      <c r="D379">
        <v>112</v>
      </c>
      <c r="E379">
        <v>88</v>
      </c>
      <c r="F379">
        <v>2640</v>
      </c>
      <c r="G379">
        <v>18.600000000000001</v>
      </c>
      <c r="H379">
        <v>82</v>
      </c>
      <c r="I379" t="s">
        <v>17</v>
      </c>
    </row>
    <row r="380" spans="1:9" x14ac:dyDescent="0.3">
      <c r="A380" t="s">
        <v>679</v>
      </c>
      <c r="B380">
        <v>34</v>
      </c>
      <c r="C380">
        <v>4</v>
      </c>
      <c r="D380">
        <v>112</v>
      </c>
      <c r="E380">
        <v>88</v>
      </c>
      <c r="F380">
        <v>2395</v>
      </c>
      <c r="G380">
        <v>18</v>
      </c>
      <c r="H380">
        <v>82</v>
      </c>
      <c r="I380" t="s">
        <v>17</v>
      </c>
    </row>
    <row r="381" spans="1:9" x14ac:dyDescent="0.3">
      <c r="A381" t="s">
        <v>681</v>
      </c>
      <c r="B381">
        <v>31</v>
      </c>
      <c r="C381">
        <v>4</v>
      </c>
      <c r="D381">
        <v>112</v>
      </c>
      <c r="E381">
        <v>85</v>
      </c>
      <c r="F381">
        <v>2575</v>
      </c>
      <c r="G381">
        <v>16.2</v>
      </c>
      <c r="H381">
        <v>82</v>
      </c>
      <c r="I381" t="s">
        <v>17</v>
      </c>
    </row>
    <row r="382" spans="1:9" x14ac:dyDescent="0.3">
      <c r="A382" t="s">
        <v>683</v>
      </c>
      <c r="B382">
        <v>29</v>
      </c>
      <c r="C382">
        <v>4</v>
      </c>
      <c r="D382">
        <v>135</v>
      </c>
      <c r="E382">
        <v>84</v>
      </c>
      <c r="F382">
        <v>2525</v>
      </c>
      <c r="G382">
        <v>16</v>
      </c>
      <c r="H382">
        <v>82</v>
      </c>
      <c r="I382" t="s">
        <v>17</v>
      </c>
    </row>
    <row r="383" spans="1:9" x14ac:dyDescent="0.3">
      <c r="A383" t="s">
        <v>573</v>
      </c>
      <c r="B383">
        <v>27</v>
      </c>
      <c r="C383">
        <v>4</v>
      </c>
      <c r="D383">
        <v>151</v>
      </c>
      <c r="E383">
        <v>90</v>
      </c>
      <c r="F383">
        <v>2735</v>
      </c>
      <c r="G383">
        <v>18</v>
      </c>
      <c r="H383">
        <v>82</v>
      </c>
      <c r="I383" t="s">
        <v>17</v>
      </c>
    </row>
    <row r="384" spans="1:9" x14ac:dyDescent="0.3">
      <c r="A384" t="s">
        <v>686</v>
      </c>
      <c r="B384">
        <v>24</v>
      </c>
      <c r="C384">
        <v>4</v>
      </c>
      <c r="D384">
        <v>140</v>
      </c>
      <c r="E384">
        <v>92</v>
      </c>
      <c r="F384">
        <v>2865</v>
      </c>
      <c r="G384">
        <v>16.399999999999999</v>
      </c>
      <c r="H384">
        <v>82</v>
      </c>
      <c r="I384" t="s">
        <v>17</v>
      </c>
    </row>
    <row r="385" spans="1:9" x14ac:dyDescent="0.3">
      <c r="A385" t="s">
        <v>688</v>
      </c>
      <c r="B385">
        <v>23</v>
      </c>
      <c r="C385">
        <v>4</v>
      </c>
      <c r="D385">
        <v>151</v>
      </c>
      <c r="E385">
        <v>0</v>
      </c>
      <c r="F385">
        <v>3035</v>
      </c>
      <c r="G385">
        <v>20.5</v>
      </c>
      <c r="H385">
        <v>82</v>
      </c>
      <c r="I385" t="s">
        <v>17</v>
      </c>
    </row>
    <row r="386" spans="1:9" x14ac:dyDescent="0.3">
      <c r="A386" t="s">
        <v>690</v>
      </c>
      <c r="B386">
        <v>36</v>
      </c>
      <c r="C386">
        <v>4</v>
      </c>
      <c r="D386">
        <v>105</v>
      </c>
      <c r="E386">
        <v>74</v>
      </c>
      <c r="F386">
        <v>1980</v>
      </c>
      <c r="G386">
        <v>15.3</v>
      </c>
      <c r="H386">
        <v>82</v>
      </c>
      <c r="I386" t="s">
        <v>38</v>
      </c>
    </row>
    <row r="387" spans="1:9" x14ac:dyDescent="0.3">
      <c r="A387" t="s">
        <v>692</v>
      </c>
      <c r="B387">
        <v>37</v>
      </c>
      <c r="C387">
        <v>4</v>
      </c>
      <c r="D387">
        <v>91</v>
      </c>
      <c r="E387">
        <v>68</v>
      </c>
      <c r="F387">
        <v>2025</v>
      </c>
      <c r="G387">
        <v>18.2</v>
      </c>
      <c r="H387">
        <v>82</v>
      </c>
      <c r="I387" t="s">
        <v>59</v>
      </c>
    </row>
    <row r="388" spans="1:9" x14ac:dyDescent="0.3">
      <c r="A388" t="s">
        <v>694</v>
      </c>
      <c r="B388">
        <v>31</v>
      </c>
      <c r="C388">
        <v>4</v>
      </c>
      <c r="D388">
        <v>91</v>
      </c>
      <c r="E388">
        <v>68</v>
      </c>
      <c r="F388">
        <v>1970</v>
      </c>
      <c r="G388">
        <v>17.600000000000001</v>
      </c>
      <c r="H388">
        <v>82</v>
      </c>
      <c r="I388" t="s">
        <v>59</v>
      </c>
    </row>
    <row r="389" spans="1:9" x14ac:dyDescent="0.3">
      <c r="A389" t="s">
        <v>696</v>
      </c>
      <c r="B389">
        <v>38</v>
      </c>
      <c r="C389">
        <v>4</v>
      </c>
      <c r="D389">
        <v>105</v>
      </c>
      <c r="E389">
        <v>63</v>
      </c>
      <c r="F389">
        <v>2125</v>
      </c>
      <c r="G389">
        <v>14.7</v>
      </c>
      <c r="H389">
        <v>82</v>
      </c>
      <c r="I389" t="s">
        <v>17</v>
      </c>
    </row>
    <row r="390" spans="1:9" x14ac:dyDescent="0.3">
      <c r="A390" t="s">
        <v>698</v>
      </c>
      <c r="B390">
        <v>36</v>
      </c>
      <c r="C390">
        <v>4</v>
      </c>
      <c r="D390">
        <v>98</v>
      </c>
      <c r="E390">
        <v>70</v>
      </c>
      <c r="F390">
        <v>2125</v>
      </c>
      <c r="G390">
        <v>17.3</v>
      </c>
      <c r="H390">
        <v>82</v>
      </c>
      <c r="I390" t="s">
        <v>17</v>
      </c>
    </row>
    <row r="391" spans="1:9" x14ac:dyDescent="0.3">
      <c r="A391" t="s">
        <v>700</v>
      </c>
      <c r="B391">
        <v>36</v>
      </c>
      <c r="C391">
        <v>4</v>
      </c>
      <c r="D391">
        <v>120</v>
      </c>
      <c r="E391">
        <v>88</v>
      </c>
      <c r="F391">
        <v>2160</v>
      </c>
      <c r="G391">
        <v>14.5</v>
      </c>
      <c r="H391">
        <v>82</v>
      </c>
      <c r="I391" t="s">
        <v>59</v>
      </c>
    </row>
    <row r="392" spans="1:9" x14ac:dyDescent="0.3">
      <c r="A392" t="s">
        <v>620</v>
      </c>
      <c r="B392">
        <v>36</v>
      </c>
      <c r="C392">
        <v>4</v>
      </c>
      <c r="D392">
        <v>107</v>
      </c>
      <c r="E392">
        <v>75</v>
      </c>
      <c r="F392">
        <v>2205</v>
      </c>
      <c r="G392">
        <v>14.5</v>
      </c>
      <c r="H392">
        <v>82</v>
      </c>
      <c r="I392" t="s">
        <v>59</v>
      </c>
    </row>
    <row r="393" spans="1:9" x14ac:dyDescent="0.3">
      <c r="A393" t="s">
        <v>92</v>
      </c>
      <c r="B393">
        <v>34</v>
      </c>
      <c r="C393">
        <v>4</v>
      </c>
      <c r="D393">
        <v>108</v>
      </c>
      <c r="E393">
        <v>70</v>
      </c>
      <c r="F393">
        <v>2245</v>
      </c>
      <c r="G393">
        <v>16.899999999999999</v>
      </c>
      <c r="H393">
        <v>82</v>
      </c>
      <c r="I393" t="s">
        <v>59</v>
      </c>
    </row>
    <row r="394" spans="1:9" x14ac:dyDescent="0.3">
      <c r="A394" t="s">
        <v>300</v>
      </c>
      <c r="B394">
        <v>38</v>
      </c>
      <c r="C394">
        <v>4</v>
      </c>
      <c r="D394">
        <v>91</v>
      </c>
      <c r="E394">
        <v>67</v>
      </c>
      <c r="F394">
        <v>1965</v>
      </c>
      <c r="G394">
        <v>15</v>
      </c>
      <c r="H394">
        <v>82</v>
      </c>
      <c r="I394" t="s">
        <v>59</v>
      </c>
    </row>
    <row r="395" spans="1:9" x14ac:dyDescent="0.3">
      <c r="A395" t="s">
        <v>705</v>
      </c>
      <c r="B395">
        <v>32</v>
      </c>
      <c r="C395">
        <v>4</v>
      </c>
      <c r="D395">
        <v>91</v>
      </c>
      <c r="E395">
        <v>67</v>
      </c>
      <c r="F395">
        <v>1965</v>
      </c>
      <c r="G395">
        <v>15.7</v>
      </c>
      <c r="H395">
        <v>82</v>
      </c>
      <c r="I395" t="s">
        <v>59</v>
      </c>
    </row>
    <row r="396" spans="1:9" x14ac:dyDescent="0.3">
      <c r="A396" t="s">
        <v>707</v>
      </c>
      <c r="B396">
        <v>38</v>
      </c>
      <c r="C396">
        <v>4</v>
      </c>
      <c r="D396">
        <v>91</v>
      </c>
      <c r="E396">
        <v>67</v>
      </c>
      <c r="F396">
        <v>1995</v>
      </c>
      <c r="G396">
        <v>16.2</v>
      </c>
      <c r="H396">
        <v>82</v>
      </c>
      <c r="I396" t="s">
        <v>59</v>
      </c>
    </row>
    <row r="397" spans="1:9" x14ac:dyDescent="0.3">
      <c r="A397" t="s">
        <v>709</v>
      </c>
      <c r="B397">
        <v>25</v>
      </c>
      <c r="C397">
        <v>6</v>
      </c>
      <c r="D397">
        <v>181</v>
      </c>
      <c r="E397">
        <v>110</v>
      </c>
      <c r="F397">
        <v>2945</v>
      </c>
      <c r="G397">
        <v>16.399999999999999</v>
      </c>
      <c r="H397">
        <v>82</v>
      </c>
      <c r="I397" t="s">
        <v>17</v>
      </c>
    </row>
    <row r="398" spans="1:9" x14ac:dyDescent="0.3">
      <c r="A398" t="s">
        <v>711</v>
      </c>
      <c r="B398">
        <v>38</v>
      </c>
      <c r="C398">
        <v>6</v>
      </c>
      <c r="D398">
        <v>262</v>
      </c>
      <c r="E398">
        <v>85</v>
      </c>
      <c r="F398">
        <v>3015</v>
      </c>
      <c r="G398">
        <v>17</v>
      </c>
      <c r="H398">
        <v>82</v>
      </c>
      <c r="I398" t="s">
        <v>17</v>
      </c>
    </row>
    <row r="399" spans="1:9" x14ac:dyDescent="0.3">
      <c r="A399" t="s">
        <v>713</v>
      </c>
      <c r="B399">
        <v>26</v>
      </c>
      <c r="C399">
        <v>4</v>
      </c>
      <c r="D399">
        <v>156</v>
      </c>
      <c r="E399">
        <v>92</v>
      </c>
      <c r="F399">
        <v>2585</v>
      </c>
      <c r="G399">
        <v>14.5</v>
      </c>
      <c r="H399">
        <v>82</v>
      </c>
      <c r="I399" t="s">
        <v>17</v>
      </c>
    </row>
    <row r="400" spans="1:9" x14ac:dyDescent="0.3">
      <c r="A400" t="s">
        <v>715</v>
      </c>
      <c r="B400">
        <v>22</v>
      </c>
      <c r="C400">
        <v>6</v>
      </c>
      <c r="D400">
        <v>232</v>
      </c>
      <c r="E400">
        <v>112</v>
      </c>
      <c r="F400">
        <v>2835</v>
      </c>
      <c r="G400">
        <v>14.7</v>
      </c>
      <c r="H400">
        <v>82</v>
      </c>
      <c r="I400" t="s">
        <v>17</v>
      </c>
    </row>
    <row r="401" spans="1:9" x14ac:dyDescent="0.3">
      <c r="A401" t="s">
        <v>717</v>
      </c>
      <c r="B401">
        <v>32</v>
      </c>
      <c r="C401">
        <v>4</v>
      </c>
      <c r="D401">
        <v>144</v>
      </c>
      <c r="E401">
        <v>96</v>
      </c>
      <c r="F401">
        <v>2665</v>
      </c>
      <c r="G401">
        <v>13.9</v>
      </c>
      <c r="H401">
        <v>82</v>
      </c>
      <c r="I401" t="s">
        <v>59</v>
      </c>
    </row>
    <row r="402" spans="1:9" x14ac:dyDescent="0.3">
      <c r="A402" t="s">
        <v>719</v>
      </c>
      <c r="B402">
        <v>36</v>
      </c>
      <c r="C402">
        <v>4</v>
      </c>
      <c r="D402">
        <v>135</v>
      </c>
      <c r="E402">
        <v>84</v>
      </c>
      <c r="F402">
        <v>2370</v>
      </c>
      <c r="G402">
        <v>13</v>
      </c>
      <c r="H402">
        <v>82</v>
      </c>
      <c r="I402" t="s">
        <v>17</v>
      </c>
    </row>
    <row r="403" spans="1:9" x14ac:dyDescent="0.3">
      <c r="A403" t="s">
        <v>721</v>
      </c>
      <c r="B403">
        <v>27</v>
      </c>
      <c r="C403">
        <v>4</v>
      </c>
      <c r="D403">
        <v>151</v>
      </c>
      <c r="E403">
        <v>90</v>
      </c>
      <c r="F403">
        <v>2950</v>
      </c>
      <c r="G403">
        <v>17.3</v>
      </c>
      <c r="H403">
        <v>82</v>
      </c>
      <c r="I403" t="s">
        <v>17</v>
      </c>
    </row>
    <row r="404" spans="1:9" x14ac:dyDescent="0.3">
      <c r="A404" t="s">
        <v>723</v>
      </c>
      <c r="B404">
        <v>27</v>
      </c>
      <c r="C404">
        <v>4</v>
      </c>
      <c r="D404">
        <v>140</v>
      </c>
      <c r="E404">
        <v>86</v>
      </c>
      <c r="F404">
        <v>2790</v>
      </c>
      <c r="G404">
        <v>15.6</v>
      </c>
      <c r="H404">
        <v>82</v>
      </c>
      <c r="I404" t="s">
        <v>17</v>
      </c>
    </row>
    <row r="405" spans="1:9" x14ac:dyDescent="0.3">
      <c r="A405" t="s">
        <v>725</v>
      </c>
      <c r="B405">
        <v>44</v>
      </c>
      <c r="C405">
        <v>4</v>
      </c>
      <c r="D405">
        <v>97</v>
      </c>
      <c r="E405">
        <v>52</v>
      </c>
      <c r="F405">
        <v>2130</v>
      </c>
      <c r="G405">
        <v>24.6</v>
      </c>
      <c r="H405">
        <v>82</v>
      </c>
      <c r="I405" t="s">
        <v>38</v>
      </c>
    </row>
    <row r="406" spans="1:9" x14ac:dyDescent="0.3">
      <c r="A406" t="s">
        <v>727</v>
      </c>
      <c r="B406">
        <v>32</v>
      </c>
      <c r="C406">
        <v>4</v>
      </c>
      <c r="D406">
        <v>135</v>
      </c>
      <c r="E406">
        <v>84</v>
      </c>
      <c r="F406">
        <v>2295</v>
      </c>
      <c r="G406">
        <v>11.6</v>
      </c>
      <c r="H406">
        <v>82</v>
      </c>
      <c r="I406" t="s">
        <v>17</v>
      </c>
    </row>
    <row r="407" spans="1:9" x14ac:dyDescent="0.3">
      <c r="A407" t="s">
        <v>729</v>
      </c>
      <c r="B407">
        <v>28</v>
      </c>
      <c r="C407">
        <v>4</v>
      </c>
      <c r="D407">
        <v>120</v>
      </c>
      <c r="E407">
        <v>79</v>
      </c>
      <c r="F407">
        <v>2625</v>
      </c>
      <c r="G407">
        <v>18.600000000000001</v>
      </c>
      <c r="H407">
        <v>82</v>
      </c>
      <c r="I407" t="s">
        <v>17</v>
      </c>
    </row>
    <row r="408" spans="1:9" x14ac:dyDescent="0.3">
      <c r="A408" t="s">
        <v>731</v>
      </c>
      <c r="B408">
        <v>31</v>
      </c>
      <c r="C408">
        <v>4</v>
      </c>
      <c r="D408">
        <v>119</v>
      </c>
      <c r="E408">
        <v>82</v>
      </c>
      <c r="F408">
        <v>2720</v>
      </c>
      <c r="G408">
        <v>19.399999999999999</v>
      </c>
      <c r="H408">
        <v>82</v>
      </c>
      <c r="I408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99595-CA67-4001-BE27-F140B58204DF}">
  <dimension ref="A1:S27"/>
  <sheetViews>
    <sheetView workbookViewId="0">
      <selection activeCell="F26" sqref="F26"/>
    </sheetView>
  </sheetViews>
  <sheetFormatPr defaultRowHeight="14.4" x14ac:dyDescent="0.3"/>
  <cols>
    <col min="1" max="1" width="9.33203125" bestFit="1" customWidth="1"/>
    <col min="2" max="2" width="10.44140625" bestFit="1" customWidth="1"/>
    <col min="6" max="6" width="28.33203125" bestFit="1" customWidth="1"/>
    <col min="7" max="7" width="42.6640625" bestFit="1" customWidth="1"/>
    <col min="15" max="15" width="14.44140625" bestFit="1" customWidth="1"/>
  </cols>
  <sheetData>
    <row r="1" spans="1:19" x14ac:dyDescent="0.3">
      <c r="A1" t="s">
        <v>746</v>
      </c>
      <c r="B1" t="s">
        <v>747</v>
      </c>
      <c r="C1" t="s">
        <v>748</v>
      </c>
      <c r="D1" t="s">
        <v>749</v>
      </c>
      <c r="E1" t="s">
        <v>750</v>
      </c>
      <c r="F1" t="str">
        <f>CONCATENATE(A1," ", B1," ",C1," ",D1," ",E1)</f>
        <v>My Name is Anthony Gonzales</v>
      </c>
      <c r="G1" t="str">
        <f ca="1">_xlfn.FORMULATEXT(F1)</f>
        <v>=CONCATENATE(A1," ", B1," ",C1," ",D1," ",E1)</v>
      </c>
      <c r="I1" t="s">
        <v>751</v>
      </c>
      <c r="N1" t="s">
        <v>752</v>
      </c>
    </row>
    <row r="2" spans="1:19" x14ac:dyDescent="0.3">
      <c r="F2">
        <f>LEN(F1)</f>
        <v>27</v>
      </c>
      <c r="G2" t="str">
        <f ca="1">_xlfn.FORMULATEXT(F2)</f>
        <v>=LEN(F1)</v>
      </c>
      <c r="I2" s="2" t="s">
        <v>753</v>
      </c>
      <c r="J2" s="2" t="s">
        <v>754</v>
      </c>
      <c r="K2" s="2" t="s">
        <v>755</v>
      </c>
      <c r="L2" s="2" t="s">
        <v>756</v>
      </c>
      <c r="N2" s="2" t="s">
        <v>753</v>
      </c>
      <c r="O2" s="2" t="s">
        <v>747</v>
      </c>
      <c r="P2" s="2" t="s">
        <v>757</v>
      </c>
      <c r="Q2" s="2" t="s">
        <v>758</v>
      </c>
      <c r="R2" s="2" t="s">
        <v>759</v>
      </c>
    </row>
    <row r="3" spans="1:19" x14ac:dyDescent="0.3">
      <c r="H3">
        <f>RANK(K3, K$3:K$12,1)</f>
        <v>1</v>
      </c>
      <c r="I3" s="2">
        <v>1</v>
      </c>
      <c r="J3" s="2">
        <f ca="1">RANDBETWEEN(1000, 2000)</f>
        <v>1800</v>
      </c>
      <c r="K3" s="2">
        <v>1</v>
      </c>
      <c r="L3" s="2">
        <v>2000</v>
      </c>
      <c r="N3" s="2">
        <f>I3</f>
        <v>1</v>
      </c>
      <c r="O3" s="2" t="s">
        <v>760</v>
      </c>
      <c r="P3" s="2" t="s">
        <v>761</v>
      </c>
      <c r="Q3" s="2">
        <v>33</v>
      </c>
      <c r="R3" s="2" t="s">
        <v>762</v>
      </c>
    </row>
    <row r="4" spans="1:19" x14ac:dyDescent="0.3">
      <c r="A4" s="1">
        <v>45323</v>
      </c>
      <c r="B4" s="1">
        <v>45352</v>
      </c>
      <c r="F4">
        <f>_xlfn.DAYS(B4,A4)</f>
        <v>29</v>
      </c>
      <c r="G4" t="str">
        <f ca="1">_xlfn.FORMULATEXT(F4)</f>
        <v>=DAYS(B4,A4)</v>
      </c>
      <c r="H4">
        <f t="shared" ref="H4:H12" si="0">RANK(K4, K$3:K$12,1)</f>
        <v>3</v>
      </c>
      <c r="I4" s="2">
        <v>2</v>
      </c>
      <c r="J4" s="2">
        <f t="shared" ref="J4:J12" ca="1" si="1">RANDBETWEEN(1000, 2000)</f>
        <v>1424</v>
      </c>
      <c r="K4" s="2">
        <v>2</v>
      </c>
      <c r="L4" s="2">
        <v>233</v>
      </c>
      <c r="N4" s="2">
        <f t="shared" ref="N4:N12" si="2">I4</f>
        <v>2</v>
      </c>
      <c r="O4" s="2" t="s">
        <v>763</v>
      </c>
      <c r="P4" s="2" t="s">
        <v>761</v>
      </c>
      <c r="Q4" s="2">
        <v>34</v>
      </c>
      <c r="R4" s="2" t="s">
        <v>764</v>
      </c>
    </row>
    <row r="5" spans="1:19" x14ac:dyDescent="0.3">
      <c r="A5" s="1">
        <f>A4+60</f>
        <v>45383</v>
      </c>
      <c r="B5" s="1">
        <f>B4+120</f>
        <v>45472</v>
      </c>
      <c r="F5">
        <f>NETWORKDAYS(A5,B5)</f>
        <v>65</v>
      </c>
      <c r="G5" t="str">
        <f t="shared" ref="G5:G6" ca="1" si="3">_xlfn.FORMULATEXT(F5)</f>
        <v>=NETWORKDAYS(A5,B5)</v>
      </c>
      <c r="H5">
        <f t="shared" si="0"/>
        <v>6</v>
      </c>
      <c r="I5" s="2">
        <v>3</v>
      </c>
      <c r="J5" s="2">
        <f t="shared" ca="1" si="1"/>
        <v>1883</v>
      </c>
      <c r="K5" s="2">
        <v>3</v>
      </c>
      <c r="L5" s="2">
        <v>2450</v>
      </c>
      <c r="N5" s="2">
        <f t="shared" si="2"/>
        <v>3</v>
      </c>
      <c r="O5" s="2" t="s">
        <v>765</v>
      </c>
      <c r="P5" s="2" t="s">
        <v>761</v>
      </c>
      <c r="Q5" s="2">
        <v>42</v>
      </c>
      <c r="R5" s="2" t="s">
        <v>766</v>
      </c>
    </row>
    <row r="6" spans="1:19" x14ac:dyDescent="0.3">
      <c r="F6">
        <f>MONTH(B5)</f>
        <v>6</v>
      </c>
      <c r="G6" t="str">
        <f t="shared" ca="1" si="3"/>
        <v>=MONTH(B5)</v>
      </c>
      <c r="H6">
        <f t="shared" si="0"/>
        <v>9</v>
      </c>
      <c r="I6" s="2">
        <v>4</v>
      </c>
      <c r="J6" s="2">
        <f t="shared" ca="1" si="1"/>
        <v>1635</v>
      </c>
      <c r="K6" s="2">
        <v>4</v>
      </c>
      <c r="L6" s="2">
        <v>5442</v>
      </c>
      <c r="N6" s="2">
        <f t="shared" si="2"/>
        <v>4</v>
      </c>
      <c r="O6" s="2" t="s">
        <v>767</v>
      </c>
      <c r="P6" s="2" t="s">
        <v>761</v>
      </c>
      <c r="Q6" s="2">
        <v>65</v>
      </c>
      <c r="R6" s="2" t="s">
        <v>768</v>
      </c>
    </row>
    <row r="7" spans="1:19" x14ac:dyDescent="0.3">
      <c r="A7">
        <v>100</v>
      </c>
      <c r="C7">
        <v>100</v>
      </c>
      <c r="D7" t="s">
        <v>769</v>
      </c>
      <c r="H7">
        <f t="shared" si="0"/>
        <v>9</v>
      </c>
      <c r="I7" s="2">
        <v>5</v>
      </c>
      <c r="J7" s="2">
        <f t="shared" ca="1" si="1"/>
        <v>1990</v>
      </c>
      <c r="K7" s="2">
        <v>4</v>
      </c>
      <c r="L7" s="2">
        <v>4590</v>
      </c>
      <c r="N7" s="2">
        <f t="shared" si="2"/>
        <v>5</v>
      </c>
      <c r="O7" s="2" t="s">
        <v>770</v>
      </c>
      <c r="P7" s="2" t="s">
        <v>761</v>
      </c>
      <c r="Q7" s="2">
        <v>24</v>
      </c>
      <c r="R7" s="2" t="s">
        <v>771</v>
      </c>
    </row>
    <row r="8" spans="1:19" x14ac:dyDescent="0.3">
      <c r="A8">
        <v>200</v>
      </c>
      <c r="C8">
        <v>200</v>
      </c>
      <c r="D8" t="s">
        <v>761</v>
      </c>
      <c r="H8">
        <f t="shared" si="0"/>
        <v>6</v>
      </c>
      <c r="I8" s="2">
        <v>6</v>
      </c>
      <c r="J8" s="2">
        <f t="shared" ca="1" si="1"/>
        <v>1086</v>
      </c>
      <c r="K8" s="2">
        <v>3</v>
      </c>
      <c r="L8" s="2">
        <v>5600</v>
      </c>
      <c r="N8" s="2">
        <f t="shared" si="2"/>
        <v>6</v>
      </c>
      <c r="O8" s="2" t="s">
        <v>772</v>
      </c>
      <c r="P8" s="2" t="s">
        <v>761</v>
      </c>
      <c r="Q8" s="2">
        <v>22</v>
      </c>
      <c r="R8" s="2" t="s">
        <v>773</v>
      </c>
    </row>
    <row r="9" spans="1:19" x14ac:dyDescent="0.3">
      <c r="A9">
        <v>150</v>
      </c>
      <c r="C9">
        <v>150</v>
      </c>
      <c r="D9" t="s">
        <v>774</v>
      </c>
      <c r="H9">
        <f t="shared" si="0"/>
        <v>3</v>
      </c>
      <c r="I9" s="2">
        <v>7</v>
      </c>
      <c r="J9" s="2">
        <f t="shared" ca="1" si="1"/>
        <v>1788</v>
      </c>
      <c r="K9" s="2">
        <v>2</v>
      </c>
      <c r="L9" s="2">
        <v>1000</v>
      </c>
      <c r="N9" s="2">
        <f t="shared" si="2"/>
        <v>7</v>
      </c>
      <c r="O9" s="2" t="s">
        <v>775</v>
      </c>
      <c r="P9" s="2" t="s">
        <v>774</v>
      </c>
      <c r="Q9" s="2">
        <v>19</v>
      </c>
      <c r="R9" s="2" t="s">
        <v>776</v>
      </c>
    </row>
    <row r="10" spans="1:19" x14ac:dyDescent="0.3">
      <c r="A10">
        <v>300</v>
      </c>
      <c r="C10">
        <v>300</v>
      </c>
      <c r="D10" t="s">
        <v>761</v>
      </c>
      <c r="H10">
        <f t="shared" si="0"/>
        <v>1</v>
      </c>
      <c r="I10" s="2">
        <v>8</v>
      </c>
      <c r="J10" s="2">
        <f t="shared" ca="1" si="1"/>
        <v>1957</v>
      </c>
      <c r="K10" s="2">
        <v>1</v>
      </c>
      <c r="L10" s="2">
        <v>780</v>
      </c>
      <c r="N10" s="2">
        <f t="shared" si="2"/>
        <v>8</v>
      </c>
      <c r="O10" s="2" t="s">
        <v>777</v>
      </c>
      <c r="P10" s="2" t="s">
        <v>774</v>
      </c>
      <c r="Q10" s="2">
        <v>18</v>
      </c>
      <c r="R10" s="2" t="s">
        <v>778</v>
      </c>
    </row>
    <row r="11" spans="1:19" x14ac:dyDescent="0.3">
      <c r="A11">
        <v>250</v>
      </c>
      <c r="C11">
        <v>250</v>
      </c>
      <c r="D11" t="s">
        <v>769</v>
      </c>
      <c r="G11" t="str">
        <f ca="1">_xlfn.FORMULATEXT(H11)</f>
        <v>=RANK(K11, K$3:K$12,1)</v>
      </c>
      <c r="H11">
        <f t="shared" si="0"/>
        <v>3</v>
      </c>
      <c r="I11" s="2">
        <v>9</v>
      </c>
      <c r="J11" s="2">
        <f t="shared" ca="1" si="1"/>
        <v>1615</v>
      </c>
      <c r="K11" s="2">
        <v>2</v>
      </c>
      <c r="L11" s="2">
        <v>300</v>
      </c>
      <c r="N11" s="2">
        <f t="shared" si="2"/>
        <v>9</v>
      </c>
      <c r="O11" s="2" t="s">
        <v>779</v>
      </c>
      <c r="P11" s="2" t="s">
        <v>761</v>
      </c>
      <c r="Q11" s="2">
        <v>76</v>
      </c>
      <c r="R11" s="2" t="s">
        <v>780</v>
      </c>
    </row>
    <row r="12" spans="1:19" x14ac:dyDescent="0.3">
      <c r="A12">
        <v>400</v>
      </c>
      <c r="C12">
        <v>400</v>
      </c>
      <c r="D12" t="s">
        <v>761</v>
      </c>
      <c r="H12">
        <f t="shared" si="0"/>
        <v>6</v>
      </c>
      <c r="I12" s="2">
        <v>10</v>
      </c>
      <c r="J12" s="2">
        <f t="shared" ca="1" si="1"/>
        <v>1933</v>
      </c>
      <c r="K12" s="2">
        <v>3</v>
      </c>
      <c r="L12" s="2">
        <v>600</v>
      </c>
      <c r="N12" s="2">
        <f t="shared" si="2"/>
        <v>10</v>
      </c>
      <c r="O12" s="2" t="s">
        <v>781</v>
      </c>
      <c r="P12" s="2" t="s">
        <v>774</v>
      </c>
      <c r="Q12" s="2">
        <v>42</v>
      </c>
      <c r="R12" s="2" t="s">
        <v>782</v>
      </c>
    </row>
    <row r="13" spans="1:19" x14ac:dyDescent="0.3">
      <c r="A13">
        <f>SUM(A7:A12)</f>
        <v>1400</v>
      </c>
      <c r="C13">
        <f>SUMIFS(C7:C12,D7:D12, "Female")</f>
        <v>500</v>
      </c>
      <c r="D13" t="str">
        <f ca="1">_xlfn.FORMULATEXT(C13)</f>
        <v>=SUMIFS(C7:C12,D7:D12, "Female")</v>
      </c>
    </row>
    <row r="14" spans="1:19" x14ac:dyDescent="0.3">
      <c r="I14" t="s">
        <v>783</v>
      </c>
      <c r="J14" t="s">
        <v>784</v>
      </c>
      <c r="K14" t="s">
        <v>785</v>
      </c>
      <c r="L14" t="s">
        <v>786</v>
      </c>
      <c r="M14" t="s">
        <v>787</v>
      </c>
      <c r="O14" t="s">
        <v>788</v>
      </c>
    </row>
    <row r="15" spans="1:19" x14ac:dyDescent="0.3">
      <c r="B15" t="s">
        <v>789</v>
      </c>
      <c r="C15">
        <f>COUNTIFS(C7:C12, B15)</f>
        <v>1</v>
      </c>
      <c r="D15" t="str">
        <f ca="1">_xlfn.FORMULATEXT(C15)</f>
        <v>=COUNTIFS(C7:C12, B15)</v>
      </c>
      <c r="G15" t="str">
        <f ca="1">_xlfn.FORMULATEXT(H15)</f>
        <v>=IF(J15="male",1,0)</v>
      </c>
      <c r="H15">
        <f>IF(J15="male",1,0)</f>
        <v>1</v>
      </c>
      <c r="I15" t="str">
        <f>VLOOKUP(I3,N3:O12,2,FALSE)</f>
        <v>john</v>
      </c>
      <c r="J15" t="str">
        <f>VLOOKUP(I3,N3:P12,3,FALSE)</f>
        <v>male</v>
      </c>
      <c r="K15">
        <f>VLOOKUP(I3,N3:Q12,4,FALSE)</f>
        <v>33</v>
      </c>
      <c r="L15" t="str">
        <f>VLOOKUP(I3,N3:R12,5,FALSE)</f>
        <v>boston</v>
      </c>
      <c r="M15" t="str">
        <f>HLOOKUP(K3, O$15:S$16,2,0)</f>
        <v>child</v>
      </c>
      <c r="O15" s="2" t="s">
        <v>755</v>
      </c>
      <c r="P15" s="2">
        <v>1</v>
      </c>
      <c r="Q15" s="2">
        <v>2</v>
      </c>
      <c r="R15" s="2">
        <v>3</v>
      </c>
      <c r="S15" s="2">
        <v>4</v>
      </c>
    </row>
    <row r="16" spans="1:19" x14ac:dyDescent="0.3">
      <c r="G16" t="str">
        <f ca="1">_xlfn.FORMULATEXT(H16)</f>
        <v>=FIND("ens", M16)</v>
      </c>
      <c r="H16">
        <f>FIND("ens", M16)</f>
        <v>2</v>
      </c>
      <c r="I16" t="str">
        <f t="shared" ref="I16:I23" si="4">VLOOKUP(I4,N4:O13,2,FALSE)</f>
        <v>johnny</v>
      </c>
      <c r="J16" t="str">
        <f t="shared" ref="J16:J24" si="5">VLOOKUP(I4,N4:P13,3,FALSE)</f>
        <v>male</v>
      </c>
      <c r="K16">
        <f t="shared" ref="K16:K24" si="6">VLOOKUP(I4,N4:Q13,4,FALSE)</f>
        <v>34</v>
      </c>
      <c r="L16" t="str">
        <f t="shared" ref="L16:L24" si="7">VLOOKUP(I4,N4:R13,5,FALSE)</f>
        <v>cambridge</v>
      </c>
      <c r="M16" t="str">
        <f t="shared" ref="M16:M24" si="8">HLOOKUP(K4, O$15:S$16,2,0)</f>
        <v>pension</v>
      </c>
      <c r="O16" s="2" t="s">
        <v>790</v>
      </c>
      <c r="P16" s="2" t="s">
        <v>791</v>
      </c>
      <c r="Q16" s="2" t="s">
        <v>792</v>
      </c>
      <c r="R16" s="2" t="s">
        <v>793</v>
      </c>
      <c r="S16" s="2" t="s">
        <v>794</v>
      </c>
    </row>
    <row r="17" spans="1:13" x14ac:dyDescent="0.3">
      <c r="A17">
        <v>12</v>
      </c>
      <c r="G17" t="str">
        <f ca="1">_xlfn.FORMULATEXT(H17)</f>
        <v>=SEARCH("ra", M17, 2)</v>
      </c>
      <c r="H17">
        <f>SEARCH("ra", M17, 2)</f>
        <v>5</v>
      </c>
      <c r="I17" t="str">
        <f t="shared" si="4"/>
        <v>janardhan</v>
      </c>
      <c r="J17" t="str">
        <f t="shared" si="5"/>
        <v>male</v>
      </c>
      <c r="K17">
        <f t="shared" si="6"/>
        <v>42</v>
      </c>
      <c r="L17" t="str">
        <f t="shared" si="7"/>
        <v>chelmsford</v>
      </c>
      <c r="M17" t="str">
        <f t="shared" si="8"/>
        <v>insurance</v>
      </c>
    </row>
    <row r="18" spans="1:13" x14ac:dyDescent="0.3">
      <c r="A18">
        <v>12</v>
      </c>
      <c r="G18" t="str">
        <f t="shared" ref="G18:G19" ca="1" si="9">_xlfn.FORMULATEXT(H18)</f>
        <v>=LEFT(I18,2)</v>
      </c>
      <c r="H18" t="str">
        <f>LEFT(I18,2)</f>
        <v>bo</v>
      </c>
      <c r="I18" t="str">
        <f t="shared" si="4"/>
        <v>bobby</v>
      </c>
      <c r="J18" t="str">
        <f t="shared" si="5"/>
        <v>male</v>
      </c>
      <c r="K18">
        <f t="shared" si="6"/>
        <v>65</v>
      </c>
      <c r="L18" t="str">
        <f t="shared" si="7"/>
        <v>little rock</v>
      </c>
      <c r="M18" t="str">
        <f t="shared" si="8"/>
        <v>401k</v>
      </c>
    </row>
    <row r="19" spans="1:13" x14ac:dyDescent="0.3">
      <c r="G19" t="str">
        <f t="shared" ca="1" si="9"/>
        <v>=RIGHT(I19,3)</v>
      </c>
      <c r="H19" t="str">
        <f>RIGHT(I19,3)</f>
        <v>ama</v>
      </c>
      <c r="I19" t="str">
        <f t="shared" si="4"/>
        <v>rama</v>
      </c>
      <c r="J19" t="str">
        <f t="shared" si="5"/>
        <v>male</v>
      </c>
      <c r="K19">
        <f t="shared" si="6"/>
        <v>24</v>
      </c>
      <c r="L19" t="str">
        <f t="shared" si="7"/>
        <v>cabot</v>
      </c>
      <c r="M19" t="str">
        <f t="shared" si="8"/>
        <v>401k</v>
      </c>
    </row>
    <row r="20" spans="1:13" x14ac:dyDescent="0.3">
      <c r="A20">
        <v>54</v>
      </c>
      <c r="H20">
        <f t="shared" ref="H20:H24" si="10">IF(J20="male",1,0)</f>
        <v>1</v>
      </c>
      <c r="I20" t="str">
        <f t="shared" si="4"/>
        <v>krishna</v>
      </c>
      <c r="J20" t="str">
        <f t="shared" si="5"/>
        <v>male</v>
      </c>
      <c r="K20">
        <f t="shared" si="6"/>
        <v>22</v>
      </c>
      <c r="L20" t="str">
        <f t="shared" si="7"/>
        <v>scottsdale</v>
      </c>
      <c r="M20" t="str">
        <f t="shared" si="8"/>
        <v>insurance</v>
      </c>
    </row>
    <row r="21" spans="1:13" x14ac:dyDescent="0.3">
      <c r="G21" t="str">
        <f ca="1">_xlfn.FORMULATEXT(I21)</f>
        <v>=VLOOKUP(I9,N9:O18,2,FALSE)</v>
      </c>
      <c r="H21">
        <f t="shared" si="10"/>
        <v>0</v>
      </c>
      <c r="I21" t="str">
        <f t="shared" si="4"/>
        <v>jane</v>
      </c>
      <c r="J21" t="str">
        <f t="shared" si="5"/>
        <v>female</v>
      </c>
      <c r="K21">
        <f t="shared" si="6"/>
        <v>19</v>
      </c>
      <c r="L21" t="str">
        <f t="shared" si="7"/>
        <v>fort smith</v>
      </c>
      <c r="M21" t="str">
        <f t="shared" si="8"/>
        <v>pension</v>
      </c>
    </row>
    <row r="22" spans="1:13" x14ac:dyDescent="0.3">
      <c r="A22">
        <v>3</v>
      </c>
      <c r="G22" t="str">
        <f ca="1">_xlfn.FORMULATEXT(H22)</f>
        <v>=IFERROR(J22="female", "Failure")</v>
      </c>
      <c r="H22" t="b">
        <f>IFERROR(J22="female", "Failure")</f>
        <v>1</v>
      </c>
      <c r="I22" t="str">
        <f t="shared" si="4"/>
        <v>mary</v>
      </c>
      <c r="J22" t="str">
        <f t="shared" si="5"/>
        <v>female</v>
      </c>
      <c r="K22">
        <f t="shared" si="6"/>
        <v>18</v>
      </c>
      <c r="L22" t="str">
        <f t="shared" si="7"/>
        <v>hot spring</v>
      </c>
      <c r="M22" t="str">
        <f t="shared" si="8"/>
        <v>child</v>
      </c>
    </row>
    <row r="23" spans="1:13" x14ac:dyDescent="0.3">
      <c r="A23">
        <v>55</v>
      </c>
      <c r="H23" t="b">
        <f>IFERROR(J23="female", "Failure")</f>
        <v>0</v>
      </c>
      <c r="I23" t="str">
        <f t="shared" si="4"/>
        <v>clint</v>
      </c>
      <c r="J23" t="str">
        <f t="shared" si="5"/>
        <v>male</v>
      </c>
      <c r="K23">
        <f t="shared" si="6"/>
        <v>76</v>
      </c>
      <c r="L23" t="str">
        <f t="shared" si="7"/>
        <v>memphis</v>
      </c>
      <c r="M23" t="str">
        <f t="shared" si="8"/>
        <v>pension</v>
      </c>
    </row>
    <row r="24" spans="1:13" x14ac:dyDescent="0.3">
      <c r="H24">
        <f t="shared" si="10"/>
        <v>0</v>
      </c>
      <c r="I24" t="str">
        <f>VLOOKUP(I12,N12:O21,2,FALSE)</f>
        <v>amma</v>
      </c>
      <c r="J24" t="str">
        <f t="shared" si="5"/>
        <v>female</v>
      </c>
      <c r="K24">
        <f t="shared" si="6"/>
        <v>42</v>
      </c>
      <c r="L24" t="str">
        <f t="shared" si="7"/>
        <v>portland</v>
      </c>
      <c r="M24" t="str">
        <f t="shared" si="8"/>
        <v>insurance</v>
      </c>
    </row>
    <row r="25" spans="1:13" x14ac:dyDescent="0.3">
      <c r="I25" t="str">
        <f ca="1">_xlfn.FORMULATEXT(I24)</f>
        <v>=VLOOKUP(I12,N12:O21,2,FALSE)</v>
      </c>
      <c r="M25" t="str">
        <f ca="1">_xlfn.FORMULATEXT(M24)</f>
        <v>=HLOOKUP(K12, O$15:S$16,2,0)</v>
      </c>
    </row>
    <row r="26" spans="1:13" x14ac:dyDescent="0.3">
      <c r="A26">
        <v>10</v>
      </c>
    </row>
    <row r="27" spans="1:13" x14ac:dyDescent="0.3">
      <c r="A27">
        <f>COUNTA(A17:A26)</f>
        <v>6</v>
      </c>
      <c r="B27" t="str">
        <f ca="1">_xlfn.FORMULATEXT(A27)</f>
        <v>=COUNTA(A17:A26)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Nagaraj.Bettadapura@dhs.arkansas.gov</dc:creator>
  <cp:keywords/>
  <dc:description/>
  <cp:lastModifiedBy>Nagaraj Bettadapura</cp:lastModifiedBy>
  <cp:revision/>
  <dcterms:created xsi:type="dcterms:W3CDTF">2024-04-14T13:32:15Z</dcterms:created>
  <dcterms:modified xsi:type="dcterms:W3CDTF">2024-05-31T19:12:33Z</dcterms:modified>
  <cp:category/>
  <cp:contentStatus/>
</cp:coreProperties>
</file>