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940" windowHeight="9345"/>
  </bookViews>
  <sheets>
    <sheet name="Q3 CF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31" i="1" l="1"/>
  <c r="C30" i="1"/>
  <c r="C29" i="1"/>
  <c r="F22" i="1"/>
  <c r="F21" i="1"/>
  <c r="F20" i="1"/>
  <c r="F19" i="1"/>
  <c r="C19" i="1"/>
  <c r="F18" i="1"/>
  <c r="C18" i="1"/>
  <c r="C20" i="1" s="1"/>
  <c r="F17" i="1"/>
  <c r="C14" i="1"/>
  <c r="C13" i="1"/>
  <c r="C12" i="1"/>
  <c r="G11" i="1"/>
  <c r="C23" i="1" s="1"/>
  <c r="C26" i="1" s="1"/>
  <c r="C11" i="1"/>
  <c r="C8" i="1"/>
  <c r="C7" i="1"/>
  <c r="C6" i="1"/>
  <c r="G5" i="1"/>
  <c r="G4" i="1"/>
  <c r="G3" i="1"/>
  <c r="C3" i="1"/>
  <c r="C15" i="1" s="1"/>
  <c r="C28" i="1" l="1"/>
  <c r="C31" i="1" s="1"/>
</calcChain>
</file>

<file path=xl/sharedStrings.xml><?xml version="1.0" encoding="utf-8"?>
<sst xmlns="http://schemas.openxmlformats.org/spreadsheetml/2006/main" count="36" uniqueCount="35">
  <si>
    <t xml:space="preserve">CF From Ops </t>
  </si>
  <si>
    <t xml:space="preserve">pts </t>
  </si>
  <si>
    <t xml:space="preserve">Check </t>
  </si>
  <si>
    <t xml:space="preserve">NI </t>
  </si>
  <si>
    <t xml:space="preserve">Change in A/D </t>
  </si>
  <si>
    <t xml:space="preserve">Change in RE </t>
  </si>
  <si>
    <t xml:space="preserve">Non-Cash: </t>
  </si>
  <si>
    <t xml:space="preserve">Change in PP&amp;E </t>
  </si>
  <si>
    <t xml:space="preserve">Depreciation </t>
  </si>
  <si>
    <t xml:space="preserve">Bad Debt </t>
  </si>
  <si>
    <t xml:space="preserve">Events </t>
  </si>
  <si>
    <t>Gain on sale of Property</t>
  </si>
  <si>
    <t xml:space="preserve">BV of Property Sold </t>
  </si>
  <si>
    <t xml:space="preserve">A/D on Property Sold </t>
  </si>
  <si>
    <t xml:space="preserve">Changes in BS: </t>
  </si>
  <si>
    <t xml:space="preserve">2012 Dividends Declared </t>
  </si>
  <si>
    <t xml:space="preserve">A/R </t>
  </si>
  <si>
    <t xml:space="preserve">2011 Dividends Paid </t>
  </si>
  <si>
    <t xml:space="preserve">plug </t>
  </si>
  <si>
    <t>Inventory</t>
  </si>
  <si>
    <t xml:space="preserve">A/P </t>
  </si>
  <si>
    <t>Other Current Liab</t>
  </si>
  <si>
    <t xml:space="preserve">CF from Ops </t>
  </si>
  <si>
    <t xml:space="preserve">CF From Investing </t>
  </si>
  <si>
    <t xml:space="preserve">Cash from Property Sale </t>
  </si>
  <si>
    <t xml:space="preserve">Purchase of PP&amp;E </t>
  </si>
  <si>
    <t xml:space="preserve">CF from Investing </t>
  </si>
  <si>
    <t xml:space="preserve">CF From Financing </t>
  </si>
  <si>
    <t xml:space="preserve">Div Paid </t>
  </si>
  <si>
    <t xml:space="preserve">Loan </t>
  </si>
  <si>
    <t xml:space="preserve">Cash from Stock </t>
  </si>
  <si>
    <t xml:space="preserve">CF from Financing </t>
  </si>
  <si>
    <t xml:space="preserve">Net Change in Cash </t>
  </si>
  <si>
    <t xml:space="preserve">Beg Cash Balance </t>
  </si>
  <si>
    <t xml:space="preserve">Ending Cash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</si>
</sst>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3" xfId="0" applyBorder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3" xfId="0" applyNumberFormat="1" applyBorder="1"/>
    <xf numFmtId="3" fontId="0" fillId="0" borderId="0" xfId="0" applyNumberFormat="1" applyAlignment="1">
      <alignment horizontal="right"/>
    </xf>
    <xf numFmtId="0" fontId="1" fillId="0" borderId="4" xfId="0" applyFont="1" applyBorder="1"/>
    <xf numFmtId="3" fontId="1" fillId="0" borderId="5" xfId="0" applyNumberFormat="1" applyFont="1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3" fontId="0" fillId="0" borderId="9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TOCW\Contents\Authoring\Batch%20-%20129\2\2.96_F12\2.96_F12\exams\MIT2_96F12_quiz12q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3 IS "/>
      <sheetName val="Q3 BS"/>
      <sheetName val="Q3 CF"/>
      <sheetName val="Q4"/>
    </sheetNames>
    <sheetDataSet>
      <sheetData sheetId="0">
        <row r="8">
          <cell r="D8">
            <v>300</v>
          </cell>
        </row>
        <row r="9">
          <cell r="D9">
            <v>210</v>
          </cell>
        </row>
        <row r="16">
          <cell r="D16">
            <v>400</v>
          </cell>
        </row>
        <row r="20">
          <cell r="D20">
            <v>1560</v>
          </cell>
        </row>
      </sheetData>
      <sheetData sheetId="1">
        <row r="4">
          <cell r="D4">
            <v>8000</v>
          </cell>
          <cell r="E4">
            <v>4600</v>
          </cell>
        </row>
        <row r="5">
          <cell r="D5">
            <v>4000</v>
          </cell>
          <cell r="E5">
            <v>2300</v>
          </cell>
        </row>
        <row r="7">
          <cell r="D7">
            <v>600</v>
          </cell>
          <cell r="E7">
            <v>200</v>
          </cell>
        </row>
        <row r="11">
          <cell r="D11">
            <v>3000</v>
          </cell>
          <cell r="E11">
            <v>2200</v>
          </cell>
        </row>
        <row r="19">
          <cell r="D19">
            <v>750</v>
          </cell>
          <cell r="E19">
            <v>420</v>
          </cell>
        </row>
        <row r="20">
          <cell r="D20">
            <v>500</v>
          </cell>
        </row>
        <row r="21">
          <cell r="D21">
            <v>600</v>
          </cell>
          <cell r="E21">
            <v>200</v>
          </cell>
        </row>
        <row r="33">
          <cell r="D33">
            <v>3480</v>
          </cell>
          <cell r="E33">
            <v>3420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zoomScale="90" zoomScaleNormal="90" workbookViewId="0">
      <selection activeCell="C23" sqref="C23"/>
    </sheetView>
  </sheetViews>
  <sheetFormatPr defaultRowHeight="15" x14ac:dyDescent="0.25"/>
  <cols>
    <col min="1" max="1" width="7.28515625" customWidth="1"/>
    <col min="2" max="2" width="23" bestFit="1" customWidth="1"/>
    <col min="3" max="3" width="14.85546875" customWidth="1"/>
    <col min="5" max="5" width="20.5703125" customWidth="1"/>
    <col min="6" max="6" width="23.42578125" bestFit="1" customWidth="1"/>
  </cols>
  <sheetData>
    <row r="2" spans="2:10" x14ac:dyDescent="0.25">
      <c r="B2" s="16" t="s">
        <v>0</v>
      </c>
      <c r="C2" s="17"/>
      <c r="D2" s="1" t="s">
        <v>1</v>
      </c>
      <c r="F2" s="18" t="s">
        <v>2</v>
      </c>
      <c r="G2" s="18"/>
    </row>
    <row r="3" spans="2:10" x14ac:dyDescent="0.25">
      <c r="B3" t="s">
        <v>3</v>
      </c>
      <c r="C3" s="2">
        <f>'[1]Q3 IS '!D20</f>
        <v>1560</v>
      </c>
      <c r="D3">
        <v>0.5</v>
      </c>
      <c r="F3" t="s">
        <v>4</v>
      </c>
      <c r="G3">
        <f>C6+G9</f>
        <v>110</v>
      </c>
    </row>
    <row r="4" spans="2:10" x14ac:dyDescent="0.25">
      <c r="F4" t="s">
        <v>5</v>
      </c>
      <c r="G4" s="2">
        <f>'[1]Q3 IS '!D20-'[1]Q3 BS'!D20-1000</f>
        <v>60</v>
      </c>
    </row>
    <row r="5" spans="2:10" x14ac:dyDescent="0.25">
      <c r="B5" t="s">
        <v>6</v>
      </c>
      <c r="F5" t="s">
        <v>7</v>
      </c>
      <c r="G5" s="2">
        <f>'[1]Q3 BS'!D11-'[1]Q3 BS'!E11</f>
        <v>800</v>
      </c>
    </row>
    <row r="6" spans="2:10" x14ac:dyDescent="0.25">
      <c r="B6" t="s">
        <v>8</v>
      </c>
      <c r="C6">
        <f>'[1]Q3 IS '!D9</f>
        <v>210</v>
      </c>
      <c r="D6">
        <v>2</v>
      </c>
    </row>
    <row r="7" spans="2:10" x14ac:dyDescent="0.25">
      <c r="B7" t="s">
        <v>9</v>
      </c>
      <c r="C7">
        <f>'[1]Q3 IS '!D8</f>
        <v>300</v>
      </c>
      <c r="D7">
        <v>2</v>
      </c>
      <c r="F7" s="16" t="s">
        <v>10</v>
      </c>
      <c r="G7" s="17"/>
    </row>
    <row r="8" spans="2:10" x14ac:dyDescent="0.25">
      <c r="B8" t="s">
        <v>11</v>
      </c>
      <c r="C8">
        <f>-'[1]Q3 IS '!D16</f>
        <v>-400</v>
      </c>
      <c r="D8">
        <v>2</v>
      </c>
      <c r="F8" t="s">
        <v>12</v>
      </c>
      <c r="G8">
        <v>400</v>
      </c>
    </row>
    <row r="9" spans="2:10" x14ac:dyDescent="0.25">
      <c r="F9" t="s">
        <v>13</v>
      </c>
      <c r="G9">
        <v>-100</v>
      </c>
    </row>
    <row r="10" spans="2:10" x14ac:dyDescent="0.25">
      <c r="B10" t="s">
        <v>14</v>
      </c>
      <c r="F10" t="s">
        <v>15</v>
      </c>
      <c r="G10">
        <v>500</v>
      </c>
    </row>
    <row r="11" spans="2:10" x14ac:dyDescent="0.25">
      <c r="B11" t="s">
        <v>16</v>
      </c>
      <c r="C11" s="2">
        <f>'[1]Q3 BS'!E5-'[1]Q3 BS'!D5</f>
        <v>-1700</v>
      </c>
      <c r="D11">
        <v>2</v>
      </c>
      <c r="F11" t="s">
        <v>17</v>
      </c>
      <c r="G11" s="2">
        <f>'[1]Q3 IS '!D20-'Q3 CF'!G10-('[1]Q3 BS'!D33-'[1]Q3 BS'!E33)</f>
        <v>1000</v>
      </c>
      <c r="H11" t="s">
        <v>18</v>
      </c>
      <c r="J11">
        <v>20</v>
      </c>
    </row>
    <row r="12" spans="2:10" x14ac:dyDescent="0.25">
      <c r="B12" t="s">
        <v>19</v>
      </c>
      <c r="C12">
        <f>'[1]Q3 BS'!E7-'[1]Q3 BS'!D7</f>
        <v>-400</v>
      </c>
      <c r="D12">
        <v>2</v>
      </c>
      <c r="J12">
        <v>30</v>
      </c>
    </row>
    <row r="13" spans="2:10" x14ac:dyDescent="0.25">
      <c r="B13" t="s">
        <v>20</v>
      </c>
      <c r="C13">
        <f>'[1]Q3 BS'!D19-'[1]Q3 BS'!E19</f>
        <v>330</v>
      </c>
      <c r="D13">
        <v>2</v>
      </c>
      <c r="J13">
        <v>19.5</v>
      </c>
    </row>
    <row r="14" spans="2:10" x14ac:dyDescent="0.25">
      <c r="B14" s="3" t="s">
        <v>21</v>
      </c>
      <c r="C14" s="3">
        <f>'[1]Q3 BS'!D21-'[1]Q3 BS'!E21</f>
        <v>400</v>
      </c>
      <c r="D14">
        <v>2</v>
      </c>
      <c r="J14">
        <v>8</v>
      </c>
    </row>
    <row r="15" spans="2:10" x14ac:dyDescent="0.25">
      <c r="B15" s="4" t="s">
        <v>22</v>
      </c>
      <c r="C15" s="5">
        <f>SUM(C3:C14)</f>
        <v>300</v>
      </c>
    </row>
    <row r="17" spans="2:6" x14ac:dyDescent="0.25">
      <c r="B17" s="16" t="s">
        <v>23</v>
      </c>
      <c r="C17" s="17"/>
      <c r="F17">
        <f>100/1020</f>
        <v>9.8039215686274508E-2</v>
      </c>
    </row>
    <row r="18" spans="2:6" x14ac:dyDescent="0.25">
      <c r="B18" s="6" t="s">
        <v>24</v>
      </c>
      <c r="C18" s="7">
        <f>G8+G9+'[1]Q3 IS '!D16</f>
        <v>700</v>
      </c>
      <c r="D18">
        <v>2</v>
      </c>
      <c r="F18">
        <f>100/520</f>
        <v>0.19230769230769232</v>
      </c>
    </row>
    <row r="19" spans="2:6" x14ac:dyDescent="0.25">
      <c r="B19" s="3" t="s">
        <v>25</v>
      </c>
      <c r="C19" s="8">
        <f>'[1]Q3 BS'!E11-'[1]Q3 BS'!D11-G8</f>
        <v>-1200</v>
      </c>
      <c r="D19">
        <v>2</v>
      </c>
      <c r="F19">
        <f>520/1020</f>
        <v>0.50980392156862742</v>
      </c>
    </row>
    <row r="20" spans="2:6" x14ac:dyDescent="0.25">
      <c r="B20" s="4" t="s">
        <v>26</v>
      </c>
      <c r="C20" s="5">
        <f>SUM(C18:C19)</f>
        <v>-500</v>
      </c>
      <c r="F20">
        <f>80/980</f>
        <v>8.1632653061224483E-2</v>
      </c>
    </row>
    <row r="21" spans="2:6" x14ac:dyDescent="0.25">
      <c r="F21">
        <f>80/480</f>
        <v>0.16666666666666666</v>
      </c>
    </row>
    <row r="22" spans="2:6" x14ac:dyDescent="0.25">
      <c r="B22" s="16" t="s">
        <v>27</v>
      </c>
      <c r="C22" s="17"/>
      <c r="F22">
        <f>500/980</f>
        <v>0.51020408163265307</v>
      </c>
    </row>
    <row r="23" spans="2:6" x14ac:dyDescent="0.25">
      <c r="B23" s="6" t="s">
        <v>28</v>
      </c>
      <c r="C23" s="9">
        <f>-G11</f>
        <v>-1000</v>
      </c>
      <c r="D23">
        <v>2</v>
      </c>
    </row>
    <row r="24" spans="2:6" x14ac:dyDescent="0.25">
      <c r="B24" t="s">
        <v>29</v>
      </c>
      <c r="C24">
        <v>2600</v>
      </c>
      <c r="D24">
        <v>2</v>
      </c>
    </row>
    <row r="25" spans="2:6" x14ac:dyDescent="0.25">
      <c r="B25" s="3" t="s">
        <v>30</v>
      </c>
      <c r="C25" s="3">
        <v>2000</v>
      </c>
      <c r="D25">
        <v>2</v>
      </c>
    </row>
    <row r="26" spans="2:6" x14ac:dyDescent="0.25">
      <c r="B26" s="4" t="s">
        <v>31</v>
      </c>
      <c r="C26" s="4">
        <f>SUM(C23:C25)</f>
        <v>3600</v>
      </c>
    </row>
    <row r="28" spans="2:6" x14ac:dyDescent="0.25">
      <c r="B28" s="10" t="s">
        <v>32</v>
      </c>
      <c r="C28" s="11">
        <f>C15+C20+C26</f>
        <v>3400</v>
      </c>
      <c r="D28">
        <v>0.5</v>
      </c>
    </row>
    <row r="29" spans="2:6" x14ac:dyDescent="0.25">
      <c r="B29" s="12" t="s">
        <v>33</v>
      </c>
      <c r="C29" s="13">
        <f>'[1]Q3 BS'!E4</f>
        <v>4600</v>
      </c>
    </row>
    <row r="30" spans="2:6" x14ac:dyDescent="0.25">
      <c r="B30" s="14" t="s">
        <v>34</v>
      </c>
      <c r="C30" s="15">
        <f>'[1]Q3 BS'!D4</f>
        <v>8000</v>
      </c>
    </row>
    <row r="31" spans="2:6" x14ac:dyDescent="0.25">
      <c r="B31" t="s">
        <v>2</v>
      </c>
      <c r="C31" s="2">
        <f>C28-(C30-C29)</f>
        <v>0</v>
      </c>
      <c r="D31" s="4">
        <f>SUM(D3:D30)</f>
        <v>25</v>
      </c>
    </row>
  </sheetData>
  <mergeCells count="5">
    <mergeCell ref="B2:C2"/>
    <mergeCell ref="F2:G2"/>
    <mergeCell ref="F7:G7"/>
    <mergeCell ref="B17:C17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 CF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2.96, Quiz Fall 2012 Reference</dc:title>
  <dc:creator>Chun, Jung-Hoon</dc:creator>
  <cp:lastModifiedBy>WIN764BIT</cp:lastModifiedBy>
  <dcterms:created xsi:type="dcterms:W3CDTF">2013-05-14T05:19:20Z</dcterms:created>
  <dcterms:modified xsi:type="dcterms:W3CDTF">2013-05-14T05:23:12Z</dcterms:modified>
</cp:coreProperties>
</file>