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timelines/timeline2.xml" ContentType="application/vnd.ms-excel.timelin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sha/Desktop/"/>
    </mc:Choice>
  </mc:AlternateContent>
  <xr:revisionPtr revIDLastSave="0" documentId="13_ncr:1_{6E21FB2B-AACE-CB4D-8F20-BDE9491EFB0C}" xr6:coauthVersionLast="47" xr6:coauthVersionMax="47" xr10:uidLastSave="{00000000-0000-0000-0000-000000000000}"/>
  <bookViews>
    <workbookView xWindow="0" yWindow="720" windowWidth="29400" windowHeight="18400" activeTab="1" xr2:uid="{ECBF75B9-D134-784B-96F8-F41001711073}"/>
  </bookViews>
  <sheets>
    <sheet name="KPI" sheetId="3" r:id="rId1"/>
    <sheet name="Dashboard" sheetId="4" r:id="rId2"/>
    <sheet name="Trends_For_Total_Orders" sheetId="5" r:id="rId3"/>
    <sheet name="Percentage_of_Sales" sheetId="6" r:id="rId4"/>
    <sheet name="BestSelling_and WorstSelling " sheetId="7" r:id="rId5"/>
    <sheet name="pizza_sales" sheetId="2" r:id="rId6"/>
    <sheet name="Sheet1" sheetId="1" r:id="rId7"/>
  </sheets>
  <definedNames>
    <definedName name="_xlchart.v1.10" hidden="1">Percentage_of_Sales!$E$38:$E$42</definedName>
    <definedName name="_xlchart.v1.11" hidden="1">Percentage_of_Sales!$F$38:$F$42</definedName>
    <definedName name="_xlchart.v1.12" hidden="1">Percentage_of_Sales!$E$38:$E$42</definedName>
    <definedName name="_xlchart.v1.13" hidden="1">Percentage_of_Sales!$F$38:$F$42</definedName>
    <definedName name="_xlchart.v1.14" hidden="1">Percentage_of_Sales!$E$38:$E$42</definedName>
    <definedName name="_xlchart.v1.15" hidden="1">Percentage_of_Sales!$F$38:$F$42</definedName>
    <definedName name="_xlchart.v1.19" hidden="1">Percentage_of_Sales!$E$38:$E$42</definedName>
    <definedName name="_xlchart.v1.20" hidden="1">Percentage_of_Sales!$F$38:$F$42</definedName>
    <definedName name="_xlchart.v1.21" hidden="1">Percentage_of_Sales!$E$38:$E$42</definedName>
    <definedName name="_xlchart.v1.22" hidden="1">Percentage_of_Sales!$F$38:$F$42</definedName>
    <definedName name="_xlchart.v1.23" hidden="1">Percentage_of_Sales!$E$38:$E$42</definedName>
    <definedName name="_xlchart.v1.24" hidden="1">Percentage_of_Sales!$F$38:$F$42</definedName>
    <definedName name="_xlchart.v1.6" hidden="1">Percentage_of_Sales!$E$38:$E$42</definedName>
    <definedName name="_xlchart.v1.7" hidden="1">Percentage_of_Sales!$F$38:$F$42</definedName>
    <definedName name="_xlchart.v1.8" hidden="1">Percentage_of_Sales!$E$38:$E$42</definedName>
    <definedName name="_xlchart.v1.9" hidden="1">Percentage_of_Sales!$F$38:$F$42</definedName>
    <definedName name="_xlchart.v2.0" hidden="1">Percentage_of_Sales!$E$38:$E$41</definedName>
    <definedName name="_xlchart.v2.1" hidden="1">Percentage_of_Sales!$F$37</definedName>
    <definedName name="_xlchart.v2.16" hidden="1">Percentage_of_Sales!$E$38:$E$41</definedName>
    <definedName name="_xlchart.v2.17" hidden="1">Percentage_of_Sales!$F$37</definedName>
    <definedName name="_xlchart.v2.18" hidden="1">Percentage_of_Sales!$F$38:$F$41</definedName>
    <definedName name="_xlchart.v2.2" hidden="1">Percentage_of_Sales!$F$38:$F$41</definedName>
    <definedName name="_xlchart.v2.3" hidden="1">Percentage_of_Sales!$E$38:$E$41</definedName>
    <definedName name="_xlchart.v2.4" hidden="1">Percentage_of_Sales!$F$37</definedName>
    <definedName name="_xlchart.v2.5" hidden="1">Percentage_of_Sales!$F$38:$F$41</definedName>
    <definedName name="ExternalData_1" localSheetId="5" hidden="1">pizza_sales!$A$1:$N$1001</definedName>
    <definedName name="NativeTimeline_Order_date">#N/A</definedName>
  </definedNames>
  <calcPr calcId="181029"/>
  <pivotCaches>
    <pivotCache cacheId="13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6" l="1"/>
  <c r="E40" i="6"/>
  <c r="E39" i="6"/>
  <c r="E38" i="6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F39" i="6"/>
  <c r="F40" i="6"/>
  <c r="F41" i="6"/>
  <c r="F38" i="6"/>
  <c r="C7" i="3"/>
  <c r="B7" i="3"/>
  <c r="A7" i="3"/>
  <c r="E4" i="3"/>
  <c r="D4" i="3"/>
  <c r="D7" i="3" l="1"/>
  <c r="E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B237E-4F73-204C-98B5-0D23013B3AB7}" keepAlive="1" name="Query - pizza_sales" description="Connection to the 'pizza_sales' query in the workbook." type="5" refreshedVersion="8" background="1" saveData="1">
    <dbPr connection="Provider=Microsoft.Mashup.OleDb.1;Data Source=$Workbook$;Location=pizza_sales;Extended Properties=&quot;&quot;" command="SELECT * FROM [pizza_sales]"/>
  </connection>
</connections>
</file>

<file path=xl/sharedStrings.xml><?xml version="1.0" encoding="utf-8"?>
<sst xmlns="http://schemas.openxmlformats.org/spreadsheetml/2006/main" count="5086" uniqueCount="210">
  <si>
    <t>pizza_id</t>
  </si>
  <si>
    <t>order_id</t>
  </si>
  <si>
    <t>pizza_name_id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</si>
  <si>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</si>
  <si>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</si>
  <si>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</si>
  <si>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</si>
  <si>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</si>
  <si>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</si>
  <si>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</si>
  <si>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</si>
  <si>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</si>
  <si>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hawaiian_m</t>
  </si>
  <si>
    <t>M</t>
  </si>
  <si>
    <t>Classic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</si>
  <si>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</si>
  <si>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</si>
  <si>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</si>
  <si>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</si>
  <si>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</si>
  <si>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</si>
  <si>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</si>
  <si>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</si>
  <si>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</si>
  <si>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</si>
  <si>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</si>
  <si>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</si>
  <si>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</si>
  <si>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</si>
  <si>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</si>
  <si>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</si>
  <si>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</si>
  <si>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</si>
  <si>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</si>
  <si>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</si>
  <si>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</si>
  <si>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</si>
  <si>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prsc_argla_l</t>
  </si>
  <si>
    <t>Prosciutto di San Daniele, Arugula, Mozzarella Cheese</t>
  </si>
  <si>
    <t>The Prosciutto and Arugula Pizza</t>
  </si>
  <si>
    <t>bbq_ckn_s</t>
  </si>
  <si>
    <t>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</si>
  <si>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</si>
  <si>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</si>
  <si>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</si>
  <si>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</si>
  <si>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</si>
  <si>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</si>
  <si>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</si>
  <si>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</si>
  <si>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</si>
  <si>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</si>
  <si>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</si>
  <si>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</si>
  <si>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</si>
  <si>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</si>
  <si>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</si>
  <si>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</si>
  <si>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</si>
  <si>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</si>
  <si>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</si>
  <si>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</si>
  <si>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</si>
  <si>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</si>
  <si>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</si>
  <si>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</si>
  <si>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</si>
  <si>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</si>
  <si>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</si>
  <si>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southw_ckn_l</t>
  </si>
  <si>
    <t>Chicken, Tomatoes, Red Peppers, Red Onions, Jalapeno Peppers, Corn, Cilantro, Chipotle Sauce</t>
  </si>
  <si>
    <t>The Southwest Chicken Pizza</t>
  </si>
  <si>
    <t>bbq_ckn_l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</si>
  <si>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</si>
  <si>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</si>
  <si>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</si>
  <si>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</si>
  <si>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</si>
  <si>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</si>
  <si>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</si>
  <si>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cali_ckn_s</t>
  </si>
  <si>
    <t>ckn_pesto_l</t>
  </si>
  <si>
    <t>Chicken, Tomatoes, Red Peppers, Spinach, Garlic, Pesto Sauce</t>
  </si>
  <si>
    <t>The Chicken Pesto Pizza</t>
  </si>
  <si>
    <t>big_meat_s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</si>
  <si>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</si>
  <si>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</si>
  <si>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</si>
  <si>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</si>
  <si>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</si>
  <si>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</si>
  <si>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</si>
  <si>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</si>
  <si>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</si>
  <si>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</si>
  <si>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</si>
  <si>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calabrese_m</t>
  </si>
  <si>
    <t>?duja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</si>
  <si>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</si>
  <si>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</si>
  <si>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</si>
  <si>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</si>
  <si>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</si>
  <si>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</si>
  <si>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</si>
  <si>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</si>
  <si>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</si>
  <si>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</si>
  <si>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</si>
  <si>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</si>
  <si>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</si>
  <si>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</si>
  <si>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</si>
  <si>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sicilian_l</t>
  </si>
  <si>
    <t>Coarse Sicilian Salami, Tomatoes, Green Olives, Luganega Sausage, Onions, Garlic</t>
  </si>
  <si>
    <t>The Sicilian Pizza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</si>
  <si>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</si>
  <si>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</si>
  <si>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</si>
  <si>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</si>
  <si>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</si>
  <si>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</si>
  <si>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</si>
  <si>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</si>
  <si>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Chicken, Red Onions, Red Peppers, Mushrooms, Asiago Cheese, Alfredo Sauce</t>
  </si>
  <si>
    <t>The Chicken Alfredo Pizza</t>
  </si>
  <si>
    <t>pepperoni_s</t>
  </si>
  <si>
    <t>green_garden_l</t>
  </si>
  <si>
    <t>green_garden_m</t>
  </si>
  <si>
    <t>pep_msh_pep_l</t>
  </si>
  <si>
    <t>Pepperoni, Mushrooms, Green Peppers</t>
  </si>
  <si>
    <t>The Pepperoni, Mushroom, and Peppers Pizza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</si>
  <si>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</si>
  <si>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</si>
  <si>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</si>
  <si>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</si>
  <si>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</si>
  <si>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</si>
  <si>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</si>
  <si>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</si>
  <si>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</si>
  <si>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XL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</si>
  <si>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</si>
  <si>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</si>
  <si>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</si>
  <si>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</si>
  <si>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</si>
  <si>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</si>
  <si>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</si>
  <si>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</si>
  <si>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</si>
  <si>
    <t>thai_ckn_s</t>
  </si>
  <si>
    <t>spinach_supr_l</t>
  </si>
  <si>
    <t>ital_veggie_l</t>
  </si>
  <si>
    <t>veggie_veg_m</t>
  </si>
  <si>
    <t>the_greek_m</t>
  </si>
  <si>
    <t>ckn_pesto_s</t>
  </si>
  <si>
    <t>spinach_fet_s</t>
  </si>
  <si>
    <t>spicy_ital_m</t>
  </si>
  <si>
    <t>ital_veggie_m</t>
  </si>
  <si>
    <t>ital_cpcllo_s</t>
  </si>
  <si>
    <t>mediterraneo_s</t>
  </si>
  <si>
    <t>spinach_fet_m</t>
  </si>
  <si>
    <t>napolitana_m</t>
  </si>
  <si>
    <t>spin_pesto_m</t>
  </si>
  <si>
    <t>brie_carre_s</t>
  </si>
  <si>
    <t>Brie Carre Cheese, Prosciutto, Caramelized Onions, Pears, Thyme, Garlic</t>
  </si>
  <si>
    <t>The Brie Carre Pizza</t>
  </si>
  <si>
    <t>ckn_alfredo_l</t>
  </si>
  <si>
    <t>calabrese_s</t>
  </si>
  <si>
    <t>the_greek_l</t>
  </si>
  <si>
    <t>soppressata_m</t>
  </si>
  <si>
    <t>soppressata_s</t>
  </si>
  <si>
    <t>calabrese_l</t>
  </si>
  <si>
    <t>Large</t>
  </si>
  <si>
    <t>XLarge</t>
  </si>
  <si>
    <t>Medium</t>
  </si>
  <si>
    <t>Regular</t>
  </si>
  <si>
    <t>Order_Day</t>
  </si>
  <si>
    <t>Sum of total_price</t>
  </si>
  <si>
    <t>Total_Orders</t>
  </si>
  <si>
    <t>Sum of Total_Orders</t>
  </si>
  <si>
    <t>Avg_Order value</t>
  </si>
  <si>
    <t>Sum of quantity</t>
  </si>
  <si>
    <t>Avg_Pizzas_Per_Order</t>
  </si>
  <si>
    <t>Row Labels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</si>
  <si>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</si>
  <si>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</si>
  <si>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</si>
  <si>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</si>
  <si>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</si>
  <si>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</si>
  <si>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</si>
  <si>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</si>
  <si>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Daily Trend for total orders</t>
  </si>
  <si>
    <t>Hourly Trend gor total orders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</si>
  <si>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</si>
  <si>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</si>
  <si>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</si>
  <si>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</si>
  <si>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</si>
  <si>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</si>
  <si>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</si>
  <si>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</si>
  <si>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</si>
  <si>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</si>
  <si>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</si>
  <si>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</si>
  <si>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Pizza_Category</t>
  </si>
  <si>
    <t>Pizzas_Sold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</si>
</sst>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7" formatCode="yyyy\-mm\-dd;@"/>
  </numFmts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1" fillId="0" borderId="0" xfId="0" applyNumberFormat="1" applyFont="1"/>
    <xf numFmtId="0" fontId="1" fillId="0" borderId="0" xfId="0" applyFon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84"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color theme="3" tint="-0.499984740745262"/>
      </font>
      <fill>
        <patternFill patternType="darkGray">
          <fgColor theme="9" tint="-0.499984740745262"/>
        </patternFill>
      </fill>
    </dxf>
    <dxf>
      <font>
        <b/>
        <i val="0"/>
        <color theme="0"/>
      </font>
    </dxf>
    <dxf>
      <font>
        <b/>
        <i/>
        <color theme="4" tint="-0.499984740745262"/>
      </font>
      <fill>
        <patternFill patternType="darkTrellis">
          <fgColor theme="7" tint="-0.24994659260841701"/>
        </patternFill>
      </fill>
    </dxf>
    <dxf>
      <font>
        <b/>
        <i val="0"/>
        <color theme="0"/>
      </font>
      <fill>
        <patternFill patternType="darkVertical">
          <fgColor theme="5" tint="-0.499984740745262"/>
        </patternFill>
      </fill>
    </dxf>
    <dxf>
      <font>
        <b/>
        <i val="0"/>
        <color theme="0"/>
      </font>
      <fill>
        <patternFill patternType="solid">
          <fgColor theme="0"/>
          <bgColor theme="4" tint="-0.499984740745262"/>
        </patternFill>
      </fill>
    </dxf>
    <dxf>
      <fill>
        <patternFill>
          <bgColor theme="7" tint="-0.499984740745262"/>
        </patternFill>
      </fill>
    </dxf>
    <dxf>
      <font>
        <b/>
        <i val="0"/>
        <color theme="1"/>
      </font>
      <fill>
        <patternFill patternType="darkDown">
          <fgColor theme="8" tint="-0.24994659260841701"/>
        </patternFill>
      </fill>
    </dxf>
    <dxf>
      <fill>
        <patternFill patternType="darkTrellis">
          <fgColor theme="9" tint="0.39994506668294322"/>
        </patternFill>
      </fill>
    </dxf>
    <dxf>
      <font>
        <b/>
        <i val="0"/>
        <strike val="0"/>
        <u val="none"/>
        <color theme="1" tint="4.9989318521683403E-2"/>
      </font>
    </dxf>
    <dxf>
      <font>
        <b/>
        <i val="0"/>
        <sz val="11"/>
        <color theme="1"/>
      </font>
      <fill>
        <patternFill patternType="solid">
          <fgColor theme="1"/>
          <bgColor theme="5" tint="0.59996337778862885"/>
        </patternFill>
      </fill>
      <border>
        <vertical/>
        <horizontal/>
      </border>
    </dxf>
    <dxf>
      <font>
        <b/>
        <i val="0"/>
        <u val="none"/>
        <color theme="1"/>
      </font>
      <fill>
        <patternFill patternType="darkGray">
          <fgColor theme="7" tint="-0.499984740745262"/>
          <bgColor theme="5" tint="0.59996337778862885"/>
        </patternFill>
      </fill>
      <border diagonalUp="0" diagonalDown="0">
        <left/>
        <right/>
        <top/>
        <bottom/>
        <vertical/>
        <horizontal/>
      </border>
    </dxf>
    <dxf>
      <font>
        <color theme="3" tint="-0.499984740745262"/>
      </font>
      <fill>
        <patternFill patternType="darkGray">
          <fgColor theme="9" tint="-0.499984740745262"/>
        </patternFill>
      </fill>
    </dxf>
    <dxf>
      <font>
        <b/>
        <i val="0"/>
        <color theme="0"/>
      </font>
    </dxf>
    <dxf>
      <font>
        <sz val="20"/>
      </font>
    </dxf>
    <dxf>
      <font>
        <sz val="20"/>
      </font>
    </dxf>
    <dxf>
      <font>
        <color theme="3" tint="-0.499984740745262"/>
      </font>
      <fill>
        <patternFill patternType="darkGray">
          <fgColor theme="9" tint="-0.499984740745262"/>
        </patternFill>
      </fill>
    </dxf>
    <dxf>
      <font>
        <b/>
        <i val="0"/>
        <color theme="0"/>
      </font>
    </dxf>
    <dxf>
      <font>
        <sz val="20"/>
      </font>
    </dxf>
    <dxf>
      <font>
        <sz val="20"/>
      </font>
    </dxf>
    <dxf>
      <font>
        <color theme="3" tint="-0.499984740745262"/>
      </font>
      <fill>
        <patternFill patternType="darkGray">
          <fgColor theme="9" tint="-0.499984740745262"/>
        </patternFill>
      </fill>
    </dxf>
    <dxf>
      <font>
        <b/>
        <i val="0"/>
        <color theme="0"/>
      </font>
    </dxf>
    <dxf>
      <font>
        <sz val="20"/>
      </font>
    </dxf>
    <dxf>
      <font>
        <color theme="3" tint="-0.499984740745262"/>
      </font>
      <fill>
        <patternFill patternType="darkGray">
          <fgColor theme="9" tint="-0.499984740745262"/>
        </patternFill>
      </fill>
    </dxf>
    <dxf>
      <font>
        <b/>
        <i val="0"/>
        <color theme="0"/>
      </font>
    </dxf>
    <dxf>
      <font>
        <color theme="3" tint="-0.499984740745262"/>
      </font>
      <fill>
        <patternFill patternType="darkGray">
          <fgColor theme="9" tint="-0.499984740745262"/>
        </patternFill>
      </fill>
    </dxf>
    <dxf>
      <font>
        <b/>
        <i val="0"/>
        <color theme="0"/>
      </font>
    </dxf>
    <dxf>
      <font>
        <color theme="3" tint="-0.499984740745262"/>
      </font>
      <fill>
        <patternFill patternType="darkGray">
          <fgColor theme="9" tint="-0.499984740745262"/>
        </patternFill>
      </fill>
    </dxf>
    <dxf>
      <font>
        <b/>
        <i val="0"/>
        <color theme="0"/>
      </font>
    </dxf>
    <dxf>
      <font>
        <sz val="20"/>
      </font>
    </dxf>
    <dxf>
      <font>
        <color theme="3" tint="-0.499984740745262"/>
      </font>
      <fill>
        <patternFill patternType="darkGray">
          <fgColor theme="9" tint="-0.499984740745262"/>
        </patternFill>
      </fill>
    </dxf>
    <dxf>
      <font>
        <b/>
        <i val="0"/>
        <color theme="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color theme="3" tint="-0.499984740745262"/>
      </font>
      <fill>
        <patternFill patternType="darkGray">
          <fgColor theme="9" tint="-0.499984740745262"/>
        </patternFill>
      </fill>
    </dxf>
    <dxf>
      <font>
        <b/>
        <i val="0"/>
        <color theme="0"/>
      </font>
    </dxf>
    <dxf>
      <font>
        <color theme="3" tint="-0.499984740745262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sz val="2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sz val="20"/>
      </font>
    </dxf>
    <dxf>
      <font>
        <sz val="2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1"/>
      </font>
    </dxf>
    <dxf>
      <font>
        <b/>
        <i val="0"/>
        <color theme="0"/>
      </font>
    </dxf>
    <dxf>
      <font>
        <b/>
        <i val="0"/>
        <color theme="1"/>
      </font>
      <fill>
        <patternFill>
          <fgColor theme="1"/>
        </patternFill>
      </fill>
    </dxf>
    <dxf>
      <font>
        <b/>
        <i val="0"/>
        <strike val="0"/>
        <u val="none"/>
        <color theme="1" tint="4.9989318521683403E-2"/>
      </font>
    </dxf>
    <dxf>
      <font>
        <sz val="11"/>
        <color theme="0"/>
      </font>
      <border>
        <vertical/>
        <horizontal/>
      </border>
    </dxf>
    <dxf>
      <font>
        <b/>
        <i val="0"/>
        <color theme="1"/>
      </font>
      <fill>
        <patternFill>
          <fgColor theme="5" tint="-0.499984740745262"/>
          <bgColor theme="7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i val="0"/>
        <color theme="0"/>
      </font>
    </dxf>
    <dxf>
      <font>
        <sz val="2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sz val="20"/>
      </font>
    </dxf>
    <dxf>
      <font>
        <sz val="2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7" formatCode="yyyy\-mm\-dd;@"/>
    </dxf>
    <dxf>
      <numFmt numFmtId="167" formatCode="yyyy\-mm\-dd;@"/>
    </dxf>
    <dxf>
      <numFmt numFmtId="0" formatCode="General"/>
    </dxf>
    <dxf>
      <numFmt numFmtId="0" formatCode="General"/>
    </dxf>
  </dxfs>
  <tableStyles count="2" defaultTableStyle="TableStyleMedium2" defaultPivotStyle="PivotStyleLight16">
    <tableStyle name="TimeSlicerStyleLight6 2" pivot="0" table="0" count="18" xr9:uid="{9FF0F9F7-4BB1-7143-A101-8FCF4DA2E8B8}">
      <tableStyleElement type="wholeTable" dxfId="18"/>
      <tableStyleElement type="headerRow" dxfId="17"/>
      <tableStyleElement type="totalRow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  <tableStyleElement type="firstHeaderCell" dxfId="10"/>
      <tableStyleElement type="lastHeaderCell" dxfId="9"/>
      <tableStyleElement type="firstTotalCell" dxfId="8"/>
    </tableStyle>
    <tableStyle name="TimeSlicerStyleLight6 2 2" pivot="0" table="0" count="14" xr9:uid="{676CD79A-4A95-AC4D-9948-34A68194F286}">
      <tableStyleElement type="wholeTable" dxfId="65"/>
      <tableStyleElement type="headerRow" dxfId="64"/>
      <tableStyleElement type="totalRow" dxfId="63"/>
      <tableStyleElement type="firstRowStripe" size="2" dxfId="62"/>
      <tableStyleElement type="firstColumnStripe" dxfId="61"/>
      <tableStyleElement type="firstHeaderCell" dxfId="60"/>
      <tableStyleElement type="lastHeaderCell" dxfId="59"/>
    </tableStyle>
  </tableStyles>
  <colors>
    <mruColors>
      <color rgb="FFC6B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217"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SlicerStyleLight6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  <x15:timelineStyle name="TimeSlicerStyleLight6 2 2">
          <x15:timelineStyleElements>
            <x15:timelineStyleElement type="selectionLabel" dxfId="132"/>
            <x15:timelineStyleElement type="timeLevel" dxfId="131"/>
            <x15:timelineStyleElement type="periodLabel1" dxfId="130"/>
            <x15:timelineStyleElement type="periodLabel2" dxfId="129"/>
            <x15:timelineStyleElement type="selectedTimeBlock" dxfId="128"/>
            <x15:timelineStyleElement type="unselectedTimeBlock" dxfId="127"/>
            <x15:timelineStyleElement type="selectedTimeBlockSpace" dxfId="126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[Pizza_Sales_Project.xlsx]Trends_For_Total_Orders!PivotTable2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2">
                  <a:lumMod val="60000"/>
                  <a:lumOff val="40000"/>
                </a:schemeClr>
              </a:gs>
              <a:gs pos="43000">
                <a:schemeClr val="accent2">
                  <a:lumMod val="60000"/>
                  <a:lumOff val="40000"/>
                </a:schemeClr>
              </a:gs>
              <a:gs pos="100000">
                <a:schemeClr val="accent5"/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9143031878296776E-2"/>
          <c:y val="0.2227145808901547"/>
          <c:w val="0.88160171240730834"/>
          <c:h val="0.609223767241860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Trends_For_Total_Orders!$B$3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  <a:lumOff val="40000"/>
                  </a:schemeClr>
                </a:gs>
                <a:gs pos="43000">
                  <a:schemeClr val="accent2">
                    <a:lumMod val="60000"/>
                    <a:lumOff val="40000"/>
                  </a:schemeClr>
                </a:gs>
                <a:gs pos="100000">
                  <a:schemeClr val="accent5"/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Trends_For_Total_Orders!$A$4:$A$11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Trends_For_Total_Orders!$B$4:$B$11</c:f>
              <c:numCache>
                <c:formatCode>General</c:formatCode>
                <c:ptCount val="7"/>
                <c:pt idx="0">
                  <c:v>52.000000000000007</c:v>
                </c:pt>
                <c:pt idx="1">
                  <c:v>54.000000000000071</c:v>
                </c:pt>
                <c:pt idx="2">
                  <c:v>64.000000000000057</c:v>
                </c:pt>
                <c:pt idx="3">
                  <c:v>58.000000000000028</c:v>
                </c:pt>
                <c:pt idx="4">
                  <c:v>77.999999999999986</c:v>
                </c:pt>
                <c:pt idx="5">
                  <c:v>67.000000000000014</c:v>
                </c:pt>
                <c:pt idx="6">
                  <c:v>66.000000000000043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9-1C4F-870F-363C6386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-27"/>
        <c:axId val="1655933696"/>
        <c:axId val="1655935968"/>
      </c:barChart>
      <c:catAx>
        <c:axId val="16559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6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935968"/>
        <c:crosses val="autoZero"/>
        <c:auto val="1"/>
        <c:lblAlgn val="ctr"/>
        <c:lblOffset val="100"/>
        <c:noMultiLvlLbl val="0"/>
      </c:catAx>
      <c:valAx>
        <c:axId val="165593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9336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[Pizza_Sales_Project.xlsx]Trends_For_Total_Orders!PivotTable3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412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diamond"/>
          <c:size val="9"/>
          <c:spPr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2">
                      <a:lumMod val="9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41275" cap="rnd">
            <a:solidFill>
              <a:schemeClr val="accent4">
                <a:lumMod val="40000"/>
                <a:lumOff val="60000"/>
              </a:schemeClr>
            </a:solidFill>
            <a:round/>
          </a:ln>
          <a:effectLst/>
        </c:spPr>
        <c:marker>
          <c:symbol val="diamond"/>
          <c:size val="9"/>
          <c:spPr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4.6542007491781973E-2"/>
          <c:y val="0.12213740458015267"/>
          <c:w val="0.9320987692072471"/>
          <c:h val="0.7007765823165234"/>
        </c:manualLayout>
      </c:layout>
      <c:lineChart>
        <c:grouping val="standard"/>
        <c:varyColors val="0"/>
        <c:ser>
          <c:idx val="0"/>
          <c:order val="0"/>
          <c:tx>
            <c:strRef>
              <c:f>Trends_For_Total_Orders!$B$20</c:f>
              <c:strCache>
                <c:ptCount val="1"/>
                <c:pt idx="0">
                  <c:v>Total</c:v>
                </c:pt>
              </c:strCache>
            </c:strRef>
          </c:tx>
          <c:spPr>
            <a:ln w="412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2">
                        <a:lumMod val="9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Trends_For_Total_Orders!$A$21:$A$33</c:f>
              <c:strCache>
                <c:ptCount val="12"/>
                <c:pt idx="0">
                  <c:v>11 AM</c:v>
                </c:pt>
                <c:pt idx="1">
                  <c:v>12 PM</c:v>
                </c:pt>
                <c:pt idx="2">
                  <c:v>1 PM</c:v>
                </c:pt>
                <c:pt idx="3">
                  <c:v>2 PM</c:v>
                </c:pt>
                <c:pt idx="4">
                  <c:v>3 PM</c:v>
                </c:pt>
                <c:pt idx="5">
                  <c:v>4 PM</c:v>
                </c:pt>
                <c:pt idx="6">
                  <c:v>5 PM</c:v>
                </c:pt>
                <c:pt idx="7">
                  <c:v>6 PM</c:v>
                </c:pt>
                <c:pt idx="8">
                  <c:v>7 PM</c:v>
                </c:pt>
                <c:pt idx="9">
                  <c:v>8 PM</c:v>
                </c:pt>
                <c:pt idx="10">
                  <c:v>9 PM</c:v>
                </c:pt>
                <c:pt idx="11">
                  <c:v>10 PM</c:v>
                </c:pt>
              </c:strCache>
            </c:strRef>
          </c:cat>
          <c:val>
            <c:numRef>
              <c:f>Trends_For_Total_Orders!$B$21:$B$33</c:f>
              <c:numCache>
                <c:formatCode>General</c:formatCode>
                <c:ptCount val="12"/>
                <c:pt idx="0">
                  <c:v>26.999999999999989</c:v>
                </c:pt>
                <c:pt idx="1">
                  <c:v>54.000000000000021</c:v>
                </c:pt>
                <c:pt idx="2">
                  <c:v>44.999999999999972</c:v>
                </c:pt>
                <c:pt idx="3">
                  <c:v>35.000000000000007</c:v>
                </c:pt>
                <c:pt idx="4">
                  <c:v>33.999999999999993</c:v>
                </c:pt>
                <c:pt idx="5">
                  <c:v>39.000000000000007</c:v>
                </c:pt>
                <c:pt idx="6">
                  <c:v>45.000000000000014</c:v>
                </c:pt>
                <c:pt idx="7">
                  <c:v>49.000000000000021</c:v>
                </c:pt>
                <c:pt idx="8">
                  <c:v>37.000000000000014</c:v>
                </c:pt>
                <c:pt idx="9">
                  <c:v>35.999999999999993</c:v>
                </c:pt>
                <c:pt idx="10">
                  <c:v>19.999999999999996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5-3F4D-89CD-7212E8CA508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11953743"/>
        <c:axId val="1669206448"/>
      </c:lineChart>
      <c:catAx>
        <c:axId val="171195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206448"/>
        <c:crosses val="autoZero"/>
        <c:auto val="1"/>
        <c:lblAlgn val="ctr"/>
        <c:lblOffset val="100"/>
        <c:noMultiLvlLbl val="0"/>
      </c:catAx>
      <c:valAx>
        <c:axId val="1669206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95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[Pizza_Sales_Project.xlsx]Percentage_of_Sales!PivotTable4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0"/>
        <c:spPr>
          <a:solidFill>
            <a:schemeClr val="accent1"/>
          </a:solidFill>
          <a:ln w="22225">
            <a:solidFill>
              <a:schemeClr val="accent6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60000"/>
              <a:lumOff val="40000"/>
            </a:schemeClr>
          </a:solidFill>
          <a:ln w="22225">
            <a:solidFill>
              <a:schemeClr val="accent6">
                <a:lumMod val="75000"/>
              </a:schemeClr>
            </a:solidFill>
          </a:ln>
          <a:effectLst/>
        </c:spPr>
        <c:dLbl>
          <c:idx val="0"/>
          <c:layout>
            <c:manualLayout>
              <c:x val="0.18945765334291612"/>
              <c:y val="6.4276344823081963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>
              <a:lumMod val="75000"/>
            </a:schemeClr>
          </a:solidFill>
          <a:ln w="22225">
            <a:solidFill>
              <a:schemeClr val="accent6">
                <a:lumMod val="75000"/>
              </a:schemeClr>
            </a:solidFill>
          </a:ln>
          <a:effectLst/>
        </c:spPr>
        <c:dLbl>
          <c:idx val="0"/>
          <c:layout>
            <c:manualLayout>
              <c:x val="0.20555555555555555"/>
              <c:y val="8.5594322343018184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1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613649474602333"/>
                  <c:h val="0.15139525642723772"/>
                </c:manualLayout>
              </c15:layout>
            </c:ext>
          </c:extLst>
        </c:dLbl>
      </c:pivotFmt>
      <c:pivotFmt>
        <c:idx val="13"/>
        <c:spPr>
          <a:solidFill>
            <a:schemeClr val="accent4">
              <a:lumMod val="50000"/>
            </a:schemeClr>
          </a:solidFill>
          <a:ln w="22225">
            <a:solidFill>
              <a:schemeClr val="accent6">
                <a:lumMod val="75000"/>
              </a:schemeClr>
            </a:solidFill>
          </a:ln>
          <a:effectLst/>
        </c:spPr>
        <c:dLbl>
          <c:idx val="0"/>
          <c:layout>
            <c:manualLayout>
              <c:x val="-0.17487624129623558"/>
              <c:y val="7.6873541553108979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bg1">
              <a:lumMod val="85000"/>
            </a:schemeClr>
          </a:solidFill>
          <a:ln w="22225">
            <a:solidFill>
              <a:schemeClr val="accent6">
                <a:lumMod val="75000"/>
              </a:schemeClr>
            </a:solidFill>
          </a:ln>
          <a:effectLst/>
        </c:spPr>
        <c:dLbl>
          <c:idx val="0"/>
          <c:layout>
            <c:manualLayout>
              <c:x val="-0.17727489490995235"/>
              <c:y val="4.0913116698335653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652484952338853"/>
          <c:y val="0.10125917032340211"/>
          <c:w val="0.32307172525719635"/>
          <c:h val="0.84399325887001231"/>
        </c:manualLayout>
      </c:layout>
      <c:doughnutChart>
        <c:varyColors val="1"/>
        <c:ser>
          <c:idx val="0"/>
          <c:order val="0"/>
          <c:tx>
            <c:strRef>
              <c:f>Percentage_of_Sales!$B$3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chemeClr val="accent6">
                  <a:lumMod val="75000"/>
                </a:schemeClr>
              </a:solidFill>
            </a:ln>
          </c:spPr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2225">
                <a:solidFill>
                  <a:schemeClr val="accent6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26-064B-8780-AE992225E13B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22225">
                <a:solidFill>
                  <a:schemeClr val="accent6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26-064B-8780-AE992225E13B}"/>
              </c:ext>
            </c:extLst>
          </c:dPt>
          <c:dPt>
            <c:idx val="2"/>
            <c:bubble3D val="0"/>
            <c:spPr>
              <a:solidFill>
                <a:schemeClr val="accent4">
                  <a:lumMod val="50000"/>
                </a:schemeClr>
              </a:solidFill>
              <a:ln w="22225">
                <a:solidFill>
                  <a:schemeClr val="accent6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26-064B-8780-AE992225E13B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22225">
                <a:solidFill>
                  <a:schemeClr val="accent6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26-064B-8780-AE992225E13B}"/>
              </c:ext>
            </c:extLst>
          </c:dPt>
          <c:dLbls>
            <c:dLbl>
              <c:idx val="0"/>
              <c:layout>
                <c:manualLayout>
                  <c:x val="0.18945765334291612"/>
                  <c:y val="6.427634482308196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26-064B-8780-AE992225E13B}"/>
                </c:ext>
              </c:extLst>
            </c:dLbl>
            <c:dLbl>
              <c:idx val="1"/>
              <c:layout>
                <c:manualLayout>
                  <c:x val="0.20555555555555555"/>
                  <c:y val="8.5594322343018184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13649474602333"/>
                      <c:h val="0.1513952564272377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426-064B-8780-AE992225E13B}"/>
                </c:ext>
              </c:extLst>
            </c:dLbl>
            <c:dLbl>
              <c:idx val="2"/>
              <c:layout>
                <c:manualLayout>
                  <c:x val="-0.17487624129623558"/>
                  <c:y val="7.687354155310897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426-064B-8780-AE992225E13B}"/>
                </c:ext>
              </c:extLst>
            </c:dLbl>
            <c:dLbl>
              <c:idx val="3"/>
              <c:layout>
                <c:manualLayout>
                  <c:x val="-0.17727489490995235"/>
                  <c:y val="4.091311669833565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426-064B-8780-AE992225E13B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Percentage_of_Sales!$A$4:$A$8</c:f>
              <c:strCache>
                <c:ptCount val="4"/>
                <c:pt idx="0">
                  <c:v>Chicken</c:v>
                </c:pt>
                <c:pt idx="1">
                  <c:v>Classic</c:v>
                </c:pt>
                <c:pt idx="2">
                  <c:v>Supreme</c:v>
                </c:pt>
                <c:pt idx="3">
                  <c:v>Veggie</c:v>
                </c:pt>
              </c:strCache>
            </c:strRef>
          </c:cat>
          <c:val>
            <c:numRef>
              <c:f>Percentage_of_Sales!$B$4:$B$8</c:f>
              <c:numCache>
                <c:formatCode>General</c:formatCode>
                <c:ptCount val="4"/>
                <c:pt idx="0">
                  <c:v>4150</c:v>
                </c:pt>
                <c:pt idx="1">
                  <c:v>4584.5</c:v>
                </c:pt>
                <c:pt idx="2">
                  <c:v>4205.4500000000007</c:v>
                </c:pt>
                <c:pt idx="3">
                  <c:v>3955.4499999999994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26-064B-8780-AE992225E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45973166201744"/>
          <c:y val="0.23553913474996352"/>
          <c:w val="0.18773611819525732"/>
          <c:h val="0.52892173050007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accent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[Pizza_Sales_Project.xlsx]Percentage_of_Sales!PivotTable5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8.3094537126427115E-2"/>
              <c:y val="6.6666666666666666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8825194859284154E-2"/>
              <c:y val="1.6666666666666666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4498550527141438E-2"/>
              <c:y val="3.3333333333333333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dLbl>
          <c:idx val="0"/>
          <c:layout>
            <c:manualLayout>
              <c:x val="2.578795979785669E-2"/>
              <c:y val="0.05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Percentage_of_Sales!$B$18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AE-F441-ACE0-2140E2C3B1F6}"/>
              </c:ext>
            </c:extLst>
          </c:dPt>
          <c:dPt>
            <c:idx val="1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AE-F441-ACE0-2140E2C3B1F6}"/>
              </c:ext>
            </c:extLst>
          </c:dPt>
          <c:dPt>
            <c:idx val="2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1AE-F441-ACE0-2140E2C3B1F6}"/>
              </c:ext>
            </c:extLst>
          </c:dPt>
          <c:dPt>
            <c:idx val="3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1AE-F441-ACE0-2140E2C3B1F6}"/>
              </c:ext>
            </c:extLst>
          </c:dPt>
          <c:dLbls>
            <c:dLbl>
              <c:idx val="0"/>
              <c:layout>
                <c:manualLayout>
                  <c:x val="8.3094537126427115E-2"/>
                  <c:y val="6.66666666666666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AE-F441-ACE0-2140E2C3B1F6}"/>
                </c:ext>
              </c:extLst>
            </c:dLbl>
            <c:dLbl>
              <c:idx val="1"/>
              <c:layout>
                <c:manualLayout>
                  <c:x val="-8.8825194859284154E-2"/>
                  <c:y val="1.66666666666666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1AE-F441-ACE0-2140E2C3B1F6}"/>
                </c:ext>
              </c:extLst>
            </c:dLbl>
            <c:dLbl>
              <c:idx val="2"/>
              <c:layout>
                <c:manualLayout>
                  <c:x val="7.4498550527141438E-2"/>
                  <c:y val="3.3333333333333333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41AE-F441-ACE0-2140E2C3B1F6}"/>
                </c:ext>
              </c:extLst>
            </c:dLbl>
            <c:dLbl>
              <c:idx val="3"/>
              <c:layout>
                <c:manualLayout>
                  <c:x val="2.578795979785669E-2"/>
                  <c:y val="0.0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1AE-F441-ACE0-2140E2C3B1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Percentage_of_Sales!$A$19:$A$23</c:f>
              <c:strCache>
                <c:ptCount val="4"/>
                <c:pt idx="0">
                  <c:v>Large</c:v>
                </c:pt>
                <c:pt idx="1">
                  <c:v>Medium</c:v>
                </c:pt>
                <c:pt idx="2">
                  <c:v>Regular</c:v>
                </c:pt>
                <c:pt idx="3">
                  <c:v>XLarge</c:v>
                </c:pt>
              </c:strCache>
            </c:strRef>
          </c:cat>
          <c:val>
            <c:numRef>
              <c:f>Percentage_of_Sales!$B$19:$B$23</c:f>
              <c:numCache>
                <c:formatCode>General</c:formatCode>
                <c:ptCount val="4"/>
                <c:pt idx="0">
                  <c:v>7979.4499999999971</c:v>
                </c:pt>
                <c:pt idx="1">
                  <c:v>5178.5</c:v>
                </c:pt>
                <c:pt idx="2">
                  <c:v>3482.4500000000007</c:v>
                </c:pt>
                <c:pt idx="3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AE-F441-ACE0-2140E2C3B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69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4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[Pizza_Sales_Project.xlsx]BestSelling_and WorstSelling !PivotTable7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1.0509826855197477E-2"/>
              <c:y val="2.15827338129496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1.8759790304726499E-2"/>
              <c:y val="7.194244604316514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1.6302345495937579E-2"/>
              <c:y val="1.4388489208633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3.2412331084609121E-2"/>
              <c:y val="-7.194244604316613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5.275590551180996E-3"/>
              <c:y val="1.07919333824277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7642373191723124E-2"/>
                  <c:h val="9.3381294964028777E-2"/>
                </c:manualLayout>
              </c15:layout>
            </c:ext>
          </c:extLst>
        </c:dLbl>
      </c:pivotFmt>
      <c:pivotFmt>
        <c:idx val="10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2.4552308945466696E-2"/>
              <c:y val="7.194244604316547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2.4552308945466696E-2"/>
              <c:y val="7.194244604316547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5.275590551180996E-3"/>
              <c:y val="1.07919333824277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7642373191723124E-2"/>
                  <c:h val="9.3381294964028777E-2"/>
                </c:manualLayout>
              </c15:layout>
            </c:ext>
          </c:extLst>
        </c:dLbl>
      </c:pivotFmt>
      <c:pivotFmt>
        <c:idx val="14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3.2412331084609121E-2"/>
              <c:y val="-7.194244604316613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1.6302345495937579E-2"/>
              <c:y val="1.4388489208633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1.8759790304726499E-2"/>
              <c:y val="7.194244604316514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>
            <a:gsLst>
              <a:gs pos="0">
                <a:schemeClr val="accent2">
                  <a:lumMod val="40000"/>
                  <a:lumOff val="60000"/>
                </a:schemeClr>
              </a:gs>
              <a:gs pos="53000">
                <a:schemeClr val="accent4">
                  <a:lumMod val="40000"/>
                  <a:lumOff val="60000"/>
                </a:schemeClr>
              </a:gs>
              <a:gs pos="100000">
                <a:schemeClr val="accent4">
                  <a:lumMod val="75000"/>
                </a:schemeClr>
              </a:gs>
            </a:gsLst>
            <a:lin ang="0" scaled="0"/>
          </a:gradFill>
          <a:ln>
            <a:noFill/>
          </a:ln>
          <a:effectLst/>
        </c:spPr>
        <c:dLbl>
          <c:idx val="0"/>
          <c:layout>
            <c:manualLayout>
              <c:x val="1.0509826855197477E-2"/>
              <c:y val="2.15827338129496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300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50000"/>
                </a:schemeClr>
              </a:gs>
            </a:gsLst>
            <a:lin ang="108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300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50000"/>
                </a:schemeClr>
              </a:gs>
            </a:gsLst>
            <a:lin ang="10800000" scaled="0"/>
          </a:gradFill>
          <a:ln>
            <a:noFill/>
          </a:ln>
          <a:effectLst/>
        </c:spPr>
        <c:dLbl>
          <c:idx val="0"/>
          <c:layout>
            <c:manualLayout>
              <c:x val="2.4552308945466696E-2"/>
              <c:y val="7.194244604316547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300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50000"/>
                </a:schemeClr>
              </a:gs>
            </a:gsLst>
            <a:lin ang="10800000" scaled="0"/>
          </a:gradFill>
          <a:ln>
            <a:noFill/>
          </a:ln>
          <a:effectLst/>
        </c:spPr>
        <c:dLbl>
          <c:idx val="0"/>
          <c:layout>
            <c:manualLayout>
              <c:x val="5.275590551180996E-3"/>
              <c:y val="1.07919333824277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7642373191723124E-2"/>
                  <c:h val="9.3381294964028777E-2"/>
                </c:manualLayout>
              </c15:layout>
            </c:ext>
          </c:extLst>
        </c:dLbl>
      </c:pivotFmt>
      <c:pivotFmt>
        <c:idx val="21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300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50000"/>
                </a:schemeClr>
              </a:gs>
            </a:gsLst>
            <a:lin ang="10800000" scaled="0"/>
          </a:gradFill>
          <a:ln>
            <a:noFill/>
          </a:ln>
          <a:effectLst/>
        </c:spPr>
        <c:dLbl>
          <c:idx val="0"/>
          <c:layout>
            <c:manualLayout>
              <c:x val="3.2412331084609121E-2"/>
              <c:y val="-7.194244604316613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300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50000"/>
                </a:schemeClr>
              </a:gs>
            </a:gsLst>
            <a:lin ang="10800000" scaled="0"/>
          </a:gradFill>
          <a:ln>
            <a:noFill/>
          </a:ln>
          <a:effectLst/>
        </c:spPr>
        <c:dLbl>
          <c:idx val="0"/>
          <c:layout>
            <c:manualLayout>
              <c:x val="1.6302345495937579E-2"/>
              <c:y val="1.43884892086330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300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50000"/>
                </a:schemeClr>
              </a:gs>
            </a:gsLst>
            <a:lin ang="10800000" scaled="0"/>
          </a:gradFill>
          <a:ln>
            <a:noFill/>
          </a:ln>
          <a:effectLst/>
        </c:spPr>
        <c:dLbl>
          <c:idx val="0"/>
          <c:layout>
            <c:manualLayout>
              <c:x val="1.8759790304726499E-2"/>
              <c:y val="7.194244604316514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300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50000"/>
                </a:schemeClr>
              </a:gs>
            </a:gsLst>
            <a:lin ang="10800000" scaled="0"/>
          </a:gradFill>
          <a:ln>
            <a:noFill/>
          </a:ln>
          <a:effectLst/>
        </c:spPr>
        <c:dLbl>
          <c:idx val="0"/>
          <c:layout>
            <c:manualLayout>
              <c:x val="1.0509826855197477E-2"/>
              <c:y val="2.15827338129496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4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7521378868339134"/>
          <c:y val="0.20760040786268624"/>
          <c:w val="0.55995384197664944"/>
          <c:h val="0.764624143205120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'BestSelling_and WorstSelling 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20000"/>
                    <a:lumOff val="80000"/>
                  </a:schemeClr>
                </a:gs>
                <a:gs pos="5300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50000"/>
                  </a:schemeClr>
                </a:gs>
              </a:gsLst>
              <a:lin ang="108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4552308945466696E-2"/>
                  <c:y val="7.194244604316547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D5F-214B-B3C4-483A66BC83E2}"/>
                </c:ext>
              </c:extLst>
            </c:dLbl>
            <c:dLbl>
              <c:idx val="1"/>
              <c:layout>
                <c:manualLayout>
                  <c:x val="5.275590551180996E-3"/>
                  <c:y val="1.079193338242778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4">
                          <a:lumMod val="40000"/>
                          <a:lumOff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7642373191723124E-2"/>
                      <c:h val="9.338129496402877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D5F-214B-B3C4-483A66BC83E2}"/>
                </c:ext>
              </c:extLst>
            </c:dLbl>
            <c:dLbl>
              <c:idx val="2"/>
              <c:layout>
                <c:manualLayout>
                  <c:x val="3.2412331084609121E-2"/>
                  <c:y val="-7.194244604316613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5F-214B-B3C4-483A66BC83E2}"/>
                </c:ext>
              </c:extLst>
            </c:dLbl>
            <c:dLbl>
              <c:idx val="3"/>
              <c:layout>
                <c:manualLayout>
                  <c:x val="1.6302345495937579E-2"/>
                  <c:y val="1.43884892086330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5F-214B-B3C4-483A66BC83E2}"/>
                </c:ext>
              </c:extLst>
            </c:dLbl>
            <c:dLbl>
              <c:idx val="4"/>
              <c:layout>
                <c:manualLayout>
                  <c:x val="1.8759790304726499E-2"/>
                  <c:y val="7.194244604316514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D5F-214B-B3C4-483A66BC83E2}"/>
                </c:ext>
              </c:extLst>
            </c:dLbl>
            <c:dLbl>
              <c:idx val="5"/>
              <c:layout>
                <c:manualLayout>
                  <c:x val="1.0509826855197477E-2"/>
                  <c:y val="2.158273381294964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D5F-214B-B3C4-483A66BC83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4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'BestSelling_and WorstSelling '!$A$4:$A$10</c:f>
              <c:strCache>
                <c:ptCount val="6"/>
                <c:pt idx="0">
                  <c:v>The Hawaiian Pizza</c:v>
                </c:pt>
                <c:pt idx="1">
                  <c:v>The Italian Supreme Pizza</c:v>
                </c:pt>
                <c:pt idx="2">
                  <c:v>The Barbecue Chicken Pizza</c:v>
                </c:pt>
                <c:pt idx="3">
                  <c:v>The Classic Deluxe Pizza</c:v>
                </c:pt>
                <c:pt idx="4">
                  <c:v>The Thai Chicken Pizza</c:v>
                </c:pt>
                <c:pt idx="5">
                  <c:v>The Pepperoni Pizza</c:v>
                </c:pt>
              </c:strCache>
            </c:strRef>
          </c:cat>
          <c:val>
            <c:numRef>
              <c:f>'BestSelling_and WorstSelling '!$B$4:$B$10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51</c:v>
                </c:pt>
                <c:pt idx="3">
                  <c:v>53</c:v>
                </c:pt>
                <c:pt idx="4">
                  <c:v>55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5F-214B-B3C4-483A66BC8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47813600"/>
        <c:axId val="47452656"/>
      </c:barChart>
      <c:catAx>
        <c:axId val="4781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2656"/>
        <c:crosses val="autoZero"/>
        <c:auto val="1"/>
        <c:lblAlgn val="ctr"/>
        <c:lblOffset val="100"/>
        <c:noMultiLvlLbl val="0"/>
      </c:catAx>
      <c:valAx>
        <c:axId val="474526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81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[Pizza_Sales_Project.xlsx]BestSelling_and WorstSelling !PivotTable8</c:name>
    <c:fmtId val="4"/>
  </c:pivotSource>
  <c:chart>
    <c:autoTitleDeleted val="1"/>
    <c:pivotFmts>
      <c:pivotFmt>
        <c:idx val="0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0000">
                <a:schemeClr val="accent2">
                  <a:lumMod val="40000"/>
                  <a:lumOff val="6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0" scaled="0"/>
          </a:gradFill>
          <a:ln>
            <a:gradFill>
              <a:gsLst>
                <a:gs pos="0">
                  <a:schemeClr val="accent2">
                    <a:lumMod val="20000"/>
                    <a:lumOff val="80000"/>
                  </a:schemeClr>
                </a:gs>
                <a:gs pos="50000">
                  <a:schemeClr val="accent2">
                    <a:lumMod val="40000"/>
                    <a:lumOff val="60000"/>
                  </a:schemeClr>
                </a:gs>
                <a:gs pos="100000">
                  <a:schemeClr val="accent2">
                    <a:lumMod val="75000"/>
                  </a:schemeClr>
                </a:gs>
              </a:gsLst>
              <a:lin ang="0" scaled="0"/>
            </a:gra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0000">
                <a:schemeClr val="accent2">
                  <a:lumMod val="40000"/>
                  <a:lumOff val="6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0" scaled="0"/>
          </a:gradFill>
          <a:ln>
            <a:gradFill>
              <a:gsLst>
                <a:gs pos="0">
                  <a:schemeClr val="accent2">
                    <a:lumMod val="20000"/>
                    <a:lumOff val="80000"/>
                  </a:schemeClr>
                </a:gs>
                <a:gs pos="50000">
                  <a:schemeClr val="accent2">
                    <a:lumMod val="40000"/>
                    <a:lumOff val="60000"/>
                  </a:schemeClr>
                </a:gs>
                <a:gs pos="100000">
                  <a:schemeClr val="accent2">
                    <a:lumMod val="75000"/>
                  </a:schemeClr>
                </a:gs>
              </a:gsLst>
              <a:lin ang="0" scaled="0"/>
            </a:gra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0000">
                <a:schemeClr val="accent2">
                  <a:lumMod val="40000"/>
                  <a:lumOff val="6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108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0000">
                <a:schemeClr val="accent2">
                  <a:lumMod val="40000"/>
                  <a:lumOff val="6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10800000" scaled="0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3494112329614389"/>
          <c:y val="0.11702127659574468"/>
          <c:w val="0.61672050812379575"/>
          <c:h val="0.8464825564687625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'BestSelling_and WorstSelling '!$B$23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20000"/>
                    <a:lumOff val="80000"/>
                  </a:schemeClr>
                </a:gs>
                <a:gs pos="50000">
                  <a:schemeClr val="accent2">
                    <a:lumMod val="40000"/>
                    <a:lumOff val="60000"/>
                  </a:schemeClr>
                </a:gs>
                <a:gs pos="100000">
                  <a:schemeClr val="accent2">
                    <a:lumMod val="75000"/>
                  </a:schemeClr>
                </a:gs>
              </a:gsLst>
              <a:lin ang="108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'BestSelling_and WorstSelling '!$A$24:$A$29</c:f>
              <c:strCache>
                <c:ptCount val="5"/>
                <c:pt idx="0">
                  <c:v>The Brie Carre Pizza</c:v>
                </c:pt>
                <c:pt idx="1">
                  <c:v>The Calabrese Pizza</c:v>
                </c:pt>
                <c:pt idx="2">
                  <c:v>The Soppressata Pizza</c:v>
                </c:pt>
                <c:pt idx="3">
                  <c:v>The Mediterranean Pizza</c:v>
                </c:pt>
                <c:pt idx="4">
                  <c:v>The Italian Vegetables Pizza</c:v>
                </c:pt>
              </c:strCache>
            </c:strRef>
          </c:cat>
          <c:val>
            <c:numRef>
              <c:f>'BestSelling_and WorstSelling '!$B$24:$B$29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1-1245-BF35-ACC6AABBD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602468512"/>
        <c:axId val="1495424415"/>
      </c:barChart>
      <c:catAx>
        <c:axId val="602468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424415"/>
        <c:crosses val="autoZero"/>
        <c:auto val="1"/>
        <c:lblAlgn val="ctr"/>
        <c:lblOffset val="100"/>
        <c:noMultiLvlLbl val="0"/>
      </c:catAx>
      <c:valAx>
        <c:axId val="14954244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246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[Pizza_Sales_Project.xlsx]Trends_For_Total_Orders!PivotTable2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80314960629923"/>
          <c:y val="8.7962962962962965E-2"/>
          <c:w val="0.78645603674540687"/>
          <c:h val="0.715606955380577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Trends_For_Total_Orders!$B$3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Trends_For_Total_Orders!$A$4:$A$11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Trends_For_Total_Orders!$B$4:$B$11</c:f>
              <c:numCache>
                <c:formatCode>General</c:formatCode>
                <c:ptCount val="7"/>
                <c:pt idx="0">
                  <c:v>52.000000000000007</c:v>
                </c:pt>
                <c:pt idx="1">
                  <c:v>54.000000000000071</c:v>
                </c:pt>
                <c:pt idx="2">
                  <c:v>64.000000000000057</c:v>
                </c:pt>
                <c:pt idx="3">
                  <c:v>58.000000000000028</c:v>
                </c:pt>
                <c:pt idx="4">
                  <c:v>77.999999999999986</c:v>
                </c:pt>
                <c:pt idx="5">
                  <c:v>67.000000000000014</c:v>
                </c:pt>
                <c:pt idx="6">
                  <c:v>66.000000000000043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E7-FA48-954A-01B59B09A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5933696"/>
        <c:axId val="1655935968"/>
      </c:barChart>
      <c:catAx>
        <c:axId val="16559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935968"/>
        <c:crosses val="autoZero"/>
        <c:auto val="1"/>
        <c:lblAlgn val="ctr"/>
        <c:lblOffset val="100"/>
        <c:noMultiLvlLbl val="0"/>
      </c:catAx>
      <c:valAx>
        <c:axId val="165593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9336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[Pizza_Sales_Project.xlsx]Trends_For_Total_Orders!PivotTable3</c:name>
    <c:fmtId val="8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Trends_For_Total_Orders!$B$20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Trends_For_Total_Orders!$A$21:$A$33</c:f>
              <c:strCache>
                <c:ptCount val="12"/>
                <c:pt idx="0">
                  <c:v>11 AM</c:v>
                </c:pt>
                <c:pt idx="1">
                  <c:v>12 PM</c:v>
                </c:pt>
                <c:pt idx="2">
                  <c:v>1 PM</c:v>
                </c:pt>
                <c:pt idx="3">
                  <c:v>2 PM</c:v>
                </c:pt>
                <c:pt idx="4">
                  <c:v>3 PM</c:v>
                </c:pt>
                <c:pt idx="5">
                  <c:v>4 PM</c:v>
                </c:pt>
                <c:pt idx="6">
                  <c:v>5 PM</c:v>
                </c:pt>
                <c:pt idx="7">
                  <c:v>6 PM</c:v>
                </c:pt>
                <c:pt idx="8">
                  <c:v>7 PM</c:v>
                </c:pt>
                <c:pt idx="9">
                  <c:v>8 PM</c:v>
                </c:pt>
                <c:pt idx="10">
                  <c:v>9 PM</c:v>
                </c:pt>
                <c:pt idx="11">
                  <c:v>10 PM</c:v>
                </c:pt>
              </c:strCache>
            </c:strRef>
          </c:cat>
          <c:val>
            <c:numRef>
              <c:f>Trends_For_Total_Orders!$B$21:$B$33</c:f>
              <c:numCache>
                <c:formatCode>General</c:formatCode>
                <c:ptCount val="12"/>
                <c:pt idx="0">
                  <c:v>26.999999999999989</c:v>
                </c:pt>
                <c:pt idx="1">
                  <c:v>54.000000000000021</c:v>
                </c:pt>
                <c:pt idx="2">
                  <c:v>44.999999999999972</c:v>
                </c:pt>
                <c:pt idx="3">
                  <c:v>35.000000000000007</c:v>
                </c:pt>
                <c:pt idx="4">
                  <c:v>33.999999999999993</c:v>
                </c:pt>
                <c:pt idx="5">
                  <c:v>39.000000000000007</c:v>
                </c:pt>
                <c:pt idx="6">
                  <c:v>45.000000000000014</c:v>
                </c:pt>
                <c:pt idx="7">
                  <c:v>49.000000000000021</c:v>
                </c:pt>
                <c:pt idx="8">
                  <c:v>37.000000000000014</c:v>
                </c:pt>
                <c:pt idx="9">
                  <c:v>35.999999999999993</c:v>
                </c:pt>
                <c:pt idx="10">
                  <c:v>19.999999999999996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C4-F547-B3F3-4AD383EA1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953743"/>
        <c:axId val="1669206448"/>
      </c:lineChart>
      <c:catAx>
        <c:axId val="171195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206448"/>
        <c:crosses val="autoZero"/>
        <c:auto val="1"/>
        <c:lblAlgn val="ctr"/>
        <c:lblOffset val="100"/>
        <c:noMultiLvlLbl val="0"/>
      </c:catAx>
      <c:valAx>
        <c:axId val="1669206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95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[Pizza_Sales_Project.xlsx]Percentage_of_Sales!PivotTable4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dLbl>
          <c:idx val="0"/>
          <c:layout>
            <c:manualLayout>
              <c:x val="-0.14166666666666666"/>
              <c:y val="-0.12962962962962965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-0.13333333333333333"/>
              <c:y val="0.13888888888888873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8055555555555555"/>
              <c:y val="-0.15277777777777779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.20555555555555555"/>
              <c:y val="9.7222222222222307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Percentage_of_Sales!$B$3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353-D04E-B02E-68080258E0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53-D04E-B02E-68080258E0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53-D04E-B02E-68080258E0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353-D04E-B02E-68080258E019}"/>
              </c:ext>
            </c:extLst>
          </c:dPt>
          <c:dLbls>
            <c:dLbl>
              <c:idx val="0"/>
              <c:layout>
                <c:manualLayout>
                  <c:x val="0.18055555555555555"/>
                  <c:y val="-0.1527777777777777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353-D04E-B02E-68080258E019}"/>
                </c:ext>
              </c:extLst>
            </c:dLbl>
            <c:dLbl>
              <c:idx val="1"/>
              <c:layout>
                <c:manualLayout>
                  <c:x val="0.20555555555555555"/>
                  <c:y val="9.722222222222230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353-D04E-B02E-68080258E019}"/>
                </c:ext>
              </c:extLst>
            </c:dLbl>
            <c:dLbl>
              <c:idx val="2"/>
              <c:layout>
                <c:manualLayout>
                  <c:x val="-0.13333333333333333"/>
                  <c:y val="0.1388888888888887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53-D04E-B02E-68080258E019}"/>
                </c:ext>
              </c:extLst>
            </c:dLbl>
            <c:dLbl>
              <c:idx val="3"/>
              <c:layout>
                <c:manualLayout>
                  <c:x val="-0.14166666666666666"/>
                  <c:y val="-0.1296296296296296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353-D04E-B02E-68080258E019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Percentage_of_Sales!$A$4:$A$8</c:f>
              <c:strCache>
                <c:ptCount val="4"/>
                <c:pt idx="0">
                  <c:v>Chicken</c:v>
                </c:pt>
                <c:pt idx="1">
                  <c:v>Classic</c:v>
                </c:pt>
                <c:pt idx="2">
                  <c:v>Supreme</c:v>
                </c:pt>
                <c:pt idx="3">
                  <c:v>Veggie</c:v>
                </c:pt>
              </c:strCache>
            </c:strRef>
          </c:cat>
          <c:val>
            <c:numRef>
              <c:f>Percentage_of_Sales!$B$4:$B$8</c:f>
              <c:numCache>
                <c:formatCode>General</c:formatCode>
                <c:ptCount val="4"/>
                <c:pt idx="0">
                  <c:v>4150</c:v>
                </c:pt>
                <c:pt idx="1">
                  <c:v>4584.5</c:v>
                </c:pt>
                <c:pt idx="2">
                  <c:v>4205.4500000000007</c:v>
                </c:pt>
                <c:pt idx="3">
                  <c:v>3955.4499999999994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3-D04E-B02E-68080258E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[Pizza_Sales_Project.xlsx]Percentage_of_Sales!PivotTable5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Percentage_of_Sales!$B$18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14-A140-80B0-2CA90293D8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714-A140-80B0-2CA90293D8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14-A140-80B0-2CA90293D8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714-A140-80B0-2CA90293D86A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Percentage_of_Sales!$A$19:$A$23</c:f>
              <c:strCache>
                <c:ptCount val="4"/>
                <c:pt idx="0">
                  <c:v>Large</c:v>
                </c:pt>
                <c:pt idx="1">
                  <c:v>Medium</c:v>
                </c:pt>
                <c:pt idx="2">
                  <c:v>Regular</c:v>
                </c:pt>
                <c:pt idx="3">
                  <c:v>XLarge</c:v>
                </c:pt>
              </c:strCache>
            </c:strRef>
          </c:cat>
          <c:val>
            <c:numRef>
              <c:f>Percentage_of_Sales!$B$19:$B$23</c:f>
              <c:numCache>
                <c:formatCode>General</c:formatCode>
                <c:ptCount val="4"/>
                <c:pt idx="0">
                  <c:v>7979.4499999999971</c:v>
                </c:pt>
                <c:pt idx="1">
                  <c:v>5178.5</c:v>
                </c:pt>
                <c:pt idx="2">
                  <c:v>3482.4500000000007</c:v>
                </c:pt>
                <c:pt idx="3">
                  <c:v>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4-A140-80B0-2CA90293D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[Pizza_Sales_Project.xlsx]BestSelling_and WorstSelling !PivotTable7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100974157076519"/>
          <c:y val="0.17882352941176471"/>
          <c:w val="0.54675449222693318"/>
          <c:h val="0.721458823529411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'BestSelling_and WorstSelling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'BestSelling_and WorstSelling '!$A$4:$A$10</c:f>
              <c:strCache>
                <c:ptCount val="6"/>
                <c:pt idx="0">
                  <c:v>The Hawaiian Pizza</c:v>
                </c:pt>
                <c:pt idx="1">
                  <c:v>The Italian Supreme Pizza</c:v>
                </c:pt>
                <c:pt idx="2">
                  <c:v>The Barbecue Chicken Pizza</c:v>
                </c:pt>
                <c:pt idx="3">
                  <c:v>The Classic Deluxe Pizza</c:v>
                </c:pt>
                <c:pt idx="4">
                  <c:v>The Thai Chicken Pizza</c:v>
                </c:pt>
                <c:pt idx="5">
                  <c:v>The Pepperoni Pizza</c:v>
                </c:pt>
              </c:strCache>
            </c:strRef>
          </c:cat>
          <c:val>
            <c:numRef>
              <c:f>'BestSelling_and WorstSelling '!$B$4:$B$10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51</c:v>
                </c:pt>
                <c:pt idx="3">
                  <c:v>53</c:v>
                </c:pt>
                <c:pt idx="4">
                  <c:v>55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F-514E-8D4A-7DA2C33E8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813600"/>
        <c:axId val="47452656"/>
      </c:barChart>
      <c:catAx>
        <c:axId val="4781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2656"/>
        <c:crosses val="autoZero"/>
        <c:auto val="1"/>
        <c:lblAlgn val="ctr"/>
        <c:lblOffset val="100"/>
        <c:noMultiLvlLbl val="0"/>
      </c:catAx>
      <c:valAx>
        <c:axId val="474526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81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[Pizza_Sales_Project.xlsx]BestSelling_and WorstSelling !PivotTable8</c:name>
    <c:fmtId val="1"/>
  </c:pivotSource>
  <c:chart>
    <c:autoTitleDeleted val="1"/>
    <c:pivotFmts>
      <c:pivotFmt>
        <c:idx val="0"/>
        <c:spPr>
          <a:gradFill>
            <a:gsLst>
              <a:gs pos="0">
                <a:schemeClr val="accent2">
                  <a:lumMod val="20000"/>
                  <a:lumOff val="80000"/>
                </a:schemeClr>
              </a:gs>
              <a:gs pos="50000">
                <a:schemeClr val="accent2">
                  <a:lumMod val="40000"/>
                  <a:lumOff val="6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0" scaled="0"/>
          </a:gradFill>
          <a:ln>
            <a:gradFill>
              <a:gsLst>
                <a:gs pos="0">
                  <a:schemeClr val="accent2">
                    <a:lumMod val="20000"/>
                    <a:lumOff val="80000"/>
                  </a:schemeClr>
                </a:gs>
                <a:gs pos="50000">
                  <a:schemeClr val="accent2">
                    <a:lumMod val="40000"/>
                    <a:lumOff val="60000"/>
                  </a:schemeClr>
                </a:gs>
                <a:gs pos="100000">
                  <a:schemeClr val="accent2">
                    <a:lumMod val="75000"/>
                  </a:schemeClr>
                </a:gs>
              </a:gsLst>
              <a:lin ang="0" scaled="0"/>
            </a:gra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'BestSelling_and WorstSelling '!$B$23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20000"/>
                    <a:lumOff val="80000"/>
                  </a:schemeClr>
                </a:gs>
                <a:gs pos="50000">
                  <a:schemeClr val="accent2">
                    <a:lumMod val="40000"/>
                    <a:lumOff val="60000"/>
                  </a:schemeClr>
                </a:gs>
                <a:gs pos="100000">
                  <a:schemeClr val="accent2">
                    <a:lumMod val="75000"/>
                  </a:schemeClr>
                </a:gs>
              </a:gsLst>
              <a:lin ang="0" scaled="0"/>
            </a:gradFill>
            <a:ln>
              <a:gradFill>
                <a:gsLst>
                  <a:gs pos="0">
                    <a:schemeClr val="accent2">
                      <a:lumMod val="20000"/>
                      <a:lumOff val="80000"/>
                    </a:schemeClr>
                  </a:gs>
                  <a:gs pos="50000">
                    <a:schemeClr val="accent2">
                      <a:lumMod val="40000"/>
                      <a:lumOff val="60000"/>
                    </a:schemeClr>
                  </a:gs>
                  <a:gs pos="100000">
                    <a:schemeClr val="accent2">
                      <a:lumMod val="75000"/>
                    </a:schemeClr>
                  </a:gs>
                </a:gsLst>
                <a:lin ang="0" scaled="0"/>
              </a:gradFill>
            </a:ln>
            <a:effectLst/>
          </c:spPr>
          <c:invertIfNegative val="0"/>
          <c:cat>
            <c:strRef>
              <c:f>'BestSelling_and WorstSelling '!$A$24:$A$29</c:f>
              <c:strCache>
                <c:ptCount val="5"/>
                <c:pt idx="0">
                  <c:v>The Brie Carre Pizza</c:v>
                </c:pt>
                <c:pt idx="1">
                  <c:v>The Calabrese Pizza</c:v>
                </c:pt>
                <c:pt idx="2">
                  <c:v>The Soppressata Pizza</c:v>
                </c:pt>
                <c:pt idx="3">
                  <c:v>The Mediterranean Pizza</c:v>
                </c:pt>
                <c:pt idx="4">
                  <c:v>The Italian Vegetables Pizza</c:v>
                </c:pt>
              </c:strCache>
            </c:strRef>
          </c:cat>
          <c:val>
            <c:numRef>
              <c:f>'BestSelling_and WorstSelling '!$B$24:$B$29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2-F34C-A16B-58B2AA0BF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468512"/>
        <c:axId val="1495424415"/>
      </c:barChart>
      <c:catAx>
        <c:axId val="602468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424415"/>
        <c:crosses val="autoZero"/>
        <c:auto val="1"/>
        <c:lblAlgn val="ctr"/>
        <c:lblOffset val="100"/>
        <c:noMultiLvlLbl val="0"/>
      </c:catAx>
      <c:valAx>
        <c:axId val="14954244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246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A404E438-02A3-454F-94EB-A26ABB15F5BF}">
          <cx:tx>
            <cx:txData>
              <cx:f>_xlchart.v2.1</cx:f>
              <cx:v>Pizzas_Sold</cx:v>
            </cx:txData>
          </cx:tx>
          <cx:spPr>
            <a:gradFill>
              <a:gsLst>
                <a:gs pos="0">
                  <a:schemeClr val="accent1">
                    <a:lumMod val="60000"/>
                    <a:lumOff val="40000"/>
                  </a:schemeClr>
                </a:gs>
                <a:gs pos="49000">
                  <a:schemeClr val="accent1">
                    <a:lumMod val="45000"/>
                    <a:lumOff val="55000"/>
                  </a:schemeClr>
                </a:gs>
                <a:gs pos="100000">
                  <a:schemeClr val="accent2"/>
                </a:gs>
              </a:gsLst>
              <a:lin ang="0" scaled="0"/>
            </a:gradFill>
          </cx:spPr>
          <cx:dataPt idx="0"/>
          <cx:dataPt idx="1"/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1200">
                  <a:solidFill>
                    <a:schemeClr val="tx1"/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accent5">
                    <a:lumMod val="20000"/>
                    <a:lumOff val="80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>
              <a:solidFill>
                <a:schemeClr val="accent5">
                  <a:lumMod val="20000"/>
                  <a:lumOff val="80000"/>
                </a:schemeClr>
              </a:solidFill>
            </a:endParaRPr>
          </a:p>
        </cx:txPr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_xlchart.v2.16</cx:f>
      </cx:strDim>
      <cx:numDim type="val">
        <cx:f>_xlchart.v2.18</cx:f>
      </cx:numDim>
    </cx:data>
  </cx:chartData>
  <cx:chart>
    <cx:title pos="t" align="ctr" overlay="0"/>
    <cx:plotArea>
      <cx:plotAreaRegion>
        <cx:series layoutId="funnel" uniqueId="{A404E438-02A3-454F-94EB-A26ABB15F5BF}">
          <cx:tx>
            <cx:txData>
              <cx:f>_xlchart.v2.17</cx:f>
              <cx:v>Pizzas_Sold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1.xml"/><Relationship Id="rId7" Type="http://schemas.microsoft.com/office/2014/relationships/chartEx" Target="../charts/chartEx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469899</xdr:colOff>
      <xdr:row>2</xdr:row>
      <xdr:rowOff>126999</xdr:rowOff>
    </xdr:from>
    <xdr:to>
      <xdr:col>20</xdr:col>
      <xdr:colOff>635000</xdr:colOff>
      <xdr:row>37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F534F5-7912-1F20-F272-3210E8A9B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899" y="533399"/>
          <a:ext cx="16675101" cy="7010401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</xdr:pic>
    <xdr:clientData/>
  </xdr:twoCellAnchor>
  <xdr:twoCellAnchor>
    <xdr:from>
      <xdr:col>4</xdr:col>
      <xdr:colOff>139700</xdr:colOff>
      <xdr:row>4</xdr:row>
      <xdr:rowOff>133349</xdr:rowOff>
    </xdr:from>
    <xdr:to>
      <xdr:col>7</xdr:col>
      <xdr:colOff>223520</xdr:colOff>
      <xdr:row>6</xdr:row>
      <xdr:rowOff>92709</xdr:rowOff>
    </xdr:to>
    <xdr:sp macro="" textlink="KPI!A7">
      <xdr:nvSpPr>
        <xdr:cNvPr id="3" name="TextBox 2">
          <a:extLst>
            <a:ext uri="{FF2B5EF4-FFF2-40B4-BE49-F238E27FC236}">
              <a16:creationId xmlns:a16="http://schemas.microsoft.com/office/drawing/2014/main" id="{16B646B8-1546-00F7-E13F-E803707AA91D}"/>
            </a:ext>
          </a:extLst>
        </xdr:cNvPr>
        <xdr:cNvSpPr txBox="1"/>
      </xdr:nvSpPr>
      <xdr:spPr>
        <a:xfrm>
          <a:off x="3441700" y="946149"/>
          <a:ext cx="256032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8A729F7-8033-3B4D-A23E-8204616029F1}" type="TxLink">
            <a:rPr lang="en-US" sz="2800" b="1" i="0" u="none" strike="noStrike">
              <a:solidFill>
                <a:schemeClr val="accent2">
                  <a:lumMod val="40000"/>
                  <a:lumOff val="60000"/>
                </a:schemeClr>
              </a:solidFill>
              <a:latin typeface="Algerian" pitchFamily="82" charset="77"/>
              <a:cs typeface="Baloo Bhaijaan" panose="03080902040302020200" pitchFamily="66" charset="-78"/>
            </a:rPr>
            <a:pPr algn="ctr"/>
            <a:t>16,895.40</a:t>
          </a:fld>
          <a:endParaRPr lang="en-US" sz="2800" b="1">
            <a:solidFill>
              <a:schemeClr val="accent2">
                <a:lumMod val="40000"/>
                <a:lumOff val="60000"/>
              </a:schemeClr>
            </a:solidFill>
            <a:latin typeface="Algerian" pitchFamily="82" charset="77"/>
            <a:cs typeface="Baloo Bhaijaan" panose="03080902040302020200" pitchFamily="66" charset="-78"/>
          </a:endParaRPr>
        </a:p>
      </xdr:txBody>
    </xdr:sp>
    <xdr:clientData/>
  </xdr:twoCellAnchor>
  <xdr:twoCellAnchor>
    <xdr:from>
      <xdr:col>7</xdr:col>
      <xdr:colOff>358775</xdr:colOff>
      <xdr:row>4</xdr:row>
      <xdr:rowOff>133349</xdr:rowOff>
    </xdr:from>
    <xdr:to>
      <xdr:col>10</xdr:col>
      <xdr:colOff>442595</xdr:colOff>
      <xdr:row>6</xdr:row>
      <xdr:rowOff>92709</xdr:rowOff>
    </xdr:to>
    <xdr:sp macro="" textlink="KPI!B7">
      <xdr:nvSpPr>
        <xdr:cNvPr id="5" name="TextBox 4">
          <a:extLst>
            <a:ext uri="{FF2B5EF4-FFF2-40B4-BE49-F238E27FC236}">
              <a16:creationId xmlns:a16="http://schemas.microsoft.com/office/drawing/2014/main" id="{EC339052-76C9-9C48-9B0A-BB499EF6C3BB}"/>
            </a:ext>
          </a:extLst>
        </xdr:cNvPr>
        <xdr:cNvSpPr txBox="1"/>
      </xdr:nvSpPr>
      <xdr:spPr>
        <a:xfrm>
          <a:off x="6137275" y="946149"/>
          <a:ext cx="256032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1D1FB51-47BC-6343-AF10-1D4C97BEE0D8}" type="TxLink">
            <a:rPr lang="en-US" sz="2800" b="1" i="0" u="none" strike="noStrike">
              <a:solidFill>
                <a:schemeClr val="accent2">
                  <a:lumMod val="40000"/>
                  <a:lumOff val="60000"/>
                </a:schemeClr>
              </a:solidFill>
              <a:latin typeface="Algerian" pitchFamily="82" charset="77"/>
              <a:cs typeface="Calibri"/>
            </a:rPr>
            <a:t>439.00</a:t>
          </a:fld>
          <a:endParaRPr lang="en-US" sz="2800" b="1">
            <a:solidFill>
              <a:schemeClr val="accent2">
                <a:lumMod val="40000"/>
                <a:lumOff val="60000"/>
              </a:schemeClr>
            </a:solidFill>
            <a:latin typeface="Algerian" pitchFamily="82" charset="77"/>
            <a:cs typeface="Baloo Bhaijaan" panose="03080902040302020200" pitchFamily="66" charset="-78"/>
          </a:endParaRPr>
        </a:p>
      </xdr:txBody>
    </xdr:sp>
    <xdr:clientData/>
  </xdr:twoCellAnchor>
  <xdr:twoCellAnchor>
    <xdr:from>
      <xdr:col>10</xdr:col>
      <xdr:colOff>577850</xdr:colOff>
      <xdr:row>4</xdr:row>
      <xdr:rowOff>133349</xdr:rowOff>
    </xdr:from>
    <xdr:to>
      <xdr:col>13</xdr:col>
      <xdr:colOff>661670</xdr:colOff>
      <xdr:row>6</xdr:row>
      <xdr:rowOff>92709</xdr:rowOff>
    </xdr:to>
    <xdr:sp macro="" textlink="KPI!C7">
      <xdr:nvSpPr>
        <xdr:cNvPr id="6" name="TextBox 5">
          <a:extLst>
            <a:ext uri="{FF2B5EF4-FFF2-40B4-BE49-F238E27FC236}">
              <a16:creationId xmlns:a16="http://schemas.microsoft.com/office/drawing/2014/main" id="{63542B7B-5CFD-9445-BDE3-999CF8AC9E5F}"/>
            </a:ext>
          </a:extLst>
        </xdr:cNvPr>
        <xdr:cNvSpPr txBox="1"/>
      </xdr:nvSpPr>
      <xdr:spPr>
        <a:xfrm>
          <a:off x="8832850" y="946149"/>
          <a:ext cx="256032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671B71B-489E-E247-A60B-85EE49335DCF}" type="TxLink">
            <a:rPr lang="en-US" sz="2800" b="1" i="0" u="none" strike="noStrike">
              <a:solidFill>
                <a:schemeClr val="accent2">
                  <a:lumMod val="40000"/>
                  <a:lumOff val="60000"/>
                </a:schemeClr>
              </a:solidFill>
              <a:latin typeface="Algerian" pitchFamily="82" charset="77"/>
              <a:cs typeface="Calibri"/>
            </a:rPr>
            <a:t>1,022.00</a:t>
          </a:fld>
          <a:endParaRPr lang="en-US" sz="2800" b="1">
            <a:solidFill>
              <a:schemeClr val="accent2">
                <a:lumMod val="40000"/>
                <a:lumOff val="60000"/>
              </a:schemeClr>
            </a:solidFill>
            <a:latin typeface="Algerian" pitchFamily="82" charset="77"/>
            <a:cs typeface="Baloo Bhaijaan" panose="03080902040302020200" pitchFamily="66" charset="-78"/>
          </a:endParaRPr>
        </a:p>
      </xdr:txBody>
    </xdr:sp>
    <xdr:clientData/>
  </xdr:twoCellAnchor>
  <xdr:twoCellAnchor>
    <xdr:from>
      <xdr:col>13</xdr:col>
      <xdr:colOff>796925</xdr:colOff>
      <xdr:row>4</xdr:row>
      <xdr:rowOff>133349</xdr:rowOff>
    </xdr:from>
    <xdr:to>
      <xdr:col>17</xdr:col>
      <xdr:colOff>55245</xdr:colOff>
      <xdr:row>6</xdr:row>
      <xdr:rowOff>92709</xdr:rowOff>
    </xdr:to>
    <xdr:sp macro="" textlink="KPI!D7">
      <xdr:nvSpPr>
        <xdr:cNvPr id="7" name="TextBox 6">
          <a:extLst>
            <a:ext uri="{FF2B5EF4-FFF2-40B4-BE49-F238E27FC236}">
              <a16:creationId xmlns:a16="http://schemas.microsoft.com/office/drawing/2014/main" id="{42E88707-C1BA-A848-A75A-FBE05C65AF86}"/>
            </a:ext>
          </a:extLst>
        </xdr:cNvPr>
        <xdr:cNvSpPr txBox="1"/>
      </xdr:nvSpPr>
      <xdr:spPr>
        <a:xfrm>
          <a:off x="11528425" y="946149"/>
          <a:ext cx="256032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F544806-FBA3-DA4B-B589-B5F0406D21A1}" type="TxLink">
            <a:rPr lang="en-US" sz="2800" b="0" i="0" u="none" strike="noStrike">
              <a:solidFill>
                <a:schemeClr val="accent2">
                  <a:lumMod val="40000"/>
                  <a:lumOff val="60000"/>
                </a:schemeClr>
              </a:solidFill>
              <a:latin typeface="Algerian" pitchFamily="82" charset="77"/>
              <a:cs typeface="Calibri"/>
            </a:rPr>
            <a:t>38.49</a:t>
          </a:fld>
          <a:endParaRPr lang="en-US" sz="2800" b="1">
            <a:solidFill>
              <a:schemeClr val="accent2">
                <a:lumMod val="40000"/>
                <a:lumOff val="60000"/>
              </a:schemeClr>
            </a:solidFill>
            <a:latin typeface="Algerian" pitchFamily="82" charset="77"/>
            <a:cs typeface="Baloo Bhaijaan" panose="03080902040302020200" pitchFamily="66" charset="-78"/>
          </a:endParaRPr>
        </a:p>
      </xdr:txBody>
    </xdr:sp>
    <xdr:clientData/>
  </xdr:twoCellAnchor>
  <xdr:twoCellAnchor>
    <xdr:from>
      <xdr:col>17</xdr:col>
      <xdr:colOff>190499</xdr:colOff>
      <xdr:row>4</xdr:row>
      <xdr:rowOff>133349</xdr:rowOff>
    </xdr:from>
    <xdr:to>
      <xdr:col>20</xdr:col>
      <xdr:colOff>274319</xdr:colOff>
      <xdr:row>6</xdr:row>
      <xdr:rowOff>92709</xdr:rowOff>
    </xdr:to>
    <xdr:sp macro="" textlink="KPI!E7">
      <xdr:nvSpPr>
        <xdr:cNvPr id="8" name="TextBox 7">
          <a:extLst>
            <a:ext uri="{FF2B5EF4-FFF2-40B4-BE49-F238E27FC236}">
              <a16:creationId xmlns:a16="http://schemas.microsoft.com/office/drawing/2014/main" id="{B2A7EAFF-C2AA-564B-A061-0BD93631BBD5}"/>
            </a:ext>
          </a:extLst>
        </xdr:cNvPr>
        <xdr:cNvSpPr txBox="1"/>
      </xdr:nvSpPr>
      <xdr:spPr>
        <a:xfrm>
          <a:off x="14223999" y="946149"/>
          <a:ext cx="256032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DD1E89E-0CB0-5144-86BC-9C674B2BD101}" type="TxLink">
            <a:rPr lang="en-US" sz="2400" b="0" i="0" u="none" strike="noStrike">
              <a:solidFill>
                <a:schemeClr val="accent2">
                  <a:lumMod val="40000"/>
                  <a:lumOff val="60000"/>
                </a:schemeClr>
              </a:solidFill>
              <a:latin typeface="Algerian" pitchFamily="82" charset="77"/>
              <a:cs typeface="Calibri"/>
            </a:rPr>
            <a:t>2.33</a:t>
          </a:fld>
          <a:endParaRPr lang="en-US" sz="2400" b="1">
            <a:solidFill>
              <a:schemeClr val="accent2">
                <a:lumMod val="40000"/>
                <a:lumOff val="60000"/>
              </a:schemeClr>
            </a:solidFill>
            <a:latin typeface="Algerian" pitchFamily="82" charset="77"/>
            <a:cs typeface="Baloo Bhaijaan" panose="03080902040302020200" pitchFamily="66" charset="-78"/>
          </a:endParaRPr>
        </a:p>
      </xdr:txBody>
    </xdr:sp>
    <xdr:clientData/>
  </xdr:twoCellAnchor>
  <xdr:twoCellAnchor>
    <xdr:from>
      <xdr:col>4</xdr:col>
      <xdr:colOff>139700</xdr:colOff>
      <xdr:row>2</xdr:row>
      <xdr:rowOff>120649</xdr:rowOff>
    </xdr:from>
    <xdr:to>
      <xdr:col>7</xdr:col>
      <xdr:colOff>223520</xdr:colOff>
      <xdr:row>5</xdr:row>
      <xdr:rowOff>82549</xdr:rowOff>
    </xdr:to>
    <xdr:sp macro="" textlink="KPI!A7">
      <xdr:nvSpPr>
        <xdr:cNvPr id="11" name="TextBox 10">
          <a:extLst>
            <a:ext uri="{FF2B5EF4-FFF2-40B4-BE49-F238E27FC236}">
              <a16:creationId xmlns:a16="http://schemas.microsoft.com/office/drawing/2014/main" id="{D3085206-4ABB-B04E-B21F-31CC6F42F1B4}"/>
            </a:ext>
          </a:extLst>
        </xdr:cNvPr>
        <xdr:cNvSpPr txBox="1"/>
      </xdr:nvSpPr>
      <xdr:spPr>
        <a:xfrm>
          <a:off x="3441700" y="527049"/>
          <a:ext cx="256032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Total</a:t>
          </a:r>
          <a:r>
            <a:rPr lang="en-US" sz="1200" b="1" baseline="0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Revenue</a:t>
          </a:r>
          <a:endParaRPr lang="en-US" sz="1200" b="1">
            <a:solidFill>
              <a:schemeClr val="accent6">
                <a:lumMod val="40000"/>
                <a:lumOff val="6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twoCellAnchor>
    <xdr:from>
      <xdr:col>7</xdr:col>
      <xdr:colOff>349250</xdr:colOff>
      <xdr:row>2</xdr:row>
      <xdr:rowOff>120649</xdr:rowOff>
    </xdr:from>
    <xdr:to>
      <xdr:col>10</xdr:col>
      <xdr:colOff>433070</xdr:colOff>
      <xdr:row>5</xdr:row>
      <xdr:rowOff>82549</xdr:rowOff>
    </xdr:to>
    <xdr:sp macro="" textlink="KPI!A7">
      <xdr:nvSpPr>
        <xdr:cNvPr id="12" name="TextBox 11">
          <a:extLst>
            <a:ext uri="{FF2B5EF4-FFF2-40B4-BE49-F238E27FC236}">
              <a16:creationId xmlns:a16="http://schemas.microsoft.com/office/drawing/2014/main" id="{C5D25567-8CC0-2E4E-A028-9274962A2FDC}"/>
            </a:ext>
          </a:extLst>
        </xdr:cNvPr>
        <xdr:cNvSpPr txBox="1"/>
      </xdr:nvSpPr>
      <xdr:spPr>
        <a:xfrm>
          <a:off x="6127750" y="527049"/>
          <a:ext cx="256032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Avg</a:t>
          </a:r>
          <a:r>
            <a:rPr lang="en-US" sz="1200" b="1" baseline="0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Order  VAlue</a:t>
          </a:r>
          <a:endParaRPr lang="en-US" sz="1200" b="1">
            <a:solidFill>
              <a:schemeClr val="accent6">
                <a:lumMod val="40000"/>
                <a:lumOff val="6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twoCellAnchor>
    <xdr:from>
      <xdr:col>10</xdr:col>
      <xdr:colOff>558800</xdr:colOff>
      <xdr:row>2</xdr:row>
      <xdr:rowOff>120649</xdr:rowOff>
    </xdr:from>
    <xdr:to>
      <xdr:col>13</xdr:col>
      <xdr:colOff>642620</xdr:colOff>
      <xdr:row>5</xdr:row>
      <xdr:rowOff>82549</xdr:rowOff>
    </xdr:to>
    <xdr:sp macro="" textlink="KPI!A7">
      <xdr:nvSpPr>
        <xdr:cNvPr id="13" name="TextBox 12">
          <a:extLst>
            <a:ext uri="{FF2B5EF4-FFF2-40B4-BE49-F238E27FC236}">
              <a16:creationId xmlns:a16="http://schemas.microsoft.com/office/drawing/2014/main" id="{5C9C9DF4-560A-A046-81CA-6E73F06FACA4}"/>
            </a:ext>
          </a:extLst>
        </xdr:cNvPr>
        <xdr:cNvSpPr txBox="1"/>
      </xdr:nvSpPr>
      <xdr:spPr>
        <a:xfrm>
          <a:off x="8813800" y="527049"/>
          <a:ext cx="256032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Total</a:t>
          </a:r>
          <a:r>
            <a:rPr lang="en-US" sz="1200" b="1" baseline="0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Pizzas Sold</a:t>
          </a:r>
          <a:endParaRPr lang="en-US" sz="1200" b="1">
            <a:solidFill>
              <a:schemeClr val="accent6">
                <a:lumMod val="40000"/>
                <a:lumOff val="6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twoCellAnchor>
    <xdr:from>
      <xdr:col>13</xdr:col>
      <xdr:colOff>768350</xdr:colOff>
      <xdr:row>2</xdr:row>
      <xdr:rowOff>120649</xdr:rowOff>
    </xdr:from>
    <xdr:to>
      <xdr:col>17</xdr:col>
      <xdr:colOff>26670</xdr:colOff>
      <xdr:row>5</xdr:row>
      <xdr:rowOff>82549</xdr:rowOff>
    </xdr:to>
    <xdr:sp macro="" textlink="KPI!A7">
      <xdr:nvSpPr>
        <xdr:cNvPr id="14" name="TextBox 13">
          <a:extLst>
            <a:ext uri="{FF2B5EF4-FFF2-40B4-BE49-F238E27FC236}">
              <a16:creationId xmlns:a16="http://schemas.microsoft.com/office/drawing/2014/main" id="{6E63C9FF-033B-584D-AEA3-E86E865922A9}"/>
            </a:ext>
          </a:extLst>
        </xdr:cNvPr>
        <xdr:cNvSpPr txBox="1"/>
      </xdr:nvSpPr>
      <xdr:spPr>
        <a:xfrm>
          <a:off x="11499850" y="527049"/>
          <a:ext cx="256032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Total</a:t>
          </a:r>
          <a:r>
            <a:rPr lang="en-US" sz="1200" b="1" baseline="0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orders</a:t>
          </a:r>
          <a:endParaRPr lang="en-US" sz="1200" b="1">
            <a:solidFill>
              <a:schemeClr val="accent6">
                <a:lumMod val="40000"/>
                <a:lumOff val="6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twoCellAnchor>
    <xdr:from>
      <xdr:col>17</xdr:col>
      <xdr:colOff>152399</xdr:colOff>
      <xdr:row>2</xdr:row>
      <xdr:rowOff>120649</xdr:rowOff>
    </xdr:from>
    <xdr:to>
      <xdr:col>20</xdr:col>
      <xdr:colOff>236219</xdr:colOff>
      <xdr:row>5</xdr:row>
      <xdr:rowOff>82549</xdr:rowOff>
    </xdr:to>
    <xdr:sp macro="" textlink="KPI!C11">
      <xdr:nvSpPr>
        <xdr:cNvPr id="15" name="TextBox 14">
          <a:extLst>
            <a:ext uri="{FF2B5EF4-FFF2-40B4-BE49-F238E27FC236}">
              <a16:creationId xmlns:a16="http://schemas.microsoft.com/office/drawing/2014/main" id="{774A0C24-D2A3-BC41-908E-B6884E1A86EC}"/>
            </a:ext>
          </a:extLst>
        </xdr:cNvPr>
        <xdr:cNvSpPr txBox="1"/>
      </xdr:nvSpPr>
      <xdr:spPr>
        <a:xfrm>
          <a:off x="14185899" y="527049"/>
          <a:ext cx="2560320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Average</a:t>
          </a:r>
          <a:r>
            <a:rPr lang="en-US" sz="1200" b="1" baseline="0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Pizzas Per Order</a:t>
          </a:r>
          <a:endParaRPr lang="en-US" sz="1200" b="1">
            <a:solidFill>
              <a:schemeClr val="accent6">
                <a:lumMod val="40000"/>
                <a:lumOff val="6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twoCellAnchor>
    <xdr:from>
      <xdr:col>3</xdr:col>
      <xdr:colOff>342900</xdr:colOff>
      <xdr:row>3</xdr:row>
      <xdr:rowOff>101600</xdr:rowOff>
    </xdr:from>
    <xdr:to>
      <xdr:col>3</xdr:col>
      <xdr:colOff>711200</xdr:colOff>
      <xdr:row>7</xdr:row>
      <xdr:rowOff>165100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00F2135-D0BB-2B90-77DC-D1D39749DD28}"/>
            </a:ext>
          </a:extLst>
        </xdr:cNvPr>
        <xdr:cNvSpPr txBox="1"/>
      </xdr:nvSpPr>
      <xdr:spPr>
        <a:xfrm rot="5400000">
          <a:off x="2565400" y="965200"/>
          <a:ext cx="8763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accent2">
                  <a:lumMod val="40000"/>
                  <a:lumOff val="60000"/>
                </a:schemeClr>
              </a:solidFill>
              <a:latin typeface="Algerian" pitchFamily="82" charset="77"/>
            </a:rPr>
            <a:t>sales</a:t>
          </a:r>
          <a:r>
            <a:rPr lang="en-US" sz="1600" baseline="0">
              <a:solidFill>
                <a:schemeClr val="accent2">
                  <a:lumMod val="40000"/>
                  <a:lumOff val="60000"/>
                </a:schemeClr>
              </a:solidFill>
            </a:rPr>
            <a:t> </a:t>
          </a:r>
          <a:endParaRPr lang="en-US" sz="1400">
            <a:solidFill>
              <a:schemeClr val="accent2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0</xdr:col>
      <xdr:colOff>673099</xdr:colOff>
      <xdr:row>3</xdr:row>
      <xdr:rowOff>12699</xdr:rowOff>
    </xdr:from>
    <xdr:to>
      <xdr:col>1</xdr:col>
      <xdr:colOff>215899</xdr:colOff>
      <xdr:row>7</xdr:row>
      <xdr:rowOff>76199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5B2E562-CA87-5D42-B102-1919C294997F}"/>
            </a:ext>
          </a:extLst>
        </xdr:cNvPr>
        <xdr:cNvSpPr txBox="1"/>
      </xdr:nvSpPr>
      <xdr:spPr>
        <a:xfrm rot="16200000">
          <a:off x="419099" y="876299"/>
          <a:ext cx="8763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2">
                  <a:lumMod val="40000"/>
                  <a:lumOff val="60000"/>
                </a:schemeClr>
              </a:solidFill>
              <a:latin typeface="Algerian" pitchFamily="82" charset="77"/>
            </a:rPr>
            <a:t>Pizza</a:t>
          </a:r>
          <a:r>
            <a:rPr lang="en-US" sz="1600" baseline="0">
              <a:solidFill>
                <a:schemeClr val="accent2">
                  <a:lumMod val="40000"/>
                  <a:lumOff val="60000"/>
                </a:schemeClr>
              </a:solidFill>
            </a:rPr>
            <a:t> </a:t>
          </a:r>
          <a:endParaRPr lang="en-US" sz="1400">
            <a:solidFill>
              <a:schemeClr val="accent2">
                <a:lumMod val="40000"/>
                <a:lumOff val="6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393700</xdr:colOff>
      <xdr:row>3</xdr:row>
      <xdr:rowOff>165100</xdr:rowOff>
    </xdr:from>
    <xdr:to>
      <xdr:col>3</xdr:col>
      <xdr:colOff>215900</xdr:colOff>
      <xdr:row>7</xdr:row>
      <xdr:rowOff>35218</xdr:rowOff>
    </xdr:to>
    <xdr:pic>
      <xdr:nvPicPr>
        <xdr:cNvPr id="21" name="Picture 20" descr="Pepperoni pizza on blue background">
          <a:extLst>
            <a:ext uri="{FF2B5EF4-FFF2-40B4-BE49-F238E27FC236}">
              <a16:creationId xmlns:a16="http://schemas.microsoft.com/office/drawing/2014/main" id="{DEB16B24-350A-E4DA-6041-BE8D8EBA0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74700"/>
          <a:ext cx="1473200" cy="682918"/>
        </a:xfrm>
        <a:prstGeom prst="rect">
          <a:avLst/>
        </a:prstGeom>
      </xdr:spPr>
    </xdr:pic>
    <xdr:clientData/>
  </xdr:twoCellAnchor>
  <xdr:twoCellAnchor>
    <xdr:from>
      <xdr:col>4</xdr:col>
      <xdr:colOff>203200</xdr:colOff>
      <xdr:row>8</xdr:row>
      <xdr:rowOff>50800</xdr:rowOff>
    </xdr:from>
    <xdr:to>
      <xdr:col>12</xdr:col>
      <xdr:colOff>139700</xdr:colOff>
      <xdr:row>17</xdr:row>
      <xdr:rowOff>12700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9DFCDC7-E859-184C-94BE-8C03950DD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393700</xdr:colOff>
      <xdr:row>8</xdr:row>
      <xdr:rowOff>165100</xdr:rowOff>
    </xdr:from>
    <xdr:to>
      <xdr:col>20</xdr:col>
      <xdr:colOff>330200</xdr:colOff>
      <xdr:row>17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2F1952F-8B1D-7F4C-B7A3-F6686FA33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647700</xdr:colOff>
      <xdr:row>8</xdr:row>
      <xdr:rowOff>38099</xdr:rowOff>
    </xdr:from>
    <xdr:to>
      <xdr:col>3</xdr:col>
      <xdr:colOff>800100</xdr:colOff>
      <xdr:row>9</xdr:row>
      <xdr:rowOff>165100</xdr:rowOff>
    </xdr:to>
    <xdr:sp macro="" textlink="KPI!A7">
      <xdr:nvSpPr>
        <xdr:cNvPr id="24" name="TextBox 23">
          <a:extLst>
            <a:ext uri="{FF2B5EF4-FFF2-40B4-BE49-F238E27FC236}">
              <a16:creationId xmlns:a16="http://schemas.microsoft.com/office/drawing/2014/main" id="{2EF908F0-9252-FD41-91B7-81687DF359CF}"/>
            </a:ext>
          </a:extLst>
        </xdr:cNvPr>
        <xdr:cNvSpPr txBox="1"/>
      </xdr:nvSpPr>
      <xdr:spPr>
        <a:xfrm>
          <a:off x="647700" y="1663699"/>
          <a:ext cx="2628900" cy="330201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Busy</a:t>
          </a:r>
          <a:r>
            <a:rPr lang="en-US" sz="1200" b="1" baseline="0">
              <a:solidFill>
                <a:schemeClr val="bg1"/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 Timings</a:t>
          </a:r>
          <a:endParaRPr lang="en-US" sz="1200" b="1">
            <a:solidFill>
              <a:schemeClr val="bg1"/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oneCellAnchor>
    <xdr:from>
      <xdr:col>0</xdr:col>
      <xdr:colOff>762000</xdr:colOff>
      <xdr:row>10</xdr:row>
      <xdr:rowOff>88900</xdr:rowOff>
    </xdr:from>
    <xdr:ext cx="2451100" cy="73660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D063639-2575-EA78-0FD8-FF87B72F5B54}"/>
            </a:ext>
          </a:extLst>
        </xdr:cNvPr>
        <xdr:cNvSpPr txBox="1"/>
      </xdr:nvSpPr>
      <xdr:spPr>
        <a:xfrm>
          <a:off x="762000" y="2120900"/>
          <a:ext cx="2451100" cy="736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aseline="0">
              <a:solidFill>
                <a:schemeClr val="accent4">
                  <a:lumMod val="60000"/>
                  <a:lumOff val="40000"/>
                </a:schemeClr>
              </a:solidFill>
            </a:rPr>
            <a:t>Orders are</a:t>
          </a:r>
          <a:r>
            <a:rPr lang="en-US" sz="1200" baseline="0">
              <a:solidFill>
                <a:srgbClr val="FF0000"/>
              </a:solidFill>
            </a:rPr>
            <a:t> </a:t>
          </a:r>
          <a:r>
            <a:rPr lang="en-US" sz="1400" baseline="0">
              <a:solidFill>
                <a:srgbClr val="FF0000"/>
              </a:solidFill>
            </a:rPr>
            <a:t>busiest</a:t>
          </a:r>
          <a:r>
            <a:rPr lang="en-US" sz="1200" baseline="0">
              <a:solidFill>
                <a:srgbClr val="FF0000"/>
              </a:solidFill>
            </a:rPr>
            <a:t> </a:t>
          </a:r>
          <a:r>
            <a:rPr lang="en-US" sz="1200" baseline="0">
              <a:solidFill>
                <a:schemeClr val="accent4">
                  <a:lumMod val="60000"/>
                  <a:lumOff val="40000"/>
                </a:schemeClr>
              </a:solidFill>
            </a:rPr>
            <a:t>on weekends , </a:t>
          </a:r>
        </a:p>
        <a:p>
          <a:r>
            <a:rPr lang="en-US" sz="1200" baseline="0">
              <a:solidFill>
                <a:schemeClr val="accent4">
                  <a:lumMod val="60000"/>
                  <a:lumOff val="40000"/>
                </a:schemeClr>
              </a:solidFill>
            </a:rPr>
            <a:t>Friday and Saturday Evenings</a:t>
          </a:r>
          <a:endParaRPr lang="en-US" sz="12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oneCellAnchor>
  <xdr:oneCellAnchor>
    <xdr:from>
      <xdr:col>0</xdr:col>
      <xdr:colOff>685800</xdr:colOff>
      <xdr:row>13</xdr:row>
      <xdr:rowOff>88900</xdr:rowOff>
    </xdr:from>
    <xdr:ext cx="2552700" cy="68580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61B1C08-17D1-3BDA-B9AA-71FA01E058CC}"/>
            </a:ext>
          </a:extLst>
        </xdr:cNvPr>
        <xdr:cNvSpPr txBox="1"/>
      </xdr:nvSpPr>
      <xdr:spPr>
        <a:xfrm>
          <a:off x="685800" y="2730500"/>
          <a:ext cx="2552700" cy="68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>
              <a:solidFill>
                <a:schemeClr val="accent4">
                  <a:lumMod val="60000"/>
                  <a:lumOff val="40000"/>
                </a:schemeClr>
              </a:solidFill>
            </a:rPr>
            <a:t>There</a:t>
          </a:r>
          <a:r>
            <a:rPr lang="en-US" sz="1200" baseline="0">
              <a:solidFill>
                <a:schemeClr val="accent4">
                  <a:lumMod val="60000"/>
                  <a:lumOff val="40000"/>
                </a:schemeClr>
              </a:solidFill>
            </a:rPr>
            <a:t> are</a:t>
          </a:r>
          <a:r>
            <a:rPr lang="en-US" sz="1200" baseline="0">
              <a:solidFill>
                <a:schemeClr val="accent1">
                  <a:lumMod val="60000"/>
                  <a:lumOff val="40000"/>
                </a:schemeClr>
              </a:solidFill>
            </a:rPr>
            <a:t> </a:t>
          </a:r>
          <a:r>
            <a:rPr lang="en-US" sz="1400" baseline="0">
              <a:solidFill>
                <a:schemeClr val="accent1">
                  <a:lumMod val="60000"/>
                  <a:lumOff val="40000"/>
                </a:schemeClr>
              </a:solidFill>
            </a:rPr>
            <a:t>maximum </a:t>
          </a:r>
          <a:r>
            <a:rPr lang="en-US" sz="1200" baseline="0">
              <a:solidFill>
                <a:schemeClr val="accent4">
                  <a:lumMod val="60000"/>
                  <a:lumOff val="40000"/>
                </a:schemeClr>
              </a:solidFill>
            </a:rPr>
            <a:t>orders from 12 to 1 pm and after 6 pm</a:t>
          </a:r>
          <a:endParaRPr lang="en-US" sz="12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oneCellAnchor>
  <xdr:twoCellAnchor>
    <xdr:from>
      <xdr:col>4</xdr:col>
      <xdr:colOff>215898</xdr:colOff>
      <xdr:row>18</xdr:row>
      <xdr:rowOff>50798</xdr:rowOff>
    </xdr:from>
    <xdr:to>
      <xdr:col>9</xdr:col>
      <xdr:colOff>368299</xdr:colOff>
      <xdr:row>26</xdr:row>
      <xdr:rowOff>63499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4A36E7E-7246-DC4F-95DA-13BD056A8C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787399</xdr:colOff>
      <xdr:row>17</xdr:row>
      <xdr:rowOff>88899</xdr:rowOff>
    </xdr:from>
    <xdr:to>
      <xdr:col>9</xdr:col>
      <xdr:colOff>190500</xdr:colOff>
      <xdr:row>19</xdr:row>
      <xdr:rowOff>25400</xdr:rowOff>
    </xdr:to>
    <xdr:sp macro="" textlink="">
      <xdr:nvSpPr>
        <xdr:cNvPr id="28" name="TextBox 10">
          <a:extLst>
            <a:ext uri="{FF2B5EF4-FFF2-40B4-BE49-F238E27FC236}">
              <a16:creationId xmlns:a16="http://schemas.microsoft.com/office/drawing/2014/main" id="{73316A93-F364-C022-7B32-AD57829FCFB8}"/>
            </a:ext>
          </a:extLst>
        </xdr:cNvPr>
        <xdr:cNvSpPr txBox="1"/>
      </xdr:nvSpPr>
      <xdr:spPr>
        <a:xfrm>
          <a:off x="3263899" y="3543299"/>
          <a:ext cx="4356101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chemeClr val="accent2">
                  <a:lumMod val="60000"/>
                  <a:lumOff val="4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Percentage</a:t>
          </a:r>
          <a:r>
            <a:rPr lang="en-US" sz="1100" b="1" baseline="0">
              <a:solidFill>
                <a:schemeClr val="accent2">
                  <a:lumMod val="60000"/>
                  <a:lumOff val="4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of Sales by Pizza Category</a:t>
          </a:r>
          <a:endParaRPr lang="en-US" sz="1100" b="1">
            <a:solidFill>
              <a:schemeClr val="accent2">
                <a:lumMod val="60000"/>
                <a:lumOff val="4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twoCellAnchor>
    <xdr:from>
      <xdr:col>9</xdr:col>
      <xdr:colOff>673099</xdr:colOff>
      <xdr:row>18</xdr:row>
      <xdr:rowOff>177800</xdr:rowOff>
    </xdr:from>
    <xdr:to>
      <xdr:col>15</xdr:col>
      <xdr:colOff>152400</xdr:colOff>
      <xdr:row>26</xdr:row>
      <xdr:rowOff>76200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CECE405-ADB5-AE42-8784-EB1EF978A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50799</xdr:colOff>
      <xdr:row>17</xdr:row>
      <xdr:rowOff>126999</xdr:rowOff>
    </xdr:from>
    <xdr:to>
      <xdr:col>14</xdr:col>
      <xdr:colOff>279400</xdr:colOff>
      <xdr:row>19</xdr:row>
      <xdr:rowOff>63500</xdr:rowOff>
    </xdr:to>
    <xdr:sp macro="" textlink="">
      <xdr:nvSpPr>
        <xdr:cNvPr id="31" name="TextBox 10">
          <a:extLst>
            <a:ext uri="{FF2B5EF4-FFF2-40B4-BE49-F238E27FC236}">
              <a16:creationId xmlns:a16="http://schemas.microsoft.com/office/drawing/2014/main" id="{FB98804F-CAF8-714E-96D7-2C31E176AA99}"/>
            </a:ext>
          </a:extLst>
        </xdr:cNvPr>
        <xdr:cNvSpPr txBox="1"/>
      </xdr:nvSpPr>
      <xdr:spPr>
        <a:xfrm>
          <a:off x="7480299" y="3581399"/>
          <a:ext cx="4356101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chemeClr val="accent4">
                  <a:lumMod val="60000"/>
                  <a:lumOff val="4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Percentage</a:t>
          </a:r>
          <a:r>
            <a:rPr lang="en-US" sz="1100" b="1" baseline="0">
              <a:solidFill>
                <a:schemeClr val="accent4">
                  <a:lumMod val="60000"/>
                  <a:lumOff val="4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of Sales by Pizza Size</a:t>
          </a:r>
          <a:endParaRPr lang="en-US" sz="1100" b="1">
            <a:solidFill>
              <a:schemeClr val="accent4">
                <a:lumMod val="60000"/>
                <a:lumOff val="4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twoCellAnchor>
    <xdr:from>
      <xdr:col>16</xdr:col>
      <xdr:colOff>38100</xdr:colOff>
      <xdr:row>18</xdr:row>
      <xdr:rowOff>50800</xdr:rowOff>
    </xdr:from>
    <xdr:to>
      <xdr:col>20</xdr:col>
      <xdr:colOff>342900</xdr:colOff>
      <xdr:row>19</xdr:row>
      <xdr:rowOff>12700</xdr:rowOff>
    </xdr:to>
    <xdr:sp macro="" textlink="">
      <xdr:nvSpPr>
        <xdr:cNvPr id="32" name="TextBox 10">
          <a:extLst>
            <a:ext uri="{FF2B5EF4-FFF2-40B4-BE49-F238E27FC236}">
              <a16:creationId xmlns:a16="http://schemas.microsoft.com/office/drawing/2014/main" id="{29E42B29-3275-2946-8AF6-741334C921CF}"/>
            </a:ext>
          </a:extLst>
        </xdr:cNvPr>
        <xdr:cNvSpPr txBox="1"/>
      </xdr:nvSpPr>
      <xdr:spPr>
        <a:xfrm>
          <a:off x="13246100" y="3708400"/>
          <a:ext cx="3606800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chemeClr val="accent5">
                  <a:lumMod val="20000"/>
                  <a:lumOff val="8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Number</a:t>
          </a:r>
          <a:r>
            <a:rPr lang="en-US" sz="1100" b="1" baseline="0">
              <a:solidFill>
                <a:schemeClr val="accent5">
                  <a:lumMod val="20000"/>
                  <a:lumOff val="8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of pizzas sold</a:t>
          </a:r>
          <a:endParaRPr lang="en-US" sz="1100" b="1">
            <a:solidFill>
              <a:schemeClr val="accent5">
                <a:lumMod val="20000"/>
                <a:lumOff val="8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twoCellAnchor>
    <xdr:from>
      <xdr:col>15</xdr:col>
      <xdr:colOff>508000</xdr:colOff>
      <xdr:row>19</xdr:row>
      <xdr:rowOff>25400</xdr:rowOff>
    </xdr:from>
    <xdr:to>
      <xdr:col>20</xdr:col>
      <xdr:colOff>330200</xdr:colOff>
      <xdr:row>26</xdr:row>
      <xdr:rowOff>76200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4" name="Chart 33">
              <a:extLst>
                <a:ext uri="{FF2B5EF4-FFF2-40B4-BE49-F238E27FC236}">
                  <a16:creationId xmlns:a16="http://schemas.microsoft.com/office/drawing/2014/main" id="{60BDA54E-7490-AD41-9261-F5EC042B6E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90500" y="3886200"/>
              <a:ext cx="3949700" cy="147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0</xdr:col>
      <xdr:colOff>800100</xdr:colOff>
      <xdr:row>20</xdr:row>
      <xdr:rowOff>63500</xdr:rowOff>
    </xdr:from>
    <xdr:ext cx="2260600" cy="118110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FED75D6-60DA-4F0F-9FB0-7219311B564F}"/>
            </a:ext>
          </a:extLst>
        </xdr:cNvPr>
        <xdr:cNvSpPr txBox="1"/>
      </xdr:nvSpPr>
      <xdr:spPr>
        <a:xfrm>
          <a:off x="800100" y="4127500"/>
          <a:ext cx="2260600" cy="1181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>
              <a:solidFill>
                <a:schemeClr val="accent4">
                  <a:lumMod val="60000"/>
                  <a:lumOff val="40000"/>
                </a:schemeClr>
              </a:solidFill>
            </a:rPr>
            <a:t>CATEGORY</a:t>
          </a:r>
        </a:p>
        <a:p>
          <a:pPr algn="ctr"/>
          <a:r>
            <a:rPr lang="en-US" sz="1400">
              <a:solidFill>
                <a:schemeClr val="accent5">
                  <a:lumMod val="60000"/>
                  <a:lumOff val="40000"/>
                </a:schemeClr>
              </a:solidFill>
            </a:rPr>
            <a:t>Classic</a:t>
          </a:r>
          <a:r>
            <a:rPr lang="en-US" sz="1400" baseline="0">
              <a:solidFill>
                <a:schemeClr val="accent5">
                  <a:lumMod val="60000"/>
                  <a:lumOff val="40000"/>
                </a:schemeClr>
              </a:solidFill>
            </a:rPr>
            <a:t> Category </a:t>
          </a:r>
          <a:r>
            <a:rPr lang="en-US" sz="1200" baseline="0">
              <a:solidFill>
                <a:schemeClr val="accent2">
                  <a:lumMod val="60000"/>
                  <a:lumOff val="40000"/>
                </a:schemeClr>
              </a:solidFill>
            </a:rPr>
            <a:t>has maximum sales and order</a:t>
          </a:r>
        </a:p>
        <a:p>
          <a:pPr algn="ctr"/>
          <a:r>
            <a:rPr lang="en-US" sz="1400" baseline="0">
              <a:solidFill>
                <a:schemeClr val="accent4">
                  <a:lumMod val="60000"/>
                  <a:lumOff val="40000"/>
                </a:schemeClr>
              </a:solidFill>
            </a:rPr>
            <a:t>SIZE</a:t>
          </a:r>
        </a:p>
        <a:p>
          <a:pPr algn="ctr"/>
          <a:r>
            <a:rPr lang="en-US" sz="1200" baseline="0">
              <a:solidFill>
                <a:schemeClr val="accent2">
                  <a:lumMod val="60000"/>
                  <a:lumOff val="40000"/>
                </a:schemeClr>
              </a:solidFill>
            </a:rPr>
            <a:t>Most ordered pizza size is</a:t>
          </a:r>
          <a:r>
            <a:rPr lang="en-US" sz="1400" baseline="0">
              <a:solidFill>
                <a:schemeClr val="accent2">
                  <a:lumMod val="60000"/>
                  <a:lumOff val="40000"/>
                </a:schemeClr>
              </a:solidFill>
            </a:rPr>
            <a:t> </a:t>
          </a:r>
          <a:r>
            <a:rPr lang="en-US" sz="1400" baseline="0">
              <a:solidFill>
                <a:srgbClr val="FF0000"/>
              </a:solidFill>
            </a:rPr>
            <a:t>large</a:t>
          </a:r>
        </a:p>
      </xdr:txBody>
    </xdr:sp>
    <xdr:clientData/>
  </xdr:oneCellAnchor>
  <xdr:twoCellAnchor>
    <xdr:from>
      <xdr:col>0</xdr:col>
      <xdr:colOff>660399</xdr:colOff>
      <xdr:row>17</xdr:row>
      <xdr:rowOff>152399</xdr:rowOff>
    </xdr:from>
    <xdr:to>
      <xdr:col>3</xdr:col>
      <xdr:colOff>812799</xdr:colOff>
      <xdr:row>19</xdr:row>
      <xdr:rowOff>76200</xdr:rowOff>
    </xdr:to>
    <xdr:sp macro="" textlink="KPI!Q50">
      <xdr:nvSpPr>
        <xdr:cNvPr id="37" name="TextBox 36">
          <a:extLst>
            <a:ext uri="{FF2B5EF4-FFF2-40B4-BE49-F238E27FC236}">
              <a16:creationId xmlns:a16="http://schemas.microsoft.com/office/drawing/2014/main" id="{A290385F-0EF2-804F-81D4-CB19DBB171AB}"/>
            </a:ext>
          </a:extLst>
        </xdr:cNvPr>
        <xdr:cNvSpPr txBox="1"/>
      </xdr:nvSpPr>
      <xdr:spPr>
        <a:xfrm>
          <a:off x="660399" y="3606799"/>
          <a:ext cx="2628900" cy="330201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Highest</a:t>
          </a:r>
          <a:r>
            <a:rPr lang="en-US" sz="1200" b="1" baseline="0">
              <a:solidFill>
                <a:schemeClr val="bg1"/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Orders</a:t>
          </a:r>
          <a:endParaRPr lang="en-US" sz="1200" b="1">
            <a:solidFill>
              <a:schemeClr val="bg1"/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twoCellAnchor>
    <xdr:from>
      <xdr:col>4</xdr:col>
      <xdr:colOff>228599</xdr:colOff>
      <xdr:row>27</xdr:row>
      <xdr:rowOff>114299</xdr:rowOff>
    </xdr:from>
    <xdr:to>
      <xdr:col>9</xdr:col>
      <xdr:colOff>469899</xdr:colOff>
      <xdr:row>36</xdr:row>
      <xdr:rowOff>50799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7B04691A-1802-1548-A9BF-6ACDA919A3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749299</xdr:colOff>
      <xdr:row>27</xdr:row>
      <xdr:rowOff>76199</xdr:rowOff>
    </xdr:from>
    <xdr:to>
      <xdr:col>9</xdr:col>
      <xdr:colOff>152400</xdr:colOff>
      <xdr:row>29</xdr:row>
      <xdr:rowOff>12700</xdr:rowOff>
    </xdr:to>
    <xdr:sp macro="" textlink="">
      <xdr:nvSpPr>
        <xdr:cNvPr id="42" name="TextBox 10">
          <a:extLst>
            <a:ext uri="{FF2B5EF4-FFF2-40B4-BE49-F238E27FC236}">
              <a16:creationId xmlns:a16="http://schemas.microsoft.com/office/drawing/2014/main" id="{8107D3A3-D4F4-6F47-8264-6CEF23E84855}"/>
            </a:ext>
          </a:extLst>
        </xdr:cNvPr>
        <xdr:cNvSpPr txBox="1"/>
      </xdr:nvSpPr>
      <xdr:spPr>
        <a:xfrm>
          <a:off x="3225799" y="5562599"/>
          <a:ext cx="4356101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>
              <a:solidFill>
                <a:schemeClr val="accent4">
                  <a:lumMod val="60000"/>
                  <a:lumOff val="4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TOp</a:t>
          </a:r>
          <a:r>
            <a:rPr lang="en-US" sz="1100" b="1" baseline="0">
              <a:solidFill>
                <a:schemeClr val="accent4">
                  <a:lumMod val="60000"/>
                  <a:lumOff val="4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5 best pizzas Sold</a:t>
          </a:r>
          <a:endParaRPr lang="en-US" sz="1100" b="1">
            <a:solidFill>
              <a:schemeClr val="accent4">
                <a:lumMod val="60000"/>
                <a:lumOff val="4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twoCellAnchor>
    <xdr:from>
      <xdr:col>9</xdr:col>
      <xdr:colOff>723899</xdr:colOff>
      <xdr:row>27</xdr:row>
      <xdr:rowOff>114300</xdr:rowOff>
    </xdr:from>
    <xdr:to>
      <xdr:col>14</xdr:col>
      <xdr:colOff>800099</xdr:colOff>
      <xdr:row>36</xdr:row>
      <xdr:rowOff>25400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B74E91CF-EBD2-5241-A7CF-A6A3FAD17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698499</xdr:colOff>
      <xdr:row>26</xdr:row>
      <xdr:rowOff>203199</xdr:rowOff>
    </xdr:from>
    <xdr:to>
      <xdr:col>14</xdr:col>
      <xdr:colOff>101600</xdr:colOff>
      <xdr:row>28</xdr:row>
      <xdr:rowOff>139700</xdr:rowOff>
    </xdr:to>
    <xdr:sp macro="" textlink="">
      <xdr:nvSpPr>
        <xdr:cNvPr id="45" name="TextBox 10">
          <a:extLst>
            <a:ext uri="{FF2B5EF4-FFF2-40B4-BE49-F238E27FC236}">
              <a16:creationId xmlns:a16="http://schemas.microsoft.com/office/drawing/2014/main" id="{15B7773F-351F-0449-96FA-A5037B54CA37}"/>
            </a:ext>
          </a:extLst>
        </xdr:cNvPr>
        <xdr:cNvSpPr txBox="1"/>
      </xdr:nvSpPr>
      <xdr:spPr>
        <a:xfrm>
          <a:off x="7302499" y="5486399"/>
          <a:ext cx="4356101" cy="342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="1" baseline="0">
              <a:solidFill>
                <a:schemeClr val="accent2">
                  <a:lumMod val="60000"/>
                  <a:lumOff val="4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Bottom 5 Worst pizzas Sold</a:t>
          </a:r>
          <a:endParaRPr lang="en-US" sz="1100" b="1">
            <a:solidFill>
              <a:schemeClr val="accent2">
                <a:lumMod val="60000"/>
                <a:lumOff val="4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twoCellAnchor>
    <xdr:from>
      <xdr:col>0</xdr:col>
      <xdr:colOff>647699</xdr:colOff>
      <xdr:row>27</xdr:row>
      <xdr:rowOff>50799</xdr:rowOff>
    </xdr:from>
    <xdr:to>
      <xdr:col>3</xdr:col>
      <xdr:colOff>800099</xdr:colOff>
      <xdr:row>28</xdr:row>
      <xdr:rowOff>177800</xdr:rowOff>
    </xdr:to>
    <xdr:sp macro="" textlink="KPI!Q50">
      <xdr:nvSpPr>
        <xdr:cNvPr id="46" name="TextBox 45">
          <a:extLst>
            <a:ext uri="{FF2B5EF4-FFF2-40B4-BE49-F238E27FC236}">
              <a16:creationId xmlns:a16="http://schemas.microsoft.com/office/drawing/2014/main" id="{070E7F49-6D27-2A4A-BDE8-7CCA41C5C184}"/>
            </a:ext>
          </a:extLst>
        </xdr:cNvPr>
        <xdr:cNvSpPr txBox="1"/>
      </xdr:nvSpPr>
      <xdr:spPr>
        <a:xfrm>
          <a:off x="647699" y="5537199"/>
          <a:ext cx="2628900" cy="330201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>
              <a:solidFill>
                <a:schemeClr val="bg1"/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Best</a:t>
          </a:r>
          <a:r>
            <a:rPr lang="en-US" sz="1200" b="1" baseline="0">
              <a:solidFill>
                <a:schemeClr val="bg1"/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And worst sellers</a:t>
          </a:r>
          <a:endParaRPr lang="en-US" sz="1200" b="1">
            <a:solidFill>
              <a:schemeClr val="bg1"/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xdr:txBody>
    </xdr:sp>
    <xdr:clientData/>
  </xdr:twoCellAnchor>
  <xdr:oneCellAnchor>
    <xdr:from>
      <xdr:col>0</xdr:col>
      <xdr:colOff>774700</xdr:colOff>
      <xdr:row>29</xdr:row>
      <xdr:rowOff>139700</xdr:rowOff>
    </xdr:from>
    <xdr:ext cx="2387600" cy="120650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FB5434F-F2A4-D931-63AB-3D0C65627B23}"/>
            </a:ext>
          </a:extLst>
        </xdr:cNvPr>
        <xdr:cNvSpPr txBox="1"/>
      </xdr:nvSpPr>
      <xdr:spPr>
        <a:xfrm>
          <a:off x="774700" y="6032500"/>
          <a:ext cx="2387600" cy="1206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>
              <a:solidFill>
                <a:schemeClr val="accent2"/>
              </a:solidFill>
            </a:rPr>
            <a:t>Pepperoni</a:t>
          </a:r>
          <a:r>
            <a:rPr lang="en-US" sz="1400" baseline="0">
              <a:solidFill>
                <a:schemeClr val="accent2"/>
              </a:solidFill>
            </a:rPr>
            <a:t> pizza </a:t>
          </a:r>
          <a:r>
            <a:rPr lang="en-US" sz="1200" baseline="0">
              <a:solidFill>
                <a:schemeClr val="bg1"/>
              </a:solidFill>
            </a:rPr>
            <a:t>is the best selling pizza.</a:t>
          </a:r>
        </a:p>
        <a:p>
          <a:endParaRPr lang="en-US" sz="1200" baseline="0">
            <a:solidFill>
              <a:schemeClr val="bg1"/>
            </a:solidFill>
          </a:endParaRPr>
        </a:p>
        <a:p>
          <a:r>
            <a:rPr lang="en-US" sz="1400" baseline="0">
              <a:solidFill>
                <a:srgbClr val="00B050"/>
              </a:solidFill>
            </a:rPr>
            <a:t>The Brie carre pizza</a:t>
          </a:r>
          <a:r>
            <a:rPr lang="en-US" sz="1200" baseline="0">
              <a:solidFill>
                <a:srgbClr val="00B050"/>
              </a:solidFill>
            </a:rPr>
            <a:t> </a:t>
          </a:r>
          <a:r>
            <a:rPr lang="en-US" sz="1200" baseline="0">
              <a:solidFill>
                <a:schemeClr val="bg1"/>
              </a:solidFill>
            </a:rPr>
            <a:t>is the worst selling pizza.</a:t>
          </a:r>
          <a:endParaRPr lang="en-US" sz="120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15</xdr:col>
      <xdr:colOff>368298</xdr:colOff>
      <xdr:row>27</xdr:row>
      <xdr:rowOff>63498</xdr:rowOff>
    </xdr:from>
    <xdr:to>
      <xdr:col>20</xdr:col>
      <xdr:colOff>444499</xdr:colOff>
      <xdr:row>36</xdr:row>
      <xdr:rowOff>12699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9" name="Order_date 3">
              <a:extLst>
                <a:ext uri="{FF2B5EF4-FFF2-40B4-BE49-F238E27FC236}">
                  <a16:creationId xmlns:a16="http://schemas.microsoft.com/office/drawing/2014/main" id="{FD949AE0-8D89-C341-9F25-AFBDDAC98B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_date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50798" y="5549898"/>
              <a:ext cx="4203701" cy="17780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0.00777</cdr:x>
      <cdr:y>0.02837</cdr:y>
    </cdr:from>
    <cdr:to>
      <cdr:x>0.39922</cdr:x>
      <cdr:y>0.34752</cdr:y>
    </cdr:to>
    <cdr:sp macro="" textlink="">
      <cdr:nvSpPr>
        <cdr:cNvPr id="2" name="TextBox 10">
          <a:extLst xmlns:a="http://schemas.openxmlformats.org/drawingml/2006/main">
            <a:ext uri="{FF2B5EF4-FFF2-40B4-BE49-F238E27FC236}">
              <a16:creationId xmlns:a16="http://schemas.microsoft.com/office/drawing/2014/main" id="{D3085206-4ABB-B04E-B21F-31CC6F42F1B4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2560320" cy="571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1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Daily</a:t>
          </a:r>
          <a:r>
            <a:rPr lang="en-US" sz="1200" b="1" baseline="0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trend </a:t>
          </a:r>
          <a:r>
            <a:rPr lang="en-US" sz="1100" b="1" baseline="0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for</a:t>
          </a:r>
          <a:r>
            <a:rPr lang="en-US" sz="1200" b="1" baseline="0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 total orders</a:t>
          </a:r>
          <a:endParaRPr lang="en-US" sz="1200" b="1">
            <a:solidFill>
              <a:schemeClr val="accent6">
                <a:lumMod val="40000"/>
                <a:lumOff val="6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0.17282</cdr:x>
      <cdr:y>0</cdr:y>
    </cdr:from>
    <cdr:to>
      <cdr:x>0.7165</cdr:x>
      <cdr:y>0.07634</cdr:y>
    </cdr:to>
    <cdr:sp macro="" textlink="">
      <cdr:nvSpPr>
        <cdr:cNvPr id="2" name="TextBox 10">
          <a:extLst xmlns:a="http://schemas.openxmlformats.org/drawingml/2006/main">
            <a:ext uri="{FF2B5EF4-FFF2-40B4-BE49-F238E27FC236}">
              <a16:creationId xmlns:a16="http://schemas.microsoft.com/office/drawing/2014/main" id="{F89181F8-CCFE-8A4F-2A1F-9C2B9493A9B6}"/>
            </a:ext>
          </a:extLst>
        </cdr:cNvPr>
        <cdr:cNvSpPr txBox="1"/>
      </cdr:nvSpPr>
      <cdr:spPr>
        <a:xfrm xmlns:a="http://schemas.openxmlformats.org/drawingml/2006/main">
          <a:off x="1130300" y="0"/>
          <a:ext cx="3556000" cy="127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1" baseline="0">
              <a:solidFill>
                <a:schemeClr val="accent6">
                  <a:lumMod val="40000"/>
                  <a:lumOff val="60000"/>
                </a:schemeClr>
              </a:solidFill>
              <a:latin typeface="Algerian" pitchFamily="82" charset="77"/>
              <a:ea typeface="Apple Color Emoji" pitchFamily="2" charset="0"/>
              <a:cs typeface="AkayaKanadaka" panose="02010502080401010103" pitchFamily="2" charset="77"/>
            </a:rPr>
            <a:t>Hourly trend for total orders</a:t>
          </a:r>
          <a:endParaRPr lang="en-US" sz="1100" b="1">
            <a:solidFill>
              <a:schemeClr val="accent6">
                <a:lumMod val="40000"/>
                <a:lumOff val="60000"/>
              </a:schemeClr>
            </a:solidFill>
            <a:latin typeface="Algerian" pitchFamily="82" charset="77"/>
            <a:ea typeface="Apple Color Emoji" pitchFamily="2" charset="0"/>
            <a:cs typeface="AkayaKanadaka" panose="02010502080401010103" pitchFamily="2" charset="77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</xdr:row>
      <xdr:rowOff>25400</xdr:rowOff>
    </xdr:from>
    <xdr:to>
      <xdr:col>7</xdr:col>
      <xdr:colOff>482600</xdr:colOff>
      <xdr:row>11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FC16E-FF48-3409-AF2B-D6A25B9FD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520700</xdr:colOff>
      <xdr:row>14</xdr:row>
      <xdr:rowOff>146050</xdr:rowOff>
    </xdr:from>
    <xdr:to>
      <xdr:col>10</xdr:col>
      <xdr:colOff>139700</xdr:colOff>
      <xdr:row>28</xdr:row>
      <xdr:rowOff>44450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A0A20C-36B0-DDA8-3468-61001DE32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1</xdr:row>
      <xdr:rowOff>165100</xdr:rowOff>
    </xdr:from>
    <xdr:to>
      <xdr:col>7</xdr:col>
      <xdr:colOff>215900</xdr:colOff>
      <xdr:row>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C6C83-410C-8F71-48D4-B67E0D948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14</xdr:row>
      <xdr:rowOff>82550</xdr:rowOff>
    </xdr:from>
    <xdr:to>
      <xdr:col>10</xdr:col>
      <xdr:colOff>711200</xdr:colOff>
      <xdr:row>27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C5E718-7A17-D6BF-CDE0-8669BC07B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622300</xdr:colOff>
      <xdr:row>32</xdr:row>
      <xdr:rowOff>19050</xdr:rowOff>
    </xdr:from>
    <xdr:to>
      <xdr:col>13</xdr:col>
      <xdr:colOff>241300</xdr:colOff>
      <xdr:row>45</xdr:row>
      <xdr:rowOff>120650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07969F9-250C-8DC8-AF19-272FF3742F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000" y="652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215900</xdr:colOff>
      <xdr:row>50</xdr:row>
      <xdr:rowOff>177800</xdr:rowOff>
    </xdr:from>
    <xdr:to>
      <xdr:col>13</xdr:col>
      <xdr:colOff>254000</xdr:colOff>
      <xdr:row>57</xdr:row>
      <xdr:rowOff>76200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7" name="Order_date">
              <a:extLst>
                <a:ext uri="{FF2B5EF4-FFF2-40B4-BE49-F238E27FC236}">
                  <a16:creationId xmlns:a16="http://schemas.microsoft.com/office/drawing/2014/main" id="{AD91EFA1-AD75-9C10-FEFA-D7BD8A5524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_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94700" y="10337800"/>
              <a:ext cx="33401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0</xdr:colOff>
      <xdr:row>55</xdr:row>
      <xdr:rowOff>0</xdr:rowOff>
    </xdr:from>
    <xdr:to>
      <xdr:col>7</xdr:col>
      <xdr:colOff>711200</xdr:colOff>
      <xdr:row>61</xdr:row>
      <xdr:rowOff>101600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8" name="Order_date 1">
              <a:extLst>
                <a:ext uri="{FF2B5EF4-FFF2-40B4-BE49-F238E27FC236}">
                  <a16:creationId xmlns:a16="http://schemas.microsoft.com/office/drawing/2014/main" id="{0C15D0BC-9AB5-394B-9B02-6DE2F0948F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_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8900" y="11176000"/>
              <a:ext cx="33401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787400</xdr:colOff>
      <xdr:row>2</xdr:row>
      <xdr:rowOff>0</xdr:rowOff>
    </xdr:from>
    <xdr:to>
      <xdr:col>9</xdr:col>
      <xdr:colOff>622300</xdr:colOff>
      <xdr:row>14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696422-7085-74D7-E140-9FADBF386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18</xdr:row>
      <xdr:rowOff>139700</xdr:rowOff>
    </xdr:from>
    <xdr:to>
      <xdr:col>9</xdr:col>
      <xdr:colOff>457200</xdr:colOff>
      <xdr:row>30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DE7445-354E-41A7-91A4-5D065A86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litha Manjusha" refreshedDate="45268.708830324074" createdVersion="8" refreshedVersion="8" minRefreshableVersion="3" recordCount="1000" xr:uid="{584D5B3B-FCFF-1C43-B866-0A2C8957D8D5}">
  <cacheSource type="worksheet">
    <worksheetSource name="pizza_sales"/>
  </cacheSource>
  <cacheFields count="16">
    <cacheField name="pizza_id" numFmtId="0">
      <sharedItems containsSemiMixedTypes="0" containsString="0" containsNumber="1" containsInteger="1" minValue="1" maxValue="1000"/>
    </cacheField>
    <cacheField name="order_id" numFmtId="0">
      <sharedItems containsSemiMixedTypes="0" containsString="0" containsNumber="1" containsInteger="1" minValue="1" maxValue="439"/>
    </cacheField>
    <cacheField name="Total_Orders" numFmtId="0">
      <sharedItems containsSemiMixedTypes="0" containsString="0" containsNumber="1" minValue="7.1428571428571425E-2" maxValue="1"/>
    </cacheField>
    <cacheField name="pizza_name_id" numFmtId="0">
      <sharedItems/>
    </cacheField>
    <cacheField name="quantity" numFmtId="0">
      <sharedItems containsSemiMixedTypes="0" containsString="0" containsNumber="1" containsInteger="1" minValue="1" maxValue="3"/>
    </cacheField>
    <cacheField name="Order_date" numFmtId="167">
      <sharedItems containsSemiMixedTypes="0" containsNonDate="0" containsDate="1" containsString="0" minDate="2015-01-01T00:00:00" maxDate="2015-01-09T00:00:00" count="8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</sharedItems>
    </cacheField>
    <cacheField name="Order_Day" numFmtId="167">
      <sharedItems count="7">
        <s v="Thursday"/>
        <s v="Friday"/>
        <s v="Saturday"/>
        <s v="Sunday"/>
        <s v="Monday"/>
        <s v="Tuesday"/>
        <s v="Wednesday"/>
      </sharedItems>
    </cacheField>
    <cacheField name="order_time" numFmtId="164">
      <sharedItems containsSemiMixedTypes="0" containsNonDate="0" containsDate="1" containsString="0" minDate="1899-12-30T11:17:13" maxDate="1899-12-30T22:50:29" count="438">
        <d v="1899-12-30T11:38:36"/>
        <d v="1899-12-30T11:57:40"/>
        <d v="1899-12-30T12:12:28"/>
        <d v="1899-12-30T12:16:31"/>
        <d v="1899-12-30T12:21:30"/>
        <d v="1899-12-30T12:29:36"/>
        <d v="1899-12-30T12:50:37"/>
        <d v="1899-12-30T12:51:37"/>
        <d v="1899-12-30T12:52:01"/>
        <d v="1899-12-30T13:00:15"/>
        <d v="1899-12-30T13:02:59"/>
        <d v="1899-12-30T13:04:41"/>
        <d v="1899-12-30T13:11:55"/>
        <d v="1899-12-30T13:14:19"/>
        <d v="1899-12-30T13:33:00"/>
        <d v="1899-12-30T13:34:07"/>
        <d v="1899-12-30T13:53:00"/>
        <d v="1899-12-30T13:57:08"/>
        <d v="1899-12-30T13:59:09"/>
        <d v="1899-12-30T14:03:08"/>
        <d v="1899-12-30T14:14:29"/>
        <d v="1899-12-30T14:16:26"/>
        <d v="1899-12-30T14:19:03"/>
        <d v="1899-12-30T14:23:01"/>
        <d v="1899-12-30T14:44:44"/>
        <d v="1899-12-30T14:54:26"/>
        <d v="1899-12-30T15:11:17"/>
        <d v="1899-12-30T15:35:46"/>
        <d v="1899-12-30T15:41:01"/>
        <d v="1899-12-30T15:41:25"/>
        <d v="1899-12-30T15:50:18"/>
        <d v="1899-12-30T15:53:18"/>
        <d v="1899-12-30T15:54:08"/>
        <d v="1899-12-30T16:21:21"/>
        <d v="1899-12-30T16:32:04"/>
        <d v="1899-12-30T16:54:09"/>
        <d v="1899-12-30T16:56:09"/>
        <d v="1899-12-30T17:03:00"/>
        <d v="1899-12-30T17:07:23"/>
        <d v="1899-12-30T17:14:36"/>
        <d v="1899-12-30T17:15:20"/>
        <d v="1899-12-30T17:28:09"/>
        <d v="1899-12-30T17:38:34"/>
        <d v="1899-12-30T17:54:20"/>
        <d v="1899-12-30T17:55:48"/>
        <d v="1899-12-30T18:25:51"/>
        <d v="1899-12-30T18:26:34"/>
        <d v="1899-12-30T18:26:42"/>
        <d v="1899-12-30T18:33:00"/>
        <d v="1899-12-30T18:41:01"/>
        <d v="1899-12-30T18:48:28"/>
        <d v="1899-12-30T18:53:02"/>
        <d v="1899-12-30T18:54:17"/>
        <d v="1899-12-30T19:01:45"/>
        <d v="1899-12-30T19:03:19"/>
        <d v="1899-12-30T19:07:00"/>
        <d v="1899-12-30T19:10:51"/>
        <d v="1899-12-30T19:30:40"/>
        <d v="1899-12-30T19:40:08"/>
        <d v="1899-12-30T20:05:16"/>
        <d v="1899-12-30T20:08:43"/>
        <d v="1899-12-30T20:50:16"/>
        <d v="1899-12-30T20:51:42"/>
        <d v="1899-12-30T20:52:08"/>
        <d v="1899-12-30T21:16:00"/>
        <d v="1899-12-30T21:47:55"/>
        <d v="1899-12-30T22:03:40"/>
        <d v="1899-12-30T22:07:32"/>
        <d v="1899-12-30T22:12:13"/>
        <d v="1899-12-30T11:38:51"/>
        <d v="1899-12-30T11:40:50"/>
        <d v="1899-12-30T11:57:25"/>
        <d v="1899-12-30T11:58:56"/>
        <d v="1899-12-30T12:01:12"/>
        <d v="1899-12-30T12:10:15"/>
        <d v="1899-12-30T12:21:17"/>
        <d v="1899-12-30T12:22:46"/>
        <d v="1899-12-30T12:28:14"/>
        <d v="1899-12-30T12:29:11"/>
        <d v="1899-12-30T12:35:38"/>
        <d v="1899-12-30T12:40:01"/>
        <d v="1899-12-30T12:45:51"/>
        <d v="1899-12-30T12:53:27"/>
        <d v="1899-12-30T13:13:41"/>
        <d v="1899-12-30T13:34:49"/>
        <d v="1899-12-30T13:40:31"/>
        <d v="1899-12-30T14:01:02"/>
        <d v="1899-12-30T14:10:08"/>
        <d v="1899-12-30T14:30:19"/>
        <d v="1899-12-30T15:08:48"/>
        <d v="1899-12-30T15:14:43"/>
        <d v="1899-12-30T15:17:02"/>
        <d v="1899-12-30T15:29:31"/>
        <d v="1899-12-30T16:17:16"/>
        <d v="1899-12-30T16:18:04"/>
        <d v="1899-12-30T16:21:20"/>
        <d v="1899-12-30T16:45:33"/>
        <d v="1899-12-30T17:18:18"/>
        <d v="1899-12-30T17:45:42"/>
        <d v="1899-12-30T17:46:17"/>
        <d v="1899-12-30T17:51:33"/>
        <d v="1899-12-30T17:54:04"/>
        <d v="1899-12-30T18:02:09"/>
        <d v="1899-12-30T18:02:12"/>
        <d v="1899-12-30T18:12:01"/>
        <d v="1899-12-30T18:12:13"/>
        <d v="1899-12-30T18:25:09"/>
        <d v="1899-12-30T18:25:25"/>
        <d v="1899-12-30T18:27:50"/>
        <d v="1899-12-30T18:36:19"/>
        <d v="1899-12-30T18:38:01"/>
        <d v="1899-12-30T18:41:40"/>
        <d v="1899-12-30T18:50:21"/>
        <d v="1899-12-30T18:59:32"/>
        <d v="1899-12-30T19:05:17"/>
        <d v="1899-12-30T19:18:49"/>
        <d v="1899-12-30T19:23:02"/>
        <d v="1899-12-30T19:26:59"/>
        <d v="1899-12-30T19:32:29"/>
        <d v="1899-12-30T19:35:07"/>
        <d v="1899-12-30T19:38:48"/>
        <d v="1899-12-30T19:50:19"/>
        <d v="1899-12-30T20:12:09"/>
        <d v="1899-12-30T20:12:34"/>
        <d v="1899-12-30T20:31:06"/>
        <d v="1899-12-30T20:53:42"/>
        <d v="1899-12-30T20:58:23"/>
        <d v="1899-12-30T21:05:06"/>
        <d v="1899-12-30T21:13:02"/>
        <d v="1899-12-30T21:14:55"/>
        <d v="1899-12-30T21:33:10"/>
        <d v="1899-12-30T21:42:45"/>
        <d v="1899-12-30T22:00:17"/>
        <d v="1899-12-30T22:13:24"/>
        <d v="1899-12-30T22:29:34"/>
        <d v="1899-12-30T22:32:49"/>
        <d v="1899-12-30T11:34:10"/>
        <d v="1899-12-30T11:44:50"/>
        <d v="1899-12-30T11:57:39"/>
        <d v="1899-12-30T12:26:44"/>
        <d v="1899-12-30T13:16:01"/>
        <d v="1899-12-30T13:33:59"/>
        <d v="1899-12-30T13:41:36"/>
        <d v="1899-12-30T13:44:28"/>
        <d v="1899-12-30T13:53:48"/>
        <d v="1899-12-30T14:22:10"/>
        <d v="1899-12-30T14:32:51"/>
        <d v="1899-12-30T14:40:42"/>
        <d v="1899-12-30T14:48:45"/>
        <d v="1899-12-30T14:49:58"/>
        <d v="1899-12-30T15:09:34"/>
        <d v="1899-12-30T15:09:42"/>
        <d v="1899-12-30T15:16:34"/>
        <d v="1899-12-30T15:22:43"/>
        <d v="1899-12-30T15:28:59"/>
        <d v="1899-12-30T15:42:19"/>
        <d v="1899-12-30T15:43:03"/>
        <d v="1899-12-30T15:54:30"/>
        <d v="1899-12-30T15:59:22"/>
        <d v="1899-12-30T16:35:33"/>
        <d v="1899-12-30T16:43:46"/>
        <d v="1899-12-30T16:51:22"/>
        <d v="1899-12-30T16:54:54"/>
        <d v="1899-12-30T16:56:33"/>
        <d v="1899-12-30T16:57:37"/>
        <d v="1899-12-30T16:58:51"/>
        <d v="1899-12-30T17:00:49"/>
        <d v="1899-12-30T17:02:27"/>
        <d v="1899-12-30T17:15:48"/>
        <d v="1899-12-30T17:21:31"/>
        <d v="1899-12-30T17:23:03"/>
        <d v="1899-12-30T17:29:24"/>
        <d v="1899-12-30T17:35:30"/>
        <d v="1899-12-30T17:37:49"/>
        <d v="1899-12-30T17:50:51"/>
        <d v="1899-12-30T17:51:57"/>
        <d v="1899-12-30T17:54:36"/>
        <d v="1899-12-30T18:15:03"/>
        <d v="1899-12-30T18:20:14"/>
        <d v="1899-12-30T18:33:34"/>
        <d v="1899-12-30T18:49:32"/>
        <d v="1899-12-30T18:50:10"/>
        <d v="1899-12-30T18:54:55"/>
        <d v="1899-12-30T18:59:05"/>
        <d v="1899-12-30T19:08:33"/>
        <d v="1899-12-30T19:36:00"/>
        <d v="1899-12-30T19:37:12"/>
        <d v="1899-12-30T20:08:39"/>
        <d v="1899-12-30T20:12:14"/>
        <d v="1899-12-30T20:14:23"/>
        <d v="1899-12-30T20:24:50"/>
        <d v="1899-12-30T20:30:08"/>
        <d v="1899-12-30T20:55:47"/>
        <d v="1899-12-30T21:21:24"/>
        <d v="1899-12-30T21:25:20"/>
        <d v="1899-12-30T21:40:14"/>
        <d v="1899-12-30T21:47:48"/>
        <d v="1899-12-30T21:55:42"/>
        <d v="1899-12-30T22:10:38"/>
        <d v="1899-12-30T22:24:05"/>
        <d v="1899-12-30T22:29:59"/>
        <d v="1899-12-30T22:50:29"/>
        <d v="1899-12-30T11:30:48"/>
        <d v="1899-12-30T11:36:25"/>
        <d v="1899-12-30T11:43:54"/>
        <d v="1899-12-30T11:45:10"/>
        <d v="1899-12-30T12:03:58"/>
        <d v="1899-12-30T12:12:05"/>
        <d v="1899-12-30T12:29:17"/>
        <d v="1899-12-30T12:34:13"/>
        <d v="1899-12-30T12:54:20"/>
        <d v="1899-12-30T13:16:03"/>
        <d v="1899-12-30T13:20:39"/>
        <d v="1899-12-30T13:39:16"/>
        <d v="1899-12-30T13:44:49"/>
        <d v="1899-12-30T14:31:56"/>
        <d v="1899-12-30T14:35:03"/>
        <d v="1899-12-30T14:35:11"/>
        <d v="1899-12-30T14:42:01"/>
        <d v="1899-12-30T15:31:59"/>
        <d v="1899-12-30T15:33:18"/>
        <d v="1899-12-30T15:46:38"/>
        <d v="1899-12-30T16:08:20"/>
        <d v="1899-12-30T16:39:58"/>
        <d v="1899-12-30T16:41:48"/>
        <d v="1899-12-30T16:59:39"/>
        <d v="1899-12-30T17:24:39"/>
        <d v="1899-12-30T17:31:24"/>
        <d v="1899-12-30T17:37:57"/>
        <d v="1899-12-30T17:58:38"/>
        <d v="1899-12-30T18:04:18"/>
        <d v="1899-12-30T18:21:59"/>
        <d v="1899-12-30T18:26:51"/>
        <d v="1899-12-30T18:36:09"/>
        <d v="1899-12-30T18:51:30"/>
        <d v="1899-12-30T19:21:04"/>
        <d v="1899-12-30T19:27:48"/>
        <d v="1899-12-30T19:45:15"/>
        <d v="1899-12-30T19:57:52"/>
        <d v="1899-12-30T20:10:24"/>
        <d v="1899-12-30T20:11:25"/>
        <d v="1899-12-30T20:15:29"/>
        <d v="1899-12-30T20:26:17"/>
        <d v="1899-12-30T20:26:22"/>
        <d v="1899-12-30T20:28:41"/>
        <d v="1899-12-30T20:30:48"/>
        <d v="1899-12-30T20:55:29"/>
        <d v="1899-12-30T20:58:19"/>
        <d v="1899-12-30T21:06:16"/>
        <d v="1899-12-30T21:07:05"/>
        <d v="1899-12-30T21:10:05"/>
        <d v="1899-12-30T22:13:15"/>
        <d v="1899-12-30T22:16:18"/>
        <d v="1899-12-30T22:22:13"/>
        <d v="1899-12-30T11:23:35"/>
        <d v="1899-12-30T11:56:06"/>
        <d v="1899-12-30T11:59:04"/>
        <d v="1899-12-30T11:59:23"/>
        <d v="1899-12-30T12:04:25"/>
        <d v="1899-12-30T12:06:27"/>
        <d v="1899-12-30T12:38:29"/>
        <d v="1899-12-30T12:42:01"/>
        <d v="1899-12-30T12:57:22"/>
        <d v="1899-12-30T13:03:59"/>
        <d v="1899-12-30T13:04:42"/>
        <d v="1899-12-30T13:09:29"/>
        <d v="1899-12-30T13:37:50"/>
        <d v="1899-12-30T13:40:46"/>
        <d v="1899-12-30T13:49:34"/>
        <d v="1899-12-30T14:09:02"/>
        <d v="1899-12-30T14:22:19"/>
        <d v="1899-12-30T14:24:05"/>
        <d v="1899-12-30T14:28:00"/>
        <d v="1899-12-30T14:36:33"/>
        <d v="1899-12-30T14:38:14"/>
        <d v="1899-12-30T15:18:18"/>
        <d v="1899-12-30T15:41:50"/>
        <d v="1899-12-30T15:49:21"/>
        <d v="1899-12-30T16:07:03"/>
        <d v="1899-12-30T16:20:23"/>
        <d v="1899-12-30T16:33:48"/>
        <d v="1899-12-30T16:49:38"/>
        <d v="1899-12-30T16:51:43"/>
        <d v="1899-12-30T16:58:16"/>
        <d v="1899-12-30T16:58:38"/>
        <d v="1899-12-30T17:01:23"/>
        <d v="1899-12-30T17:30:09"/>
        <d v="1899-12-30T17:32:44"/>
        <d v="1899-12-30T17:36:23"/>
        <d v="1899-12-30T17:41:16"/>
        <d v="1899-12-30T17:44:39"/>
        <d v="1899-12-30T17:48:59"/>
        <d v="1899-12-30T18:16:35"/>
        <d v="1899-12-30T18:20:12"/>
        <d v="1899-12-30T18:46:54"/>
        <d v="1899-12-30T19:02:18"/>
        <d v="1899-12-30T19:10:36"/>
        <d v="1899-12-30T19:34:31"/>
        <d v="1899-12-30T19:42:54"/>
        <d v="1899-12-30T19:45:58"/>
        <d v="1899-12-30T19:57:37"/>
        <d v="1899-12-30T20:02:51"/>
        <d v="1899-12-30T20:07:58"/>
        <d v="1899-12-30T20:35:40"/>
        <d v="1899-12-30T20:37:40"/>
        <d v="1899-12-30T21:45:38"/>
        <d v="1899-12-30T21:59:46"/>
        <d v="1899-12-30T11:39:06"/>
        <d v="1899-12-30T11:40:48"/>
        <d v="1899-12-30T11:57:27"/>
        <d v="1899-12-30T12:05:21"/>
        <d v="1899-12-30T12:09:09"/>
        <d v="1899-12-30T12:11:58"/>
        <d v="1899-12-30T12:17:40"/>
        <d v="1899-12-30T12:29:34"/>
        <d v="1899-12-30T12:31:00"/>
        <d v="1899-12-30T12:45:14"/>
        <d v="1899-12-30T12:46:22"/>
        <d v="1899-12-30T12:46:40"/>
        <d v="1899-12-30T12:56:21"/>
        <d v="1899-12-30T13:02:13"/>
        <d v="1899-12-30T13:05:33"/>
        <d v="1899-12-30T13:06:44"/>
        <d v="1899-12-30T13:07:32"/>
        <d v="1899-12-30T13:10:13"/>
        <d v="1899-12-30T13:10:54"/>
        <d v="1899-12-30T13:16:35"/>
        <d v="1899-12-30T13:22:44"/>
        <d v="1899-12-30T13:27:11"/>
        <d v="1899-12-30T13:43:30"/>
        <d v="1899-12-30T14:12:01"/>
        <d v="1899-12-30T14:16:36"/>
        <d v="1899-12-30T14:24:18"/>
        <d v="1899-12-30T14:24:47"/>
        <d v="1899-12-30T14:51:41"/>
        <d v="1899-12-30T15:03:12"/>
        <d v="1899-12-30T15:18:26"/>
        <d v="1899-12-30T15:25:13"/>
        <d v="1899-12-30T15:35:32"/>
        <d v="1899-12-30T15:35:47"/>
        <d v="1899-12-30T15:44:12"/>
        <d v="1899-12-30T15:45:37"/>
        <d v="1899-12-30T16:01:11"/>
        <d v="1899-12-30T16:01:47"/>
        <d v="1899-12-30T16:30:00"/>
        <d v="1899-12-30T16:37:17"/>
        <d v="1899-12-30T16:49:12"/>
        <d v="1899-12-30T17:25:58"/>
        <d v="1899-12-30T17:37:05"/>
        <d v="1899-12-30T17:37:29"/>
        <d v="1899-12-30T17:45:48"/>
        <d v="1899-12-30T17:59:48"/>
        <d v="1899-12-30T18:01:44"/>
        <d v="1899-12-30T18:14:45"/>
        <d v="1899-12-30T18:16:05"/>
        <d v="1899-12-30T18:27:58"/>
        <d v="1899-12-30T18:30:12"/>
        <d v="1899-12-30T18:33:08"/>
        <d v="1899-12-30T18:50:38"/>
        <d v="1899-12-30T19:12:38"/>
        <d v="1899-12-30T19:13:36"/>
        <d v="1899-12-30T19:20:31"/>
        <d v="1899-12-30T19:27:24"/>
        <d v="1899-12-30T19:37:26"/>
        <d v="1899-12-30T20:04:20"/>
        <d v="1899-12-30T20:05:12"/>
        <d v="1899-12-30T20:28:16"/>
        <d v="1899-12-30T20:30:06"/>
        <d v="1899-12-30T21:02:30"/>
        <d v="1899-12-30T21:15:20"/>
        <d v="1899-12-30T22:26:59"/>
        <d v="1899-12-30T11:45:18"/>
        <d v="1899-12-30T11:55:59"/>
        <d v="1899-12-30T11:58:36"/>
        <d v="1899-12-30T12:01:17"/>
        <d v="1899-12-30T12:03:18"/>
        <d v="1899-12-30T12:19:37"/>
        <d v="1899-12-30T12:25:37"/>
        <d v="1899-12-30T12:32:10"/>
        <d v="1899-12-30T12:33:06"/>
        <d v="1899-12-30T12:33:07"/>
        <d v="1899-12-30T12:43:59"/>
        <d v="1899-12-30T12:51:46"/>
        <d v="1899-12-30T12:54:19"/>
        <d v="1899-12-30T12:58:16"/>
        <d v="1899-12-30T13:03:14"/>
        <d v="1899-12-30T13:04:56"/>
        <d v="1899-12-30T13:10:17"/>
        <d v="1899-12-30T13:15:32"/>
        <d v="1899-12-30T13:25:31"/>
        <d v="1899-12-30T13:36:47"/>
        <d v="1899-12-30T13:48:31"/>
        <d v="1899-12-30T14:02:18"/>
        <d v="1899-12-30T14:11:08"/>
        <d v="1899-12-30T14:12:21"/>
        <d v="1899-12-30T14:31:10"/>
        <d v="1899-12-30T14:56:26"/>
        <d v="1899-12-30T15:47:49"/>
        <d v="1899-12-30T16:03:07"/>
        <d v="1899-12-30T16:08:35"/>
        <d v="1899-12-30T16:24:46"/>
        <d v="1899-12-30T16:26:10"/>
        <d v="1899-12-30T16:39:27"/>
        <d v="1899-12-30T16:44:16"/>
        <d v="1899-12-30T16:50:49"/>
        <d v="1899-12-30T16:56:42"/>
        <d v="1899-12-30T17:09:09"/>
        <d v="1899-12-30T17:15:04"/>
        <d v="1899-12-30T17:33:49"/>
        <d v="1899-12-30T17:58:09"/>
        <d v="1899-12-30T18:07:46"/>
        <d v="1899-12-30T18:11:32"/>
        <d v="1899-12-30T18:13:22"/>
        <d v="1899-12-30T18:16:23"/>
        <d v="1899-12-30T18:17:42"/>
        <d v="1899-12-30T18:24:40"/>
        <d v="1899-12-30T18:40:11"/>
        <d v="1899-12-30T19:02:31"/>
        <d v="1899-12-30T19:04:40"/>
        <d v="1899-12-30T19:21:58"/>
        <d v="1899-12-30T19:30:25"/>
        <d v="1899-12-30T19:45:07"/>
        <d v="1899-12-30T20:01:28"/>
        <d v="1899-12-30T20:21:19"/>
        <d v="1899-12-30T20:25:45"/>
        <d v="1899-12-30T21:49:00"/>
        <d v="1899-12-30T22:05:00"/>
        <d v="1899-12-30T22:16:53"/>
        <d v="1899-12-30T22:46:13"/>
        <d v="1899-12-30T11:17:13"/>
        <d v="1899-12-30T11:39:07"/>
        <d v="1899-12-30T11:49:50"/>
        <d v="1899-12-30T11:54:14"/>
        <d v="1899-12-30T12:06:09"/>
        <d v="1899-12-30T12:07:21"/>
        <d v="1899-12-30T12:07:54"/>
        <d v="1899-12-30T12:08:38"/>
        <d v="1899-12-30T12:13:08"/>
      </sharedItems>
      <fieldGroup par="15" base="7">
        <rangePr groupBy="seconds" startDate="1899-12-30T11:17:13" endDate="1899-12-30T22:50:29"/>
        <groupItems count="62">
          <s v="&lt;1/0/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00"/>
        </groupItems>
      </fieldGroup>
    </cacheField>
    <cacheField name="unit_price" numFmtId="0">
      <sharedItems containsSemiMixedTypes="0" containsString="0" containsNumber="1" minValue="9.75" maxValue="25.5"/>
    </cacheField>
    <cacheField name="total_price" numFmtId="0">
      <sharedItems containsSemiMixedTypes="0" containsString="0" containsNumber="1" minValue="9.75" maxValue="62.25"/>
    </cacheField>
    <cacheField name="pizza_size" numFmtId="0">
      <sharedItems count="4">
        <s v="Medium"/>
        <s v="Large"/>
        <s v="Regular"/>
        <s v="XLarge"/>
      </sharedItems>
    </cacheField>
    <cacheField name="pizza_category" numFmtId="0">
      <sharedItems count="4">
        <s v="Classic"/>
        <s v="Veggie"/>
        <s v="Supreme"/>
        <s v="Chicken"/>
      </sharedItems>
    </cacheField>
    <cacheField name="pizza_ingredients" numFmtId="0">
      <sharedItems/>
    </cacheField>
    <cacheField name="pizza_name" numFmtId="0">
      <sharedItems count="32">
        <s v="The Hawaiian Pizza"/>
        <s v="The Classic Deluxe Pizza"/>
        <s v="The Five Cheese Pizza"/>
        <s v="The Italian Supreme Pizza"/>
        <s v="The Mexicana Pizza"/>
        <s v="The Thai Chicken Pizza"/>
        <s v="The Prosciutto and Arugula Pizza"/>
        <s v="The Barbecue Chicken Pizza"/>
        <s v="The Greek Pizza"/>
        <s v="The Spinach Supreme Pizza"/>
        <s v="The Green Garden Pizza"/>
        <s v="The Italian Capocollo Pizza"/>
        <s v="The Spicy Italian Pizza"/>
        <s v="The Spinach Pesto Pizza"/>
        <s v="The Vegetables + Vegetables Pizza"/>
        <s v="The Southwest Chicken Pizza"/>
        <s v="The California Chicken Pizza"/>
        <s v="The Pepperoni Pizza"/>
        <s v="The Chicken Pesto Pizza"/>
        <s v="The Big Meat Pizza"/>
        <s v="The Soppressata Pizza"/>
        <s v="The Four Cheese Pizza"/>
        <s v="The Napolitana Pizza"/>
        <s v="The Calabrese Pizza"/>
        <s v="The Italian Vegetables Pizza"/>
        <s v="The Mediterranean Pizza"/>
        <s v="The Pepper Salami Pizza"/>
        <s v="The Spinach and Feta Pizza"/>
        <s v="The Sicilian Pizza"/>
        <s v="The Chicken Alfredo Pizza"/>
        <s v="The Pepperoni, Mushroom, and Peppers Pizza"/>
        <s v="The Brie Carre Pizza"/>
      </sharedItems>
    </cacheField>
    <cacheField name="Minutes" numFmtId="0" databaseField="0">
      <fieldGroup base="7">
        <rangePr groupBy="minutes" startDate="1899-12-30T11:17:13" endDate="1899-12-30T22:50:29"/>
        <groupItems count="62">
          <s v="&lt;1/0/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00"/>
        </groupItems>
      </fieldGroup>
    </cacheField>
    <cacheField name="Hours" numFmtId="0" databaseField="0">
      <fieldGroup base="7">
        <rangePr groupBy="hours" startDate="1899-12-30T11:17:13" endDate="1899-12-30T22:50:29"/>
        <groupItems count="26">
          <s v="&lt;1/0/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00"/>
        </groupItems>
      </fieldGroup>
    </cacheField>
  </cacheFields>
  <extLst>
    <ext xmlns:x14="http://schemas.microsoft.com/office/spreadsheetml/2009/9/main" uri="{725AE2AE-9491-48be-B2B4-4EB974FC3084}">
      <x14:pivotCacheDefinition pivotCacheId="21191327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1"/>
    <n v="1"/>
    <s v="hawaiian_m"/>
    <n v="1"/>
    <x v="0"/>
    <x v="0"/>
    <x v="0"/>
    <n v="13.25"/>
    <n v="13.25"/>
    <x v="0"/>
    <x v="0"/>
    <s v="Sliced Ham, Pineapple, Mozzarella Cheese"/>
    <x v="0"/>
  </r>
  <r>
    <n v="2"/>
    <n v="2"/>
    <n v="0.2"/>
    <s v="classic_dlx_m"/>
    <n v="1"/>
    <x v="0"/>
    <x v="0"/>
    <x v="1"/>
    <n v="16"/>
    <n v="16"/>
    <x v="0"/>
    <x v="0"/>
    <s v="Pepperoni, Mushrooms, Red Onions, Red Peppers, Bacon"/>
    <x v="1"/>
  </r>
  <r>
    <n v="3"/>
    <n v="2"/>
    <n v="0.2"/>
    <s v="five_cheese_l"/>
    <n v="1"/>
    <x v="0"/>
    <x v="0"/>
    <x v="1"/>
    <n v="18.5"/>
    <n v="18.5"/>
    <x v="1"/>
    <x v="1"/>
    <s v="Mozzarella Cheese, Provolone Cheese, Smoked Gouda Cheese, Romano Cheese, Blue Cheese, Garlic"/>
    <x v="2"/>
  </r>
  <r>
    <n v="4"/>
    <n v="2"/>
    <n v="0.2"/>
    <s v="ital_supr_l"/>
    <n v="1"/>
    <x v="0"/>
    <x v="0"/>
    <x v="1"/>
    <n v="20.75"/>
    <n v="20.75"/>
    <x v="1"/>
    <x v="2"/>
    <s v="Calabrese Salami, Capocollo, Tomatoes, Red Onions, Green Olives, Garlic"/>
    <x v="3"/>
  </r>
  <r>
    <n v="5"/>
    <n v="2"/>
    <n v="0.2"/>
    <s v="mexicana_m"/>
    <n v="1"/>
    <x v="0"/>
    <x v="0"/>
    <x v="1"/>
    <n v="16"/>
    <n v="16"/>
    <x v="0"/>
    <x v="1"/>
    <s v="Tomatoes, Red Peppers, Jalapeno Peppers, Red Onions, Cilantro, Corn, Chipotle Sauce, Garlic"/>
    <x v="4"/>
  </r>
  <r>
    <n v="6"/>
    <n v="2"/>
    <n v="0.2"/>
    <s v="thai_ckn_l"/>
    <n v="1"/>
    <x v="0"/>
    <x v="0"/>
    <x v="1"/>
    <n v="20.75"/>
    <n v="20.75"/>
    <x v="1"/>
    <x v="3"/>
    <s v="Chicken, Pineapple, Tomatoes, Red Peppers, Thai Sweet Chilli Sauce"/>
    <x v="5"/>
  </r>
  <r>
    <n v="7"/>
    <n v="3"/>
    <n v="0.5"/>
    <s v="ital_supr_m"/>
    <n v="1"/>
    <x v="0"/>
    <x v="0"/>
    <x v="2"/>
    <n v="16.5"/>
    <n v="16.5"/>
    <x v="0"/>
    <x v="2"/>
    <s v="Calabrese Salami, Capocollo, Tomatoes, Red Onions, Green Olives, Garlic"/>
    <x v="3"/>
  </r>
  <r>
    <n v="8"/>
    <n v="3"/>
    <n v="0.5"/>
    <s v="prsc_argla_l"/>
    <n v="1"/>
    <x v="0"/>
    <x v="0"/>
    <x v="2"/>
    <n v="20.75"/>
    <n v="20.75"/>
    <x v="1"/>
    <x v="2"/>
    <s v="Prosciutto di San Daniele, Arugula, Mozzarella Cheese"/>
    <x v="6"/>
  </r>
  <r>
    <n v="9"/>
    <n v="4"/>
    <n v="1"/>
    <s v="ital_supr_m"/>
    <n v="1"/>
    <x v="0"/>
    <x v="0"/>
    <x v="3"/>
    <n v="16.5"/>
    <n v="16.5"/>
    <x v="0"/>
    <x v="2"/>
    <s v="Calabrese Salami, Capocollo, Tomatoes, Red Onions, Green Olives, Garlic"/>
    <x v="3"/>
  </r>
  <r>
    <n v="10"/>
    <n v="5"/>
    <n v="1"/>
    <s v="ital_supr_m"/>
    <n v="1"/>
    <x v="0"/>
    <x v="0"/>
    <x v="4"/>
    <n v="16.5"/>
    <n v="16.5"/>
    <x v="0"/>
    <x v="2"/>
    <s v="Calabrese Salami, Capocollo, Tomatoes, Red Onions, Green Olives, Garlic"/>
    <x v="3"/>
  </r>
  <r>
    <n v="11"/>
    <n v="6"/>
    <n v="0.5"/>
    <s v="bbq_ckn_s"/>
    <n v="1"/>
    <x v="0"/>
    <x v="0"/>
    <x v="5"/>
    <n v="12.75"/>
    <n v="12.75"/>
    <x v="2"/>
    <x v="3"/>
    <s v="Barbecued Chicken, Red Peppers, Green Peppers, Tomatoes, Red Onions, Barbecue Sauce"/>
    <x v="7"/>
  </r>
  <r>
    <n v="12"/>
    <n v="6"/>
    <n v="0.5"/>
    <s v="the_greek_s"/>
    <n v="1"/>
    <x v="0"/>
    <x v="0"/>
    <x v="5"/>
    <n v="12"/>
    <n v="12"/>
    <x v="2"/>
    <x v="0"/>
    <s v="Kalamata Olives, Feta Cheese, Tomatoes, Garlic, Beef Chuck Roast, Red Onions"/>
    <x v="8"/>
  </r>
  <r>
    <n v="13"/>
    <n v="7"/>
    <n v="1"/>
    <s v="spinach_supr_s"/>
    <n v="1"/>
    <x v="0"/>
    <x v="0"/>
    <x v="6"/>
    <n v="12.5"/>
    <n v="12.5"/>
    <x v="2"/>
    <x v="2"/>
    <s v="Spinach, Red Onions, Pepperoni, Tomatoes, Artichokes, Kalamata Olives, Garlic, Asiago Cheese"/>
    <x v="9"/>
  </r>
  <r>
    <n v="14"/>
    <n v="8"/>
    <n v="1"/>
    <s v="spinach_supr_s"/>
    <n v="1"/>
    <x v="0"/>
    <x v="0"/>
    <x v="7"/>
    <n v="12.5"/>
    <n v="12.5"/>
    <x v="2"/>
    <x v="2"/>
    <s v="Spinach, Red Onions, Pepperoni, Tomatoes, Artichokes, Kalamata Olives, Garlic, Asiago Cheese"/>
    <x v="9"/>
  </r>
  <r>
    <n v="15"/>
    <n v="9"/>
    <n v="0.1111111111111111"/>
    <s v="classic_dlx_s"/>
    <n v="1"/>
    <x v="0"/>
    <x v="0"/>
    <x v="8"/>
    <n v="12"/>
    <n v="12"/>
    <x v="2"/>
    <x v="0"/>
    <s v="Pepperoni, Mushrooms, Red Onions, Red Peppers, Bacon"/>
    <x v="1"/>
  </r>
  <r>
    <n v="16"/>
    <n v="9"/>
    <n v="0.1111111111111111"/>
    <s v="green_garden_s"/>
    <n v="1"/>
    <x v="0"/>
    <x v="0"/>
    <x v="8"/>
    <n v="12"/>
    <n v="12"/>
    <x v="2"/>
    <x v="1"/>
    <s v="Spinach, Mushrooms, Tomatoes, Green Olives, Feta Cheese"/>
    <x v="10"/>
  </r>
  <r>
    <n v="17"/>
    <n v="9"/>
    <n v="0.1111111111111111"/>
    <s v="ital_cpcllo_l"/>
    <n v="1"/>
    <x v="0"/>
    <x v="0"/>
    <x v="8"/>
    <n v="20.5"/>
    <n v="20.5"/>
    <x v="1"/>
    <x v="0"/>
    <s v="Capocollo, Red Peppers, Tomatoes, Goat Cheese, Garlic, Oregano"/>
    <x v="11"/>
  </r>
  <r>
    <n v="18"/>
    <n v="9"/>
    <n v="0.1111111111111111"/>
    <s v="ital_supr_l"/>
    <n v="1"/>
    <x v="0"/>
    <x v="0"/>
    <x v="8"/>
    <n v="20.75"/>
    <n v="20.75"/>
    <x v="1"/>
    <x v="2"/>
    <s v="Calabrese Salami, Capocollo, Tomatoes, Red Onions, Green Olives, Garlic"/>
    <x v="3"/>
  </r>
  <r>
    <n v="19"/>
    <n v="9"/>
    <n v="0.1111111111111111"/>
    <s v="ital_supr_s"/>
    <n v="1"/>
    <x v="0"/>
    <x v="0"/>
    <x v="8"/>
    <n v="12.5"/>
    <n v="12.5"/>
    <x v="2"/>
    <x v="2"/>
    <s v="Calabrese Salami, Capocollo, Tomatoes, Red Onions, Green Olives, Garlic"/>
    <x v="3"/>
  </r>
  <r>
    <n v="20"/>
    <n v="9"/>
    <n v="0.1111111111111111"/>
    <s v="mexicana_s"/>
    <n v="1"/>
    <x v="0"/>
    <x v="0"/>
    <x v="8"/>
    <n v="12"/>
    <n v="12"/>
    <x v="2"/>
    <x v="1"/>
    <s v="Tomatoes, Red Peppers, Jalapeno Peppers, Red Onions, Cilantro, Corn, Chipotle Sauce, Garlic"/>
    <x v="4"/>
  </r>
  <r>
    <n v="21"/>
    <n v="9"/>
    <n v="0.1111111111111111"/>
    <s v="spicy_ital_l"/>
    <n v="1"/>
    <x v="0"/>
    <x v="0"/>
    <x v="8"/>
    <n v="20.75"/>
    <n v="20.75"/>
    <x v="1"/>
    <x v="2"/>
    <s v="Capocollo, Tomatoes, Goat Cheese, Artichokes, Peperoncini verdi, Garlic"/>
    <x v="12"/>
  </r>
  <r>
    <n v="22"/>
    <n v="9"/>
    <n v="0.1111111111111111"/>
    <s v="spin_pesto_l"/>
    <n v="1"/>
    <x v="0"/>
    <x v="0"/>
    <x v="8"/>
    <n v="20.75"/>
    <n v="20.75"/>
    <x v="1"/>
    <x v="1"/>
    <s v="Spinach, Artichokes, Tomatoes, Sun-dried Tomatoes, Garlic, Pesto Sauce"/>
    <x v="13"/>
  </r>
  <r>
    <n v="23"/>
    <n v="9"/>
    <n v="0.1111111111111111"/>
    <s v="veggie_veg_s"/>
    <n v="1"/>
    <x v="0"/>
    <x v="0"/>
    <x v="8"/>
    <n v="12"/>
    <n v="12"/>
    <x v="2"/>
    <x v="1"/>
    <s v="Mushrooms, Tomatoes, Red Peppers, Green Peppers, Red Onions, Zucchini, Spinach, Garlic"/>
    <x v="14"/>
  </r>
  <r>
    <n v="24"/>
    <n v="10"/>
    <n v="0.5"/>
    <s v="mexicana_l"/>
    <n v="1"/>
    <x v="0"/>
    <x v="0"/>
    <x v="9"/>
    <n v="20.25"/>
    <n v="20.25"/>
    <x v="1"/>
    <x v="1"/>
    <s v="Tomatoes, Red Peppers, Jalapeno Peppers, Red Onions, Cilantro, Corn, Chipotle Sauce, Garlic"/>
    <x v="4"/>
  </r>
  <r>
    <n v="25"/>
    <n v="10"/>
    <n v="0.5"/>
    <s v="southw_ckn_l"/>
    <n v="1"/>
    <x v="0"/>
    <x v="0"/>
    <x v="9"/>
    <n v="20.75"/>
    <n v="20.75"/>
    <x v="1"/>
    <x v="3"/>
    <s v="Chicken, Tomatoes, Red Peppers, Red Onions, Jalapeno Peppers, Corn, Cilantro, Chipotle Sauce"/>
    <x v="15"/>
  </r>
  <r>
    <n v="26"/>
    <n v="11"/>
    <n v="0.25"/>
    <s v="bbq_ckn_l"/>
    <n v="1"/>
    <x v="0"/>
    <x v="0"/>
    <x v="10"/>
    <n v="20.75"/>
    <n v="20.75"/>
    <x v="1"/>
    <x v="3"/>
    <s v="Barbecued Chicken, Red Peppers, Green Peppers, Tomatoes, Red Onions, Barbecue Sauce"/>
    <x v="7"/>
  </r>
  <r>
    <n v="27"/>
    <n v="11"/>
    <n v="0.25"/>
    <s v="cali_ckn_l"/>
    <n v="1"/>
    <x v="0"/>
    <x v="0"/>
    <x v="10"/>
    <n v="20.75"/>
    <n v="20.75"/>
    <x v="1"/>
    <x v="3"/>
    <s v="Chicken, Artichoke, Spinach, Garlic, Jalapeno Peppers, Fontina Cheese, Gouda Cheese"/>
    <x v="16"/>
  </r>
  <r>
    <n v="28"/>
    <n v="11"/>
    <n v="0.25"/>
    <s v="cali_ckn_m"/>
    <n v="1"/>
    <x v="0"/>
    <x v="0"/>
    <x v="10"/>
    <n v="16.75"/>
    <n v="16.75"/>
    <x v="0"/>
    <x v="3"/>
    <s v="Chicken, Artichoke, Spinach, Garlic, Jalapeno Peppers, Fontina Cheese, Gouda Cheese"/>
    <x v="16"/>
  </r>
  <r>
    <n v="29"/>
    <n v="11"/>
    <n v="0.25"/>
    <s v="pepperoni_l"/>
    <n v="1"/>
    <x v="0"/>
    <x v="0"/>
    <x v="10"/>
    <n v="15.25"/>
    <n v="15.25"/>
    <x v="1"/>
    <x v="0"/>
    <s v="Mozzarella Cheese, Pepperoni"/>
    <x v="17"/>
  </r>
  <r>
    <n v="30"/>
    <n v="12"/>
    <n v="0.25"/>
    <s v="cali_ckn_l"/>
    <n v="1"/>
    <x v="0"/>
    <x v="0"/>
    <x v="11"/>
    <n v="20.75"/>
    <n v="20.75"/>
    <x v="1"/>
    <x v="3"/>
    <s v="Chicken, Artichoke, Spinach, Garlic, Jalapeno Peppers, Fontina Cheese, Gouda Cheese"/>
    <x v="16"/>
  </r>
  <r>
    <n v="31"/>
    <n v="12"/>
    <n v="0.25"/>
    <s v="cali_ckn_s"/>
    <n v="1"/>
    <x v="0"/>
    <x v="0"/>
    <x v="11"/>
    <n v="12.75"/>
    <n v="12.75"/>
    <x v="2"/>
    <x v="3"/>
    <s v="Chicken, Artichoke, Spinach, Garlic, Jalapeno Peppers, Fontina Cheese, Gouda Cheese"/>
    <x v="16"/>
  </r>
  <r>
    <n v="32"/>
    <n v="12"/>
    <n v="0.25"/>
    <s v="ckn_pesto_l"/>
    <n v="1"/>
    <x v="0"/>
    <x v="0"/>
    <x v="11"/>
    <n v="20.75"/>
    <n v="20.75"/>
    <x v="1"/>
    <x v="3"/>
    <s v="Chicken, Tomatoes, Red Peppers, Spinach, Garlic, Pesto Sauce"/>
    <x v="18"/>
  </r>
  <r>
    <n v="33"/>
    <n v="12"/>
    <n v="0.25"/>
    <s v="ital_supr_m"/>
    <n v="1"/>
    <x v="0"/>
    <x v="0"/>
    <x v="11"/>
    <n v="16.5"/>
    <n v="16.5"/>
    <x v="0"/>
    <x v="2"/>
    <s v="Calabrese Salami, Capocollo, Tomatoes, Red Onions, Green Olives, Garlic"/>
    <x v="3"/>
  </r>
  <r>
    <n v="34"/>
    <n v="13"/>
    <n v="1"/>
    <s v="mexicana_l"/>
    <n v="1"/>
    <x v="0"/>
    <x v="0"/>
    <x v="12"/>
    <n v="20.25"/>
    <n v="20.25"/>
    <x v="1"/>
    <x v="1"/>
    <s v="Tomatoes, Red Peppers, Jalapeno Peppers, Red Onions, Cilantro, Corn, Chipotle Sauce, Garlic"/>
    <x v="4"/>
  </r>
  <r>
    <n v="35"/>
    <n v="14"/>
    <n v="1"/>
    <s v="the_greek_s"/>
    <n v="1"/>
    <x v="0"/>
    <x v="0"/>
    <x v="13"/>
    <n v="12"/>
    <n v="12"/>
    <x v="2"/>
    <x v="0"/>
    <s v="Kalamata Olives, Feta Cheese, Tomatoes, Garlic, Beef Chuck Roast, Red Onions"/>
    <x v="8"/>
  </r>
  <r>
    <n v="36"/>
    <n v="15"/>
    <n v="0.25"/>
    <s v="big_meat_s"/>
    <n v="1"/>
    <x v="0"/>
    <x v="0"/>
    <x v="14"/>
    <n v="12"/>
    <n v="12"/>
    <x v="2"/>
    <x v="0"/>
    <s v="Bacon, Pepperoni, Italian Sausage, Chorizo Sausage"/>
    <x v="19"/>
  </r>
  <r>
    <n v="37"/>
    <n v="15"/>
    <n v="0.25"/>
    <s v="five_cheese_l"/>
    <n v="1"/>
    <x v="0"/>
    <x v="0"/>
    <x v="14"/>
    <n v="18.5"/>
    <n v="18.5"/>
    <x v="1"/>
    <x v="1"/>
    <s v="Mozzarella Cheese, Provolone Cheese, Smoked Gouda Cheese, Romano Cheese, Blue Cheese, Garlic"/>
    <x v="2"/>
  </r>
  <r>
    <n v="38"/>
    <n v="15"/>
    <n v="0.25"/>
    <s v="soppressata_l"/>
    <n v="1"/>
    <x v="0"/>
    <x v="0"/>
    <x v="14"/>
    <n v="20.75"/>
    <n v="20.75"/>
    <x v="1"/>
    <x v="2"/>
    <s v="Soppressata Salami, Fontina Cheese, Mozzarella Cheese, Mushrooms, Garlic"/>
    <x v="20"/>
  </r>
  <r>
    <n v="39"/>
    <n v="15"/>
    <n v="0.25"/>
    <s v="the_greek_s"/>
    <n v="1"/>
    <x v="0"/>
    <x v="0"/>
    <x v="14"/>
    <n v="12"/>
    <n v="12"/>
    <x v="2"/>
    <x v="0"/>
    <s v="Kalamata Olives, Feta Cheese, Tomatoes, Garlic, Beef Chuck Roast, Red Onions"/>
    <x v="8"/>
  </r>
  <r>
    <n v="40"/>
    <n v="16"/>
    <n v="0.33333333333333331"/>
    <s v="four_cheese_l"/>
    <n v="1"/>
    <x v="0"/>
    <x v="0"/>
    <x v="15"/>
    <n v="17.95"/>
    <n v="17.95"/>
    <x v="1"/>
    <x v="1"/>
    <s v="Ricotta Cheese, Gorgonzola Piccante Cheese, Mozzarella Cheese, Parmigiano Reggiano Cheese, Garlic"/>
    <x v="21"/>
  </r>
  <r>
    <n v="41"/>
    <n v="16"/>
    <n v="0.33333333333333331"/>
    <s v="napolitana_s"/>
    <n v="1"/>
    <x v="0"/>
    <x v="0"/>
    <x v="15"/>
    <n v="12"/>
    <n v="12"/>
    <x v="2"/>
    <x v="0"/>
    <s v="Tomatoes, Anchovies, Green Olives, Red Onions, Garlic"/>
    <x v="22"/>
  </r>
  <r>
    <n v="42"/>
    <n v="16"/>
    <n v="0.33333333333333331"/>
    <s v="thai_ckn_l"/>
    <n v="1"/>
    <x v="0"/>
    <x v="0"/>
    <x v="15"/>
    <n v="20.75"/>
    <n v="20.75"/>
    <x v="1"/>
    <x v="3"/>
    <s v="Chicken, Pineapple, Tomatoes, Red Peppers, Thai Sweet Chilli Sauce"/>
    <x v="5"/>
  </r>
  <r>
    <n v="43"/>
    <n v="17"/>
    <n v="0.1"/>
    <s v="bbq_ckn_l"/>
    <n v="1"/>
    <x v="0"/>
    <x v="0"/>
    <x v="16"/>
    <n v="20.75"/>
    <n v="20.75"/>
    <x v="1"/>
    <x v="3"/>
    <s v="Barbecued Chicken, Red Peppers, Green Peppers, Tomatoes, Red Onions, Barbecue Sauce"/>
    <x v="7"/>
  </r>
  <r>
    <n v="44"/>
    <n v="17"/>
    <n v="0.1"/>
    <s v="calabrese_m"/>
    <n v="1"/>
    <x v="0"/>
    <x v="0"/>
    <x v="16"/>
    <n v="16.25"/>
    <n v="16.25"/>
    <x v="0"/>
    <x v="2"/>
    <s v="?duja Salami, Pancetta, Tomatoes, Red Onions, Friggitello Peppers, Garlic"/>
    <x v="23"/>
  </r>
  <r>
    <n v="45"/>
    <n v="17"/>
    <n v="0.1"/>
    <s v="five_cheese_l"/>
    <n v="1"/>
    <x v="0"/>
    <x v="0"/>
    <x v="16"/>
    <n v="18.5"/>
    <n v="18.5"/>
    <x v="1"/>
    <x v="1"/>
    <s v="Mozzarella Cheese, Provolone Cheese, Smoked Gouda Cheese, Romano Cheese, Blue Cheese, Garlic"/>
    <x v="2"/>
  </r>
  <r>
    <n v="46"/>
    <n v="17"/>
    <n v="0.1"/>
    <s v="four_cheese_m"/>
    <n v="1"/>
    <x v="0"/>
    <x v="0"/>
    <x v="16"/>
    <n v="14.75"/>
    <n v="14.75"/>
    <x v="0"/>
    <x v="1"/>
    <s v="Ricotta Cheese, Gorgonzola Piccante Cheese, Mozzarella Cheese, Parmigiano Reggiano Cheese, Garlic"/>
    <x v="21"/>
  </r>
  <r>
    <n v="47"/>
    <n v="17"/>
    <n v="0.1"/>
    <s v="ital_supr_m"/>
    <n v="1"/>
    <x v="0"/>
    <x v="0"/>
    <x v="16"/>
    <n v="16.5"/>
    <n v="16.5"/>
    <x v="0"/>
    <x v="2"/>
    <s v="Calabrese Salami, Capocollo, Tomatoes, Red Onions, Green Olives, Garlic"/>
    <x v="3"/>
  </r>
  <r>
    <n v="48"/>
    <n v="17"/>
    <n v="0.1"/>
    <s v="ital_veggie_s"/>
    <n v="1"/>
    <x v="0"/>
    <x v="0"/>
    <x v="16"/>
    <n v="12.75"/>
    <n v="12.75"/>
    <x v="2"/>
    <x v="1"/>
    <s v="Eggplant, Artichokes, Tomatoes, Zucchini, Red Peppers, Garlic, Pesto Sauce"/>
    <x v="24"/>
  </r>
  <r>
    <n v="49"/>
    <n v="17"/>
    <n v="0.1"/>
    <s v="mediterraneo_m"/>
    <n v="2"/>
    <x v="0"/>
    <x v="0"/>
    <x v="16"/>
    <n v="16"/>
    <n v="32"/>
    <x v="0"/>
    <x v="1"/>
    <s v="Spinach, Artichokes, Kalamata Olives, Sun-dried Tomatoes, Feta Cheese, Plum Tomatoes, Red Onions"/>
    <x v="25"/>
  </r>
  <r>
    <n v="50"/>
    <n v="17"/>
    <n v="0.1"/>
    <s v="mexicana_l"/>
    <n v="1"/>
    <x v="0"/>
    <x v="0"/>
    <x v="16"/>
    <n v="20.25"/>
    <n v="20.25"/>
    <x v="1"/>
    <x v="1"/>
    <s v="Tomatoes, Red Peppers, Jalapeno Peppers, Red Onions, Cilantro, Corn, Chipotle Sauce, Garlic"/>
    <x v="4"/>
  </r>
  <r>
    <n v="51"/>
    <n v="17"/>
    <n v="0.1"/>
    <s v="peppr_salami_s"/>
    <n v="1"/>
    <x v="0"/>
    <x v="0"/>
    <x v="16"/>
    <n v="12.5"/>
    <n v="12.5"/>
    <x v="2"/>
    <x v="2"/>
    <s v="Genoa Salami, Capocollo, Pepperoni, Tomatoes, Asiago Cheese, Garlic"/>
    <x v="26"/>
  </r>
  <r>
    <n v="52"/>
    <n v="17"/>
    <n v="0.1"/>
    <s v="spinach_fet_l"/>
    <n v="1"/>
    <x v="0"/>
    <x v="0"/>
    <x v="16"/>
    <n v="20.25"/>
    <n v="20.25"/>
    <x v="1"/>
    <x v="1"/>
    <s v="Spinach, Mushrooms, Red Onions, Feta Cheese, Garlic"/>
    <x v="27"/>
  </r>
  <r>
    <n v="53"/>
    <n v="18"/>
    <n v="1"/>
    <s v="napolitana_l"/>
    <n v="1"/>
    <x v="0"/>
    <x v="0"/>
    <x v="17"/>
    <n v="20.5"/>
    <n v="20.5"/>
    <x v="1"/>
    <x v="0"/>
    <s v="Tomatoes, Anchovies, Green Olives, Red Onions, Garlic"/>
    <x v="22"/>
  </r>
  <r>
    <n v="54"/>
    <n v="19"/>
    <n v="0.5"/>
    <s v="ital_cpcllo_l"/>
    <n v="1"/>
    <x v="0"/>
    <x v="0"/>
    <x v="18"/>
    <n v="20.5"/>
    <n v="20.5"/>
    <x v="1"/>
    <x v="0"/>
    <s v="Capocollo, Red Peppers, Tomatoes, Goat Cheese, Garlic, Oregano"/>
    <x v="11"/>
  </r>
  <r>
    <n v="55"/>
    <n v="19"/>
    <n v="0.5"/>
    <s v="sicilian_l"/>
    <n v="1"/>
    <x v="0"/>
    <x v="0"/>
    <x v="18"/>
    <n v="20.25"/>
    <n v="20.25"/>
    <x v="1"/>
    <x v="2"/>
    <s v="Coarse Sicilian Salami, Tomatoes, Green Olives, Luganega Sausage, Onions, Garlic"/>
    <x v="28"/>
  </r>
  <r>
    <n v="56"/>
    <n v="20"/>
    <n v="0.5"/>
    <s v="big_meat_s"/>
    <n v="1"/>
    <x v="0"/>
    <x v="0"/>
    <x v="19"/>
    <n v="12"/>
    <n v="12"/>
    <x v="2"/>
    <x v="0"/>
    <s v="Bacon, Pepperoni, Italian Sausage, Chorizo Sausage"/>
    <x v="19"/>
  </r>
  <r>
    <n v="57"/>
    <n v="20"/>
    <n v="0.5"/>
    <s v="five_cheese_l"/>
    <n v="1"/>
    <x v="0"/>
    <x v="0"/>
    <x v="19"/>
    <n v="18.5"/>
    <n v="18.5"/>
    <x v="1"/>
    <x v="1"/>
    <s v="Mozzarella Cheese, Provolone Cheese, Smoked Gouda Cheese, Romano Cheese, Blue Cheese, Garlic"/>
    <x v="2"/>
  </r>
  <r>
    <n v="58"/>
    <n v="21"/>
    <n v="1"/>
    <s v="ital_cpcllo_l"/>
    <n v="1"/>
    <x v="0"/>
    <x v="0"/>
    <x v="20"/>
    <n v="20.5"/>
    <n v="20.5"/>
    <x v="1"/>
    <x v="0"/>
    <s v="Capocollo, Red Peppers, Tomatoes, Goat Cheese, Garlic, Oregano"/>
    <x v="11"/>
  </r>
  <r>
    <n v="59"/>
    <n v="22"/>
    <n v="0.33333333333333331"/>
    <s v="five_cheese_l"/>
    <n v="1"/>
    <x v="0"/>
    <x v="0"/>
    <x v="21"/>
    <n v="18.5"/>
    <n v="18.5"/>
    <x v="1"/>
    <x v="1"/>
    <s v="Mozzarella Cheese, Provolone Cheese, Smoked Gouda Cheese, Romano Cheese, Blue Cheese, Garlic"/>
    <x v="2"/>
  </r>
  <r>
    <n v="60"/>
    <n v="22"/>
    <n v="0.33333333333333331"/>
    <s v="ital_cpcllo_m"/>
    <n v="1"/>
    <x v="0"/>
    <x v="0"/>
    <x v="21"/>
    <n v="16"/>
    <n v="16"/>
    <x v="0"/>
    <x v="0"/>
    <s v="Capocollo, Red Peppers, Tomatoes, Goat Cheese, Garlic, Oregano"/>
    <x v="11"/>
  </r>
  <r>
    <n v="61"/>
    <n v="22"/>
    <n v="0.33333333333333331"/>
    <s v="southw_ckn_l"/>
    <n v="1"/>
    <x v="0"/>
    <x v="0"/>
    <x v="21"/>
    <n v="20.75"/>
    <n v="20.75"/>
    <x v="1"/>
    <x v="3"/>
    <s v="Chicken, Tomatoes, Red Peppers, Red Onions, Jalapeno Peppers, Corn, Cilantro, Chipotle Sauce"/>
    <x v="15"/>
  </r>
  <r>
    <n v="62"/>
    <n v="23"/>
    <n v="1"/>
    <s v="southw_ckn_s"/>
    <n v="1"/>
    <x v="0"/>
    <x v="0"/>
    <x v="22"/>
    <n v="12.75"/>
    <n v="12.75"/>
    <x v="2"/>
    <x v="3"/>
    <s v="Chicken, Tomatoes, Red Peppers, Red Onions, Jalapeno Peppers, Corn, Cilantro, Chipotle Sauce"/>
    <x v="15"/>
  </r>
  <r>
    <n v="63"/>
    <n v="24"/>
    <n v="0.25"/>
    <s v="bbq_ckn_m"/>
    <n v="1"/>
    <x v="0"/>
    <x v="0"/>
    <x v="23"/>
    <n v="16.75"/>
    <n v="16.75"/>
    <x v="0"/>
    <x v="3"/>
    <s v="Barbecued Chicken, Red Peppers, Green Peppers, Tomatoes, Red Onions, Barbecue Sauce"/>
    <x v="7"/>
  </r>
  <r>
    <n v="64"/>
    <n v="24"/>
    <n v="0.25"/>
    <s v="ital_cpcllo_m"/>
    <n v="1"/>
    <x v="0"/>
    <x v="0"/>
    <x v="23"/>
    <n v="16"/>
    <n v="16"/>
    <x v="0"/>
    <x v="0"/>
    <s v="Capocollo, Red Peppers, Tomatoes, Goat Cheese, Garlic, Oregano"/>
    <x v="11"/>
  </r>
  <r>
    <n v="65"/>
    <n v="24"/>
    <n v="0.25"/>
    <s v="pepperoni_m"/>
    <n v="1"/>
    <x v="0"/>
    <x v="0"/>
    <x v="23"/>
    <n v="12.5"/>
    <n v="12.5"/>
    <x v="0"/>
    <x v="0"/>
    <s v="Mozzarella Cheese, Pepperoni"/>
    <x v="17"/>
  </r>
  <r>
    <n v="66"/>
    <n v="24"/>
    <n v="0.25"/>
    <s v="prsc_argla_s"/>
    <n v="1"/>
    <x v="0"/>
    <x v="0"/>
    <x v="23"/>
    <n v="12.5"/>
    <n v="12.5"/>
    <x v="2"/>
    <x v="2"/>
    <s v="Prosciutto di San Daniele, Arugula, Mozzarella Cheese"/>
    <x v="6"/>
  </r>
  <r>
    <n v="67"/>
    <n v="25"/>
    <n v="0.5"/>
    <s v="sicilian_m"/>
    <n v="1"/>
    <x v="0"/>
    <x v="0"/>
    <x v="24"/>
    <n v="16.25"/>
    <n v="16.25"/>
    <x v="0"/>
    <x v="2"/>
    <s v="Coarse Sicilian Salami, Tomatoes, Green Olives, Luganega Sausage, Onions, Garlic"/>
    <x v="28"/>
  </r>
  <r>
    <n v="68"/>
    <n v="25"/>
    <n v="0.5"/>
    <s v="thai_ckn_l"/>
    <n v="1"/>
    <x v="0"/>
    <x v="0"/>
    <x v="24"/>
    <n v="20.75"/>
    <n v="20.75"/>
    <x v="1"/>
    <x v="3"/>
    <s v="Chicken, Pineapple, Tomatoes, Red Peppers, Thai Sweet Chilli Sauce"/>
    <x v="5"/>
  </r>
  <r>
    <n v="69"/>
    <n v="26"/>
    <n v="0.5"/>
    <s v="classic_dlx_s"/>
    <n v="1"/>
    <x v="0"/>
    <x v="0"/>
    <x v="25"/>
    <n v="12"/>
    <n v="12"/>
    <x v="2"/>
    <x v="0"/>
    <s v="Pepperoni, Mushrooms, Red Onions, Red Peppers, Bacon"/>
    <x v="1"/>
  </r>
  <r>
    <n v="70"/>
    <n v="26"/>
    <n v="0.5"/>
    <s v="veggie_veg_l"/>
    <n v="1"/>
    <x v="0"/>
    <x v="0"/>
    <x v="25"/>
    <n v="20.25"/>
    <n v="20.25"/>
    <x v="1"/>
    <x v="1"/>
    <s v="Mushrooms, Tomatoes, Red Peppers, Green Peppers, Red Onions, Zucchini, Spinach, Garlic"/>
    <x v="14"/>
  </r>
  <r>
    <n v="71"/>
    <n v="27"/>
    <n v="0.33333333333333331"/>
    <s v="bbq_ckn_l"/>
    <n v="1"/>
    <x v="0"/>
    <x v="0"/>
    <x v="26"/>
    <n v="20.75"/>
    <n v="20.75"/>
    <x v="1"/>
    <x v="3"/>
    <s v="Barbecued Chicken, Red Peppers, Green Peppers, Tomatoes, Red Onions, Barbecue Sauce"/>
    <x v="7"/>
  </r>
  <r>
    <n v="72"/>
    <n v="27"/>
    <n v="0.33333333333333331"/>
    <s v="classic_dlx_m"/>
    <n v="1"/>
    <x v="0"/>
    <x v="0"/>
    <x v="26"/>
    <n v="16"/>
    <n v="16"/>
    <x v="0"/>
    <x v="0"/>
    <s v="Pepperoni, Mushrooms, Red Onions, Red Peppers, Bacon"/>
    <x v="1"/>
  </r>
  <r>
    <n v="73"/>
    <n v="27"/>
    <n v="0.33333333333333331"/>
    <s v="spinach_fet_l"/>
    <n v="1"/>
    <x v="0"/>
    <x v="0"/>
    <x v="26"/>
    <n v="20.25"/>
    <n v="20.25"/>
    <x v="1"/>
    <x v="1"/>
    <s v="Spinach, Mushrooms, Red Onions, Feta Cheese, Garlic"/>
    <x v="27"/>
  </r>
  <r>
    <n v="74"/>
    <n v="28"/>
    <n v="1"/>
    <s v="ckn_alfredo_s"/>
    <n v="1"/>
    <x v="0"/>
    <x v="0"/>
    <x v="27"/>
    <n v="12.75"/>
    <n v="12.75"/>
    <x v="2"/>
    <x v="3"/>
    <s v="Chicken, Red Onions, Red Peppers, Mushrooms, Asiago Cheese, Alfredo Sauce"/>
    <x v="29"/>
  </r>
  <r>
    <n v="75"/>
    <n v="29"/>
    <n v="1"/>
    <s v="green_garden_s"/>
    <n v="1"/>
    <x v="0"/>
    <x v="0"/>
    <x v="28"/>
    <n v="12"/>
    <n v="12"/>
    <x v="2"/>
    <x v="1"/>
    <s v="Spinach, Mushrooms, Tomatoes, Green Olives, Feta Cheese"/>
    <x v="10"/>
  </r>
  <r>
    <n v="76"/>
    <n v="30"/>
    <n v="1"/>
    <s v="thai_ckn_l"/>
    <n v="1"/>
    <x v="0"/>
    <x v="0"/>
    <x v="29"/>
    <n v="20.75"/>
    <n v="20.75"/>
    <x v="1"/>
    <x v="3"/>
    <s v="Chicken, Pineapple, Tomatoes, Red Peppers, Thai Sweet Chilli Sauce"/>
    <x v="5"/>
  </r>
  <r>
    <n v="77"/>
    <n v="31"/>
    <n v="0.5"/>
    <s v="mexicana_m"/>
    <n v="1"/>
    <x v="0"/>
    <x v="0"/>
    <x v="30"/>
    <n v="16"/>
    <n v="16"/>
    <x v="0"/>
    <x v="1"/>
    <s v="Tomatoes, Red Peppers, Jalapeno Peppers, Red Onions, Cilantro, Corn, Chipotle Sauce, Garlic"/>
    <x v="4"/>
  </r>
  <r>
    <n v="78"/>
    <n v="31"/>
    <n v="0.5"/>
    <s v="pepperoni_s"/>
    <n v="1"/>
    <x v="0"/>
    <x v="0"/>
    <x v="30"/>
    <n v="9.75"/>
    <n v="9.75"/>
    <x v="2"/>
    <x v="0"/>
    <s v="Mozzarella Cheese, Pepperoni"/>
    <x v="17"/>
  </r>
  <r>
    <n v="79"/>
    <n v="32"/>
    <n v="0.25"/>
    <s v="big_meat_s"/>
    <n v="1"/>
    <x v="0"/>
    <x v="0"/>
    <x v="31"/>
    <n v="12"/>
    <n v="12"/>
    <x v="2"/>
    <x v="0"/>
    <s v="Bacon, Pepperoni, Italian Sausage, Chorizo Sausage"/>
    <x v="19"/>
  </r>
  <r>
    <n v="80"/>
    <n v="32"/>
    <n v="0.25"/>
    <s v="green_garden_l"/>
    <n v="1"/>
    <x v="0"/>
    <x v="0"/>
    <x v="31"/>
    <n v="20.25"/>
    <n v="20.25"/>
    <x v="1"/>
    <x v="1"/>
    <s v="Spinach, Mushrooms, Tomatoes, Green Olives, Feta Cheese"/>
    <x v="10"/>
  </r>
  <r>
    <n v="81"/>
    <n v="32"/>
    <n v="0.25"/>
    <s v="ital_cpcllo_l"/>
    <n v="1"/>
    <x v="0"/>
    <x v="0"/>
    <x v="31"/>
    <n v="20.5"/>
    <n v="20.5"/>
    <x v="1"/>
    <x v="0"/>
    <s v="Capocollo, Red Peppers, Tomatoes, Goat Cheese, Garlic, Oregano"/>
    <x v="11"/>
  </r>
  <r>
    <n v="82"/>
    <n v="32"/>
    <n v="0.25"/>
    <s v="ital_supr_m"/>
    <n v="1"/>
    <x v="0"/>
    <x v="0"/>
    <x v="31"/>
    <n v="16.5"/>
    <n v="16.5"/>
    <x v="0"/>
    <x v="2"/>
    <s v="Calabrese Salami, Capocollo, Tomatoes, Red Onions, Green Olives, Garlic"/>
    <x v="3"/>
  </r>
  <r>
    <n v="83"/>
    <n v="33"/>
    <n v="0.5"/>
    <s v="bbq_ckn_l"/>
    <n v="1"/>
    <x v="0"/>
    <x v="0"/>
    <x v="32"/>
    <n v="20.75"/>
    <n v="20.75"/>
    <x v="1"/>
    <x v="3"/>
    <s v="Barbecued Chicken, Red Peppers, Green Peppers, Tomatoes, Red Onions, Barbecue Sauce"/>
    <x v="7"/>
  </r>
  <r>
    <n v="84"/>
    <n v="33"/>
    <n v="0.5"/>
    <s v="green_garden_s"/>
    <n v="1"/>
    <x v="0"/>
    <x v="0"/>
    <x v="32"/>
    <n v="12"/>
    <n v="12"/>
    <x v="2"/>
    <x v="1"/>
    <s v="Spinach, Mushrooms, Tomatoes, Green Olives, Feta Cheese"/>
    <x v="10"/>
  </r>
  <r>
    <n v="85"/>
    <n v="34"/>
    <n v="1"/>
    <s v="the_greek_s"/>
    <n v="1"/>
    <x v="0"/>
    <x v="0"/>
    <x v="33"/>
    <n v="12"/>
    <n v="12"/>
    <x v="2"/>
    <x v="0"/>
    <s v="Kalamata Olives, Feta Cheese, Tomatoes, Garlic, Beef Chuck Roast, Red Onions"/>
    <x v="8"/>
  </r>
  <r>
    <n v="86"/>
    <n v="35"/>
    <n v="0.25"/>
    <s v="green_garden_m"/>
    <n v="1"/>
    <x v="0"/>
    <x v="0"/>
    <x v="34"/>
    <n v="16"/>
    <n v="16"/>
    <x v="0"/>
    <x v="1"/>
    <s v="Spinach, Mushrooms, Tomatoes, Green Olives, Feta Cheese"/>
    <x v="10"/>
  </r>
  <r>
    <n v="87"/>
    <n v="35"/>
    <n v="0.25"/>
    <s v="pep_msh_pep_l"/>
    <n v="1"/>
    <x v="0"/>
    <x v="0"/>
    <x v="34"/>
    <n v="17.5"/>
    <n v="17.5"/>
    <x v="1"/>
    <x v="0"/>
    <s v="Pepperoni, Mushrooms, Green Peppers"/>
    <x v="30"/>
  </r>
  <r>
    <n v="88"/>
    <n v="35"/>
    <n v="0.25"/>
    <s v="pepperoni_m"/>
    <n v="1"/>
    <x v="0"/>
    <x v="0"/>
    <x v="34"/>
    <n v="12.5"/>
    <n v="12.5"/>
    <x v="0"/>
    <x v="0"/>
    <s v="Mozzarella Cheese, Pepperoni"/>
    <x v="17"/>
  </r>
  <r>
    <n v="89"/>
    <n v="35"/>
    <n v="0.25"/>
    <s v="thai_ckn_l"/>
    <n v="1"/>
    <x v="0"/>
    <x v="0"/>
    <x v="34"/>
    <n v="20.75"/>
    <n v="20.75"/>
    <x v="1"/>
    <x v="3"/>
    <s v="Chicken, Pineapple, Tomatoes, Red Peppers, Thai Sweet Chilli Sauce"/>
    <x v="5"/>
  </r>
  <r>
    <n v="90"/>
    <n v="36"/>
    <n v="0.5"/>
    <s v="bbq_ckn_m"/>
    <n v="1"/>
    <x v="0"/>
    <x v="0"/>
    <x v="35"/>
    <n v="16.75"/>
    <n v="16.75"/>
    <x v="0"/>
    <x v="3"/>
    <s v="Barbecued Chicken, Red Peppers, Green Peppers, Tomatoes, Red Onions, Barbecue Sauce"/>
    <x v="7"/>
  </r>
  <r>
    <n v="91"/>
    <n v="36"/>
    <n v="0.5"/>
    <s v="classic_dlx_m"/>
    <n v="1"/>
    <x v="0"/>
    <x v="0"/>
    <x v="35"/>
    <n v="16"/>
    <n v="16"/>
    <x v="0"/>
    <x v="0"/>
    <s v="Pepperoni, Mushrooms, Red Onions, Red Peppers, Bacon"/>
    <x v="1"/>
  </r>
  <r>
    <n v="92"/>
    <n v="37"/>
    <n v="0.5"/>
    <s v="ital_supr_l"/>
    <n v="1"/>
    <x v="0"/>
    <x v="0"/>
    <x v="36"/>
    <n v="20.75"/>
    <n v="20.75"/>
    <x v="1"/>
    <x v="2"/>
    <s v="Calabrese Salami, Capocollo, Tomatoes, Red Onions, Green Olives, Garlic"/>
    <x v="3"/>
  </r>
  <r>
    <n v="93"/>
    <n v="37"/>
    <n v="0.5"/>
    <s v="mexicana_l"/>
    <n v="1"/>
    <x v="0"/>
    <x v="0"/>
    <x v="36"/>
    <n v="20.25"/>
    <n v="20.25"/>
    <x v="1"/>
    <x v="1"/>
    <s v="Tomatoes, Red Peppers, Jalapeno Peppers, Red Onions, Cilantro, Corn, Chipotle Sauce, Garlic"/>
    <x v="4"/>
  </r>
  <r>
    <n v="94"/>
    <n v="38"/>
    <n v="0.5"/>
    <s v="hawaiian_s"/>
    <n v="1"/>
    <x v="0"/>
    <x v="0"/>
    <x v="37"/>
    <n v="10.5"/>
    <n v="10.5"/>
    <x v="2"/>
    <x v="0"/>
    <s v="Sliced Ham, Pineapple, Mozzarella Cheese"/>
    <x v="0"/>
  </r>
  <r>
    <n v="95"/>
    <n v="38"/>
    <n v="0.5"/>
    <s v="ital_cpcllo_l"/>
    <n v="1"/>
    <x v="0"/>
    <x v="0"/>
    <x v="37"/>
    <n v="20.5"/>
    <n v="20.5"/>
    <x v="1"/>
    <x v="0"/>
    <s v="Capocollo, Red Peppers, Tomatoes, Goat Cheese, Garlic, Oregano"/>
    <x v="11"/>
  </r>
  <r>
    <n v="96"/>
    <n v="39"/>
    <n v="1"/>
    <s v="ital_supr_l"/>
    <n v="1"/>
    <x v="0"/>
    <x v="0"/>
    <x v="38"/>
    <n v="20.75"/>
    <n v="20.75"/>
    <x v="1"/>
    <x v="2"/>
    <s v="Calabrese Salami, Capocollo, Tomatoes, Red Onions, Green Olives, Garlic"/>
    <x v="3"/>
  </r>
  <r>
    <n v="97"/>
    <n v="40"/>
    <n v="0.5"/>
    <s v="four_cheese_l"/>
    <n v="1"/>
    <x v="0"/>
    <x v="0"/>
    <x v="39"/>
    <n v="17.95"/>
    <n v="17.95"/>
    <x v="1"/>
    <x v="1"/>
    <s v="Ricotta Cheese, Gorgonzola Piccante Cheese, Mozzarella Cheese, Parmigiano Reggiano Cheese, Garlic"/>
    <x v="21"/>
  </r>
  <r>
    <n v="98"/>
    <n v="40"/>
    <n v="0.5"/>
    <s v="southw_ckn_s"/>
    <n v="1"/>
    <x v="0"/>
    <x v="0"/>
    <x v="39"/>
    <n v="12.75"/>
    <n v="12.75"/>
    <x v="2"/>
    <x v="3"/>
    <s v="Chicken, Tomatoes, Red Peppers, Red Onions, Jalapeno Peppers, Corn, Cilantro, Chipotle Sauce"/>
    <x v="15"/>
  </r>
  <r>
    <n v="99"/>
    <n v="41"/>
    <n v="0.5"/>
    <s v="four_cheese_m"/>
    <n v="1"/>
    <x v="0"/>
    <x v="0"/>
    <x v="40"/>
    <n v="14.75"/>
    <n v="14.75"/>
    <x v="0"/>
    <x v="1"/>
    <s v="Ricotta Cheese, Gorgonzola Piccante Cheese, Mozzarella Cheese, Parmigiano Reggiano Cheese, Garlic"/>
    <x v="21"/>
  </r>
  <r>
    <n v="100"/>
    <n v="41"/>
    <n v="0.5"/>
    <s v="green_garden_s"/>
    <n v="1"/>
    <x v="0"/>
    <x v="0"/>
    <x v="40"/>
    <n v="12"/>
    <n v="12"/>
    <x v="2"/>
    <x v="1"/>
    <s v="Spinach, Mushrooms, Tomatoes, Green Olives, Feta Cheese"/>
    <x v="10"/>
  </r>
  <r>
    <n v="101"/>
    <n v="42"/>
    <n v="0.25"/>
    <s v="big_meat_s"/>
    <n v="1"/>
    <x v="0"/>
    <x v="0"/>
    <x v="41"/>
    <n v="12"/>
    <n v="12"/>
    <x v="2"/>
    <x v="0"/>
    <s v="Bacon, Pepperoni, Italian Sausage, Chorizo Sausage"/>
    <x v="19"/>
  </r>
  <r>
    <n v="102"/>
    <n v="42"/>
    <n v="0.25"/>
    <s v="five_cheese_l"/>
    <n v="1"/>
    <x v="0"/>
    <x v="0"/>
    <x v="41"/>
    <n v="18.5"/>
    <n v="18.5"/>
    <x v="1"/>
    <x v="1"/>
    <s v="Mozzarella Cheese, Provolone Cheese, Smoked Gouda Cheese, Romano Cheese, Blue Cheese, Garlic"/>
    <x v="2"/>
  </r>
  <r>
    <n v="103"/>
    <n v="42"/>
    <n v="0.25"/>
    <s v="mexicana_l"/>
    <n v="1"/>
    <x v="0"/>
    <x v="0"/>
    <x v="41"/>
    <n v="20.25"/>
    <n v="20.25"/>
    <x v="1"/>
    <x v="1"/>
    <s v="Tomatoes, Red Peppers, Jalapeno Peppers, Red Onions, Cilantro, Corn, Chipotle Sauce, Garlic"/>
    <x v="4"/>
  </r>
  <r>
    <n v="104"/>
    <n v="42"/>
    <n v="0.25"/>
    <s v="peppr_salami_m"/>
    <n v="1"/>
    <x v="0"/>
    <x v="0"/>
    <x v="41"/>
    <n v="16.5"/>
    <n v="16.5"/>
    <x v="0"/>
    <x v="2"/>
    <s v="Genoa Salami, Capocollo, Pepperoni, Tomatoes, Asiago Cheese, Garlic"/>
    <x v="26"/>
  </r>
  <r>
    <n v="105"/>
    <n v="43"/>
    <n v="0.33333333333333331"/>
    <s v="ckn_alfredo_m"/>
    <n v="1"/>
    <x v="0"/>
    <x v="0"/>
    <x v="42"/>
    <n v="16.75"/>
    <n v="16.75"/>
    <x v="0"/>
    <x v="3"/>
    <s v="Chicken, Red Onions, Red Peppers, Mushrooms, Asiago Cheese, Alfredo Sauce"/>
    <x v="29"/>
  </r>
  <r>
    <n v="106"/>
    <n v="43"/>
    <n v="0.33333333333333331"/>
    <s v="ital_supr_m"/>
    <n v="1"/>
    <x v="0"/>
    <x v="0"/>
    <x v="42"/>
    <n v="16.5"/>
    <n v="16.5"/>
    <x v="0"/>
    <x v="2"/>
    <s v="Calabrese Salami, Capocollo, Tomatoes, Red Onions, Green Olives, Garlic"/>
    <x v="3"/>
  </r>
  <r>
    <n v="107"/>
    <n v="43"/>
    <n v="0.33333333333333331"/>
    <s v="peppr_salami_l"/>
    <n v="1"/>
    <x v="0"/>
    <x v="0"/>
    <x v="42"/>
    <n v="20.75"/>
    <n v="20.75"/>
    <x v="1"/>
    <x v="2"/>
    <s v="Genoa Salami, Capocollo, Pepperoni, Tomatoes, Asiago Cheese, Garlic"/>
    <x v="26"/>
  </r>
  <r>
    <n v="108"/>
    <n v="44"/>
    <n v="1"/>
    <s v="spin_pesto_s"/>
    <n v="1"/>
    <x v="0"/>
    <x v="0"/>
    <x v="43"/>
    <n v="12.5"/>
    <n v="12.5"/>
    <x v="2"/>
    <x v="1"/>
    <s v="Spinach, Artichokes, Tomatoes, Sun-dried Tomatoes, Garlic, Pesto Sauce"/>
    <x v="13"/>
  </r>
  <r>
    <n v="109"/>
    <n v="45"/>
    <n v="0.33333333333333331"/>
    <s v="four_cheese_l"/>
    <n v="1"/>
    <x v="0"/>
    <x v="0"/>
    <x v="44"/>
    <n v="17.95"/>
    <n v="17.95"/>
    <x v="1"/>
    <x v="1"/>
    <s v="Ricotta Cheese, Gorgonzola Piccante Cheese, Mozzarella Cheese, Parmigiano Reggiano Cheese, Garlic"/>
    <x v="21"/>
  </r>
  <r>
    <n v="110"/>
    <n v="45"/>
    <n v="0.33333333333333331"/>
    <s v="hawaiian_s"/>
    <n v="1"/>
    <x v="0"/>
    <x v="0"/>
    <x v="44"/>
    <n v="10.5"/>
    <n v="10.5"/>
    <x v="2"/>
    <x v="0"/>
    <s v="Sliced Ham, Pineapple, Mozzarella Cheese"/>
    <x v="0"/>
  </r>
  <r>
    <n v="111"/>
    <n v="45"/>
    <n v="0.33333333333333331"/>
    <s v="thai_ckn_m"/>
    <n v="1"/>
    <x v="0"/>
    <x v="0"/>
    <x v="44"/>
    <n v="16.75"/>
    <n v="16.75"/>
    <x v="0"/>
    <x v="3"/>
    <s v="Chicken, Pineapple, Tomatoes, Red Peppers, Thai Sweet Chilli Sauce"/>
    <x v="5"/>
  </r>
  <r>
    <n v="112"/>
    <n v="46"/>
    <n v="0.33333333333333331"/>
    <s v="ckn_pesto_l"/>
    <n v="1"/>
    <x v="0"/>
    <x v="0"/>
    <x v="45"/>
    <n v="20.75"/>
    <n v="20.75"/>
    <x v="1"/>
    <x v="3"/>
    <s v="Chicken, Tomatoes, Red Peppers, Spinach, Garlic, Pesto Sauce"/>
    <x v="18"/>
  </r>
  <r>
    <n v="113"/>
    <n v="46"/>
    <n v="0.33333333333333331"/>
    <s v="classic_dlx_l"/>
    <n v="1"/>
    <x v="0"/>
    <x v="0"/>
    <x v="45"/>
    <n v="20.5"/>
    <n v="20.5"/>
    <x v="1"/>
    <x v="0"/>
    <s v="Pepperoni, Mushrooms, Red Onions, Red Peppers, Bacon"/>
    <x v="1"/>
  </r>
  <r>
    <n v="114"/>
    <n v="46"/>
    <n v="0.33333333333333331"/>
    <s v="thai_ckn_m"/>
    <n v="1"/>
    <x v="0"/>
    <x v="0"/>
    <x v="45"/>
    <n v="16.75"/>
    <n v="16.75"/>
    <x v="0"/>
    <x v="3"/>
    <s v="Chicken, Pineapple, Tomatoes, Red Peppers, Thai Sweet Chilli Sauce"/>
    <x v="5"/>
  </r>
  <r>
    <n v="115"/>
    <n v="47"/>
    <n v="0.5"/>
    <s v="southw_ckn_l"/>
    <n v="1"/>
    <x v="0"/>
    <x v="0"/>
    <x v="46"/>
    <n v="20.75"/>
    <n v="20.75"/>
    <x v="1"/>
    <x v="3"/>
    <s v="Chicken, Tomatoes, Red Peppers, Red Onions, Jalapeno Peppers, Corn, Cilantro, Chipotle Sauce"/>
    <x v="15"/>
  </r>
  <r>
    <n v="116"/>
    <n v="47"/>
    <n v="0.5"/>
    <s v="veggie_veg_s"/>
    <n v="1"/>
    <x v="0"/>
    <x v="0"/>
    <x v="46"/>
    <n v="12"/>
    <n v="12"/>
    <x v="2"/>
    <x v="1"/>
    <s v="Mushrooms, Tomatoes, Red Peppers, Green Peppers, Red Onions, Zucchini, Spinach, Garlic"/>
    <x v="14"/>
  </r>
  <r>
    <n v="117"/>
    <n v="48"/>
    <n v="0.25"/>
    <s v="ckn_pesto_m"/>
    <n v="1"/>
    <x v="0"/>
    <x v="0"/>
    <x v="47"/>
    <n v="16.75"/>
    <n v="16.75"/>
    <x v="0"/>
    <x v="3"/>
    <s v="Chicken, Tomatoes, Red Peppers, Spinach, Garlic, Pesto Sauce"/>
    <x v="18"/>
  </r>
  <r>
    <n v="118"/>
    <n v="48"/>
    <n v="0.25"/>
    <s v="green_garden_s"/>
    <n v="1"/>
    <x v="0"/>
    <x v="0"/>
    <x v="47"/>
    <n v="12"/>
    <n v="12"/>
    <x v="2"/>
    <x v="1"/>
    <s v="Spinach, Mushrooms, Tomatoes, Green Olives, Feta Cheese"/>
    <x v="10"/>
  </r>
  <r>
    <n v="119"/>
    <n v="48"/>
    <n v="0.25"/>
    <s v="prsc_argla_l"/>
    <n v="1"/>
    <x v="0"/>
    <x v="0"/>
    <x v="47"/>
    <n v="20.75"/>
    <n v="20.75"/>
    <x v="1"/>
    <x v="2"/>
    <s v="Prosciutto di San Daniele, Arugula, Mozzarella Cheese"/>
    <x v="6"/>
  </r>
  <r>
    <n v="120"/>
    <n v="48"/>
    <n v="0.25"/>
    <s v="spicy_ital_l"/>
    <n v="1"/>
    <x v="0"/>
    <x v="0"/>
    <x v="47"/>
    <n v="20.75"/>
    <n v="20.75"/>
    <x v="1"/>
    <x v="2"/>
    <s v="Capocollo, Tomatoes, Goat Cheese, Artichokes, Peperoncini verdi, Garlic"/>
    <x v="12"/>
  </r>
  <r>
    <n v="121"/>
    <n v="49"/>
    <n v="1"/>
    <s v="sicilian_l"/>
    <n v="1"/>
    <x v="0"/>
    <x v="0"/>
    <x v="48"/>
    <n v="20.25"/>
    <n v="20.25"/>
    <x v="1"/>
    <x v="2"/>
    <s v="Coarse Sicilian Salami, Tomatoes, Green Olives, Luganega Sausage, Onions, Garlic"/>
    <x v="28"/>
  </r>
  <r>
    <n v="122"/>
    <n v="50"/>
    <n v="1"/>
    <s v="the_greek_xl"/>
    <n v="1"/>
    <x v="0"/>
    <x v="0"/>
    <x v="49"/>
    <n v="25.5"/>
    <n v="25.5"/>
    <x v="3"/>
    <x v="0"/>
    <s v="Kalamata Olives, Feta Cheese, Tomatoes, Garlic, Beef Chuck Roast, Red Onions"/>
    <x v="8"/>
  </r>
  <r>
    <n v="123"/>
    <n v="51"/>
    <n v="0.5"/>
    <s v="bbq_ckn_l"/>
    <n v="1"/>
    <x v="0"/>
    <x v="0"/>
    <x v="50"/>
    <n v="20.75"/>
    <n v="20.75"/>
    <x v="1"/>
    <x v="3"/>
    <s v="Barbecued Chicken, Red Peppers, Green Peppers, Tomatoes, Red Onions, Barbecue Sauce"/>
    <x v="7"/>
  </r>
  <r>
    <n v="124"/>
    <n v="51"/>
    <n v="0.5"/>
    <s v="pep_msh_pep_l"/>
    <n v="1"/>
    <x v="0"/>
    <x v="0"/>
    <x v="50"/>
    <n v="17.5"/>
    <n v="17.5"/>
    <x v="1"/>
    <x v="0"/>
    <s v="Pepperoni, Mushrooms, Green Peppers"/>
    <x v="30"/>
  </r>
  <r>
    <n v="125"/>
    <n v="52"/>
    <n v="0.33333333333333331"/>
    <s v="hawaiian_l"/>
    <n v="1"/>
    <x v="0"/>
    <x v="0"/>
    <x v="51"/>
    <n v="16.5"/>
    <n v="16.5"/>
    <x v="1"/>
    <x v="0"/>
    <s v="Sliced Ham, Pineapple, Mozzarella Cheese"/>
    <x v="0"/>
  </r>
  <r>
    <n v="126"/>
    <n v="52"/>
    <n v="0.33333333333333331"/>
    <s v="mexicana_l"/>
    <n v="1"/>
    <x v="0"/>
    <x v="0"/>
    <x v="51"/>
    <n v="20.25"/>
    <n v="20.25"/>
    <x v="1"/>
    <x v="1"/>
    <s v="Tomatoes, Red Peppers, Jalapeno Peppers, Red Onions, Cilantro, Corn, Chipotle Sauce, Garlic"/>
    <x v="4"/>
  </r>
  <r>
    <n v="127"/>
    <n v="52"/>
    <n v="0.33333333333333331"/>
    <s v="spicy_ital_l"/>
    <n v="1"/>
    <x v="0"/>
    <x v="0"/>
    <x v="51"/>
    <n v="20.75"/>
    <n v="20.75"/>
    <x v="1"/>
    <x v="2"/>
    <s v="Capocollo, Tomatoes, Goat Cheese, Artichokes, Peperoncini verdi, Garlic"/>
    <x v="12"/>
  </r>
  <r>
    <n v="128"/>
    <n v="53"/>
    <n v="0.5"/>
    <s v="pep_msh_pep_s"/>
    <n v="1"/>
    <x v="0"/>
    <x v="0"/>
    <x v="52"/>
    <n v="11"/>
    <n v="11"/>
    <x v="2"/>
    <x v="0"/>
    <s v="Pepperoni, Mushrooms, Green Peppers"/>
    <x v="30"/>
  </r>
  <r>
    <n v="129"/>
    <n v="53"/>
    <n v="0.5"/>
    <s v="spinach_supr_m"/>
    <n v="1"/>
    <x v="0"/>
    <x v="0"/>
    <x v="52"/>
    <n v="16.5"/>
    <n v="16.5"/>
    <x v="0"/>
    <x v="2"/>
    <s v="Spinach, Red Onions, Pepperoni, Tomatoes, Artichokes, Kalamata Olives, Garlic, Asiago Cheese"/>
    <x v="9"/>
  </r>
  <r>
    <n v="130"/>
    <n v="54"/>
    <n v="0.5"/>
    <s v="prsc_argla_m"/>
    <n v="1"/>
    <x v="0"/>
    <x v="0"/>
    <x v="53"/>
    <n v="16.5"/>
    <n v="16.5"/>
    <x v="0"/>
    <x v="2"/>
    <s v="Prosciutto di San Daniele, Arugula, Mozzarella Cheese"/>
    <x v="6"/>
  </r>
  <r>
    <n v="131"/>
    <n v="54"/>
    <n v="0.5"/>
    <s v="thai_ckn_l"/>
    <n v="1"/>
    <x v="0"/>
    <x v="0"/>
    <x v="53"/>
    <n v="20.75"/>
    <n v="20.75"/>
    <x v="1"/>
    <x v="3"/>
    <s v="Chicken, Pineapple, Tomatoes, Red Peppers, Thai Sweet Chilli Sauce"/>
    <x v="5"/>
  </r>
  <r>
    <n v="132"/>
    <n v="55"/>
    <n v="0.5"/>
    <s v="peppr_salami_s"/>
    <n v="1"/>
    <x v="0"/>
    <x v="0"/>
    <x v="54"/>
    <n v="12.5"/>
    <n v="12.5"/>
    <x v="2"/>
    <x v="2"/>
    <s v="Genoa Salami, Capocollo, Pepperoni, Tomatoes, Asiago Cheese, Garlic"/>
    <x v="26"/>
  </r>
  <r>
    <n v="133"/>
    <n v="55"/>
    <n v="0.5"/>
    <s v="spicy_ital_l"/>
    <n v="1"/>
    <x v="0"/>
    <x v="0"/>
    <x v="54"/>
    <n v="20.75"/>
    <n v="20.75"/>
    <x v="1"/>
    <x v="2"/>
    <s v="Capocollo, Tomatoes, Goat Cheese, Artichokes, Peperoncini verdi, Garlic"/>
    <x v="12"/>
  </r>
  <r>
    <n v="134"/>
    <n v="56"/>
    <n v="0.33333333333333331"/>
    <s v="classic_dlx_m"/>
    <n v="1"/>
    <x v="0"/>
    <x v="0"/>
    <x v="55"/>
    <n v="16"/>
    <n v="16"/>
    <x v="0"/>
    <x v="0"/>
    <s v="Pepperoni, Mushrooms, Red Onions, Red Peppers, Bacon"/>
    <x v="1"/>
  </r>
  <r>
    <n v="135"/>
    <n v="56"/>
    <n v="0.33333333333333331"/>
    <s v="mediterraneo_l"/>
    <n v="1"/>
    <x v="0"/>
    <x v="0"/>
    <x v="55"/>
    <n v="20.25"/>
    <n v="20.25"/>
    <x v="1"/>
    <x v="1"/>
    <s v="Spinach, Artichokes, Kalamata Olives, Sun-dried Tomatoes, Feta Cheese, Plum Tomatoes, Red Onions"/>
    <x v="25"/>
  </r>
  <r>
    <n v="136"/>
    <n v="56"/>
    <n v="0.33333333333333331"/>
    <s v="southw_ckn_m"/>
    <n v="1"/>
    <x v="0"/>
    <x v="0"/>
    <x v="55"/>
    <n v="16.75"/>
    <n v="16.75"/>
    <x v="0"/>
    <x v="3"/>
    <s v="Chicken, Tomatoes, Red Peppers, Red Onions, Jalapeno Peppers, Corn, Cilantro, Chipotle Sauce"/>
    <x v="15"/>
  </r>
  <r>
    <n v="137"/>
    <n v="57"/>
    <n v="1"/>
    <s v="classic_dlx_m"/>
    <n v="1"/>
    <x v="0"/>
    <x v="0"/>
    <x v="56"/>
    <n v="16"/>
    <n v="16"/>
    <x v="0"/>
    <x v="0"/>
    <s v="Pepperoni, Mushrooms, Red Onions, Red Peppers, Bacon"/>
    <x v="1"/>
  </r>
  <r>
    <n v="138"/>
    <n v="58"/>
    <n v="0.5"/>
    <s v="five_cheese_l"/>
    <n v="1"/>
    <x v="0"/>
    <x v="0"/>
    <x v="57"/>
    <n v="18.5"/>
    <n v="18.5"/>
    <x v="1"/>
    <x v="1"/>
    <s v="Mozzarella Cheese, Provolone Cheese, Smoked Gouda Cheese, Romano Cheese, Blue Cheese, Garlic"/>
    <x v="2"/>
  </r>
  <r>
    <n v="139"/>
    <n v="58"/>
    <n v="0.5"/>
    <s v="pepperoni_m"/>
    <n v="1"/>
    <x v="0"/>
    <x v="0"/>
    <x v="57"/>
    <n v="12.5"/>
    <n v="12.5"/>
    <x v="0"/>
    <x v="0"/>
    <s v="Mozzarella Cheese, Pepperoni"/>
    <x v="17"/>
  </r>
  <r>
    <n v="140"/>
    <n v="59"/>
    <n v="0.33333333333333331"/>
    <s v="ital_veggie_s"/>
    <n v="1"/>
    <x v="0"/>
    <x v="0"/>
    <x v="58"/>
    <n v="12.75"/>
    <n v="12.75"/>
    <x v="2"/>
    <x v="1"/>
    <s v="Eggplant, Artichokes, Tomatoes, Zucchini, Red Peppers, Garlic, Pesto Sauce"/>
    <x v="24"/>
  </r>
  <r>
    <n v="141"/>
    <n v="59"/>
    <n v="0.33333333333333331"/>
    <s v="pep_msh_pep_s"/>
    <n v="1"/>
    <x v="0"/>
    <x v="0"/>
    <x v="58"/>
    <n v="11"/>
    <n v="11"/>
    <x v="2"/>
    <x v="0"/>
    <s v="Pepperoni, Mushrooms, Green Peppers"/>
    <x v="30"/>
  </r>
  <r>
    <n v="142"/>
    <n v="59"/>
    <n v="0.33333333333333331"/>
    <s v="pepperoni_l"/>
    <n v="1"/>
    <x v="0"/>
    <x v="0"/>
    <x v="58"/>
    <n v="15.25"/>
    <n v="15.25"/>
    <x v="1"/>
    <x v="0"/>
    <s v="Mozzarella Cheese, Pepperoni"/>
    <x v="17"/>
  </r>
  <r>
    <n v="143"/>
    <n v="60"/>
    <n v="0.5"/>
    <s v="ckn_pesto_l"/>
    <n v="1"/>
    <x v="0"/>
    <x v="0"/>
    <x v="59"/>
    <n v="20.75"/>
    <n v="20.75"/>
    <x v="1"/>
    <x v="3"/>
    <s v="Chicken, Tomatoes, Red Peppers, Spinach, Garlic, Pesto Sauce"/>
    <x v="18"/>
  </r>
  <r>
    <n v="144"/>
    <n v="60"/>
    <n v="0.5"/>
    <s v="four_cheese_m"/>
    <n v="1"/>
    <x v="0"/>
    <x v="0"/>
    <x v="59"/>
    <n v="14.75"/>
    <n v="14.75"/>
    <x v="0"/>
    <x v="1"/>
    <s v="Ricotta Cheese, Gorgonzola Piccante Cheese, Mozzarella Cheese, Parmigiano Reggiano Cheese, Garlic"/>
    <x v="21"/>
  </r>
  <r>
    <n v="145"/>
    <n v="61"/>
    <n v="0.5"/>
    <s v="bbq_ckn_m"/>
    <n v="1"/>
    <x v="0"/>
    <x v="0"/>
    <x v="60"/>
    <n v="16.75"/>
    <n v="16.75"/>
    <x v="0"/>
    <x v="3"/>
    <s v="Barbecued Chicken, Red Peppers, Green Peppers, Tomatoes, Red Onions, Barbecue Sauce"/>
    <x v="7"/>
  </r>
  <r>
    <n v="146"/>
    <n v="61"/>
    <n v="0.5"/>
    <s v="ital_supr_l"/>
    <n v="1"/>
    <x v="0"/>
    <x v="0"/>
    <x v="60"/>
    <n v="20.75"/>
    <n v="20.75"/>
    <x v="1"/>
    <x v="2"/>
    <s v="Calabrese Salami, Capocollo, Tomatoes, Red Onions, Green Olives, Garlic"/>
    <x v="3"/>
  </r>
  <r>
    <n v="147"/>
    <n v="62"/>
    <n v="0.5"/>
    <s v="bbq_ckn_m"/>
    <n v="1"/>
    <x v="0"/>
    <x v="0"/>
    <x v="61"/>
    <n v="16.75"/>
    <n v="16.75"/>
    <x v="0"/>
    <x v="3"/>
    <s v="Barbecued Chicken, Red Peppers, Green Peppers, Tomatoes, Red Onions, Barbecue Sauce"/>
    <x v="7"/>
  </r>
  <r>
    <n v="148"/>
    <n v="62"/>
    <n v="0.5"/>
    <s v="spinach_supr_m"/>
    <n v="1"/>
    <x v="0"/>
    <x v="0"/>
    <x v="61"/>
    <n v="16.5"/>
    <n v="16.5"/>
    <x v="0"/>
    <x v="2"/>
    <s v="Spinach, Red Onions, Pepperoni, Tomatoes, Artichokes, Kalamata Olives, Garlic, Asiago Cheese"/>
    <x v="9"/>
  </r>
  <r>
    <n v="149"/>
    <n v="63"/>
    <n v="1"/>
    <s v="pep_msh_pep_m"/>
    <n v="1"/>
    <x v="0"/>
    <x v="0"/>
    <x v="62"/>
    <n v="14.5"/>
    <n v="14.5"/>
    <x v="0"/>
    <x v="0"/>
    <s v="Pepperoni, Mushrooms, Green Peppers"/>
    <x v="30"/>
  </r>
  <r>
    <n v="150"/>
    <n v="64"/>
    <n v="1"/>
    <s v="big_meat_s"/>
    <n v="1"/>
    <x v="0"/>
    <x v="0"/>
    <x v="63"/>
    <n v="12"/>
    <n v="12"/>
    <x v="2"/>
    <x v="0"/>
    <s v="Bacon, Pepperoni, Italian Sausage, Chorizo Sausage"/>
    <x v="19"/>
  </r>
  <r>
    <n v="151"/>
    <n v="65"/>
    <n v="0.25"/>
    <s v="pep_msh_pep_s"/>
    <n v="1"/>
    <x v="0"/>
    <x v="0"/>
    <x v="64"/>
    <n v="11"/>
    <n v="11"/>
    <x v="2"/>
    <x v="0"/>
    <s v="Pepperoni, Mushrooms, Green Peppers"/>
    <x v="30"/>
  </r>
  <r>
    <n v="152"/>
    <n v="65"/>
    <n v="0.25"/>
    <s v="sicilian_s"/>
    <n v="1"/>
    <x v="0"/>
    <x v="0"/>
    <x v="64"/>
    <n v="12.25"/>
    <n v="12.25"/>
    <x v="2"/>
    <x v="2"/>
    <s v="Coarse Sicilian Salami, Tomatoes, Green Olives, Luganega Sausage, Onions, Garlic"/>
    <x v="28"/>
  </r>
  <r>
    <n v="153"/>
    <n v="65"/>
    <n v="0.25"/>
    <s v="spicy_ital_s"/>
    <n v="1"/>
    <x v="0"/>
    <x v="0"/>
    <x v="64"/>
    <n v="12.5"/>
    <n v="12.5"/>
    <x v="2"/>
    <x v="2"/>
    <s v="Capocollo, Tomatoes, Goat Cheese, Artichokes, Peperoncini verdi, Garlic"/>
    <x v="12"/>
  </r>
  <r>
    <n v="154"/>
    <n v="65"/>
    <n v="0.25"/>
    <s v="spinach_supr_m"/>
    <n v="1"/>
    <x v="0"/>
    <x v="0"/>
    <x v="64"/>
    <n v="16.5"/>
    <n v="16.5"/>
    <x v="0"/>
    <x v="2"/>
    <s v="Spinach, Red Onions, Pepperoni, Tomatoes, Artichokes, Kalamata Olives, Garlic, Asiago Cheese"/>
    <x v="9"/>
  </r>
  <r>
    <n v="155"/>
    <n v="66"/>
    <n v="0.5"/>
    <s v="classic_dlx_m"/>
    <n v="1"/>
    <x v="0"/>
    <x v="0"/>
    <x v="65"/>
    <n v="16"/>
    <n v="16"/>
    <x v="0"/>
    <x v="0"/>
    <s v="Pepperoni, Mushrooms, Red Onions, Red Peppers, Bacon"/>
    <x v="1"/>
  </r>
  <r>
    <n v="156"/>
    <n v="66"/>
    <n v="0.5"/>
    <s v="ital_cpcllo_m"/>
    <n v="1"/>
    <x v="0"/>
    <x v="0"/>
    <x v="65"/>
    <n v="16"/>
    <n v="16"/>
    <x v="0"/>
    <x v="0"/>
    <s v="Capocollo, Red Peppers, Tomatoes, Goat Cheese, Garlic, Oregano"/>
    <x v="11"/>
  </r>
  <r>
    <n v="157"/>
    <n v="67"/>
    <n v="1"/>
    <s v="southw_ckn_l"/>
    <n v="1"/>
    <x v="0"/>
    <x v="0"/>
    <x v="66"/>
    <n v="20.75"/>
    <n v="20.75"/>
    <x v="1"/>
    <x v="3"/>
    <s v="Chicken, Tomatoes, Red Peppers, Red Onions, Jalapeno Peppers, Corn, Cilantro, Chipotle Sauce"/>
    <x v="15"/>
  </r>
  <r>
    <n v="158"/>
    <n v="68"/>
    <n v="0.33333333333333331"/>
    <s v="classic_dlx_m"/>
    <n v="1"/>
    <x v="0"/>
    <x v="0"/>
    <x v="67"/>
    <n v="16"/>
    <n v="16"/>
    <x v="0"/>
    <x v="0"/>
    <s v="Pepperoni, Mushrooms, Red Onions, Red Peppers, Bacon"/>
    <x v="1"/>
  </r>
  <r>
    <n v="159"/>
    <n v="68"/>
    <n v="0.33333333333333331"/>
    <s v="ital_supr_l"/>
    <n v="1"/>
    <x v="0"/>
    <x v="0"/>
    <x v="67"/>
    <n v="20.75"/>
    <n v="20.75"/>
    <x v="1"/>
    <x v="2"/>
    <s v="Calabrese Salami, Capocollo, Tomatoes, Red Onions, Green Olives, Garlic"/>
    <x v="3"/>
  </r>
  <r>
    <n v="160"/>
    <n v="68"/>
    <n v="0.33333333333333331"/>
    <s v="ital_supr_m"/>
    <n v="1"/>
    <x v="0"/>
    <x v="0"/>
    <x v="67"/>
    <n v="16.5"/>
    <n v="16.5"/>
    <x v="0"/>
    <x v="2"/>
    <s v="Calabrese Salami, Capocollo, Tomatoes, Red Onions, Green Olives, Garlic"/>
    <x v="3"/>
  </r>
  <r>
    <n v="161"/>
    <n v="69"/>
    <n v="1"/>
    <s v="bbq_ckn_l"/>
    <n v="1"/>
    <x v="0"/>
    <x v="0"/>
    <x v="68"/>
    <n v="20.75"/>
    <n v="20.75"/>
    <x v="1"/>
    <x v="3"/>
    <s v="Barbecued Chicken, Red Peppers, Green Peppers, Tomatoes, Red Onions, Barbecue Sauce"/>
    <x v="7"/>
  </r>
  <r>
    <n v="162"/>
    <n v="70"/>
    <n v="0.5"/>
    <s v="ital_veggie_s"/>
    <n v="1"/>
    <x v="1"/>
    <x v="1"/>
    <x v="69"/>
    <n v="12.75"/>
    <n v="12.75"/>
    <x v="2"/>
    <x v="1"/>
    <s v="Eggplant, Artichokes, Tomatoes, Zucchini, Red Peppers, Garlic, Pesto Sauce"/>
    <x v="24"/>
  </r>
  <r>
    <n v="163"/>
    <n v="70"/>
    <n v="0.5"/>
    <s v="soppressata_l"/>
    <n v="1"/>
    <x v="1"/>
    <x v="1"/>
    <x v="69"/>
    <n v="20.75"/>
    <n v="20.75"/>
    <x v="1"/>
    <x v="2"/>
    <s v="Soppressata Salami, Fontina Cheese, Mozzarella Cheese, Mushrooms, Garlic"/>
    <x v="20"/>
  </r>
  <r>
    <n v="164"/>
    <n v="71"/>
    <n v="1"/>
    <s v="thai_ckn_l"/>
    <n v="1"/>
    <x v="1"/>
    <x v="1"/>
    <x v="70"/>
    <n v="20.75"/>
    <n v="20.75"/>
    <x v="1"/>
    <x v="3"/>
    <s v="Chicken, Pineapple, Tomatoes, Red Peppers, Thai Sweet Chilli Sauce"/>
    <x v="5"/>
  </r>
  <r>
    <n v="165"/>
    <n v="72"/>
    <n v="1"/>
    <s v="spinach_fet_l"/>
    <n v="1"/>
    <x v="1"/>
    <x v="1"/>
    <x v="71"/>
    <n v="20.25"/>
    <n v="20.25"/>
    <x v="1"/>
    <x v="1"/>
    <s v="Spinach, Mushrooms, Red Onions, Feta Cheese, Garlic"/>
    <x v="27"/>
  </r>
  <r>
    <n v="166"/>
    <n v="73"/>
    <n v="1"/>
    <s v="thai_ckn_s"/>
    <n v="1"/>
    <x v="1"/>
    <x v="1"/>
    <x v="72"/>
    <n v="12.75"/>
    <n v="12.75"/>
    <x v="2"/>
    <x v="3"/>
    <s v="Chicken, Pineapple, Tomatoes, Red Peppers, Thai Sweet Chilli Sauce"/>
    <x v="5"/>
  </r>
  <r>
    <n v="167"/>
    <n v="74"/>
    <n v="0.25"/>
    <s v="five_cheese_l"/>
    <n v="1"/>
    <x v="1"/>
    <x v="1"/>
    <x v="73"/>
    <n v="18.5"/>
    <n v="18.5"/>
    <x v="1"/>
    <x v="1"/>
    <s v="Mozzarella Cheese, Provolone Cheese, Smoked Gouda Cheese, Romano Cheese, Blue Cheese, Garlic"/>
    <x v="2"/>
  </r>
  <r>
    <n v="168"/>
    <n v="74"/>
    <n v="0.25"/>
    <s v="mexicana_l"/>
    <n v="1"/>
    <x v="1"/>
    <x v="1"/>
    <x v="73"/>
    <n v="20.25"/>
    <n v="20.25"/>
    <x v="1"/>
    <x v="1"/>
    <s v="Tomatoes, Red Peppers, Jalapeno Peppers, Red Onions, Cilantro, Corn, Chipotle Sauce, Garlic"/>
    <x v="4"/>
  </r>
  <r>
    <n v="169"/>
    <n v="74"/>
    <n v="0.25"/>
    <s v="spin_pesto_s"/>
    <n v="1"/>
    <x v="1"/>
    <x v="1"/>
    <x v="73"/>
    <n v="12.5"/>
    <n v="12.5"/>
    <x v="2"/>
    <x v="1"/>
    <s v="Spinach, Artichokes, Tomatoes, Sun-dried Tomatoes, Garlic, Pesto Sauce"/>
    <x v="13"/>
  </r>
  <r>
    <n v="170"/>
    <n v="74"/>
    <n v="0.25"/>
    <s v="spinach_supr_l"/>
    <n v="1"/>
    <x v="1"/>
    <x v="1"/>
    <x v="73"/>
    <n v="20.75"/>
    <n v="20.75"/>
    <x v="1"/>
    <x v="2"/>
    <s v="Spinach, Red Onions, Pepperoni, Tomatoes, Artichokes, Kalamata Olives, Garlic, Asiago Cheese"/>
    <x v="9"/>
  </r>
  <r>
    <n v="171"/>
    <n v="75"/>
    <n v="0.33333333333333331"/>
    <s v="ital_supr_s"/>
    <n v="1"/>
    <x v="1"/>
    <x v="1"/>
    <x v="74"/>
    <n v="12.5"/>
    <n v="12.5"/>
    <x v="2"/>
    <x v="2"/>
    <s v="Calabrese Salami, Capocollo, Tomatoes, Red Onions, Green Olives, Garlic"/>
    <x v="3"/>
  </r>
  <r>
    <n v="172"/>
    <n v="75"/>
    <n v="0.33333333333333331"/>
    <s v="mediterraneo_l"/>
    <n v="1"/>
    <x v="1"/>
    <x v="1"/>
    <x v="74"/>
    <n v="20.25"/>
    <n v="20.25"/>
    <x v="1"/>
    <x v="1"/>
    <s v="Spinach, Artichokes, Kalamata Olives, Sun-dried Tomatoes, Feta Cheese, Plum Tomatoes, Red Onions"/>
    <x v="25"/>
  </r>
  <r>
    <n v="173"/>
    <n v="75"/>
    <n v="0.33333333333333331"/>
    <s v="napolitana_l"/>
    <n v="1"/>
    <x v="1"/>
    <x v="1"/>
    <x v="74"/>
    <n v="20.5"/>
    <n v="20.5"/>
    <x v="1"/>
    <x v="0"/>
    <s v="Tomatoes, Anchovies, Green Olives, Red Onions, Garlic"/>
    <x v="22"/>
  </r>
  <r>
    <n v="174"/>
    <n v="76"/>
    <n v="0.25"/>
    <s v="big_meat_s"/>
    <n v="1"/>
    <x v="1"/>
    <x v="1"/>
    <x v="75"/>
    <n v="12"/>
    <n v="12"/>
    <x v="2"/>
    <x v="0"/>
    <s v="Bacon, Pepperoni, Italian Sausage, Chorizo Sausage"/>
    <x v="19"/>
  </r>
  <r>
    <n v="175"/>
    <n v="76"/>
    <n v="0.25"/>
    <s v="hawaiian_l"/>
    <n v="1"/>
    <x v="1"/>
    <x v="1"/>
    <x v="75"/>
    <n v="16.5"/>
    <n v="16.5"/>
    <x v="1"/>
    <x v="0"/>
    <s v="Sliced Ham, Pineapple, Mozzarella Cheese"/>
    <x v="0"/>
  </r>
  <r>
    <n v="176"/>
    <n v="76"/>
    <n v="0.25"/>
    <s v="ital_veggie_l"/>
    <n v="1"/>
    <x v="1"/>
    <x v="1"/>
    <x v="75"/>
    <n v="21"/>
    <n v="21"/>
    <x v="1"/>
    <x v="1"/>
    <s v="Eggplant, Artichokes, Tomatoes, Zucchini, Red Peppers, Garlic, Pesto Sauce"/>
    <x v="24"/>
  </r>
  <r>
    <n v="177"/>
    <n v="76"/>
    <n v="0.25"/>
    <s v="spicy_ital_l"/>
    <n v="1"/>
    <x v="1"/>
    <x v="1"/>
    <x v="75"/>
    <n v="20.75"/>
    <n v="20.75"/>
    <x v="1"/>
    <x v="2"/>
    <s v="Capocollo, Tomatoes, Goat Cheese, Artichokes, Peperoncini verdi, Garlic"/>
    <x v="12"/>
  </r>
  <r>
    <n v="178"/>
    <n v="77"/>
    <n v="0.5"/>
    <s v="bbq_ckn_m"/>
    <n v="1"/>
    <x v="1"/>
    <x v="1"/>
    <x v="76"/>
    <n v="16.75"/>
    <n v="16.75"/>
    <x v="0"/>
    <x v="3"/>
    <s v="Barbecued Chicken, Red Peppers, Green Peppers, Tomatoes, Red Onions, Barbecue Sauce"/>
    <x v="7"/>
  </r>
  <r>
    <n v="179"/>
    <n v="77"/>
    <n v="0.5"/>
    <s v="hawaiian_m"/>
    <n v="1"/>
    <x v="1"/>
    <x v="1"/>
    <x v="76"/>
    <n v="13.25"/>
    <n v="13.25"/>
    <x v="0"/>
    <x v="0"/>
    <s v="Sliced Ham, Pineapple, Mozzarella Cheese"/>
    <x v="0"/>
  </r>
  <r>
    <n v="180"/>
    <n v="78"/>
    <n v="0.16666666666666666"/>
    <s v="big_meat_s"/>
    <n v="1"/>
    <x v="1"/>
    <x v="1"/>
    <x v="77"/>
    <n v="12"/>
    <n v="12"/>
    <x v="2"/>
    <x v="0"/>
    <s v="Bacon, Pepperoni, Italian Sausage, Chorizo Sausage"/>
    <x v="19"/>
  </r>
  <r>
    <n v="181"/>
    <n v="78"/>
    <n v="0.16666666666666666"/>
    <s v="classic_dlx_s"/>
    <n v="1"/>
    <x v="1"/>
    <x v="1"/>
    <x v="77"/>
    <n v="12"/>
    <n v="12"/>
    <x v="2"/>
    <x v="0"/>
    <s v="Pepperoni, Mushrooms, Red Onions, Red Peppers, Bacon"/>
    <x v="1"/>
  </r>
  <r>
    <n v="182"/>
    <n v="78"/>
    <n v="0.16666666666666666"/>
    <s v="four_cheese_l"/>
    <n v="1"/>
    <x v="1"/>
    <x v="1"/>
    <x v="77"/>
    <n v="17.95"/>
    <n v="17.95"/>
    <x v="1"/>
    <x v="1"/>
    <s v="Ricotta Cheese, Gorgonzola Piccante Cheese, Mozzarella Cheese, Parmigiano Reggiano Cheese, Garlic"/>
    <x v="21"/>
  </r>
  <r>
    <n v="183"/>
    <n v="78"/>
    <n v="0.16666666666666666"/>
    <s v="ital_cpcllo_m"/>
    <n v="1"/>
    <x v="1"/>
    <x v="1"/>
    <x v="77"/>
    <n v="16"/>
    <n v="16"/>
    <x v="0"/>
    <x v="0"/>
    <s v="Capocollo, Red Peppers, Tomatoes, Goat Cheese, Garlic, Oregano"/>
    <x v="11"/>
  </r>
  <r>
    <n v="184"/>
    <n v="78"/>
    <n v="0.16666666666666666"/>
    <s v="spicy_ital_l"/>
    <n v="3"/>
    <x v="1"/>
    <x v="1"/>
    <x v="77"/>
    <n v="20.75"/>
    <n v="62.25"/>
    <x v="1"/>
    <x v="2"/>
    <s v="Capocollo, Tomatoes, Goat Cheese, Artichokes, Peperoncini verdi, Garlic"/>
    <x v="12"/>
  </r>
  <r>
    <n v="185"/>
    <n v="78"/>
    <n v="0.16666666666666666"/>
    <s v="thai_ckn_s"/>
    <n v="1"/>
    <x v="1"/>
    <x v="1"/>
    <x v="77"/>
    <n v="12.75"/>
    <n v="12.75"/>
    <x v="2"/>
    <x v="3"/>
    <s v="Chicken, Pineapple, Tomatoes, Red Peppers, Thai Sweet Chilli Sauce"/>
    <x v="5"/>
  </r>
  <r>
    <n v="186"/>
    <n v="79"/>
    <n v="0.33333333333333331"/>
    <s v="ital_cpcllo_l"/>
    <n v="1"/>
    <x v="1"/>
    <x v="1"/>
    <x v="78"/>
    <n v="20.5"/>
    <n v="20.5"/>
    <x v="1"/>
    <x v="0"/>
    <s v="Capocollo, Red Peppers, Tomatoes, Goat Cheese, Garlic, Oregano"/>
    <x v="11"/>
  </r>
  <r>
    <n v="187"/>
    <n v="79"/>
    <n v="0.33333333333333331"/>
    <s v="pep_msh_pep_s"/>
    <n v="1"/>
    <x v="1"/>
    <x v="1"/>
    <x v="78"/>
    <n v="11"/>
    <n v="11"/>
    <x v="2"/>
    <x v="0"/>
    <s v="Pepperoni, Mushrooms, Green Peppers"/>
    <x v="30"/>
  </r>
  <r>
    <n v="188"/>
    <n v="79"/>
    <n v="0.33333333333333331"/>
    <s v="thai_ckn_l"/>
    <n v="1"/>
    <x v="1"/>
    <x v="1"/>
    <x v="78"/>
    <n v="20.75"/>
    <n v="20.75"/>
    <x v="1"/>
    <x v="3"/>
    <s v="Chicken, Pineapple, Tomatoes, Red Peppers, Thai Sweet Chilli Sauce"/>
    <x v="5"/>
  </r>
  <r>
    <n v="189"/>
    <n v="80"/>
    <n v="0.5"/>
    <s v="pepperoni_s"/>
    <n v="1"/>
    <x v="1"/>
    <x v="1"/>
    <x v="79"/>
    <n v="9.75"/>
    <n v="9.75"/>
    <x v="2"/>
    <x v="0"/>
    <s v="Mozzarella Cheese, Pepperoni"/>
    <x v="17"/>
  </r>
  <r>
    <n v="190"/>
    <n v="80"/>
    <n v="0.5"/>
    <s v="thai_ckn_m"/>
    <n v="1"/>
    <x v="1"/>
    <x v="1"/>
    <x v="79"/>
    <n v="16.75"/>
    <n v="16.75"/>
    <x v="0"/>
    <x v="3"/>
    <s v="Chicken, Pineapple, Tomatoes, Red Peppers, Thai Sweet Chilli Sauce"/>
    <x v="5"/>
  </r>
  <r>
    <n v="191"/>
    <n v="81"/>
    <n v="1"/>
    <s v="thai_ckn_l"/>
    <n v="1"/>
    <x v="1"/>
    <x v="1"/>
    <x v="80"/>
    <n v="20.75"/>
    <n v="20.75"/>
    <x v="1"/>
    <x v="3"/>
    <s v="Chicken, Pineapple, Tomatoes, Red Peppers, Thai Sweet Chilli Sauce"/>
    <x v="5"/>
  </r>
  <r>
    <n v="192"/>
    <n v="82"/>
    <n v="0.25"/>
    <s v="big_meat_s"/>
    <n v="1"/>
    <x v="1"/>
    <x v="1"/>
    <x v="81"/>
    <n v="12"/>
    <n v="12"/>
    <x v="2"/>
    <x v="0"/>
    <s v="Bacon, Pepperoni, Italian Sausage, Chorizo Sausage"/>
    <x v="19"/>
  </r>
  <r>
    <n v="193"/>
    <n v="82"/>
    <n v="0.25"/>
    <s v="cali_ckn_m"/>
    <n v="1"/>
    <x v="1"/>
    <x v="1"/>
    <x v="81"/>
    <n v="16.75"/>
    <n v="16.75"/>
    <x v="0"/>
    <x v="3"/>
    <s v="Chicken, Artichoke, Spinach, Garlic, Jalapeno Peppers, Fontina Cheese, Gouda Cheese"/>
    <x v="16"/>
  </r>
  <r>
    <n v="194"/>
    <n v="82"/>
    <n v="0.25"/>
    <s v="spicy_ital_l"/>
    <n v="1"/>
    <x v="1"/>
    <x v="1"/>
    <x v="81"/>
    <n v="20.75"/>
    <n v="20.75"/>
    <x v="1"/>
    <x v="2"/>
    <s v="Capocollo, Tomatoes, Goat Cheese, Artichokes, Peperoncini verdi, Garlic"/>
    <x v="12"/>
  </r>
  <r>
    <n v="195"/>
    <n v="82"/>
    <n v="0.25"/>
    <s v="veggie_veg_m"/>
    <n v="1"/>
    <x v="1"/>
    <x v="1"/>
    <x v="81"/>
    <n v="16"/>
    <n v="16"/>
    <x v="0"/>
    <x v="1"/>
    <s v="Mushrooms, Tomatoes, Red Peppers, Green Peppers, Red Onions, Zucchini, Spinach, Garlic"/>
    <x v="14"/>
  </r>
  <r>
    <n v="196"/>
    <n v="83"/>
    <n v="1"/>
    <s v="southw_ckn_s"/>
    <n v="1"/>
    <x v="1"/>
    <x v="1"/>
    <x v="82"/>
    <n v="12.75"/>
    <n v="12.75"/>
    <x v="2"/>
    <x v="3"/>
    <s v="Chicken, Tomatoes, Red Peppers, Red Onions, Jalapeno Peppers, Corn, Cilantro, Chipotle Sauce"/>
    <x v="15"/>
  </r>
  <r>
    <n v="197"/>
    <n v="84"/>
    <n v="1"/>
    <s v="pepperoni_l"/>
    <n v="1"/>
    <x v="1"/>
    <x v="1"/>
    <x v="83"/>
    <n v="15.25"/>
    <n v="15.25"/>
    <x v="1"/>
    <x v="0"/>
    <s v="Mozzarella Cheese, Pepperoni"/>
    <x v="17"/>
  </r>
  <r>
    <n v="198"/>
    <n v="85"/>
    <n v="0.25"/>
    <s v="classic_dlx_m"/>
    <n v="1"/>
    <x v="1"/>
    <x v="1"/>
    <x v="84"/>
    <n v="16"/>
    <n v="16"/>
    <x v="0"/>
    <x v="0"/>
    <s v="Pepperoni, Mushrooms, Red Onions, Red Peppers, Bacon"/>
    <x v="1"/>
  </r>
  <r>
    <n v="199"/>
    <n v="85"/>
    <n v="0.25"/>
    <s v="classic_dlx_s"/>
    <n v="1"/>
    <x v="1"/>
    <x v="1"/>
    <x v="84"/>
    <n v="12"/>
    <n v="12"/>
    <x v="2"/>
    <x v="0"/>
    <s v="Pepperoni, Mushrooms, Red Onions, Red Peppers, Bacon"/>
    <x v="1"/>
  </r>
  <r>
    <n v="200"/>
    <n v="85"/>
    <n v="0.25"/>
    <s v="ital_supr_l"/>
    <n v="1"/>
    <x v="1"/>
    <x v="1"/>
    <x v="84"/>
    <n v="20.75"/>
    <n v="20.75"/>
    <x v="1"/>
    <x v="2"/>
    <s v="Calabrese Salami, Capocollo, Tomatoes, Red Onions, Green Olives, Garlic"/>
    <x v="3"/>
  </r>
  <r>
    <n v="201"/>
    <n v="85"/>
    <n v="0.25"/>
    <s v="the_greek_m"/>
    <n v="1"/>
    <x v="1"/>
    <x v="1"/>
    <x v="84"/>
    <n v="16"/>
    <n v="16"/>
    <x v="0"/>
    <x v="0"/>
    <s v="Kalamata Olives, Feta Cheese, Tomatoes, Garlic, Beef Chuck Roast, Red Onions"/>
    <x v="8"/>
  </r>
  <r>
    <n v="202"/>
    <n v="86"/>
    <n v="1"/>
    <s v="hawaiian_l"/>
    <n v="1"/>
    <x v="1"/>
    <x v="1"/>
    <x v="85"/>
    <n v="16.5"/>
    <n v="16.5"/>
    <x v="1"/>
    <x v="0"/>
    <s v="Sliced Ham, Pineapple, Mozzarella Cheese"/>
    <x v="0"/>
  </r>
  <r>
    <n v="203"/>
    <n v="87"/>
    <n v="0.25"/>
    <s v="ital_cpcllo_m"/>
    <n v="1"/>
    <x v="1"/>
    <x v="1"/>
    <x v="86"/>
    <n v="16"/>
    <n v="16"/>
    <x v="0"/>
    <x v="0"/>
    <s v="Capocollo, Red Peppers, Tomatoes, Goat Cheese, Garlic, Oregano"/>
    <x v="11"/>
  </r>
  <r>
    <n v="204"/>
    <n v="87"/>
    <n v="0.25"/>
    <s v="mexicana_m"/>
    <n v="1"/>
    <x v="1"/>
    <x v="1"/>
    <x v="86"/>
    <n v="16"/>
    <n v="16"/>
    <x v="0"/>
    <x v="1"/>
    <s v="Tomatoes, Red Peppers, Jalapeno Peppers, Red Onions, Cilantro, Corn, Chipotle Sauce, Garlic"/>
    <x v="4"/>
  </r>
  <r>
    <n v="205"/>
    <n v="87"/>
    <n v="0.25"/>
    <s v="spinach_supr_l"/>
    <n v="1"/>
    <x v="1"/>
    <x v="1"/>
    <x v="86"/>
    <n v="20.75"/>
    <n v="20.75"/>
    <x v="1"/>
    <x v="2"/>
    <s v="Spinach, Red Onions, Pepperoni, Tomatoes, Artichokes, Kalamata Olives, Garlic, Asiago Cheese"/>
    <x v="9"/>
  </r>
  <r>
    <n v="206"/>
    <n v="87"/>
    <n v="0.25"/>
    <s v="spinach_supr_s"/>
    <n v="1"/>
    <x v="1"/>
    <x v="1"/>
    <x v="86"/>
    <n v="12.5"/>
    <n v="12.5"/>
    <x v="2"/>
    <x v="2"/>
    <s v="Spinach, Red Onions, Pepperoni, Tomatoes, Artichokes, Kalamata Olives, Garlic, Asiago Cheese"/>
    <x v="9"/>
  </r>
  <r>
    <n v="207"/>
    <n v="88"/>
    <n v="1"/>
    <s v="five_cheese_l"/>
    <n v="1"/>
    <x v="1"/>
    <x v="1"/>
    <x v="87"/>
    <n v="18.5"/>
    <n v="18.5"/>
    <x v="1"/>
    <x v="1"/>
    <s v="Mozzarella Cheese, Provolone Cheese, Smoked Gouda Cheese, Romano Cheese, Blue Cheese, Garlic"/>
    <x v="2"/>
  </r>
  <r>
    <n v="208"/>
    <n v="89"/>
    <n v="0.5"/>
    <s v="soppressata_l"/>
    <n v="1"/>
    <x v="1"/>
    <x v="1"/>
    <x v="88"/>
    <n v="20.75"/>
    <n v="20.75"/>
    <x v="1"/>
    <x v="2"/>
    <s v="Soppressata Salami, Fontina Cheese, Mozzarella Cheese, Mushrooms, Garlic"/>
    <x v="20"/>
  </r>
  <r>
    <n v="209"/>
    <n v="89"/>
    <n v="0.5"/>
    <s v="thai_ckn_l"/>
    <n v="1"/>
    <x v="1"/>
    <x v="1"/>
    <x v="88"/>
    <n v="20.75"/>
    <n v="20.75"/>
    <x v="1"/>
    <x v="3"/>
    <s v="Chicken, Pineapple, Tomatoes, Red Peppers, Thai Sweet Chilli Sauce"/>
    <x v="5"/>
  </r>
  <r>
    <n v="210"/>
    <n v="90"/>
    <n v="0.5"/>
    <s v="sicilian_l"/>
    <n v="1"/>
    <x v="1"/>
    <x v="1"/>
    <x v="89"/>
    <n v="20.25"/>
    <n v="20.25"/>
    <x v="1"/>
    <x v="2"/>
    <s v="Coarse Sicilian Salami, Tomatoes, Green Olives, Luganega Sausage, Onions, Garlic"/>
    <x v="28"/>
  </r>
  <r>
    <n v="211"/>
    <n v="90"/>
    <n v="0.5"/>
    <s v="thai_ckn_s"/>
    <n v="1"/>
    <x v="1"/>
    <x v="1"/>
    <x v="89"/>
    <n v="12.75"/>
    <n v="12.75"/>
    <x v="2"/>
    <x v="3"/>
    <s v="Chicken, Pineapple, Tomatoes, Red Peppers, Thai Sweet Chilli Sauce"/>
    <x v="5"/>
  </r>
  <r>
    <n v="212"/>
    <n v="91"/>
    <n v="0.33333333333333331"/>
    <s v="bbq_ckn_l"/>
    <n v="2"/>
    <x v="1"/>
    <x v="1"/>
    <x v="90"/>
    <n v="20.75"/>
    <n v="41.5"/>
    <x v="1"/>
    <x v="3"/>
    <s v="Barbecued Chicken, Red Peppers, Green Peppers, Tomatoes, Red Onions, Barbecue Sauce"/>
    <x v="7"/>
  </r>
  <r>
    <n v="213"/>
    <n v="91"/>
    <n v="0.33333333333333331"/>
    <s v="ckn_pesto_s"/>
    <n v="1"/>
    <x v="1"/>
    <x v="1"/>
    <x v="90"/>
    <n v="12.75"/>
    <n v="12.75"/>
    <x v="2"/>
    <x v="3"/>
    <s v="Chicken, Tomatoes, Red Peppers, Spinach, Garlic, Pesto Sauce"/>
    <x v="18"/>
  </r>
  <r>
    <n v="214"/>
    <n v="91"/>
    <n v="0.33333333333333331"/>
    <s v="pepperoni_s"/>
    <n v="1"/>
    <x v="1"/>
    <x v="1"/>
    <x v="90"/>
    <n v="9.75"/>
    <n v="9.75"/>
    <x v="2"/>
    <x v="0"/>
    <s v="Mozzarella Cheese, Pepperoni"/>
    <x v="17"/>
  </r>
  <r>
    <n v="215"/>
    <n v="92"/>
    <n v="0.1111111111111111"/>
    <s v="bbq_ckn_m"/>
    <n v="1"/>
    <x v="1"/>
    <x v="1"/>
    <x v="91"/>
    <n v="16.75"/>
    <n v="16.75"/>
    <x v="0"/>
    <x v="3"/>
    <s v="Barbecued Chicken, Red Peppers, Green Peppers, Tomatoes, Red Onions, Barbecue Sauce"/>
    <x v="7"/>
  </r>
  <r>
    <n v="216"/>
    <n v="92"/>
    <n v="0.1111111111111111"/>
    <s v="ital_supr_l"/>
    <n v="1"/>
    <x v="1"/>
    <x v="1"/>
    <x v="91"/>
    <n v="20.75"/>
    <n v="20.75"/>
    <x v="1"/>
    <x v="2"/>
    <s v="Calabrese Salami, Capocollo, Tomatoes, Red Onions, Green Olives, Garlic"/>
    <x v="3"/>
  </r>
  <r>
    <n v="217"/>
    <n v="92"/>
    <n v="0.1111111111111111"/>
    <s v="ital_supr_m"/>
    <n v="1"/>
    <x v="1"/>
    <x v="1"/>
    <x v="91"/>
    <n v="16.5"/>
    <n v="16.5"/>
    <x v="0"/>
    <x v="2"/>
    <s v="Calabrese Salami, Capocollo, Tomatoes, Red Onions, Green Olives, Garlic"/>
    <x v="3"/>
  </r>
  <r>
    <n v="218"/>
    <n v="92"/>
    <n v="0.1111111111111111"/>
    <s v="ital_veggie_s"/>
    <n v="1"/>
    <x v="1"/>
    <x v="1"/>
    <x v="91"/>
    <n v="12.75"/>
    <n v="12.75"/>
    <x v="2"/>
    <x v="1"/>
    <s v="Eggplant, Artichokes, Tomatoes, Zucchini, Red Peppers, Garlic, Pesto Sauce"/>
    <x v="24"/>
  </r>
  <r>
    <n v="219"/>
    <n v="92"/>
    <n v="0.1111111111111111"/>
    <s v="pepperoni_m"/>
    <n v="1"/>
    <x v="1"/>
    <x v="1"/>
    <x v="91"/>
    <n v="12.5"/>
    <n v="12.5"/>
    <x v="0"/>
    <x v="0"/>
    <s v="Mozzarella Cheese, Pepperoni"/>
    <x v="17"/>
  </r>
  <r>
    <n v="220"/>
    <n v="92"/>
    <n v="0.1111111111111111"/>
    <s v="peppr_salami_m"/>
    <n v="1"/>
    <x v="1"/>
    <x v="1"/>
    <x v="91"/>
    <n v="16.5"/>
    <n v="16.5"/>
    <x v="0"/>
    <x v="2"/>
    <s v="Genoa Salami, Capocollo, Pepperoni, Tomatoes, Asiago Cheese, Garlic"/>
    <x v="26"/>
  </r>
  <r>
    <n v="221"/>
    <n v="92"/>
    <n v="0.1111111111111111"/>
    <s v="spinach_fet_s"/>
    <n v="1"/>
    <x v="1"/>
    <x v="1"/>
    <x v="91"/>
    <n v="12"/>
    <n v="12"/>
    <x v="2"/>
    <x v="1"/>
    <s v="Spinach, Mushrooms, Red Onions, Feta Cheese, Garlic"/>
    <x v="27"/>
  </r>
  <r>
    <n v="222"/>
    <n v="92"/>
    <n v="0.1111111111111111"/>
    <s v="spinach_supr_s"/>
    <n v="1"/>
    <x v="1"/>
    <x v="1"/>
    <x v="91"/>
    <n v="12.5"/>
    <n v="12.5"/>
    <x v="2"/>
    <x v="2"/>
    <s v="Spinach, Red Onions, Pepperoni, Tomatoes, Artichokes, Kalamata Olives, Garlic, Asiago Cheese"/>
    <x v="9"/>
  </r>
  <r>
    <n v="223"/>
    <n v="92"/>
    <n v="0.1111111111111111"/>
    <s v="the_greek_m"/>
    <n v="2"/>
    <x v="1"/>
    <x v="1"/>
    <x v="91"/>
    <n v="16"/>
    <n v="32"/>
    <x v="0"/>
    <x v="0"/>
    <s v="Kalamata Olives, Feta Cheese, Tomatoes, Garlic, Beef Chuck Roast, Red Onions"/>
    <x v="8"/>
  </r>
  <r>
    <n v="224"/>
    <n v="93"/>
    <n v="1"/>
    <s v="sicilian_m"/>
    <n v="1"/>
    <x v="1"/>
    <x v="1"/>
    <x v="92"/>
    <n v="16.25"/>
    <n v="16.25"/>
    <x v="0"/>
    <x v="2"/>
    <s v="Coarse Sicilian Salami, Tomatoes, Green Olives, Luganega Sausage, Onions, Garlic"/>
    <x v="28"/>
  </r>
  <r>
    <n v="225"/>
    <n v="94"/>
    <n v="0.5"/>
    <s v="ital_cpcllo_m"/>
    <n v="1"/>
    <x v="1"/>
    <x v="1"/>
    <x v="93"/>
    <n v="16"/>
    <n v="16"/>
    <x v="0"/>
    <x v="0"/>
    <s v="Capocollo, Red Peppers, Tomatoes, Goat Cheese, Garlic, Oregano"/>
    <x v="11"/>
  </r>
  <r>
    <n v="226"/>
    <n v="94"/>
    <n v="0.5"/>
    <s v="southw_ckn_s"/>
    <n v="1"/>
    <x v="1"/>
    <x v="1"/>
    <x v="93"/>
    <n v="12.75"/>
    <n v="12.75"/>
    <x v="2"/>
    <x v="3"/>
    <s v="Chicken, Tomatoes, Red Peppers, Red Onions, Jalapeno Peppers, Corn, Cilantro, Chipotle Sauce"/>
    <x v="15"/>
  </r>
  <r>
    <n v="227"/>
    <n v="95"/>
    <n v="0.5"/>
    <s v="napolitana_s"/>
    <n v="1"/>
    <x v="1"/>
    <x v="1"/>
    <x v="94"/>
    <n v="12"/>
    <n v="12"/>
    <x v="2"/>
    <x v="0"/>
    <s v="Tomatoes, Anchovies, Green Olives, Red Onions, Garlic"/>
    <x v="22"/>
  </r>
  <r>
    <n v="228"/>
    <n v="95"/>
    <n v="0.5"/>
    <s v="peppr_salami_l"/>
    <n v="1"/>
    <x v="1"/>
    <x v="1"/>
    <x v="94"/>
    <n v="20.75"/>
    <n v="20.75"/>
    <x v="1"/>
    <x v="2"/>
    <s v="Genoa Salami, Capocollo, Pepperoni, Tomatoes, Asiago Cheese, Garlic"/>
    <x v="26"/>
  </r>
  <r>
    <n v="229"/>
    <n v="96"/>
    <n v="1"/>
    <s v="napolitana_s"/>
    <n v="1"/>
    <x v="1"/>
    <x v="1"/>
    <x v="95"/>
    <n v="12"/>
    <n v="12"/>
    <x v="2"/>
    <x v="0"/>
    <s v="Tomatoes, Anchovies, Green Olives, Red Onions, Garlic"/>
    <x v="22"/>
  </r>
  <r>
    <n v="230"/>
    <n v="97"/>
    <n v="1"/>
    <s v="big_meat_s"/>
    <n v="1"/>
    <x v="1"/>
    <x v="1"/>
    <x v="96"/>
    <n v="12"/>
    <n v="12"/>
    <x v="2"/>
    <x v="0"/>
    <s v="Bacon, Pepperoni, Italian Sausage, Chorizo Sausage"/>
    <x v="19"/>
  </r>
  <r>
    <n v="231"/>
    <n v="98"/>
    <n v="0.5"/>
    <s v="classic_dlx_l"/>
    <n v="1"/>
    <x v="1"/>
    <x v="1"/>
    <x v="97"/>
    <n v="20.5"/>
    <n v="20.5"/>
    <x v="1"/>
    <x v="0"/>
    <s v="Pepperoni, Mushrooms, Red Onions, Red Peppers, Bacon"/>
    <x v="1"/>
  </r>
  <r>
    <n v="232"/>
    <n v="98"/>
    <n v="0.5"/>
    <s v="napolitana_l"/>
    <n v="1"/>
    <x v="1"/>
    <x v="1"/>
    <x v="97"/>
    <n v="20.5"/>
    <n v="20.5"/>
    <x v="1"/>
    <x v="0"/>
    <s v="Tomatoes, Anchovies, Green Olives, Red Onions, Garlic"/>
    <x v="22"/>
  </r>
  <r>
    <n v="233"/>
    <n v="99"/>
    <n v="1"/>
    <s v="ital_supr_l"/>
    <n v="1"/>
    <x v="1"/>
    <x v="1"/>
    <x v="98"/>
    <n v="20.75"/>
    <n v="20.75"/>
    <x v="1"/>
    <x v="2"/>
    <s v="Calabrese Salami, Capocollo, Tomatoes, Red Onions, Green Olives, Garlic"/>
    <x v="3"/>
  </r>
  <r>
    <n v="234"/>
    <n v="100"/>
    <n v="1"/>
    <s v="hawaiian_l"/>
    <n v="1"/>
    <x v="1"/>
    <x v="1"/>
    <x v="99"/>
    <n v="16.5"/>
    <n v="16.5"/>
    <x v="1"/>
    <x v="0"/>
    <s v="Sliced Ham, Pineapple, Mozzarella Cheese"/>
    <x v="0"/>
  </r>
  <r>
    <n v="235"/>
    <n v="101"/>
    <n v="0.25"/>
    <s v="cali_ckn_l"/>
    <n v="1"/>
    <x v="1"/>
    <x v="1"/>
    <x v="100"/>
    <n v="20.75"/>
    <n v="20.75"/>
    <x v="1"/>
    <x v="3"/>
    <s v="Chicken, Artichoke, Spinach, Garlic, Jalapeno Peppers, Fontina Cheese, Gouda Cheese"/>
    <x v="16"/>
  </r>
  <r>
    <n v="236"/>
    <n v="101"/>
    <n v="0.25"/>
    <s v="pepperoni_l"/>
    <n v="1"/>
    <x v="1"/>
    <x v="1"/>
    <x v="100"/>
    <n v="15.25"/>
    <n v="15.25"/>
    <x v="1"/>
    <x v="0"/>
    <s v="Mozzarella Cheese, Pepperoni"/>
    <x v="17"/>
  </r>
  <r>
    <n v="237"/>
    <n v="101"/>
    <n v="0.25"/>
    <s v="soppressata_l"/>
    <n v="1"/>
    <x v="1"/>
    <x v="1"/>
    <x v="100"/>
    <n v="20.75"/>
    <n v="20.75"/>
    <x v="1"/>
    <x v="2"/>
    <s v="Soppressata Salami, Fontina Cheese, Mozzarella Cheese, Mushrooms, Garlic"/>
    <x v="20"/>
  </r>
  <r>
    <n v="238"/>
    <n v="101"/>
    <n v="0.25"/>
    <s v="spicy_ital_m"/>
    <n v="1"/>
    <x v="1"/>
    <x v="1"/>
    <x v="100"/>
    <n v="16.5"/>
    <n v="16.5"/>
    <x v="0"/>
    <x v="2"/>
    <s v="Capocollo, Tomatoes, Goat Cheese, Artichokes, Peperoncini verdi, Garlic"/>
    <x v="12"/>
  </r>
  <r>
    <n v="239"/>
    <n v="102"/>
    <n v="0.5"/>
    <s v="bbq_ckn_s"/>
    <n v="1"/>
    <x v="1"/>
    <x v="1"/>
    <x v="101"/>
    <n v="12.75"/>
    <n v="12.75"/>
    <x v="2"/>
    <x v="3"/>
    <s v="Barbecued Chicken, Red Peppers, Green Peppers, Tomatoes, Red Onions, Barbecue Sauce"/>
    <x v="7"/>
  </r>
  <r>
    <n v="240"/>
    <n v="102"/>
    <n v="0.5"/>
    <s v="prsc_argla_s"/>
    <n v="1"/>
    <x v="1"/>
    <x v="1"/>
    <x v="101"/>
    <n v="12.5"/>
    <n v="12.5"/>
    <x v="2"/>
    <x v="2"/>
    <s v="Prosciutto di San Daniele, Arugula, Mozzarella Cheese"/>
    <x v="6"/>
  </r>
  <r>
    <n v="241"/>
    <n v="103"/>
    <n v="1"/>
    <s v="spinach_supr_s"/>
    <n v="1"/>
    <x v="1"/>
    <x v="1"/>
    <x v="102"/>
    <n v="12.5"/>
    <n v="12.5"/>
    <x v="2"/>
    <x v="2"/>
    <s v="Spinach, Red Onions, Pepperoni, Tomatoes, Artichokes, Kalamata Olives, Garlic, Asiago Cheese"/>
    <x v="9"/>
  </r>
  <r>
    <n v="242"/>
    <n v="104"/>
    <n v="0.25"/>
    <s v="bbq_ckn_m"/>
    <n v="1"/>
    <x v="1"/>
    <x v="1"/>
    <x v="103"/>
    <n v="16.75"/>
    <n v="16.75"/>
    <x v="0"/>
    <x v="3"/>
    <s v="Barbecued Chicken, Red Peppers, Green Peppers, Tomatoes, Red Onions, Barbecue Sauce"/>
    <x v="7"/>
  </r>
  <r>
    <n v="243"/>
    <n v="104"/>
    <n v="0.25"/>
    <s v="ckn_alfredo_m"/>
    <n v="1"/>
    <x v="1"/>
    <x v="1"/>
    <x v="103"/>
    <n v="16.75"/>
    <n v="16.75"/>
    <x v="0"/>
    <x v="3"/>
    <s v="Chicken, Red Onions, Red Peppers, Mushrooms, Asiago Cheese, Alfredo Sauce"/>
    <x v="29"/>
  </r>
  <r>
    <n v="244"/>
    <n v="104"/>
    <n v="0.25"/>
    <s v="ital_veggie_m"/>
    <n v="1"/>
    <x v="1"/>
    <x v="1"/>
    <x v="103"/>
    <n v="16.75"/>
    <n v="16.75"/>
    <x v="0"/>
    <x v="1"/>
    <s v="Eggplant, Artichokes, Tomatoes, Zucchini, Red Peppers, Garlic, Pesto Sauce"/>
    <x v="24"/>
  </r>
  <r>
    <n v="245"/>
    <n v="104"/>
    <n v="0.25"/>
    <s v="veggie_veg_l"/>
    <n v="1"/>
    <x v="1"/>
    <x v="1"/>
    <x v="103"/>
    <n v="20.25"/>
    <n v="20.25"/>
    <x v="1"/>
    <x v="1"/>
    <s v="Mushrooms, Tomatoes, Red Peppers, Green Peppers, Red Onions, Zucchini, Spinach, Garlic"/>
    <x v="14"/>
  </r>
  <r>
    <n v="246"/>
    <n v="105"/>
    <n v="0.33333333333333331"/>
    <s v="hawaiian_s"/>
    <n v="2"/>
    <x v="1"/>
    <x v="1"/>
    <x v="104"/>
    <n v="10.5"/>
    <n v="21"/>
    <x v="2"/>
    <x v="0"/>
    <s v="Sliced Ham, Pineapple, Mozzarella Cheese"/>
    <x v="0"/>
  </r>
  <r>
    <n v="247"/>
    <n v="105"/>
    <n v="0.33333333333333331"/>
    <s v="pepperoni_l"/>
    <n v="1"/>
    <x v="1"/>
    <x v="1"/>
    <x v="104"/>
    <n v="15.25"/>
    <n v="15.25"/>
    <x v="1"/>
    <x v="0"/>
    <s v="Mozzarella Cheese, Pepperoni"/>
    <x v="17"/>
  </r>
  <r>
    <n v="248"/>
    <n v="105"/>
    <n v="0.33333333333333331"/>
    <s v="prsc_argla_m"/>
    <n v="1"/>
    <x v="1"/>
    <x v="1"/>
    <x v="104"/>
    <n v="16.5"/>
    <n v="16.5"/>
    <x v="0"/>
    <x v="2"/>
    <s v="Prosciutto di San Daniele, Arugula, Mozzarella Cheese"/>
    <x v="6"/>
  </r>
  <r>
    <n v="249"/>
    <n v="106"/>
    <n v="0.5"/>
    <s v="mexicana_l"/>
    <n v="1"/>
    <x v="1"/>
    <x v="1"/>
    <x v="105"/>
    <n v="20.25"/>
    <n v="20.25"/>
    <x v="1"/>
    <x v="1"/>
    <s v="Tomatoes, Red Peppers, Jalapeno Peppers, Red Onions, Cilantro, Corn, Chipotle Sauce, Garlic"/>
    <x v="4"/>
  </r>
  <r>
    <n v="250"/>
    <n v="106"/>
    <n v="0.5"/>
    <s v="spicy_ital_l"/>
    <n v="1"/>
    <x v="1"/>
    <x v="1"/>
    <x v="105"/>
    <n v="20.75"/>
    <n v="20.75"/>
    <x v="1"/>
    <x v="2"/>
    <s v="Capocollo, Tomatoes, Goat Cheese, Artichokes, Peperoncini verdi, Garlic"/>
    <x v="12"/>
  </r>
  <r>
    <n v="251"/>
    <n v="107"/>
    <n v="0.25"/>
    <s v="cali_ckn_l"/>
    <n v="1"/>
    <x v="1"/>
    <x v="1"/>
    <x v="106"/>
    <n v="20.75"/>
    <n v="20.75"/>
    <x v="1"/>
    <x v="3"/>
    <s v="Chicken, Artichoke, Spinach, Garlic, Jalapeno Peppers, Fontina Cheese, Gouda Cheese"/>
    <x v="16"/>
  </r>
  <r>
    <n v="252"/>
    <n v="107"/>
    <n v="0.25"/>
    <s v="ital_supr_m"/>
    <n v="1"/>
    <x v="1"/>
    <x v="1"/>
    <x v="106"/>
    <n v="16.5"/>
    <n v="16.5"/>
    <x v="0"/>
    <x v="2"/>
    <s v="Calabrese Salami, Capocollo, Tomatoes, Red Onions, Green Olives, Garlic"/>
    <x v="3"/>
  </r>
  <r>
    <n v="253"/>
    <n v="107"/>
    <n v="0.25"/>
    <s v="spicy_ital_l"/>
    <n v="1"/>
    <x v="1"/>
    <x v="1"/>
    <x v="106"/>
    <n v="20.75"/>
    <n v="20.75"/>
    <x v="1"/>
    <x v="2"/>
    <s v="Capocollo, Tomatoes, Goat Cheese, Artichokes, Peperoncini verdi, Garlic"/>
    <x v="12"/>
  </r>
  <r>
    <n v="254"/>
    <n v="107"/>
    <n v="0.25"/>
    <s v="veggie_veg_l"/>
    <n v="1"/>
    <x v="1"/>
    <x v="1"/>
    <x v="106"/>
    <n v="20.25"/>
    <n v="20.25"/>
    <x v="1"/>
    <x v="1"/>
    <s v="Mushrooms, Tomatoes, Red Peppers, Green Peppers, Red Onions, Zucchini, Spinach, Garlic"/>
    <x v="14"/>
  </r>
  <r>
    <n v="255"/>
    <n v="108"/>
    <n v="0.33333333333333331"/>
    <s v="classic_dlx_l"/>
    <n v="1"/>
    <x v="1"/>
    <x v="1"/>
    <x v="107"/>
    <n v="20.5"/>
    <n v="20.5"/>
    <x v="1"/>
    <x v="0"/>
    <s v="Pepperoni, Mushrooms, Red Onions, Red Peppers, Bacon"/>
    <x v="1"/>
  </r>
  <r>
    <n v="256"/>
    <n v="108"/>
    <n v="0.33333333333333331"/>
    <s v="hawaiian_l"/>
    <n v="1"/>
    <x v="1"/>
    <x v="1"/>
    <x v="107"/>
    <n v="16.5"/>
    <n v="16.5"/>
    <x v="1"/>
    <x v="0"/>
    <s v="Sliced Ham, Pineapple, Mozzarella Cheese"/>
    <x v="0"/>
  </r>
  <r>
    <n v="257"/>
    <n v="108"/>
    <n v="0.33333333333333331"/>
    <s v="spinach_supr_l"/>
    <n v="1"/>
    <x v="1"/>
    <x v="1"/>
    <x v="107"/>
    <n v="20.75"/>
    <n v="20.75"/>
    <x v="1"/>
    <x v="2"/>
    <s v="Spinach, Red Onions, Pepperoni, Tomatoes, Artichokes, Kalamata Olives, Garlic, Asiago Cheese"/>
    <x v="9"/>
  </r>
  <r>
    <n v="258"/>
    <n v="109"/>
    <n v="0.25"/>
    <s v="ital_cpcllo_l"/>
    <n v="1"/>
    <x v="1"/>
    <x v="1"/>
    <x v="108"/>
    <n v="20.5"/>
    <n v="20.5"/>
    <x v="1"/>
    <x v="0"/>
    <s v="Capocollo, Red Peppers, Tomatoes, Goat Cheese, Garlic, Oregano"/>
    <x v="11"/>
  </r>
  <r>
    <n v="259"/>
    <n v="109"/>
    <n v="0.25"/>
    <s v="ital_supr_l"/>
    <n v="1"/>
    <x v="1"/>
    <x v="1"/>
    <x v="108"/>
    <n v="20.75"/>
    <n v="20.75"/>
    <x v="1"/>
    <x v="2"/>
    <s v="Calabrese Salami, Capocollo, Tomatoes, Red Onions, Green Olives, Garlic"/>
    <x v="3"/>
  </r>
  <r>
    <n v="260"/>
    <n v="109"/>
    <n v="0.25"/>
    <s v="pepperoni_m"/>
    <n v="1"/>
    <x v="1"/>
    <x v="1"/>
    <x v="108"/>
    <n v="12.5"/>
    <n v="12.5"/>
    <x v="0"/>
    <x v="0"/>
    <s v="Mozzarella Cheese, Pepperoni"/>
    <x v="17"/>
  </r>
  <r>
    <n v="261"/>
    <n v="109"/>
    <n v="0.25"/>
    <s v="prsc_argla_l"/>
    <n v="1"/>
    <x v="1"/>
    <x v="1"/>
    <x v="108"/>
    <n v="20.75"/>
    <n v="20.75"/>
    <x v="1"/>
    <x v="2"/>
    <s v="Prosciutto di San Daniele, Arugula, Mozzarella Cheese"/>
    <x v="6"/>
  </r>
  <r>
    <n v="262"/>
    <n v="110"/>
    <n v="0.25"/>
    <s v="big_meat_s"/>
    <n v="1"/>
    <x v="1"/>
    <x v="1"/>
    <x v="109"/>
    <n v="12"/>
    <n v="12"/>
    <x v="2"/>
    <x v="0"/>
    <s v="Bacon, Pepperoni, Italian Sausage, Chorizo Sausage"/>
    <x v="19"/>
  </r>
  <r>
    <n v="263"/>
    <n v="110"/>
    <n v="0.25"/>
    <s v="napolitana_l"/>
    <n v="1"/>
    <x v="1"/>
    <x v="1"/>
    <x v="109"/>
    <n v="20.5"/>
    <n v="20.5"/>
    <x v="1"/>
    <x v="0"/>
    <s v="Tomatoes, Anchovies, Green Olives, Red Onions, Garlic"/>
    <x v="22"/>
  </r>
  <r>
    <n v="264"/>
    <n v="110"/>
    <n v="0.25"/>
    <s v="soppressata_l"/>
    <n v="1"/>
    <x v="1"/>
    <x v="1"/>
    <x v="109"/>
    <n v="20.75"/>
    <n v="20.75"/>
    <x v="1"/>
    <x v="2"/>
    <s v="Soppressata Salami, Fontina Cheese, Mozzarella Cheese, Mushrooms, Garlic"/>
    <x v="20"/>
  </r>
  <r>
    <n v="265"/>
    <n v="110"/>
    <n v="0.25"/>
    <s v="spicy_ital_s"/>
    <n v="1"/>
    <x v="1"/>
    <x v="1"/>
    <x v="109"/>
    <n v="12.5"/>
    <n v="12.5"/>
    <x v="2"/>
    <x v="2"/>
    <s v="Capocollo, Tomatoes, Goat Cheese, Artichokes, Peperoncini verdi, Garlic"/>
    <x v="12"/>
  </r>
  <r>
    <n v="266"/>
    <n v="111"/>
    <n v="0.25"/>
    <s v="cali_ckn_m"/>
    <n v="1"/>
    <x v="1"/>
    <x v="1"/>
    <x v="110"/>
    <n v="16.75"/>
    <n v="16.75"/>
    <x v="0"/>
    <x v="3"/>
    <s v="Chicken, Artichoke, Spinach, Garlic, Jalapeno Peppers, Fontina Cheese, Gouda Cheese"/>
    <x v="16"/>
  </r>
  <r>
    <n v="267"/>
    <n v="111"/>
    <n v="0.25"/>
    <s v="five_cheese_l"/>
    <n v="1"/>
    <x v="1"/>
    <x v="1"/>
    <x v="110"/>
    <n v="18.5"/>
    <n v="18.5"/>
    <x v="1"/>
    <x v="1"/>
    <s v="Mozzarella Cheese, Provolone Cheese, Smoked Gouda Cheese, Romano Cheese, Blue Cheese, Garlic"/>
    <x v="2"/>
  </r>
  <r>
    <n v="268"/>
    <n v="111"/>
    <n v="0.25"/>
    <s v="pepperoni_m"/>
    <n v="1"/>
    <x v="1"/>
    <x v="1"/>
    <x v="110"/>
    <n v="12.5"/>
    <n v="12.5"/>
    <x v="0"/>
    <x v="0"/>
    <s v="Mozzarella Cheese, Pepperoni"/>
    <x v="17"/>
  </r>
  <r>
    <n v="269"/>
    <n v="111"/>
    <n v="0.25"/>
    <s v="spin_pesto_l"/>
    <n v="1"/>
    <x v="1"/>
    <x v="1"/>
    <x v="110"/>
    <n v="20.75"/>
    <n v="20.75"/>
    <x v="1"/>
    <x v="1"/>
    <s v="Spinach, Artichokes, Tomatoes, Sun-dried Tomatoes, Garlic, Pesto Sauce"/>
    <x v="13"/>
  </r>
  <r>
    <n v="270"/>
    <n v="112"/>
    <n v="1"/>
    <s v="pepperoni_s"/>
    <n v="1"/>
    <x v="1"/>
    <x v="1"/>
    <x v="111"/>
    <n v="9.75"/>
    <n v="9.75"/>
    <x v="2"/>
    <x v="0"/>
    <s v="Mozzarella Cheese, Pepperoni"/>
    <x v="17"/>
  </r>
  <r>
    <n v="271"/>
    <n v="113"/>
    <n v="0.33333333333333331"/>
    <s v="cali_ckn_l"/>
    <n v="1"/>
    <x v="1"/>
    <x v="1"/>
    <x v="112"/>
    <n v="20.75"/>
    <n v="20.75"/>
    <x v="1"/>
    <x v="3"/>
    <s v="Chicken, Artichoke, Spinach, Garlic, Jalapeno Peppers, Fontina Cheese, Gouda Cheese"/>
    <x v="16"/>
  </r>
  <r>
    <n v="272"/>
    <n v="113"/>
    <n v="0.33333333333333331"/>
    <s v="mexicana_l"/>
    <n v="1"/>
    <x v="1"/>
    <x v="1"/>
    <x v="112"/>
    <n v="20.25"/>
    <n v="20.25"/>
    <x v="1"/>
    <x v="1"/>
    <s v="Tomatoes, Red Peppers, Jalapeno Peppers, Red Onions, Cilantro, Corn, Chipotle Sauce, Garlic"/>
    <x v="4"/>
  </r>
  <r>
    <n v="273"/>
    <n v="113"/>
    <n v="0.33333333333333331"/>
    <s v="southw_ckn_m"/>
    <n v="1"/>
    <x v="1"/>
    <x v="1"/>
    <x v="112"/>
    <n v="16.75"/>
    <n v="16.75"/>
    <x v="0"/>
    <x v="3"/>
    <s v="Chicken, Tomatoes, Red Peppers, Red Onions, Jalapeno Peppers, Corn, Cilantro, Chipotle Sauce"/>
    <x v="15"/>
  </r>
  <r>
    <n v="274"/>
    <n v="114"/>
    <n v="0.5"/>
    <s v="pepperoni_l"/>
    <n v="1"/>
    <x v="1"/>
    <x v="1"/>
    <x v="113"/>
    <n v="15.25"/>
    <n v="15.25"/>
    <x v="1"/>
    <x v="0"/>
    <s v="Mozzarella Cheese, Pepperoni"/>
    <x v="17"/>
  </r>
  <r>
    <n v="275"/>
    <n v="114"/>
    <n v="0.5"/>
    <s v="sicilian_s"/>
    <n v="1"/>
    <x v="1"/>
    <x v="1"/>
    <x v="113"/>
    <n v="12.25"/>
    <n v="12.25"/>
    <x v="2"/>
    <x v="2"/>
    <s v="Coarse Sicilian Salami, Tomatoes, Green Olives, Luganega Sausage, Onions, Garlic"/>
    <x v="28"/>
  </r>
  <r>
    <n v="276"/>
    <n v="115"/>
    <n v="0.33333333333333331"/>
    <s v="big_meat_s"/>
    <n v="1"/>
    <x v="1"/>
    <x v="1"/>
    <x v="114"/>
    <n v="12"/>
    <n v="12"/>
    <x v="2"/>
    <x v="0"/>
    <s v="Bacon, Pepperoni, Italian Sausage, Chorizo Sausage"/>
    <x v="19"/>
  </r>
  <r>
    <n v="277"/>
    <n v="115"/>
    <n v="0.33333333333333331"/>
    <s v="napolitana_l"/>
    <n v="1"/>
    <x v="1"/>
    <x v="1"/>
    <x v="114"/>
    <n v="20.5"/>
    <n v="20.5"/>
    <x v="1"/>
    <x v="0"/>
    <s v="Tomatoes, Anchovies, Green Olives, Red Onions, Garlic"/>
    <x v="22"/>
  </r>
  <r>
    <n v="278"/>
    <n v="115"/>
    <n v="0.33333333333333331"/>
    <s v="thai_ckn_m"/>
    <n v="1"/>
    <x v="1"/>
    <x v="1"/>
    <x v="114"/>
    <n v="16.75"/>
    <n v="16.75"/>
    <x v="0"/>
    <x v="3"/>
    <s v="Chicken, Pineapple, Tomatoes, Red Peppers, Thai Sweet Chilli Sauce"/>
    <x v="5"/>
  </r>
  <r>
    <n v="279"/>
    <n v="116"/>
    <n v="1"/>
    <s v="five_cheese_l"/>
    <n v="1"/>
    <x v="1"/>
    <x v="1"/>
    <x v="115"/>
    <n v="18.5"/>
    <n v="18.5"/>
    <x v="1"/>
    <x v="1"/>
    <s v="Mozzarella Cheese, Provolone Cheese, Smoked Gouda Cheese, Romano Cheese, Blue Cheese, Garlic"/>
    <x v="2"/>
  </r>
  <r>
    <n v="280"/>
    <n v="117"/>
    <n v="0.5"/>
    <s v="peppr_salami_m"/>
    <n v="1"/>
    <x v="1"/>
    <x v="1"/>
    <x v="116"/>
    <n v="16.5"/>
    <n v="16.5"/>
    <x v="0"/>
    <x v="2"/>
    <s v="Genoa Salami, Capocollo, Pepperoni, Tomatoes, Asiago Cheese, Garlic"/>
    <x v="26"/>
  </r>
  <r>
    <n v="281"/>
    <n v="117"/>
    <n v="0.5"/>
    <s v="sicilian_l"/>
    <n v="1"/>
    <x v="1"/>
    <x v="1"/>
    <x v="116"/>
    <n v="20.25"/>
    <n v="20.25"/>
    <x v="1"/>
    <x v="2"/>
    <s v="Coarse Sicilian Salami, Tomatoes, Green Olives, Luganega Sausage, Onions, Garlic"/>
    <x v="28"/>
  </r>
  <r>
    <n v="282"/>
    <n v="118"/>
    <n v="0.5"/>
    <s v="prsc_argla_l"/>
    <n v="1"/>
    <x v="1"/>
    <x v="1"/>
    <x v="117"/>
    <n v="20.75"/>
    <n v="20.75"/>
    <x v="1"/>
    <x v="2"/>
    <s v="Prosciutto di San Daniele, Arugula, Mozzarella Cheese"/>
    <x v="6"/>
  </r>
  <r>
    <n v="283"/>
    <n v="118"/>
    <n v="0.5"/>
    <s v="spinach_fet_s"/>
    <n v="1"/>
    <x v="1"/>
    <x v="1"/>
    <x v="117"/>
    <n v="12"/>
    <n v="12"/>
    <x v="2"/>
    <x v="1"/>
    <s v="Spinach, Mushrooms, Red Onions, Feta Cheese, Garlic"/>
    <x v="27"/>
  </r>
  <r>
    <n v="284"/>
    <n v="119"/>
    <n v="1"/>
    <s v="four_cheese_m"/>
    <n v="1"/>
    <x v="1"/>
    <x v="1"/>
    <x v="118"/>
    <n v="14.75"/>
    <n v="14.75"/>
    <x v="0"/>
    <x v="1"/>
    <s v="Ricotta Cheese, Gorgonzola Piccante Cheese, Mozzarella Cheese, Parmigiano Reggiano Cheese, Garlic"/>
    <x v="21"/>
  </r>
  <r>
    <n v="285"/>
    <n v="120"/>
    <n v="0.33333333333333331"/>
    <s v="classic_dlx_s"/>
    <n v="1"/>
    <x v="1"/>
    <x v="1"/>
    <x v="119"/>
    <n v="12"/>
    <n v="12"/>
    <x v="2"/>
    <x v="0"/>
    <s v="Pepperoni, Mushrooms, Red Onions, Red Peppers, Bacon"/>
    <x v="1"/>
  </r>
  <r>
    <n v="286"/>
    <n v="120"/>
    <n v="0.33333333333333331"/>
    <s v="hawaiian_s"/>
    <n v="1"/>
    <x v="1"/>
    <x v="1"/>
    <x v="119"/>
    <n v="10.5"/>
    <n v="10.5"/>
    <x v="2"/>
    <x v="0"/>
    <s v="Sliced Ham, Pineapple, Mozzarella Cheese"/>
    <x v="0"/>
  </r>
  <r>
    <n v="287"/>
    <n v="120"/>
    <n v="0.33333333333333331"/>
    <s v="spinach_fet_l"/>
    <n v="1"/>
    <x v="1"/>
    <x v="1"/>
    <x v="119"/>
    <n v="20.25"/>
    <n v="20.25"/>
    <x v="1"/>
    <x v="1"/>
    <s v="Spinach, Mushrooms, Red Onions, Feta Cheese, Garlic"/>
    <x v="27"/>
  </r>
  <r>
    <n v="288"/>
    <n v="121"/>
    <n v="0.25"/>
    <s v="bbq_ckn_m"/>
    <n v="1"/>
    <x v="1"/>
    <x v="1"/>
    <x v="120"/>
    <n v="16.75"/>
    <n v="16.75"/>
    <x v="0"/>
    <x v="3"/>
    <s v="Barbecued Chicken, Red Peppers, Green Peppers, Tomatoes, Red Onions, Barbecue Sauce"/>
    <x v="7"/>
  </r>
  <r>
    <n v="289"/>
    <n v="121"/>
    <n v="0.25"/>
    <s v="four_cheese_l"/>
    <n v="1"/>
    <x v="1"/>
    <x v="1"/>
    <x v="120"/>
    <n v="17.95"/>
    <n v="17.95"/>
    <x v="1"/>
    <x v="1"/>
    <s v="Ricotta Cheese, Gorgonzola Piccante Cheese, Mozzarella Cheese, Parmigiano Reggiano Cheese, Garlic"/>
    <x v="21"/>
  </r>
  <r>
    <n v="290"/>
    <n v="121"/>
    <n v="0.25"/>
    <s v="sicilian_l"/>
    <n v="1"/>
    <x v="1"/>
    <x v="1"/>
    <x v="120"/>
    <n v="20.25"/>
    <n v="20.25"/>
    <x v="1"/>
    <x v="2"/>
    <s v="Coarse Sicilian Salami, Tomatoes, Green Olives, Luganega Sausage, Onions, Garlic"/>
    <x v="28"/>
  </r>
  <r>
    <n v="291"/>
    <n v="121"/>
    <n v="0.25"/>
    <s v="southw_ckn_l"/>
    <n v="1"/>
    <x v="1"/>
    <x v="1"/>
    <x v="120"/>
    <n v="20.75"/>
    <n v="20.75"/>
    <x v="1"/>
    <x v="3"/>
    <s v="Chicken, Tomatoes, Red Peppers, Red Onions, Jalapeno Peppers, Corn, Cilantro, Chipotle Sauce"/>
    <x v="15"/>
  </r>
  <r>
    <n v="292"/>
    <n v="122"/>
    <n v="1"/>
    <s v="ital_supr_m"/>
    <n v="1"/>
    <x v="1"/>
    <x v="1"/>
    <x v="121"/>
    <n v="16.5"/>
    <n v="16.5"/>
    <x v="0"/>
    <x v="2"/>
    <s v="Calabrese Salami, Capocollo, Tomatoes, Red Onions, Green Olives, Garlic"/>
    <x v="3"/>
  </r>
  <r>
    <n v="293"/>
    <n v="123"/>
    <n v="1"/>
    <s v="ital_cpcllo_s"/>
    <n v="1"/>
    <x v="1"/>
    <x v="1"/>
    <x v="122"/>
    <n v="12"/>
    <n v="12"/>
    <x v="2"/>
    <x v="0"/>
    <s v="Capocollo, Red Peppers, Tomatoes, Goat Cheese, Garlic, Oregano"/>
    <x v="11"/>
  </r>
  <r>
    <n v="294"/>
    <n v="124"/>
    <n v="0.25"/>
    <s v="bbq_ckn_s"/>
    <n v="1"/>
    <x v="1"/>
    <x v="1"/>
    <x v="123"/>
    <n v="12.75"/>
    <n v="12.75"/>
    <x v="2"/>
    <x v="3"/>
    <s v="Barbecued Chicken, Red Peppers, Green Peppers, Tomatoes, Red Onions, Barbecue Sauce"/>
    <x v="7"/>
  </r>
  <r>
    <n v="295"/>
    <n v="124"/>
    <n v="0.25"/>
    <s v="sicilian_l"/>
    <n v="1"/>
    <x v="1"/>
    <x v="1"/>
    <x v="123"/>
    <n v="20.25"/>
    <n v="20.25"/>
    <x v="1"/>
    <x v="2"/>
    <s v="Coarse Sicilian Salami, Tomatoes, Green Olives, Luganega Sausage, Onions, Garlic"/>
    <x v="28"/>
  </r>
  <r>
    <n v="296"/>
    <n v="124"/>
    <n v="0.25"/>
    <s v="spicy_ital_l"/>
    <n v="1"/>
    <x v="1"/>
    <x v="1"/>
    <x v="123"/>
    <n v="20.75"/>
    <n v="20.75"/>
    <x v="1"/>
    <x v="2"/>
    <s v="Capocollo, Tomatoes, Goat Cheese, Artichokes, Peperoncini verdi, Garlic"/>
    <x v="12"/>
  </r>
  <r>
    <n v="297"/>
    <n v="124"/>
    <n v="0.25"/>
    <s v="the_greek_s"/>
    <n v="1"/>
    <x v="1"/>
    <x v="1"/>
    <x v="123"/>
    <n v="12"/>
    <n v="12"/>
    <x v="2"/>
    <x v="0"/>
    <s v="Kalamata Olives, Feta Cheese, Tomatoes, Garlic, Beef Chuck Roast, Red Onions"/>
    <x v="8"/>
  </r>
  <r>
    <n v="298"/>
    <n v="125"/>
    <n v="1"/>
    <s v="the_greek_xl"/>
    <n v="1"/>
    <x v="1"/>
    <x v="1"/>
    <x v="124"/>
    <n v="25.5"/>
    <n v="25.5"/>
    <x v="3"/>
    <x v="0"/>
    <s v="Kalamata Olives, Feta Cheese, Tomatoes, Garlic, Beef Chuck Roast, Red Onions"/>
    <x v="8"/>
  </r>
  <r>
    <n v="299"/>
    <n v="126"/>
    <n v="1"/>
    <s v="veggie_veg_l"/>
    <n v="1"/>
    <x v="1"/>
    <x v="1"/>
    <x v="125"/>
    <n v="20.25"/>
    <n v="20.25"/>
    <x v="1"/>
    <x v="1"/>
    <s v="Mushrooms, Tomatoes, Red Peppers, Green Peppers, Red Onions, Zucchini, Spinach, Garlic"/>
    <x v="14"/>
  </r>
  <r>
    <n v="300"/>
    <n v="127"/>
    <n v="1"/>
    <s v="pepperoni_m"/>
    <n v="1"/>
    <x v="1"/>
    <x v="1"/>
    <x v="126"/>
    <n v="12.5"/>
    <n v="12.5"/>
    <x v="0"/>
    <x v="0"/>
    <s v="Mozzarella Cheese, Pepperoni"/>
    <x v="17"/>
  </r>
  <r>
    <n v="301"/>
    <n v="128"/>
    <n v="1"/>
    <s v="spicy_ital_s"/>
    <n v="1"/>
    <x v="1"/>
    <x v="1"/>
    <x v="127"/>
    <n v="12.5"/>
    <n v="12.5"/>
    <x v="2"/>
    <x v="2"/>
    <s v="Capocollo, Tomatoes, Goat Cheese, Artichokes, Peperoncini verdi, Garlic"/>
    <x v="12"/>
  </r>
  <r>
    <n v="302"/>
    <n v="129"/>
    <n v="0.5"/>
    <s v="big_meat_s"/>
    <n v="1"/>
    <x v="1"/>
    <x v="1"/>
    <x v="128"/>
    <n v="12"/>
    <n v="12"/>
    <x v="2"/>
    <x v="0"/>
    <s v="Bacon, Pepperoni, Italian Sausage, Chorizo Sausage"/>
    <x v="19"/>
  </r>
  <r>
    <n v="303"/>
    <n v="129"/>
    <n v="0.5"/>
    <s v="the_greek_m"/>
    <n v="1"/>
    <x v="1"/>
    <x v="1"/>
    <x v="128"/>
    <n v="16"/>
    <n v="16"/>
    <x v="0"/>
    <x v="0"/>
    <s v="Kalamata Olives, Feta Cheese, Tomatoes, Garlic, Beef Chuck Roast, Red Onions"/>
    <x v="8"/>
  </r>
  <r>
    <n v="304"/>
    <n v="130"/>
    <n v="0.25"/>
    <s v="hawaiian_s"/>
    <n v="1"/>
    <x v="1"/>
    <x v="1"/>
    <x v="129"/>
    <n v="10.5"/>
    <n v="10.5"/>
    <x v="2"/>
    <x v="0"/>
    <s v="Sliced Ham, Pineapple, Mozzarella Cheese"/>
    <x v="0"/>
  </r>
  <r>
    <n v="305"/>
    <n v="130"/>
    <n v="0.25"/>
    <s v="ital_cpcllo_l"/>
    <n v="1"/>
    <x v="1"/>
    <x v="1"/>
    <x v="129"/>
    <n v="20.5"/>
    <n v="20.5"/>
    <x v="1"/>
    <x v="0"/>
    <s v="Capocollo, Red Peppers, Tomatoes, Goat Cheese, Garlic, Oregano"/>
    <x v="11"/>
  </r>
  <r>
    <n v="306"/>
    <n v="130"/>
    <n v="0.25"/>
    <s v="mexicana_m"/>
    <n v="1"/>
    <x v="1"/>
    <x v="1"/>
    <x v="129"/>
    <n v="16"/>
    <n v="16"/>
    <x v="0"/>
    <x v="1"/>
    <s v="Tomatoes, Red Peppers, Jalapeno Peppers, Red Onions, Cilantro, Corn, Chipotle Sauce, Garlic"/>
    <x v="4"/>
  </r>
  <r>
    <n v="307"/>
    <n v="130"/>
    <n v="0.25"/>
    <s v="southw_ckn_s"/>
    <n v="1"/>
    <x v="1"/>
    <x v="1"/>
    <x v="129"/>
    <n v="12.75"/>
    <n v="12.75"/>
    <x v="2"/>
    <x v="3"/>
    <s v="Chicken, Tomatoes, Red Peppers, Red Onions, Jalapeno Peppers, Corn, Cilantro, Chipotle Sauce"/>
    <x v="15"/>
  </r>
  <r>
    <n v="308"/>
    <n v="131"/>
    <n v="0.25"/>
    <s v="ckn_pesto_l"/>
    <n v="1"/>
    <x v="1"/>
    <x v="1"/>
    <x v="130"/>
    <n v="20.75"/>
    <n v="20.75"/>
    <x v="1"/>
    <x v="3"/>
    <s v="Chicken, Tomatoes, Red Peppers, Spinach, Garlic, Pesto Sauce"/>
    <x v="18"/>
  </r>
  <r>
    <n v="309"/>
    <n v="131"/>
    <n v="0.25"/>
    <s v="five_cheese_l"/>
    <n v="1"/>
    <x v="1"/>
    <x v="1"/>
    <x v="130"/>
    <n v="18.5"/>
    <n v="18.5"/>
    <x v="1"/>
    <x v="1"/>
    <s v="Mozzarella Cheese, Provolone Cheese, Smoked Gouda Cheese, Romano Cheese, Blue Cheese, Garlic"/>
    <x v="2"/>
  </r>
  <r>
    <n v="310"/>
    <n v="131"/>
    <n v="0.25"/>
    <s v="green_garden_s"/>
    <n v="1"/>
    <x v="1"/>
    <x v="1"/>
    <x v="130"/>
    <n v="12"/>
    <n v="12"/>
    <x v="2"/>
    <x v="1"/>
    <s v="Spinach, Mushrooms, Tomatoes, Green Olives, Feta Cheese"/>
    <x v="10"/>
  </r>
  <r>
    <n v="311"/>
    <n v="131"/>
    <n v="0.25"/>
    <s v="spinach_supr_s"/>
    <n v="1"/>
    <x v="1"/>
    <x v="1"/>
    <x v="130"/>
    <n v="12.5"/>
    <n v="12.5"/>
    <x v="2"/>
    <x v="2"/>
    <s v="Spinach, Red Onions, Pepperoni, Tomatoes, Artichokes, Kalamata Olives, Garlic, Asiago Cheese"/>
    <x v="9"/>
  </r>
  <r>
    <n v="312"/>
    <n v="132"/>
    <n v="1"/>
    <s v="pepperoni_s"/>
    <n v="1"/>
    <x v="1"/>
    <x v="1"/>
    <x v="131"/>
    <n v="9.75"/>
    <n v="9.75"/>
    <x v="2"/>
    <x v="0"/>
    <s v="Mozzarella Cheese, Pepperoni"/>
    <x v="17"/>
  </r>
  <r>
    <n v="313"/>
    <n v="133"/>
    <n v="0.33333333333333331"/>
    <s v="bbq_ckn_l"/>
    <n v="1"/>
    <x v="1"/>
    <x v="1"/>
    <x v="132"/>
    <n v="20.75"/>
    <n v="20.75"/>
    <x v="1"/>
    <x v="3"/>
    <s v="Barbecued Chicken, Red Peppers, Green Peppers, Tomatoes, Red Onions, Barbecue Sauce"/>
    <x v="7"/>
  </r>
  <r>
    <n v="314"/>
    <n v="133"/>
    <n v="0.33333333333333331"/>
    <s v="hawaiian_l"/>
    <n v="1"/>
    <x v="1"/>
    <x v="1"/>
    <x v="132"/>
    <n v="16.5"/>
    <n v="16.5"/>
    <x v="1"/>
    <x v="0"/>
    <s v="Sliced Ham, Pineapple, Mozzarella Cheese"/>
    <x v="0"/>
  </r>
  <r>
    <n v="315"/>
    <n v="133"/>
    <n v="0.33333333333333331"/>
    <s v="the_greek_s"/>
    <n v="1"/>
    <x v="1"/>
    <x v="1"/>
    <x v="132"/>
    <n v="12"/>
    <n v="12"/>
    <x v="2"/>
    <x v="0"/>
    <s v="Kalamata Olives, Feta Cheese, Tomatoes, Garlic, Beef Chuck Roast, Red Onions"/>
    <x v="8"/>
  </r>
  <r>
    <n v="316"/>
    <n v="134"/>
    <n v="0.33333333333333331"/>
    <s v="big_meat_s"/>
    <n v="1"/>
    <x v="1"/>
    <x v="1"/>
    <x v="133"/>
    <n v="12"/>
    <n v="12"/>
    <x v="2"/>
    <x v="0"/>
    <s v="Bacon, Pepperoni, Italian Sausage, Chorizo Sausage"/>
    <x v="19"/>
  </r>
  <r>
    <n v="317"/>
    <n v="134"/>
    <n v="0.33333333333333331"/>
    <s v="southw_ckn_l"/>
    <n v="1"/>
    <x v="1"/>
    <x v="1"/>
    <x v="133"/>
    <n v="20.75"/>
    <n v="20.75"/>
    <x v="1"/>
    <x v="3"/>
    <s v="Chicken, Tomatoes, Red Peppers, Red Onions, Jalapeno Peppers, Corn, Cilantro, Chipotle Sauce"/>
    <x v="15"/>
  </r>
  <r>
    <n v="318"/>
    <n v="134"/>
    <n v="0.33333333333333331"/>
    <s v="spinach_supr_s"/>
    <n v="1"/>
    <x v="1"/>
    <x v="1"/>
    <x v="133"/>
    <n v="12.5"/>
    <n v="12.5"/>
    <x v="2"/>
    <x v="2"/>
    <s v="Spinach, Red Onions, Pepperoni, Tomatoes, Artichokes, Kalamata Olives, Garlic, Asiago Cheese"/>
    <x v="9"/>
  </r>
  <r>
    <n v="319"/>
    <n v="135"/>
    <n v="1"/>
    <s v="veggie_veg_l"/>
    <n v="1"/>
    <x v="1"/>
    <x v="1"/>
    <x v="134"/>
    <n v="20.25"/>
    <n v="20.25"/>
    <x v="1"/>
    <x v="1"/>
    <s v="Mushrooms, Tomatoes, Red Peppers, Green Peppers, Red Onions, Zucchini, Spinach, Garlic"/>
    <x v="14"/>
  </r>
  <r>
    <n v="320"/>
    <n v="136"/>
    <n v="0.5"/>
    <s v="five_cheese_l"/>
    <n v="1"/>
    <x v="1"/>
    <x v="1"/>
    <x v="135"/>
    <n v="18.5"/>
    <n v="18.5"/>
    <x v="1"/>
    <x v="1"/>
    <s v="Mozzarella Cheese, Provolone Cheese, Smoked Gouda Cheese, Romano Cheese, Blue Cheese, Garlic"/>
    <x v="2"/>
  </r>
  <r>
    <n v="321"/>
    <n v="136"/>
    <n v="0.5"/>
    <s v="peppr_salami_s"/>
    <n v="1"/>
    <x v="1"/>
    <x v="1"/>
    <x v="135"/>
    <n v="12.5"/>
    <n v="12.5"/>
    <x v="2"/>
    <x v="2"/>
    <s v="Genoa Salami, Capocollo, Pepperoni, Tomatoes, Asiago Cheese, Garlic"/>
    <x v="26"/>
  </r>
  <r>
    <n v="322"/>
    <n v="137"/>
    <n v="0.33333333333333331"/>
    <s v="mediterraneo_l"/>
    <n v="1"/>
    <x v="2"/>
    <x v="2"/>
    <x v="136"/>
    <n v="20.25"/>
    <n v="20.25"/>
    <x v="1"/>
    <x v="1"/>
    <s v="Spinach, Artichokes, Kalamata Olives, Sun-dried Tomatoes, Feta Cheese, Plum Tomatoes, Red Onions"/>
    <x v="25"/>
  </r>
  <r>
    <n v="323"/>
    <n v="137"/>
    <n v="0.33333333333333331"/>
    <s v="pepperoni_s"/>
    <n v="1"/>
    <x v="2"/>
    <x v="2"/>
    <x v="136"/>
    <n v="9.75"/>
    <n v="9.75"/>
    <x v="2"/>
    <x v="0"/>
    <s v="Mozzarella Cheese, Pepperoni"/>
    <x v="17"/>
  </r>
  <r>
    <n v="324"/>
    <n v="137"/>
    <n v="0.33333333333333331"/>
    <s v="spicy_ital_m"/>
    <n v="1"/>
    <x v="2"/>
    <x v="2"/>
    <x v="136"/>
    <n v="16.5"/>
    <n v="16.5"/>
    <x v="0"/>
    <x v="2"/>
    <s v="Capocollo, Tomatoes, Goat Cheese, Artichokes, Peperoncini verdi, Garlic"/>
    <x v="12"/>
  </r>
  <r>
    <n v="325"/>
    <n v="138"/>
    <n v="0.25"/>
    <s v="cali_ckn_m"/>
    <n v="1"/>
    <x v="2"/>
    <x v="2"/>
    <x v="137"/>
    <n v="16.75"/>
    <n v="16.75"/>
    <x v="0"/>
    <x v="3"/>
    <s v="Chicken, Artichoke, Spinach, Garlic, Jalapeno Peppers, Fontina Cheese, Gouda Cheese"/>
    <x v="16"/>
  </r>
  <r>
    <n v="326"/>
    <n v="138"/>
    <n v="0.25"/>
    <s v="four_cheese_l"/>
    <n v="1"/>
    <x v="2"/>
    <x v="2"/>
    <x v="137"/>
    <n v="17.95"/>
    <n v="17.95"/>
    <x v="1"/>
    <x v="1"/>
    <s v="Ricotta Cheese, Gorgonzola Piccante Cheese, Mozzarella Cheese, Parmigiano Reggiano Cheese, Garlic"/>
    <x v="21"/>
  </r>
  <r>
    <n v="327"/>
    <n v="138"/>
    <n v="0.25"/>
    <s v="ital_veggie_l"/>
    <n v="1"/>
    <x v="2"/>
    <x v="2"/>
    <x v="137"/>
    <n v="21"/>
    <n v="21"/>
    <x v="1"/>
    <x v="1"/>
    <s v="Eggplant, Artichokes, Tomatoes, Zucchini, Red Peppers, Garlic, Pesto Sauce"/>
    <x v="24"/>
  </r>
  <r>
    <n v="328"/>
    <n v="138"/>
    <n v="0.25"/>
    <s v="sicilian_m"/>
    <n v="1"/>
    <x v="2"/>
    <x v="2"/>
    <x v="137"/>
    <n v="16.25"/>
    <n v="16.25"/>
    <x v="0"/>
    <x v="2"/>
    <s v="Coarse Sicilian Salami, Tomatoes, Green Olives, Luganega Sausage, Onions, Garlic"/>
    <x v="28"/>
  </r>
  <r>
    <n v="329"/>
    <n v="139"/>
    <n v="1"/>
    <s v="five_cheese_l"/>
    <n v="1"/>
    <x v="2"/>
    <x v="2"/>
    <x v="138"/>
    <n v="18.5"/>
    <n v="18.5"/>
    <x v="1"/>
    <x v="1"/>
    <s v="Mozzarella Cheese, Provolone Cheese, Smoked Gouda Cheese, Romano Cheese, Blue Cheese, Garlic"/>
    <x v="2"/>
  </r>
  <r>
    <n v="330"/>
    <n v="140"/>
    <n v="0.5"/>
    <s v="prsc_argla_s"/>
    <n v="1"/>
    <x v="2"/>
    <x v="2"/>
    <x v="139"/>
    <n v="12.5"/>
    <n v="12.5"/>
    <x v="2"/>
    <x v="2"/>
    <s v="Prosciutto di San Daniele, Arugula, Mozzarella Cheese"/>
    <x v="6"/>
  </r>
  <r>
    <n v="331"/>
    <n v="140"/>
    <n v="0.5"/>
    <s v="veggie_veg_m"/>
    <n v="1"/>
    <x v="2"/>
    <x v="2"/>
    <x v="139"/>
    <n v="16"/>
    <n v="16"/>
    <x v="0"/>
    <x v="1"/>
    <s v="Mushrooms, Tomatoes, Red Peppers, Green Peppers, Red Onions, Zucchini, Spinach, Garlic"/>
    <x v="14"/>
  </r>
  <r>
    <n v="332"/>
    <n v="141"/>
    <n v="1"/>
    <s v="classic_dlx_m"/>
    <n v="1"/>
    <x v="2"/>
    <x v="2"/>
    <x v="140"/>
    <n v="16"/>
    <n v="16"/>
    <x v="0"/>
    <x v="0"/>
    <s v="Pepperoni, Mushrooms, Red Onions, Red Peppers, Bacon"/>
    <x v="1"/>
  </r>
  <r>
    <n v="333"/>
    <n v="142"/>
    <n v="1"/>
    <s v="green_garden_m"/>
    <n v="1"/>
    <x v="2"/>
    <x v="2"/>
    <x v="141"/>
    <n v="16"/>
    <n v="16"/>
    <x v="0"/>
    <x v="1"/>
    <s v="Spinach, Mushrooms, Tomatoes, Green Olives, Feta Cheese"/>
    <x v="10"/>
  </r>
  <r>
    <n v="334"/>
    <n v="143"/>
    <n v="0.125"/>
    <s v="cali_ckn_s"/>
    <n v="1"/>
    <x v="2"/>
    <x v="2"/>
    <x v="142"/>
    <n v="12.75"/>
    <n v="12.75"/>
    <x v="2"/>
    <x v="3"/>
    <s v="Chicken, Artichoke, Spinach, Garlic, Jalapeno Peppers, Fontina Cheese, Gouda Cheese"/>
    <x v="16"/>
  </r>
  <r>
    <n v="335"/>
    <n v="143"/>
    <n v="0.125"/>
    <s v="classic_dlx_s"/>
    <n v="1"/>
    <x v="2"/>
    <x v="2"/>
    <x v="142"/>
    <n v="12"/>
    <n v="12"/>
    <x v="2"/>
    <x v="0"/>
    <s v="Pepperoni, Mushrooms, Red Onions, Red Peppers, Bacon"/>
    <x v="1"/>
  </r>
  <r>
    <n v="336"/>
    <n v="143"/>
    <n v="0.125"/>
    <s v="hawaiian_l"/>
    <n v="1"/>
    <x v="2"/>
    <x v="2"/>
    <x v="142"/>
    <n v="16.5"/>
    <n v="16.5"/>
    <x v="1"/>
    <x v="0"/>
    <s v="Sliced Ham, Pineapple, Mozzarella Cheese"/>
    <x v="0"/>
  </r>
  <r>
    <n v="337"/>
    <n v="143"/>
    <n v="0.125"/>
    <s v="mexicana_m"/>
    <n v="1"/>
    <x v="2"/>
    <x v="2"/>
    <x v="142"/>
    <n v="16"/>
    <n v="16"/>
    <x v="0"/>
    <x v="1"/>
    <s v="Tomatoes, Red Peppers, Jalapeno Peppers, Red Onions, Cilantro, Corn, Chipotle Sauce, Garlic"/>
    <x v="4"/>
  </r>
  <r>
    <n v="338"/>
    <n v="143"/>
    <n v="0.125"/>
    <s v="pepperoni_l"/>
    <n v="1"/>
    <x v="2"/>
    <x v="2"/>
    <x v="142"/>
    <n v="15.25"/>
    <n v="15.25"/>
    <x v="1"/>
    <x v="0"/>
    <s v="Mozzarella Cheese, Pepperoni"/>
    <x v="17"/>
  </r>
  <r>
    <n v="339"/>
    <n v="143"/>
    <n v="0.125"/>
    <s v="prsc_argla_s"/>
    <n v="1"/>
    <x v="2"/>
    <x v="2"/>
    <x v="142"/>
    <n v="12.5"/>
    <n v="12.5"/>
    <x v="2"/>
    <x v="2"/>
    <s v="Prosciutto di San Daniele, Arugula, Mozzarella Cheese"/>
    <x v="6"/>
  </r>
  <r>
    <n v="340"/>
    <n v="143"/>
    <n v="0.125"/>
    <s v="thai_ckn_l"/>
    <n v="1"/>
    <x v="2"/>
    <x v="2"/>
    <x v="142"/>
    <n v="20.75"/>
    <n v="20.75"/>
    <x v="1"/>
    <x v="3"/>
    <s v="Chicken, Pineapple, Tomatoes, Red Peppers, Thai Sweet Chilli Sauce"/>
    <x v="5"/>
  </r>
  <r>
    <n v="341"/>
    <n v="143"/>
    <n v="0.125"/>
    <s v="veggie_veg_m"/>
    <n v="1"/>
    <x v="2"/>
    <x v="2"/>
    <x v="142"/>
    <n v="16"/>
    <n v="16"/>
    <x v="0"/>
    <x v="1"/>
    <s v="Mushrooms, Tomatoes, Red Peppers, Green Peppers, Red Onions, Zucchini, Spinach, Garlic"/>
    <x v="14"/>
  </r>
  <r>
    <n v="342"/>
    <n v="144"/>
    <n v="8.3333333333333329E-2"/>
    <s v="bbq_ckn_m"/>
    <n v="3"/>
    <x v="2"/>
    <x v="2"/>
    <x v="143"/>
    <n v="16.75"/>
    <n v="50.25"/>
    <x v="0"/>
    <x v="3"/>
    <s v="Barbecued Chicken, Red Peppers, Green Peppers, Tomatoes, Red Onions, Barbecue Sauce"/>
    <x v="7"/>
  </r>
  <r>
    <n v="343"/>
    <n v="144"/>
    <n v="8.3333333333333329E-2"/>
    <s v="big_meat_s"/>
    <n v="1"/>
    <x v="2"/>
    <x v="2"/>
    <x v="143"/>
    <n v="12"/>
    <n v="12"/>
    <x v="2"/>
    <x v="0"/>
    <s v="Bacon, Pepperoni, Italian Sausage, Chorizo Sausage"/>
    <x v="19"/>
  </r>
  <r>
    <n v="344"/>
    <n v="144"/>
    <n v="8.3333333333333329E-2"/>
    <s v="cali_ckn_l"/>
    <n v="1"/>
    <x v="2"/>
    <x v="2"/>
    <x v="143"/>
    <n v="20.75"/>
    <n v="20.75"/>
    <x v="1"/>
    <x v="3"/>
    <s v="Chicken, Artichoke, Spinach, Garlic, Jalapeno Peppers, Fontina Cheese, Gouda Cheese"/>
    <x v="16"/>
  </r>
  <r>
    <n v="345"/>
    <n v="144"/>
    <n v="8.3333333333333329E-2"/>
    <s v="ckn_pesto_m"/>
    <n v="1"/>
    <x v="2"/>
    <x v="2"/>
    <x v="143"/>
    <n v="16.75"/>
    <n v="16.75"/>
    <x v="0"/>
    <x v="3"/>
    <s v="Chicken, Tomatoes, Red Peppers, Spinach, Garlic, Pesto Sauce"/>
    <x v="18"/>
  </r>
  <r>
    <n v="346"/>
    <n v="144"/>
    <n v="8.3333333333333329E-2"/>
    <s v="five_cheese_l"/>
    <n v="1"/>
    <x v="2"/>
    <x v="2"/>
    <x v="143"/>
    <n v="18.5"/>
    <n v="18.5"/>
    <x v="1"/>
    <x v="1"/>
    <s v="Mozzarella Cheese, Provolone Cheese, Smoked Gouda Cheese, Romano Cheese, Blue Cheese, Garlic"/>
    <x v="2"/>
  </r>
  <r>
    <n v="347"/>
    <n v="144"/>
    <n v="8.3333333333333329E-2"/>
    <s v="four_cheese_l"/>
    <n v="1"/>
    <x v="2"/>
    <x v="2"/>
    <x v="143"/>
    <n v="17.95"/>
    <n v="17.95"/>
    <x v="1"/>
    <x v="1"/>
    <s v="Ricotta Cheese, Gorgonzola Piccante Cheese, Mozzarella Cheese, Parmigiano Reggiano Cheese, Garlic"/>
    <x v="21"/>
  </r>
  <r>
    <n v="348"/>
    <n v="144"/>
    <n v="8.3333333333333329E-2"/>
    <s v="pep_msh_pep_s"/>
    <n v="1"/>
    <x v="2"/>
    <x v="2"/>
    <x v="143"/>
    <n v="11"/>
    <n v="11"/>
    <x v="2"/>
    <x v="0"/>
    <s v="Pepperoni, Mushrooms, Green Peppers"/>
    <x v="30"/>
  </r>
  <r>
    <n v="349"/>
    <n v="144"/>
    <n v="8.3333333333333329E-2"/>
    <s v="southw_ckn_l"/>
    <n v="1"/>
    <x v="2"/>
    <x v="2"/>
    <x v="143"/>
    <n v="20.75"/>
    <n v="20.75"/>
    <x v="1"/>
    <x v="3"/>
    <s v="Chicken, Tomatoes, Red Peppers, Red Onions, Jalapeno Peppers, Corn, Cilantro, Chipotle Sauce"/>
    <x v="15"/>
  </r>
  <r>
    <n v="350"/>
    <n v="144"/>
    <n v="8.3333333333333329E-2"/>
    <s v="southw_ckn_s"/>
    <n v="1"/>
    <x v="2"/>
    <x v="2"/>
    <x v="143"/>
    <n v="12.75"/>
    <n v="12.75"/>
    <x v="2"/>
    <x v="3"/>
    <s v="Chicken, Tomatoes, Red Peppers, Red Onions, Jalapeno Peppers, Corn, Cilantro, Chipotle Sauce"/>
    <x v="15"/>
  </r>
  <r>
    <n v="351"/>
    <n v="144"/>
    <n v="8.3333333333333329E-2"/>
    <s v="spicy_ital_l"/>
    <n v="1"/>
    <x v="2"/>
    <x v="2"/>
    <x v="143"/>
    <n v="20.75"/>
    <n v="20.75"/>
    <x v="1"/>
    <x v="2"/>
    <s v="Capocollo, Tomatoes, Goat Cheese, Artichokes, Peperoncini verdi, Garlic"/>
    <x v="12"/>
  </r>
  <r>
    <n v="352"/>
    <n v="144"/>
    <n v="8.3333333333333329E-2"/>
    <s v="thai_ckn_m"/>
    <n v="1"/>
    <x v="2"/>
    <x v="2"/>
    <x v="143"/>
    <n v="16.75"/>
    <n v="16.75"/>
    <x v="0"/>
    <x v="3"/>
    <s v="Chicken, Pineapple, Tomatoes, Red Peppers, Thai Sweet Chilli Sauce"/>
    <x v="5"/>
  </r>
  <r>
    <n v="353"/>
    <n v="144"/>
    <n v="8.3333333333333329E-2"/>
    <s v="veggie_veg_l"/>
    <n v="1"/>
    <x v="2"/>
    <x v="2"/>
    <x v="143"/>
    <n v="20.25"/>
    <n v="20.25"/>
    <x v="1"/>
    <x v="1"/>
    <s v="Mushrooms, Tomatoes, Red Peppers, Green Peppers, Red Onions, Zucchini, Spinach, Garlic"/>
    <x v="14"/>
  </r>
  <r>
    <n v="354"/>
    <n v="145"/>
    <n v="1"/>
    <s v="the_greek_s"/>
    <n v="1"/>
    <x v="2"/>
    <x v="2"/>
    <x v="144"/>
    <n v="12"/>
    <n v="12"/>
    <x v="2"/>
    <x v="0"/>
    <s v="Kalamata Olives, Feta Cheese, Tomatoes, Garlic, Beef Chuck Roast, Red Onions"/>
    <x v="8"/>
  </r>
  <r>
    <n v="355"/>
    <n v="146"/>
    <n v="0.33333333333333331"/>
    <s v="cali_ckn_l"/>
    <n v="1"/>
    <x v="2"/>
    <x v="2"/>
    <x v="145"/>
    <n v="20.75"/>
    <n v="20.75"/>
    <x v="1"/>
    <x v="3"/>
    <s v="Chicken, Artichoke, Spinach, Garlic, Jalapeno Peppers, Fontina Cheese, Gouda Cheese"/>
    <x v="16"/>
  </r>
  <r>
    <n v="356"/>
    <n v="146"/>
    <n v="0.33333333333333331"/>
    <s v="four_cheese_m"/>
    <n v="1"/>
    <x v="2"/>
    <x v="2"/>
    <x v="145"/>
    <n v="14.75"/>
    <n v="14.75"/>
    <x v="0"/>
    <x v="1"/>
    <s v="Ricotta Cheese, Gorgonzola Piccante Cheese, Mozzarella Cheese, Parmigiano Reggiano Cheese, Garlic"/>
    <x v="21"/>
  </r>
  <r>
    <n v="357"/>
    <n v="146"/>
    <n v="0.33333333333333331"/>
    <s v="hawaiian_m"/>
    <n v="1"/>
    <x v="2"/>
    <x v="2"/>
    <x v="145"/>
    <n v="13.25"/>
    <n v="13.25"/>
    <x v="0"/>
    <x v="0"/>
    <s v="Sliced Ham, Pineapple, Mozzarella Cheese"/>
    <x v="0"/>
  </r>
  <r>
    <n v="358"/>
    <n v="147"/>
    <n v="1"/>
    <s v="the_greek_xl"/>
    <n v="1"/>
    <x v="2"/>
    <x v="2"/>
    <x v="146"/>
    <n v="25.5"/>
    <n v="25.5"/>
    <x v="3"/>
    <x v="0"/>
    <s v="Kalamata Olives, Feta Cheese, Tomatoes, Garlic, Beef Chuck Roast, Red Onions"/>
    <x v="8"/>
  </r>
  <r>
    <n v="359"/>
    <n v="148"/>
    <n v="1"/>
    <s v="mediterraneo_s"/>
    <n v="1"/>
    <x v="2"/>
    <x v="2"/>
    <x v="147"/>
    <n v="12"/>
    <n v="12"/>
    <x v="2"/>
    <x v="1"/>
    <s v="Spinach, Artichokes, Kalamata Olives, Sun-dried Tomatoes, Feta Cheese, Plum Tomatoes, Red Onions"/>
    <x v="25"/>
  </r>
  <r>
    <n v="360"/>
    <n v="149"/>
    <n v="1"/>
    <s v="spinach_fet_m"/>
    <n v="1"/>
    <x v="2"/>
    <x v="2"/>
    <x v="148"/>
    <n v="16"/>
    <n v="16"/>
    <x v="0"/>
    <x v="1"/>
    <s v="Spinach, Mushrooms, Red Onions, Feta Cheese, Garlic"/>
    <x v="27"/>
  </r>
  <r>
    <n v="361"/>
    <n v="150"/>
    <n v="1"/>
    <s v="pepperoni_m"/>
    <n v="1"/>
    <x v="2"/>
    <x v="2"/>
    <x v="149"/>
    <n v="12.5"/>
    <n v="12.5"/>
    <x v="0"/>
    <x v="0"/>
    <s v="Mozzarella Cheese, Pepperoni"/>
    <x v="17"/>
  </r>
  <r>
    <n v="362"/>
    <n v="151"/>
    <n v="0.5"/>
    <s v="southw_ckn_l"/>
    <n v="1"/>
    <x v="2"/>
    <x v="2"/>
    <x v="150"/>
    <n v="20.75"/>
    <n v="20.75"/>
    <x v="1"/>
    <x v="3"/>
    <s v="Chicken, Tomatoes, Red Peppers, Red Onions, Jalapeno Peppers, Corn, Cilantro, Chipotle Sauce"/>
    <x v="15"/>
  </r>
  <r>
    <n v="363"/>
    <n v="151"/>
    <n v="0.5"/>
    <s v="spinach_supr_s"/>
    <n v="1"/>
    <x v="2"/>
    <x v="2"/>
    <x v="150"/>
    <n v="12.5"/>
    <n v="12.5"/>
    <x v="2"/>
    <x v="2"/>
    <s v="Spinach, Red Onions, Pepperoni, Tomatoes, Artichokes, Kalamata Olives, Garlic, Asiago Cheese"/>
    <x v="9"/>
  </r>
  <r>
    <n v="364"/>
    <n v="152"/>
    <n v="0.25"/>
    <s v="hawaiian_s"/>
    <n v="1"/>
    <x v="2"/>
    <x v="2"/>
    <x v="151"/>
    <n v="10.5"/>
    <n v="10.5"/>
    <x v="2"/>
    <x v="0"/>
    <s v="Sliced Ham, Pineapple, Mozzarella Cheese"/>
    <x v="0"/>
  </r>
  <r>
    <n v="365"/>
    <n v="152"/>
    <n v="0.25"/>
    <s v="spinach_fet_l"/>
    <n v="1"/>
    <x v="2"/>
    <x v="2"/>
    <x v="151"/>
    <n v="20.25"/>
    <n v="20.25"/>
    <x v="1"/>
    <x v="1"/>
    <s v="Spinach, Mushrooms, Red Onions, Feta Cheese, Garlic"/>
    <x v="27"/>
  </r>
  <r>
    <n v="366"/>
    <n v="152"/>
    <n v="0.25"/>
    <s v="thai_ckn_s"/>
    <n v="1"/>
    <x v="2"/>
    <x v="2"/>
    <x v="151"/>
    <n v="12.75"/>
    <n v="12.75"/>
    <x v="2"/>
    <x v="3"/>
    <s v="Chicken, Pineapple, Tomatoes, Red Peppers, Thai Sweet Chilli Sauce"/>
    <x v="5"/>
  </r>
  <r>
    <n v="367"/>
    <n v="152"/>
    <n v="0.25"/>
    <s v="the_greek_m"/>
    <n v="1"/>
    <x v="2"/>
    <x v="2"/>
    <x v="151"/>
    <n v="16"/>
    <n v="16"/>
    <x v="0"/>
    <x v="0"/>
    <s v="Kalamata Olives, Feta Cheese, Tomatoes, Garlic, Beef Chuck Roast, Red Onions"/>
    <x v="8"/>
  </r>
  <r>
    <n v="368"/>
    <n v="153"/>
    <n v="1"/>
    <s v="mexicana_m"/>
    <n v="1"/>
    <x v="2"/>
    <x v="2"/>
    <x v="152"/>
    <n v="16"/>
    <n v="16"/>
    <x v="0"/>
    <x v="1"/>
    <s v="Tomatoes, Red Peppers, Jalapeno Peppers, Red Onions, Cilantro, Corn, Chipotle Sauce, Garlic"/>
    <x v="4"/>
  </r>
  <r>
    <n v="369"/>
    <n v="154"/>
    <n v="1"/>
    <s v="prsc_argla_s"/>
    <n v="1"/>
    <x v="2"/>
    <x v="2"/>
    <x v="153"/>
    <n v="12.5"/>
    <n v="12.5"/>
    <x v="2"/>
    <x v="2"/>
    <s v="Prosciutto di San Daniele, Arugula, Mozzarella Cheese"/>
    <x v="6"/>
  </r>
  <r>
    <n v="370"/>
    <n v="155"/>
    <n v="0.25"/>
    <s v="ckn_pesto_s"/>
    <n v="1"/>
    <x v="2"/>
    <x v="2"/>
    <x v="154"/>
    <n v="12.75"/>
    <n v="12.75"/>
    <x v="2"/>
    <x v="3"/>
    <s v="Chicken, Tomatoes, Red Peppers, Spinach, Garlic, Pesto Sauce"/>
    <x v="18"/>
  </r>
  <r>
    <n v="371"/>
    <n v="155"/>
    <n v="0.25"/>
    <s v="napolitana_l"/>
    <n v="1"/>
    <x v="2"/>
    <x v="2"/>
    <x v="154"/>
    <n v="20.5"/>
    <n v="20.5"/>
    <x v="1"/>
    <x v="0"/>
    <s v="Tomatoes, Anchovies, Green Olives, Red Onions, Garlic"/>
    <x v="22"/>
  </r>
  <r>
    <n v="372"/>
    <n v="155"/>
    <n v="0.25"/>
    <s v="pepperoni_l"/>
    <n v="1"/>
    <x v="2"/>
    <x v="2"/>
    <x v="154"/>
    <n v="15.25"/>
    <n v="15.25"/>
    <x v="1"/>
    <x v="0"/>
    <s v="Mozzarella Cheese, Pepperoni"/>
    <x v="17"/>
  </r>
  <r>
    <n v="373"/>
    <n v="155"/>
    <n v="0.25"/>
    <s v="peppr_salami_l"/>
    <n v="1"/>
    <x v="2"/>
    <x v="2"/>
    <x v="154"/>
    <n v="20.75"/>
    <n v="20.75"/>
    <x v="1"/>
    <x v="2"/>
    <s v="Genoa Salami, Capocollo, Pepperoni, Tomatoes, Asiago Cheese, Garlic"/>
    <x v="26"/>
  </r>
  <r>
    <n v="374"/>
    <n v="156"/>
    <n v="0.5"/>
    <s v="napolitana_m"/>
    <n v="1"/>
    <x v="2"/>
    <x v="2"/>
    <x v="155"/>
    <n v="16"/>
    <n v="16"/>
    <x v="0"/>
    <x v="0"/>
    <s v="Tomatoes, Anchovies, Green Olives, Red Onions, Garlic"/>
    <x v="22"/>
  </r>
  <r>
    <n v="375"/>
    <n v="156"/>
    <n v="0.5"/>
    <s v="thai_ckn_l"/>
    <n v="1"/>
    <x v="2"/>
    <x v="2"/>
    <x v="155"/>
    <n v="20.75"/>
    <n v="20.75"/>
    <x v="1"/>
    <x v="3"/>
    <s v="Chicken, Pineapple, Tomatoes, Red Peppers, Thai Sweet Chilli Sauce"/>
    <x v="5"/>
  </r>
  <r>
    <n v="376"/>
    <n v="157"/>
    <n v="0.25"/>
    <s v="ital_supr_l"/>
    <n v="1"/>
    <x v="2"/>
    <x v="2"/>
    <x v="156"/>
    <n v="20.75"/>
    <n v="20.75"/>
    <x v="1"/>
    <x v="2"/>
    <s v="Calabrese Salami, Capocollo, Tomatoes, Red Onions, Green Olives, Garlic"/>
    <x v="3"/>
  </r>
  <r>
    <n v="377"/>
    <n v="157"/>
    <n v="0.25"/>
    <s v="mediterraneo_m"/>
    <n v="1"/>
    <x v="2"/>
    <x v="2"/>
    <x v="156"/>
    <n v="16"/>
    <n v="16"/>
    <x v="0"/>
    <x v="1"/>
    <s v="Spinach, Artichokes, Kalamata Olives, Sun-dried Tomatoes, Feta Cheese, Plum Tomatoes, Red Onions"/>
    <x v="25"/>
  </r>
  <r>
    <n v="378"/>
    <n v="157"/>
    <n v="0.25"/>
    <s v="sicilian_m"/>
    <n v="1"/>
    <x v="2"/>
    <x v="2"/>
    <x v="156"/>
    <n v="16.25"/>
    <n v="16.25"/>
    <x v="0"/>
    <x v="2"/>
    <s v="Coarse Sicilian Salami, Tomatoes, Green Olives, Luganega Sausage, Onions, Garlic"/>
    <x v="28"/>
  </r>
  <r>
    <n v="379"/>
    <n v="157"/>
    <n v="0.25"/>
    <s v="spin_pesto_m"/>
    <n v="1"/>
    <x v="2"/>
    <x v="2"/>
    <x v="156"/>
    <n v="16.5"/>
    <n v="16.5"/>
    <x v="0"/>
    <x v="1"/>
    <s v="Spinach, Artichokes, Tomatoes, Sun-dried Tomatoes, Garlic, Pesto Sauce"/>
    <x v="13"/>
  </r>
  <r>
    <n v="380"/>
    <n v="158"/>
    <n v="0.5"/>
    <s v="ital_veggie_m"/>
    <n v="1"/>
    <x v="2"/>
    <x v="2"/>
    <x v="157"/>
    <n v="16.75"/>
    <n v="16.75"/>
    <x v="0"/>
    <x v="1"/>
    <s v="Eggplant, Artichokes, Tomatoes, Zucchini, Red Peppers, Garlic, Pesto Sauce"/>
    <x v="24"/>
  </r>
  <r>
    <n v="381"/>
    <n v="158"/>
    <n v="0.5"/>
    <s v="thai_ckn_m"/>
    <n v="1"/>
    <x v="2"/>
    <x v="2"/>
    <x v="157"/>
    <n v="16.75"/>
    <n v="16.75"/>
    <x v="0"/>
    <x v="3"/>
    <s v="Chicken, Pineapple, Tomatoes, Red Peppers, Thai Sweet Chilli Sauce"/>
    <x v="5"/>
  </r>
  <r>
    <n v="382"/>
    <n v="159"/>
    <n v="0.5"/>
    <s v="four_cheese_l"/>
    <n v="1"/>
    <x v="2"/>
    <x v="2"/>
    <x v="158"/>
    <n v="17.95"/>
    <n v="17.95"/>
    <x v="1"/>
    <x v="1"/>
    <s v="Ricotta Cheese, Gorgonzola Piccante Cheese, Mozzarella Cheese, Parmigiano Reggiano Cheese, Garlic"/>
    <x v="21"/>
  </r>
  <r>
    <n v="383"/>
    <n v="159"/>
    <n v="0.5"/>
    <s v="thai_ckn_m"/>
    <n v="1"/>
    <x v="2"/>
    <x v="2"/>
    <x v="158"/>
    <n v="16.75"/>
    <n v="16.75"/>
    <x v="0"/>
    <x v="3"/>
    <s v="Chicken, Pineapple, Tomatoes, Red Peppers, Thai Sweet Chilli Sauce"/>
    <x v="5"/>
  </r>
  <r>
    <n v="384"/>
    <n v="160"/>
    <n v="1"/>
    <s v="classic_dlx_m"/>
    <n v="1"/>
    <x v="2"/>
    <x v="2"/>
    <x v="159"/>
    <n v="16"/>
    <n v="16"/>
    <x v="0"/>
    <x v="0"/>
    <s v="Pepperoni, Mushrooms, Red Onions, Red Peppers, Bacon"/>
    <x v="1"/>
  </r>
  <r>
    <n v="385"/>
    <n v="161"/>
    <n v="0.33333333333333331"/>
    <s v="hawaiian_s"/>
    <n v="1"/>
    <x v="2"/>
    <x v="2"/>
    <x v="160"/>
    <n v="10.5"/>
    <n v="10.5"/>
    <x v="2"/>
    <x v="0"/>
    <s v="Sliced Ham, Pineapple, Mozzarella Cheese"/>
    <x v="0"/>
  </r>
  <r>
    <n v="386"/>
    <n v="161"/>
    <n v="0.33333333333333331"/>
    <s v="spicy_ital_m"/>
    <n v="1"/>
    <x v="2"/>
    <x v="2"/>
    <x v="160"/>
    <n v="16.5"/>
    <n v="16.5"/>
    <x v="0"/>
    <x v="2"/>
    <s v="Capocollo, Tomatoes, Goat Cheese, Artichokes, Peperoncini verdi, Garlic"/>
    <x v="12"/>
  </r>
  <r>
    <n v="387"/>
    <n v="161"/>
    <n v="0.33333333333333331"/>
    <s v="the_greek_xl"/>
    <n v="1"/>
    <x v="2"/>
    <x v="2"/>
    <x v="160"/>
    <n v="25.5"/>
    <n v="25.5"/>
    <x v="3"/>
    <x v="0"/>
    <s v="Kalamata Olives, Feta Cheese, Tomatoes, Garlic, Beef Chuck Roast, Red Onions"/>
    <x v="8"/>
  </r>
  <r>
    <n v="388"/>
    <n v="162"/>
    <n v="1"/>
    <s v="big_meat_s"/>
    <n v="1"/>
    <x v="2"/>
    <x v="2"/>
    <x v="161"/>
    <n v="12"/>
    <n v="12"/>
    <x v="2"/>
    <x v="0"/>
    <s v="Bacon, Pepperoni, Italian Sausage, Chorizo Sausage"/>
    <x v="19"/>
  </r>
  <r>
    <n v="389"/>
    <n v="163"/>
    <n v="0.33333333333333331"/>
    <s v="hawaiian_m"/>
    <n v="1"/>
    <x v="2"/>
    <x v="2"/>
    <x v="162"/>
    <n v="13.25"/>
    <n v="13.25"/>
    <x v="0"/>
    <x v="0"/>
    <s v="Sliced Ham, Pineapple, Mozzarella Cheese"/>
    <x v="0"/>
  </r>
  <r>
    <n v="390"/>
    <n v="163"/>
    <n v="0.33333333333333331"/>
    <s v="pepperoni_l"/>
    <n v="1"/>
    <x v="2"/>
    <x v="2"/>
    <x v="162"/>
    <n v="15.25"/>
    <n v="15.25"/>
    <x v="1"/>
    <x v="0"/>
    <s v="Mozzarella Cheese, Pepperoni"/>
    <x v="17"/>
  </r>
  <r>
    <n v="391"/>
    <n v="163"/>
    <n v="0.33333333333333331"/>
    <s v="the_greek_m"/>
    <n v="1"/>
    <x v="2"/>
    <x v="2"/>
    <x v="162"/>
    <n v="16"/>
    <n v="16"/>
    <x v="0"/>
    <x v="0"/>
    <s v="Kalamata Olives, Feta Cheese, Tomatoes, Garlic, Beef Chuck Roast, Red Onions"/>
    <x v="8"/>
  </r>
  <r>
    <n v="392"/>
    <n v="164"/>
    <n v="0.5"/>
    <s v="cali_ckn_l"/>
    <n v="1"/>
    <x v="2"/>
    <x v="2"/>
    <x v="163"/>
    <n v="20.75"/>
    <n v="20.75"/>
    <x v="1"/>
    <x v="3"/>
    <s v="Chicken, Artichoke, Spinach, Garlic, Jalapeno Peppers, Fontina Cheese, Gouda Cheese"/>
    <x v="16"/>
  </r>
  <r>
    <n v="393"/>
    <n v="164"/>
    <n v="0.5"/>
    <s v="pepperoni_m"/>
    <n v="1"/>
    <x v="2"/>
    <x v="2"/>
    <x v="163"/>
    <n v="12.5"/>
    <n v="12.5"/>
    <x v="0"/>
    <x v="0"/>
    <s v="Mozzarella Cheese, Pepperoni"/>
    <x v="17"/>
  </r>
  <r>
    <n v="394"/>
    <n v="165"/>
    <n v="1"/>
    <s v="prsc_argla_m"/>
    <n v="1"/>
    <x v="2"/>
    <x v="2"/>
    <x v="164"/>
    <n v="16.5"/>
    <n v="16.5"/>
    <x v="0"/>
    <x v="2"/>
    <s v="Prosciutto di San Daniele, Arugula, Mozzarella Cheese"/>
    <x v="6"/>
  </r>
  <r>
    <n v="395"/>
    <n v="166"/>
    <n v="1"/>
    <s v="prsc_argla_s"/>
    <n v="1"/>
    <x v="2"/>
    <x v="2"/>
    <x v="165"/>
    <n v="12.5"/>
    <n v="12.5"/>
    <x v="2"/>
    <x v="2"/>
    <s v="Prosciutto di San Daniele, Arugula, Mozzarella Cheese"/>
    <x v="6"/>
  </r>
  <r>
    <n v="396"/>
    <n v="167"/>
    <n v="0.33333333333333331"/>
    <s v="bbq_ckn_l"/>
    <n v="1"/>
    <x v="2"/>
    <x v="2"/>
    <x v="166"/>
    <n v="20.75"/>
    <n v="20.75"/>
    <x v="1"/>
    <x v="3"/>
    <s v="Barbecued Chicken, Red Peppers, Green Peppers, Tomatoes, Red Onions, Barbecue Sauce"/>
    <x v="7"/>
  </r>
  <r>
    <n v="397"/>
    <n v="167"/>
    <n v="0.33333333333333331"/>
    <s v="ital_supr_m"/>
    <n v="1"/>
    <x v="2"/>
    <x v="2"/>
    <x v="166"/>
    <n v="16.5"/>
    <n v="16.5"/>
    <x v="0"/>
    <x v="2"/>
    <s v="Calabrese Salami, Capocollo, Tomatoes, Red Onions, Green Olives, Garlic"/>
    <x v="3"/>
  </r>
  <r>
    <n v="398"/>
    <n v="167"/>
    <n v="0.33333333333333331"/>
    <s v="pepperoni_m"/>
    <n v="1"/>
    <x v="2"/>
    <x v="2"/>
    <x v="166"/>
    <n v="12.5"/>
    <n v="12.5"/>
    <x v="0"/>
    <x v="0"/>
    <s v="Mozzarella Cheese, Pepperoni"/>
    <x v="17"/>
  </r>
  <r>
    <n v="399"/>
    <n v="168"/>
    <n v="0.5"/>
    <s v="big_meat_s"/>
    <n v="1"/>
    <x v="2"/>
    <x v="2"/>
    <x v="167"/>
    <n v="12"/>
    <n v="12"/>
    <x v="2"/>
    <x v="0"/>
    <s v="Bacon, Pepperoni, Italian Sausage, Chorizo Sausage"/>
    <x v="19"/>
  </r>
  <r>
    <n v="400"/>
    <n v="168"/>
    <n v="0.5"/>
    <s v="veggie_veg_m"/>
    <n v="1"/>
    <x v="2"/>
    <x v="2"/>
    <x v="167"/>
    <n v="16"/>
    <n v="16"/>
    <x v="0"/>
    <x v="1"/>
    <s v="Mushrooms, Tomatoes, Red Peppers, Green Peppers, Red Onions, Zucchini, Spinach, Garlic"/>
    <x v="14"/>
  </r>
  <r>
    <n v="401"/>
    <n v="169"/>
    <n v="0.33333333333333331"/>
    <s v="four_cheese_l"/>
    <n v="1"/>
    <x v="2"/>
    <x v="2"/>
    <x v="168"/>
    <n v="17.95"/>
    <n v="17.95"/>
    <x v="1"/>
    <x v="1"/>
    <s v="Ricotta Cheese, Gorgonzola Piccante Cheese, Mozzarella Cheese, Parmigiano Reggiano Cheese, Garlic"/>
    <x v="21"/>
  </r>
  <r>
    <n v="402"/>
    <n v="169"/>
    <n v="0.33333333333333331"/>
    <s v="ital_cpcllo_s"/>
    <n v="1"/>
    <x v="2"/>
    <x v="2"/>
    <x v="168"/>
    <n v="12"/>
    <n v="12"/>
    <x v="2"/>
    <x v="0"/>
    <s v="Capocollo, Red Peppers, Tomatoes, Goat Cheese, Garlic, Oregano"/>
    <x v="11"/>
  </r>
  <r>
    <n v="403"/>
    <n v="169"/>
    <n v="0.33333333333333331"/>
    <s v="sicilian_m"/>
    <n v="1"/>
    <x v="2"/>
    <x v="2"/>
    <x v="168"/>
    <n v="16.25"/>
    <n v="16.25"/>
    <x v="0"/>
    <x v="2"/>
    <s v="Coarse Sicilian Salami, Tomatoes, Green Olives, Luganega Sausage, Onions, Garlic"/>
    <x v="28"/>
  </r>
  <r>
    <n v="404"/>
    <n v="170"/>
    <n v="1"/>
    <s v="hawaiian_l"/>
    <n v="1"/>
    <x v="2"/>
    <x v="2"/>
    <x v="169"/>
    <n v="16.5"/>
    <n v="16.5"/>
    <x v="1"/>
    <x v="0"/>
    <s v="Sliced Ham, Pineapple, Mozzarella Cheese"/>
    <x v="0"/>
  </r>
  <r>
    <n v="405"/>
    <n v="171"/>
    <n v="1"/>
    <s v="napolitana_m"/>
    <n v="1"/>
    <x v="2"/>
    <x v="2"/>
    <x v="170"/>
    <n v="16"/>
    <n v="16"/>
    <x v="0"/>
    <x v="0"/>
    <s v="Tomatoes, Anchovies, Green Olives, Red Onions, Garlic"/>
    <x v="22"/>
  </r>
  <r>
    <n v="406"/>
    <n v="172"/>
    <n v="0.33333333333333331"/>
    <s v="napolitana_s"/>
    <n v="1"/>
    <x v="2"/>
    <x v="2"/>
    <x v="171"/>
    <n v="12"/>
    <n v="12"/>
    <x v="2"/>
    <x v="0"/>
    <s v="Tomatoes, Anchovies, Green Olives, Red Onions, Garlic"/>
    <x v="22"/>
  </r>
  <r>
    <n v="407"/>
    <n v="172"/>
    <n v="0.33333333333333331"/>
    <s v="spinach_supr_m"/>
    <n v="1"/>
    <x v="2"/>
    <x v="2"/>
    <x v="171"/>
    <n v="16.5"/>
    <n v="16.5"/>
    <x v="0"/>
    <x v="2"/>
    <s v="Spinach, Red Onions, Pepperoni, Tomatoes, Artichokes, Kalamata Olives, Garlic, Asiago Cheese"/>
    <x v="9"/>
  </r>
  <r>
    <n v="408"/>
    <n v="172"/>
    <n v="0.33333333333333331"/>
    <s v="thai_ckn_l"/>
    <n v="1"/>
    <x v="2"/>
    <x v="2"/>
    <x v="171"/>
    <n v="20.75"/>
    <n v="20.75"/>
    <x v="1"/>
    <x v="3"/>
    <s v="Chicken, Pineapple, Tomatoes, Red Peppers, Thai Sweet Chilli Sauce"/>
    <x v="5"/>
  </r>
  <r>
    <n v="409"/>
    <n v="173"/>
    <n v="0.33333333333333331"/>
    <s v="cali_ckn_m"/>
    <n v="1"/>
    <x v="2"/>
    <x v="2"/>
    <x v="172"/>
    <n v="16.75"/>
    <n v="16.75"/>
    <x v="0"/>
    <x v="3"/>
    <s v="Chicken, Artichoke, Spinach, Garlic, Jalapeno Peppers, Fontina Cheese, Gouda Cheese"/>
    <x v="16"/>
  </r>
  <r>
    <n v="410"/>
    <n v="173"/>
    <n v="0.33333333333333331"/>
    <s v="classic_dlx_m"/>
    <n v="1"/>
    <x v="2"/>
    <x v="2"/>
    <x v="172"/>
    <n v="16"/>
    <n v="16"/>
    <x v="0"/>
    <x v="0"/>
    <s v="Pepperoni, Mushrooms, Red Onions, Red Peppers, Bacon"/>
    <x v="1"/>
  </r>
  <r>
    <n v="411"/>
    <n v="173"/>
    <n v="0.33333333333333331"/>
    <s v="veggie_veg_l"/>
    <n v="1"/>
    <x v="2"/>
    <x v="2"/>
    <x v="172"/>
    <n v="20.25"/>
    <n v="20.25"/>
    <x v="1"/>
    <x v="1"/>
    <s v="Mushrooms, Tomatoes, Red Peppers, Green Peppers, Red Onions, Zucchini, Spinach, Garlic"/>
    <x v="14"/>
  </r>
  <r>
    <n v="412"/>
    <n v="174"/>
    <n v="0.25"/>
    <s v="big_meat_s"/>
    <n v="1"/>
    <x v="2"/>
    <x v="2"/>
    <x v="173"/>
    <n v="12"/>
    <n v="12"/>
    <x v="2"/>
    <x v="0"/>
    <s v="Bacon, Pepperoni, Italian Sausage, Chorizo Sausage"/>
    <x v="19"/>
  </r>
  <r>
    <n v="413"/>
    <n v="174"/>
    <n v="0.25"/>
    <s v="cali_ckn_l"/>
    <n v="1"/>
    <x v="2"/>
    <x v="2"/>
    <x v="173"/>
    <n v="20.75"/>
    <n v="20.75"/>
    <x v="1"/>
    <x v="3"/>
    <s v="Chicken, Artichoke, Spinach, Garlic, Jalapeno Peppers, Fontina Cheese, Gouda Cheese"/>
    <x v="16"/>
  </r>
  <r>
    <n v="414"/>
    <n v="174"/>
    <n v="0.25"/>
    <s v="cali_ckn_m"/>
    <n v="1"/>
    <x v="2"/>
    <x v="2"/>
    <x v="173"/>
    <n v="16.75"/>
    <n v="16.75"/>
    <x v="0"/>
    <x v="3"/>
    <s v="Chicken, Artichoke, Spinach, Garlic, Jalapeno Peppers, Fontina Cheese, Gouda Cheese"/>
    <x v="16"/>
  </r>
  <r>
    <n v="415"/>
    <n v="174"/>
    <n v="0.25"/>
    <s v="ital_cpcllo_m"/>
    <n v="1"/>
    <x v="2"/>
    <x v="2"/>
    <x v="173"/>
    <n v="16"/>
    <n v="16"/>
    <x v="0"/>
    <x v="0"/>
    <s v="Capocollo, Red Peppers, Tomatoes, Goat Cheese, Garlic, Oregano"/>
    <x v="11"/>
  </r>
  <r>
    <n v="416"/>
    <n v="175"/>
    <n v="1"/>
    <s v="ital_supr_l"/>
    <n v="1"/>
    <x v="2"/>
    <x v="2"/>
    <x v="174"/>
    <n v="20.75"/>
    <n v="20.75"/>
    <x v="1"/>
    <x v="2"/>
    <s v="Calabrese Salami, Capocollo, Tomatoes, Red Onions, Green Olives, Garlic"/>
    <x v="3"/>
  </r>
  <r>
    <n v="417"/>
    <n v="176"/>
    <n v="0.5"/>
    <s v="cali_ckn_l"/>
    <n v="1"/>
    <x v="2"/>
    <x v="2"/>
    <x v="175"/>
    <n v="20.75"/>
    <n v="20.75"/>
    <x v="1"/>
    <x v="3"/>
    <s v="Chicken, Artichoke, Spinach, Garlic, Jalapeno Peppers, Fontina Cheese, Gouda Cheese"/>
    <x v="16"/>
  </r>
  <r>
    <n v="418"/>
    <n v="176"/>
    <n v="0.5"/>
    <s v="peppr_salami_m"/>
    <n v="1"/>
    <x v="2"/>
    <x v="2"/>
    <x v="175"/>
    <n v="16.5"/>
    <n v="16.5"/>
    <x v="0"/>
    <x v="2"/>
    <s v="Genoa Salami, Capocollo, Pepperoni, Tomatoes, Asiago Cheese, Garlic"/>
    <x v="26"/>
  </r>
  <r>
    <n v="419"/>
    <n v="177"/>
    <n v="0.5"/>
    <s v="napolitana_s"/>
    <n v="1"/>
    <x v="2"/>
    <x v="2"/>
    <x v="176"/>
    <n v="12"/>
    <n v="12"/>
    <x v="2"/>
    <x v="0"/>
    <s v="Tomatoes, Anchovies, Green Olives, Red Onions, Garlic"/>
    <x v="22"/>
  </r>
  <r>
    <n v="420"/>
    <n v="177"/>
    <n v="0.5"/>
    <s v="thai_ckn_l"/>
    <n v="1"/>
    <x v="2"/>
    <x v="2"/>
    <x v="176"/>
    <n v="20.75"/>
    <n v="20.75"/>
    <x v="1"/>
    <x v="3"/>
    <s v="Chicken, Pineapple, Tomatoes, Red Peppers, Thai Sweet Chilli Sauce"/>
    <x v="5"/>
  </r>
  <r>
    <n v="421"/>
    <n v="178"/>
    <n v="1"/>
    <s v="peppr_salami_l"/>
    <n v="1"/>
    <x v="2"/>
    <x v="2"/>
    <x v="177"/>
    <n v="20.75"/>
    <n v="20.75"/>
    <x v="1"/>
    <x v="2"/>
    <s v="Genoa Salami, Capocollo, Pepperoni, Tomatoes, Asiago Cheese, Garlic"/>
    <x v="26"/>
  </r>
  <r>
    <n v="422"/>
    <n v="179"/>
    <n v="0.33333333333333331"/>
    <s v="hawaiian_l"/>
    <n v="1"/>
    <x v="2"/>
    <x v="2"/>
    <x v="178"/>
    <n v="16.5"/>
    <n v="16.5"/>
    <x v="1"/>
    <x v="0"/>
    <s v="Sliced Ham, Pineapple, Mozzarella Cheese"/>
    <x v="0"/>
  </r>
  <r>
    <n v="423"/>
    <n v="179"/>
    <n v="0.33333333333333331"/>
    <s v="sicilian_m"/>
    <n v="1"/>
    <x v="2"/>
    <x v="2"/>
    <x v="178"/>
    <n v="16.25"/>
    <n v="16.25"/>
    <x v="0"/>
    <x v="2"/>
    <s v="Coarse Sicilian Salami, Tomatoes, Green Olives, Luganega Sausage, Onions, Garlic"/>
    <x v="28"/>
  </r>
  <r>
    <n v="424"/>
    <n v="179"/>
    <n v="0.33333333333333331"/>
    <s v="veggie_veg_s"/>
    <n v="1"/>
    <x v="2"/>
    <x v="2"/>
    <x v="178"/>
    <n v="12"/>
    <n v="12"/>
    <x v="2"/>
    <x v="1"/>
    <s v="Mushrooms, Tomatoes, Red Peppers, Green Peppers, Red Onions, Zucchini, Spinach, Garlic"/>
    <x v="14"/>
  </r>
  <r>
    <n v="425"/>
    <n v="180"/>
    <n v="0.5"/>
    <s v="classic_dlx_l"/>
    <n v="1"/>
    <x v="2"/>
    <x v="2"/>
    <x v="179"/>
    <n v="20.5"/>
    <n v="20.5"/>
    <x v="1"/>
    <x v="0"/>
    <s v="Pepperoni, Mushrooms, Red Onions, Red Peppers, Bacon"/>
    <x v="1"/>
  </r>
  <r>
    <n v="426"/>
    <n v="180"/>
    <n v="0.5"/>
    <s v="prsc_argla_l"/>
    <n v="1"/>
    <x v="2"/>
    <x v="2"/>
    <x v="179"/>
    <n v="20.75"/>
    <n v="20.75"/>
    <x v="1"/>
    <x v="2"/>
    <s v="Prosciutto di San Daniele, Arugula, Mozzarella Cheese"/>
    <x v="6"/>
  </r>
  <r>
    <n v="427"/>
    <n v="181"/>
    <n v="1"/>
    <s v="mexicana_l"/>
    <n v="1"/>
    <x v="2"/>
    <x v="2"/>
    <x v="180"/>
    <n v="20.25"/>
    <n v="20.25"/>
    <x v="1"/>
    <x v="1"/>
    <s v="Tomatoes, Red Peppers, Jalapeno Peppers, Red Onions, Cilantro, Corn, Chipotle Sauce, Garlic"/>
    <x v="4"/>
  </r>
  <r>
    <n v="428"/>
    <n v="182"/>
    <n v="0.5"/>
    <s v="brie_carre_s"/>
    <n v="1"/>
    <x v="2"/>
    <x v="2"/>
    <x v="181"/>
    <n v="23.65"/>
    <n v="23.65"/>
    <x v="2"/>
    <x v="2"/>
    <s v="Brie Carre Cheese, Prosciutto, Caramelized Onions, Pears, Thyme, Garlic"/>
    <x v="31"/>
  </r>
  <r>
    <n v="429"/>
    <n v="182"/>
    <n v="0.5"/>
    <s v="peppr_salami_l"/>
    <n v="1"/>
    <x v="2"/>
    <x v="2"/>
    <x v="181"/>
    <n v="20.75"/>
    <n v="20.75"/>
    <x v="1"/>
    <x v="2"/>
    <s v="Genoa Salami, Capocollo, Pepperoni, Tomatoes, Asiago Cheese, Garlic"/>
    <x v="26"/>
  </r>
  <r>
    <n v="430"/>
    <n v="183"/>
    <n v="0.33333333333333331"/>
    <s v="napolitana_m"/>
    <n v="1"/>
    <x v="2"/>
    <x v="2"/>
    <x v="182"/>
    <n v="16"/>
    <n v="16"/>
    <x v="0"/>
    <x v="0"/>
    <s v="Tomatoes, Anchovies, Green Olives, Red Onions, Garlic"/>
    <x v="22"/>
  </r>
  <r>
    <n v="431"/>
    <n v="183"/>
    <n v="0.33333333333333331"/>
    <s v="spin_pesto_l"/>
    <n v="1"/>
    <x v="2"/>
    <x v="2"/>
    <x v="182"/>
    <n v="20.75"/>
    <n v="20.75"/>
    <x v="1"/>
    <x v="1"/>
    <s v="Spinach, Artichokes, Tomatoes, Sun-dried Tomatoes, Garlic, Pesto Sauce"/>
    <x v="13"/>
  </r>
  <r>
    <n v="432"/>
    <n v="183"/>
    <n v="0.33333333333333331"/>
    <s v="spin_pesto_s"/>
    <n v="1"/>
    <x v="2"/>
    <x v="2"/>
    <x v="182"/>
    <n v="12.5"/>
    <n v="12.5"/>
    <x v="2"/>
    <x v="1"/>
    <s v="Spinach, Artichokes, Tomatoes, Sun-dried Tomatoes, Garlic, Pesto Sauce"/>
    <x v="13"/>
  </r>
  <r>
    <n v="433"/>
    <n v="184"/>
    <n v="1"/>
    <s v="hawaiian_l"/>
    <n v="1"/>
    <x v="2"/>
    <x v="2"/>
    <x v="183"/>
    <n v="16.5"/>
    <n v="16.5"/>
    <x v="1"/>
    <x v="0"/>
    <s v="Sliced Ham, Pineapple, Mozzarella Cheese"/>
    <x v="0"/>
  </r>
  <r>
    <n v="434"/>
    <n v="185"/>
    <n v="0.5"/>
    <s v="sicilian_m"/>
    <n v="1"/>
    <x v="2"/>
    <x v="2"/>
    <x v="184"/>
    <n v="16.25"/>
    <n v="16.25"/>
    <x v="0"/>
    <x v="2"/>
    <s v="Coarse Sicilian Salami, Tomatoes, Green Olives, Luganega Sausage, Onions, Garlic"/>
    <x v="28"/>
  </r>
  <r>
    <n v="435"/>
    <n v="185"/>
    <n v="0.5"/>
    <s v="spin_pesto_s"/>
    <n v="1"/>
    <x v="2"/>
    <x v="2"/>
    <x v="184"/>
    <n v="12.5"/>
    <n v="12.5"/>
    <x v="2"/>
    <x v="1"/>
    <s v="Spinach, Artichokes, Tomatoes, Sun-dried Tomatoes, Garlic, Pesto Sauce"/>
    <x v="13"/>
  </r>
  <r>
    <n v="436"/>
    <n v="186"/>
    <n v="0.25"/>
    <s v="mexicana_l"/>
    <n v="1"/>
    <x v="2"/>
    <x v="2"/>
    <x v="185"/>
    <n v="20.25"/>
    <n v="20.25"/>
    <x v="1"/>
    <x v="1"/>
    <s v="Tomatoes, Red Peppers, Jalapeno Peppers, Red Onions, Cilantro, Corn, Chipotle Sauce, Garlic"/>
    <x v="4"/>
  </r>
  <r>
    <n v="437"/>
    <n v="186"/>
    <n v="0.25"/>
    <s v="southw_ckn_l"/>
    <n v="1"/>
    <x v="2"/>
    <x v="2"/>
    <x v="185"/>
    <n v="20.75"/>
    <n v="20.75"/>
    <x v="1"/>
    <x v="3"/>
    <s v="Chicken, Tomatoes, Red Peppers, Red Onions, Jalapeno Peppers, Corn, Cilantro, Chipotle Sauce"/>
    <x v="15"/>
  </r>
  <r>
    <n v="438"/>
    <n v="186"/>
    <n v="0.25"/>
    <s v="spin_pesto_l"/>
    <n v="1"/>
    <x v="2"/>
    <x v="2"/>
    <x v="185"/>
    <n v="20.75"/>
    <n v="20.75"/>
    <x v="1"/>
    <x v="1"/>
    <s v="Spinach, Artichokes, Tomatoes, Sun-dried Tomatoes, Garlic, Pesto Sauce"/>
    <x v="13"/>
  </r>
  <r>
    <n v="439"/>
    <n v="186"/>
    <n v="0.25"/>
    <s v="thai_ckn_l"/>
    <n v="1"/>
    <x v="2"/>
    <x v="2"/>
    <x v="185"/>
    <n v="20.75"/>
    <n v="20.75"/>
    <x v="1"/>
    <x v="3"/>
    <s v="Chicken, Pineapple, Tomatoes, Red Peppers, Thai Sweet Chilli Sauce"/>
    <x v="5"/>
  </r>
  <r>
    <n v="440"/>
    <n v="187"/>
    <n v="0.5"/>
    <s v="five_cheese_l"/>
    <n v="1"/>
    <x v="2"/>
    <x v="2"/>
    <x v="186"/>
    <n v="18.5"/>
    <n v="18.5"/>
    <x v="1"/>
    <x v="1"/>
    <s v="Mozzarella Cheese, Provolone Cheese, Smoked Gouda Cheese, Romano Cheese, Blue Cheese, Garlic"/>
    <x v="2"/>
  </r>
  <r>
    <n v="441"/>
    <n v="187"/>
    <n v="0.5"/>
    <s v="spin_pesto_l"/>
    <n v="1"/>
    <x v="2"/>
    <x v="2"/>
    <x v="186"/>
    <n v="20.75"/>
    <n v="20.75"/>
    <x v="1"/>
    <x v="1"/>
    <s v="Spinach, Artichokes, Tomatoes, Sun-dried Tomatoes, Garlic, Pesto Sauce"/>
    <x v="13"/>
  </r>
  <r>
    <n v="442"/>
    <n v="188"/>
    <n v="0.33333333333333331"/>
    <s v="five_cheese_l"/>
    <n v="1"/>
    <x v="2"/>
    <x v="2"/>
    <x v="187"/>
    <n v="18.5"/>
    <n v="18.5"/>
    <x v="1"/>
    <x v="1"/>
    <s v="Mozzarella Cheese, Provolone Cheese, Smoked Gouda Cheese, Romano Cheese, Blue Cheese, Garlic"/>
    <x v="2"/>
  </r>
  <r>
    <n v="443"/>
    <n v="188"/>
    <n v="0.33333333333333331"/>
    <s v="pepperoni_s"/>
    <n v="1"/>
    <x v="2"/>
    <x v="2"/>
    <x v="187"/>
    <n v="9.75"/>
    <n v="9.75"/>
    <x v="2"/>
    <x v="0"/>
    <s v="Mozzarella Cheese, Pepperoni"/>
    <x v="17"/>
  </r>
  <r>
    <n v="444"/>
    <n v="188"/>
    <n v="0.33333333333333331"/>
    <s v="peppr_salami_l"/>
    <n v="1"/>
    <x v="2"/>
    <x v="2"/>
    <x v="187"/>
    <n v="20.75"/>
    <n v="20.75"/>
    <x v="1"/>
    <x v="2"/>
    <s v="Genoa Salami, Capocollo, Pepperoni, Tomatoes, Asiago Cheese, Garlic"/>
    <x v="26"/>
  </r>
  <r>
    <n v="445"/>
    <n v="189"/>
    <n v="0.5"/>
    <s v="big_meat_s"/>
    <n v="2"/>
    <x v="2"/>
    <x v="2"/>
    <x v="188"/>
    <n v="12"/>
    <n v="24"/>
    <x v="2"/>
    <x v="0"/>
    <s v="Bacon, Pepperoni, Italian Sausage, Chorizo Sausage"/>
    <x v="19"/>
  </r>
  <r>
    <n v="446"/>
    <n v="189"/>
    <n v="0.5"/>
    <s v="thai_ckn_s"/>
    <n v="1"/>
    <x v="2"/>
    <x v="2"/>
    <x v="188"/>
    <n v="12.75"/>
    <n v="12.75"/>
    <x v="2"/>
    <x v="3"/>
    <s v="Chicken, Pineapple, Tomatoes, Red Peppers, Thai Sweet Chilli Sauce"/>
    <x v="5"/>
  </r>
  <r>
    <n v="447"/>
    <n v="190"/>
    <n v="0.25"/>
    <s v="bbq_ckn_l"/>
    <n v="1"/>
    <x v="2"/>
    <x v="2"/>
    <x v="189"/>
    <n v="20.75"/>
    <n v="20.75"/>
    <x v="1"/>
    <x v="3"/>
    <s v="Barbecued Chicken, Red Peppers, Green Peppers, Tomatoes, Red Onions, Barbecue Sauce"/>
    <x v="7"/>
  </r>
  <r>
    <n v="448"/>
    <n v="190"/>
    <n v="0.25"/>
    <s v="four_cheese_m"/>
    <n v="1"/>
    <x v="2"/>
    <x v="2"/>
    <x v="189"/>
    <n v="14.75"/>
    <n v="14.75"/>
    <x v="0"/>
    <x v="1"/>
    <s v="Ricotta Cheese, Gorgonzola Piccante Cheese, Mozzarella Cheese, Parmigiano Reggiano Cheese, Garlic"/>
    <x v="21"/>
  </r>
  <r>
    <n v="449"/>
    <n v="190"/>
    <n v="0.25"/>
    <s v="pep_msh_pep_s"/>
    <n v="1"/>
    <x v="2"/>
    <x v="2"/>
    <x v="189"/>
    <n v="11"/>
    <n v="11"/>
    <x v="2"/>
    <x v="0"/>
    <s v="Pepperoni, Mushrooms, Green Peppers"/>
    <x v="30"/>
  </r>
  <r>
    <n v="450"/>
    <n v="190"/>
    <n v="0.25"/>
    <s v="prsc_argla_l"/>
    <n v="1"/>
    <x v="2"/>
    <x v="2"/>
    <x v="189"/>
    <n v="20.75"/>
    <n v="20.75"/>
    <x v="1"/>
    <x v="2"/>
    <s v="Prosciutto di San Daniele, Arugula, Mozzarella Cheese"/>
    <x v="6"/>
  </r>
  <r>
    <n v="451"/>
    <n v="191"/>
    <n v="0.5"/>
    <s v="cali_ckn_l"/>
    <n v="1"/>
    <x v="2"/>
    <x v="2"/>
    <x v="190"/>
    <n v="20.75"/>
    <n v="20.75"/>
    <x v="1"/>
    <x v="3"/>
    <s v="Chicken, Artichoke, Spinach, Garlic, Jalapeno Peppers, Fontina Cheese, Gouda Cheese"/>
    <x v="16"/>
  </r>
  <r>
    <n v="452"/>
    <n v="191"/>
    <n v="0.5"/>
    <s v="ckn_alfredo_m"/>
    <n v="1"/>
    <x v="2"/>
    <x v="2"/>
    <x v="190"/>
    <n v="16.75"/>
    <n v="16.75"/>
    <x v="0"/>
    <x v="3"/>
    <s v="Chicken, Red Onions, Red Peppers, Mushrooms, Asiago Cheese, Alfredo Sauce"/>
    <x v="29"/>
  </r>
  <r>
    <n v="453"/>
    <n v="192"/>
    <n v="0.5"/>
    <s v="sicilian_s"/>
    <n v="1"/>
    <x v="2"/>
    <x v="2"/>
    <x v="191"/>
    <n v="12.25"/>
    <n v="12.25"/>
    <x v="2"/>
    <x v="2"/>
    <s v="Coarse Sicilian Salami, Tomatoes, Green Olives, Luganega Sausage, Onions, Garlic"/>
    <x v="28"/>
  </r>
  <r>
    <n v="454"/>
    <n v="192"/>
    <n v="0.5"/>
    <s v="southw_ckn_l"/>
    <n v="1"/>
    <x v="2"/>
    <x v="2"/>
    <x v="191"/>
    <n v="20.75"/>
    <n v="20.75"/>
    <x v="1"/>
    <x v="3"/>
    <s v="Chicken, Tomatoes, Red Peppers, Red Onions, Jalapeno Peppers, Corn, Cilantro, Chipotle Sauce"/>
    <x v="15"/>
  </r>
  <r>
    <n v="455"/>
    <n v="193"/>
    <n v="0.33333333333333331"/>
    <s v="big_meat_s"/>
    <n v="1"/>
    <x v="2"/>
    <x v="2"/>
    <x v="192"/>
    <n v="12"/>
    <n v="12"/>
    <x v="2"/>
    <x v="0"/>
    <s v="Bacon, Pepperoni, Italian Sausage, Chorizo Sausage"/>
    <x v="19"/>
  </r>
  <r>
    <n v="456"/>
    <n v="193"/>
    <n v="0.33333333333333331"/>
    <s v="cali_ckn_m"/>
    <n v="1"/>
    <x v="2"/>
    <x v="2"/>
    <x v="192"/>
    <n v="16.75"/>
    <n v="16.75"/>
    <x v="0"/>
    <x v="3"/>
    <s v="Chicken, Artichoke, Spinach, Garlic, Jalapeno Peppers, Fontina Cheese, Gouda Cheese"/>
    <x v="16"/>
  </r>
  <r>
    <n v="457"/>
    <n v="193"/>
    <n v="0.33333333333333331"/>
    <s v="ckn_alfredo_l"/>
    <n v="2"/>
    <x v="2"/>
    <x v="2"/>
    <x v="192"/>
    <n v="20.75"/>
    <n v="41.5"/>
    <x v="1"/>
    <x v="3"/>
    <s v="Chicken, Red Onions, Red Peppers, Mushrooms, Asiago Cheese, Alfredo Sauce"/>
    <x v="29"/>
  </r>
  <r>
    <n v="458"/>
    <n v="194"/>
    <n v="1"/>
    <s v="bbq_ckn_s"/>
    <n v="1"/>
    <x v="2"/>
    <x v="2"/>
    <x v="193"/>
    <n v="12.75"/>
    <n v="12.75"/>
    <x v="2"/>
    <x v="3"/>
    <s v="Barbecued Chicken, Red Peppers, Green Peppers, Tomatoes, Red Onions, Barbecue Sauce"/>
    <x v="7"/>
  </r>
  <r>
    <n v="459"/>
    <n v="195"/>
    <n v="1"/>
    <s v="bbq_ckn_l"/>
    <n v="1"/>
    <x v="2"/>
    <x v="2"/>
    <x v="194"/>
    <n v="20.75"/>
    <n v="20.75"/>
    <x v="1"/>
    <x v="3"/>
    <s v="Barbecued Chicken, Red Peppers, Green Peppers, Tomatoes, Red Onions, Barbecue Sauce"/>
    <x v="7"/>
  </r>
  <r>
    <n v="460"/>
    <n v="196"/>
    <n v="0.33333333333333331"/>
    <s v="sicilian_s"/>
    <n v="1"/>
    <x v="2"/>
    <x v="2"/>
    <x v="195"/>
    <n v="12.25"/>
    <n v="12.25"/>
    <x v="2"/>
    <x v="2"/>
    <s v="Coarse Sicilian Salami, Tomatoes, Green Olives, Luganega Sausage, Onions, Garlic"/>
    <x v="28"/>
  </r>
  <r>
    <n v="461"/>
    <n v="196"/>
    <n v="0.33333333333333331"/>
    <s v="spicy_ital_m"/>
    <n v="1"/>
    <x v="2"/>
    <x v="2"/>
    <x v="195"/>
    <n v="16.5"/>
    <n v="16.5"/>
    <x v="0"/>
    <x v="2"/>
    <s v="Capocollo, Tomatoes, Goat Cheese, Artichokes, Peperoncini verdi, Garlic"/>
    <x v="12"/>
  </r>
  <r>
    <n v="462"/>
    <n v="196"/>
    <n v="0.33333333333333331"/>
    <s v="veggie_veg_m"/>
    <n v="1"/>
    <x v="2"/>
    <x v="2"/>
    <x v="195"/>
    <n v="16"/>
    <n v="16"/>
    <x v="0"/>
    <x v="1"/>
    <s v="Mushrooms, Tomatoes, Red Peppers, Green Peppers, Red Onions, Zucchini, Spinach, Garlic"/>
    <x v="14"/>
  </r>
  <r>
    <n v="463"/>
    <n v="197"/>
    <n v="0.25"/>
    <s v="four_cheese_l"/>
    <n v="1"/>
    <x v="2"/>
    <x v="2"/>
    <x v="196"/>
    <n v="17.95"/>
    <n v="17.95"/>
    <x v="1"/>
    <x v="1"/>
    <s v="Ricotta Cheese, Gorgonzola Piccante Cheese, Mozzarella Cheese, Parmigiano Reggiano Cheese, Garlic"/>
    <x v="21"/>
  </r>
  <r>
    <n v="464"/>
    <n v="197"/>
    <n v="0.25"/>
    <s v="ital_cpcllo_l"/>
    <n v="1"/>
    <x v="2"/>
    <x v="2"/>
    <x v="196"/>
    <n v="20.5"/>
    <n v="20.5"/>
    <x v="1"/>
    <x v="0"/>
    <s v="Capocollo, Red Peppers, Tomatoes, Goat Cheese, Garlic, Oregano"/>
    <x v="11"/>
  </r>
  <r>
    <n v="465"/>
    <n v="197"/>
    <n v="0.25"/>
    <s v="ital_veggie_l"/>
    <n v="1"/>
    <x v="2"/>
    <x v="2"/>
    <x v="196"/>
    <n v="21"/>
    <n v="21"/>
    <x v="1"/>
    <x v="1"/>
    <s v="Eggplant, Artichokes, Tomatoes, Zucchini, Red Peppers, Garlic, Pesto Sauce"/>
    <x v="24"/>
  </r>
  <r>
    <n v="466"/>
    <n v="197"/>
    <n v="0.25"/>
    <s v="soppressata_l"/>
    <n v="1"/>
    <x v="2"/>
    <x v="2"/>
    <x v="196"/>
    <n v="20.75"/>
    <n v="20.75"/>
    <x v="1"/>
    <x v="2"/>
    <s v="Soppressata Salami, Fontina Cheese, Mozzarella Cheese, Mushrooms, Garlic"/>
    <x v="20"/>
  </r>
  <r>
    <n v="467"/>
    <n v="198"/>
    <n v="0.5"/>
    <s v="big_meat_s"/>
    <n v="1"/>
    <x v="2"/>
    <x v="2"/>
    <x v="197"/>
    <n v="12"/>
    <n v="12"/>
    <x v="2"/>
    <x v="0"/>
    <s v="Bacon, Pepperoni, Italian Sausage, Chorizo Sausage"/>
    <x v="19"/>
  </r>
  <r>
    <n v="468"/>
    <n v="198"/>
    <n v="0.5"/>
    <s v="ckn_alfredo_l"/>
    <n v="1"/>
    <x v="2"/>
    <x v="2"/>
    <x v="197"/>
    <n v="20.75"/>
    <n v="20.75"/>
    <x v="1"/>
    <x v="3"/>
    <s v="Chicken, Red Onions, Red Peppers, Mushrooms, Asiago Cheese, Alfredo Sauce"/>
    <x v="29"/>
  </r>
  <r>
    <n v="469"/>
    <n v="199"/>
    <n v="1"/>
    <s v="ckn_alfredo_m"/>
    <n v="1"/>
    <x v="2"/>
    <x v="2"/>
    <x v="198"/>
    <n v="16.75"/>
    <n v="16.75"/>
    <x v="0"/>
    <x v="3"/>
    <s v="Chicken, Red Onions, Red Peppers, Mushrooms, Asiago Cheese, Alfredo Sauce"/>
    <x v="29"/>
  </r>
  <r>
    <n v="470"/>
    <n v="200"/>
    <n v="1"/>
    <s v="the_greek_xl"/>
    <n v="1"/>
    <x v="2"/>
    <x v="2"/>
    <x v="199"/>
    <n v="25.5"/>
    <n v="25.5"/>
    <x v="3"/>
    <x v="0"/>
    <s v="Kalamata Olives, Feta Cheese, Tomatoes, Garlic, Beef Chuck Roast, Red Onions"/>
    <x v="8"/>
  </r>
  <r>
    <n v="471"/>
    <n v="201"/>
    <n v="0.25"/>
    <s v="calabrese_m"/>
    <n v="1"/>
    <x v="2"/>
    <x v="2"/>
    <x v="200"/>
    <n v="16.25"/>
    <n v="16.25"/>
    <x v="0"/>
    <x v="2"/>
    <s v="?duja Salami, Pancetta, Tomatoes, Red Onions, Friggitello Peppers, Garlic"/>
    <x v="23"/>
  </r>
  <r>
    <n v="472"/>
    <n v="201"/>
    <n v="0.25"/>
    <s v="ckn_pesto_l"/>
    <n v="1"/>
    <x v="2"/>
    <x v="2"/>
    <x v="200"/>
    <n v="20.75"/>
    <n v="20.75"/>
    <x v="1"/>
    <x v="3"/>
    <s v="Chicken, Tomatoes, Red Peppers, Spinach, Garlic, Pesto Sauce"/>
    <x v="18"/>
  </r>
  <r>
    <n v="473"/>
    <n v="201"/>
    <n v="0.25"/>
    <s v="ital_supr_l"/>
    <n v="1"/>
    <x v="2"/>
    <x v="2"/>
    <x v="200"/>
    <n v="20.75"/>
    <n v="20.75"/>
    <x v="1"/>
    <x v="2"/>
    <s v="Calabrese Salami, Capocollo, Tomatoes, Red Onions, Green Olives, Garlic"/>
    <x v="3"/>
  </r>
  <r>
    <n v="474"/>
    <n v="201"/>
    <n v="0.25"/>
    <s v="the_greek_xl"/>
    <n v="1"/>
    <x v="2"/>
    <x v="2"/>
    <x v="200"/>
    <n v="25.5"/>
    <n v="25.5"/>
    <x v="3"/>
    <x v="0"/>
    <s v="Kalamata Olives, Feta Cheese, Tomatoes, Garlic, Beef Chuck Roast, Red Onions"/>
    <x v="8"/>
  </r>
  <r>
    <n v="475"/>
    <n v="202"/>
    <n v="1"/>
    <s v="cali_ckn_s"/>
    <n v="1"/>
    <x v="2"/>
    <x v="2"/>
    <x v="201"/>
    <n v="12.75"/>
    <n v="12.75"/>
    <x v="2"/>
    <x v="3"/>
    <s v="Chicken, Artichoke, Spinach, Garlic, Jalapeno Peppers, Fontina Cheese, Gouda Cheese"/>
    <x v="16"/>
  </r>
  <r>
    <n v="476"/>
    <n v="203"/>
    <n v="0.25"/>
    <s v="cali_ckn_l"/>
    <n v="1"/>
    <x v="3"/>
    <x v="3"/>
    <x v="202"/>
    <n v="20.75"/>
    <n v="20.75"/>
    <x v="1"/>
    <x v="3"/>
    <s v="Chicken, Artichoke, Spinach, Garlic, Jalapeno Peppers, Fontina Cheese, Gouda Cheese"/>
    <x v="16"/>
  </r>
  <r>
    <n v="477"/>
    <n v="203"/>
    <n v="0.25"/>
    <s v="ital_veggie_m"/>
    <n v="1"/>
    <x v="3"/>
    <x v="3"/>
    <x v="202"/>
    <n v="16.75"/>
    <n v="16.75"/>
    <x v="0"/>
    <x v="1"/>
    <s v="Eggplant, Artichokes, Tomatoes, Zucchini, Red Peppers, Garlic, Pesto Sauce"/>
    <x v="24"/>
  </r>
  <r>
    <n v="478"/>
    <n v="203"/>
    <n v="0.25"/>
    <s v="pep_msh_pep_l"/>
    <n v="1"/>
    <x v="3"/>
    <x v="3"/>
    <x v="202"/>
    <n v="17.5"/>
    <n v="17.5"/>
    <x v="1"/>
    <x v="0"/>
    <s v="Pepperoni, Mushrooms, Green Peppers"/>
    <x v="30"/>
  </r>
  <r>
    <n v="479"/>
    <n v="203"/>
    <n v="0.25"/>
    <s v="the_greek_s"/>
    <n v="1"/>
    <x v="3"/>
    <x v="3"/>
    <x v="202"/>
    <n v="12"/>
    <n v="12"/>
    <x v="2"/>
    <x v="0"/>
    <s v="Kalamata Olives, Feta Cheese, Tomatoes, Garlic, Beef Chuck Roast, Red Onions"/>
    <x v="8"/>
  </r>
  <r>
    <n v="480"/>
    <n v="204"/>
    <n v="1"/>
    <s v="spicy_ital_l"/>
    <n v="1"/>
    <x v="3"/>
    <x v="3"/>
    <x v="203"/>
    <n v="20.75"/>
    <n v="20.75"/>
    <x v="1"/>
    <x v="2"/>
    <s v="Capocollo, Tomatoes, Goat Cheese, Artichokes, Peperoncini verdi, Garlic"/>
    <x v="12"/>
  </r>
  <r>
    <n v="481"/>
    <n v="205"/>
    <n v="0.33333333333333331"/>
    <s v="cali_ckn_s"/>
    <n v="1"/>
    <x v="3"/>
    <x v="3"/>
    <x v="204"/>
    <n v="12.75"/>
    <n v="12.75"/>
    <x v="2"/>
    <x v="3"/>
    <s v="Chicken, Artichoke, Spinach, Garlic, Jalapeno Peppers, Fontina Cheese, Gouda Cheese"/>
    <x v="16"/>
  </r>
  <r>
    <n v="482"/>
    <n v="205"/>
    <n v="0.33333333333333331"/>
    <s v="ckn_alfredo_m"/>
    <n v="1"/>
    <x v="3"/>
    <x v="3"/>
    <x v="204"/>
    <n v="16.75"/>
    <n v="16.75"/>
    <x v="0"/>
    <x v="3"/>
    <s v="Chicken, Red Onions, Red Peppers, Mushrooms, Asiago Cheese, Alfredo Sauce"/>
    <x v="29"/>
  </r>
  <r>
    <n v="483"/>
    <n v="205"/>
    <n v="0.33333333333333331"/>
    <s v="prsc_argla_s"/>
    <n v="1"/>
    <x v="3"/>
    <x v="3"/>
    <x v="204"/>
    <n v="12.5"/>
    <n v="12.5"/>
    <x v="2"/>
    <x v="2"/>
    <s v="Prosciutto di San Daniele, Arugula, Mozzarella Cheese"/>
    <x v="6"/>
  </r>
  <r>
    <n v="484"/>
    <n v="206"/>
    <n v="0.33333333333333331"/>
    <s v="napolitana_m"/>
    <n v="1"/>
    <x v="3"/>
    <x v="3"/>
    <x v="205"/>
    <n v="16"/>
    <n v="16"/>
    <x v="0"/>
    <x v="0"/>
    <s v="Tomatoes, Anchovies, Green Olives, Red Onions, Garlic"/>
    <x v="22"/>
  </r>
  <r>
    <n v="485"/>
    <n v="206"/>
    <n v="0.33333333333333331"/>
    <s v="pepperoni_s"/>
    <n v="1"/>
    <x v="3"/>
    <x v="3"/>
    <x v="205"/>
    <n v="9.75"/>
    <n v="9.75"/>
    <x v="2"/>
    <x v="0"/>
    <s v="Mozzarella Cheese, Pepperoni"/>
    <x v="17"/>
  </r>
  <r>
    <n v="486"/>
    <n v="206"/>
    <n v="0.33333333333333331"/>
    <s v="spicy_ital_l"/>
    <n v="1"/>
    <x v="3"/>
    <x v="3"/>
    <x v="205"/>
    <n v="20.75"/>
    <n v="20.75"/>
    <x v="1"/>
    <x v="2"/>
    <s v="Capocollo, Tomatoes, Goat Cheese, Artichokes, Peperoncini verdi, Garlic"/>
    <x v="12"/>
  </r>
  <r>
    <n v="487"/>
    <n v="207"/>
    <n v="1"/>
    <s v="spicy_ital_l"/>
    <n v="1"/>
    <x v="3"/>
    <x v="3"/>
    <x v="206"/>
    <n v="20.75"/>
    <n v="20.75"/>
    <x v="1"/>
    <x v="2"/>
    <s v="Capocollo, Tomatoes, Goat Cheese, Artichokes, Peperoncini verdi, Garlic"/>
    <x v="12"/>
  </r>
  <r>
    <n v="488"/>
    <n v="208"/>
    <n v="0.2"/>
    <s v="bbq_ckn_l"/>
    <n v="1"/>
    <x v="3"/>
    <x v="3"/>
    <x v="207"/>
    <n v="20.75"/>
    <n v="20.75"/>
    <x v="1"/>
    <x v="3"/>
    <s v="Barbecued Chicken, Red Peppers, Green Peppers, Tomatoes, Red Onions, Barbecue Sauce"/>
    <x v="7"/>
  </r>
  <r>
    <n v="489"/>
    <n v="208"/>
    <n v="0.2"/>
    <s v="bbq_ckn_s"/>
    <n v="1"/>
    <x v="3"/>
    <x v="3"/>
    <x v="207"/>
    <n v="12.75"/>
    <n v="12.75"/>
    <x v="2"/>
    <x v="3"/>
    <s v="Barbecued Chicken, Red Peppers, Green Peppers, Tomatoes, Red Onions, Barbecue Sauce"/>
    <x v="7"/>
  </r>
  <r>
    <n v="490"/>
    <n v="208"/>
    <n v="0.2"/>
    <s v="ckn_alfredo_m"/>
    <n v="1"/>
    <x v="3"/>
    <x v="3"/>
    <x v="207"/>
    <n v="16.75"/>
    <n v="16.75"/>
    <x v="0"/>
    <x v="3"/>
    <s v="Chicken, Red Onions, Red Peppers, Mushrooms, Asiago Cheese, Alfredo Sauce"/>
    <x v="29"/>
  </r>
  <r>
    <n v="491"/>
    <n v="208"/>
    <n v="0.2"/>
    <s v="pepperoni_m"/>
    <n v="1"/>
    <x v="3"/>
    <x v="3"/>
    <x v="207"/>
    <n v="12.5"/>
    <n v="12.5"/>
    <x v="0"/>
    <x v="0"/>
    <s v="Mozzarella Cheese, Pepperoni"/>
    <x v="17"/>
  </r>
  <r>
    <n v="492"/>
    <n v="208"/>
    <n v="0.2"/>
    <s v="the_greek_m"/>
    <n v="1"/>
    <x v="3"/>
    <x v="3"/>
    <x v="207"/>
    <n v="16"/>
    <n v="16"/>
    <x v="0"/>
    <x v="0"/>
    <s v="Kalamata Olives, Feta Cheese, Tomatoes, Garlic, Beef Chuck Roast, Red Onions"/>
    <x v="8"/>
  </r>
  <r>
    <n v="493"/>
    <n v="209"/>
    <n v="1"/>
    <s v="cali_ckn_l"/>
    <n v="1"/>
    <x v="3"/>
    <x v="3"/>
    <x v="208"/>
    <n v="20.75"/>
    <n v="20.75"/>
    <x v="1"/>
    <x v="3"/>
    <s v="Chicken, Artichoke, Spinach, Garlic, Jalapeno Peppers, Fontina Cheese, Gouda Cheese"/>
    <x v="16"/>
  </r>
  <r>
    <n v="494"/>
    <n v="210"/>
    <n v="1"/>
    <s v="spinach_fet_s"/>
    <n v="1"/>
    <x v="3"/>
    <x v="3"/>
    <x v="209"/>
    <n v="12"/>
    <n v="12"/>
    <x v="2"/>
    <x v="1"/>
    <s v="Spinach, Mushrooms, Red Onions, Feta Cheese, Garlic"/>
    <x v="27"/>
  </r>
  <r>
    <n v="495"/>
    <n v="211"/>
    <n v="1"/>
    <s v="pepperoni_s"/>
    <n v="1"/>
    <x v="3"/>
    <x v="3"/>
    <x v="210"/>
    <n v="9.75"/>
    <n v="9.75"/>
    <x v="2"/>
    <x v="0"/>
    <s v="Mozzarella Cheese, Pepperoni"/>
    <x v="17"/>
  </r>
  <r>
    <n v="496"/>
    <n v="212"/>
    <n v="1"/>
    <s v="ital_cpcllo_l"/>
    <n v="1"/>
    <x v="3"/>
    <x v="3"/>
    <x v="211"/>
    <n v="20.5"/>
    <n v="20.5"/>
    <x v="1"/>
    <x v="0"/>
    <s v="Capocollo, Red Peppers, Tomatoes, Goat Cheese, Garlic, Oregano"/>
    <x v="11"/>
  </r>
  <r>
    <n v="497"/>
    <n v="213"/>
    <n v="1"/>
    <s v="four_cheese_l"/>
    <n v="1"/>
    <x v="3"/>
    <x v="3"/>
    <x v="212"/>
    <n v="17.95"/>
    <n v="17.95"/>
    <x v="1"/>
    <x v="1"/>
    <s v="Ricotta Cheese, Gorgonzola Piccante Cheese, Mozzarella Cheese, Parmigiano Reggiano Cheese, Garlic"/>
    <x v="21"/>
  </r>
  <r>
    <n v="498"/>
    <n v="214"/>
    <n v="0.25"/>
    <s v="ital_cpcllo_l"/>
    <n v="1"/>
    <x v="3"/>
    <x v="3"/>
    <x v="213"/>
    <n v="20.5"/>
    <n v="20.5"/>
    <x v="1"/>
    <x v="0"/>
    <s v="Capocollo, Red Peppers, Tomatoes, Goat Cheese, Garlic, Oregano"/>
    <x v="11"/>
  </r>
  <r>
    <n v="499"/>
    <n v="214"/>
    <n v="0.25"/>
    <s v="ital_supr_m"/>
    <n v="1"/>
    <x v="3"/>
    <x v="3"/>
    <x v="213"/>
    <n v="16.5"/>
    <n v="16.5"/>
    <x v="0"/>
    <x v="2"/>
    <s v="Calabrese Salami, Capocollo, Tomatoes, Red Onions, Green Olives, Garlic"/>
    <x v="3"/>
  </r>
  <r>
    <n v="500"/>
    <n v="214"/>
    <n v="0.25"/>
    <s v="mexicana_s"/>
    <n v="1"/>
    <x v="3"/>
    <x v="3"/>
    <x v="213"/>
    <n v="12"/>
    <n v="12"/>
    <x v="2"/>
    <x v="1"/>
    <s v="Tomatoes, Red Peppers, Jalapeno Peppers, Red Onions, Cilantro, Corn, Chipotle Sauce, Garlic"/>
    <x v="4"/>
  </r>
  <r>
    <n v="501"/>
    <n v="214"/>
    <n v="0.25"/>
    <s v="spin_pesto_m"/>
    <n v="1"/>
    <x v="3"/>
    <x v="3"/>
    <x v="213"/>
    <n v="16.5"/>
    <n v="16.5"/>
    <x v="0"/>
    <x v="1"/>
    <s v="Spinach, Artichokes, Tomatoes, Sun-dried Tomatoes, Garlic, Pesto Sauce"/>
    <x v="13"/>
  </r>
  <r>
    <n v="502"/>
    <n v="215"/>
    <n v="1"/>
    <s v="green_garden_s"/>
    <n v="1"/>
    <x v="3"/>
    <x v="3"/>
    <x v="214"/>
    <n v="12"/>
    <n v="12"/>
    <x v="2"/>
    <x v="1"/>
    <s v="Spinach, Mushrooms, Tomatoes, Green Olives, Feta Cheese"/>
    <x v="10"/>
  </r>
  <r>
    <n v="503"/>
    <n v="216"/>
    <n v="0.33333333333333331"/>
    <s v="bbq_ckn_m"/>
    <n v="1"/>
    <x v="3"/>
    <x v="3"/>
    <x v="215"/>
    <n v="16.75"/>
    <n v="16.75"/>
    <x v="0"/>
    <x v="3"/>
    <s v="Barbecued Chicken, Red Peppers, Green Peppers, Tomatoes, Red Onions, Barbecue Sauce"/>
    <x v="7"/>
  </r>
  <r>
    <n v="504"/>
    <n v="216"/>
    <n v="0.33333333333333331"/>
    <s v="five_cheese_l"/>
    <n v="1"/>
    <x v="3"/>
    <x v="3"/>
    <x v="215"/>
    <n v="18.5"/>
    <n v="18.5"/>
    <x v="1"/>
    <x v="1"/>
    <s v="Mozzarella Cheese, Provolone Cheese, Smoked Gouda Cheese, Romano Cheese, Blue Cheese, Garlic"/>
    <x v="2"/>
  </r>
  <r>
    <n v="505"/>
    <n v="216"/>
    <n v="0.33333333333333331"/>
    <s v="hawaiian_l"/>
    <n v="1"/>
    <x v="3"/>
    <x v="3"/>
    <x v="215"/>
    <n v="16.5"/>
    <n v="16.5"/>
    <x v="1"/>
    <x v="0"/>
    <s v="Sliced Ham, Pineapple, Mozzarella Cheese"/>
    <x v="0"/>
  </r>
  <r>
    <n v="506"/>
    <n v="217"/>
    <n v="0.5"/>
    <s v="classic_dlx_m"/>
    <n v="1"/>
    <x v="3"/>
    <x v="3"/>
    <x v="216"/>
    <n v="16"/>
    <n v="16"/>
    <x v="0"/>
    <x v="0"/>
    <s v="Pepperoni, Mushrooms, Red Onions, Red Peppers, Bacon"/>
    <x v="1"/>
  </r>
  <r>
    <n v="507"/>
    <n v="217"/>
    <n v="0.5"/>
    <s v="spinach_fet_s"/>
    <n v="1"/>
    <x v="3"/>
    <x v="3"/>
    <x v="216"/>
    <n v="12"/>
    <n v="12"/>
    <x v="2"/>
    <x v="1"/>
    <s v="Spinach, Mushrooms, Red Onions, Feta Cheese, Garlic"/>
    <x v="27"/>
  </r>
  <r>
    <n v="508"/>
    <n v="218"/>
    <n v="1"/>
    <s v="spicy_ital_m"/>
    <n v="1"/>
    <x v="3"/>
    <x v="3"/>
    <x v="217"/>
    <n v="16.5"/>
    <n v="16.5"/>
    <x v="0"/>
    <x v="2"/>
    <s v="Capocollo, Tomatoes, Goat Cheese, Artichokes, Peperoncini verdi, Garlic"/>
    <x v="12"/>
  </r>
  <r>
    <n v="509"/>
    <n v="219"/>
    <n v="0.25"/>
    <s v="bbq_ckn_l"/>
    <n v="1"/>
    <x v="3"/>
    <x v="3"/>
    <x v="218"/>
    <n v="20.75"/>
    <n v="20.75"/>
    <x v="1"/>
    <x v="3"/>
    <s v="Barbecued Chicken, Red Peppers, Green Peppers, Tomatoes, Red Onions, Barbecue Sauce"/>
    <x v="7"/>
  </r>
  <r>
    <n v="510"/>
    <n v="219"/>
    <n v="0.25"/>
    <s v="five_cheese_l"/>
    <n v="1"/>
    <x v="3"/>
    <x v="3"/>
    <x v="218"/>
    <n v="18.5"/>
    <n v="18.5"/>
    <x v="1"/>
    <x v="1"/>
    <s v="Mozzarella Cheese, Provolone Cheese, Smoked Gouda Cheese, Romano Cheese, Blue Cheese, Garlic"/>
    <x v="2"/>
  </r>
  <r>
    <n v="511"/>
    <n v="219"/>
    <n v="0.25"/>
    <s v="peppr_salami_m"/>
    <n v="1"/>
    <x v="3"/>
    <x v="3"/>
    <x v="218"/>
    <n v="16.5"/>
    <n v="16.5"/>
    <x v="0"/>
    <x v="2"/>
    <s v="Genoa Salami, Capocollo, Pepperoni, Tomatoes, Asiago Cheese, Garlic"/>
    <x v="26"/>
  </r>
  <r>
    <n v="512"/>
    <n v="219"/>
    <n v="0.25"/>
    <s v="spinach_fet_m"/>
    <n v="1"/>
    <x v="3"/>
    <x v="3"/>
    <x v="218"/>
    <n v="16"/>
    <n v="16"/>
    <x v="0"/>
    <x v="1"/>
    <s v="Spinach, Mushrooms, Red Onions, Feta Cheese, Garlic"/>
    <x v="27"/>
  </r>
  <r>
    <n v="513"/>
    <n v="220"/>
    <n v="0.25"/>
    <s v="hawaiian_s"/>
    <n v="1"/>
    <x v="3"/>
    <x v="3"/>
    <x v="219"/>
    <n v="10.5"/>
    <n v="10.5"/>
    <x v="2"/>
    <x v="0"/>
    <s v="Sliced Ham, Pineapple, Mozzarella Cheese"/>
    <x v="0"/>
  </r>
  <r>
    <n v="514"/>
    <n v="220"/>
    <n v="0.25"/>
    <s v="ital_cpcllo_s"/>
    <n v="1"/>
    <x v="3"/>
    <x v="3"/>
    <x v="219"/>
    <n v="12"/>
    <n v="12"/>
    <x v="2"/>
    <x v="0"/>
    <s v="Capocollo, Red Peppers, Tomatoes, Goat Cheese, Garlic, Oregano"/>
    <x v="11"/>
  </r>
  <r>
    <n v="515"/>
    <n v="220"/>
    <n v="0.25"/>
    <s v="napolitana_l"/>
    <n v="1"/>
    <x v="3"/>
    <x v="3"/>
    <x v="219"/>
    <n v="20.5"/>
    <n v="20.5"/>
    <x v="1"/>
    <x v="0"/>
    <s v="Tomatoes, Anchovies, Green Olives, Red Onions, Garlic"/>
    <x v="22"/>
  </r>
  <r>
    <n v="516"/>
    <n v="220"/>
    <n v="0.25"/>
    <s v="spicy_ital_l"/>
    <n v="1"/>
    <x v="3"/>
    <x v="3"/>
    <x v="219"/>
    <n v="20.75"/>
    <n v="20.75"/>
    <x v="1"/>
    <x v="2"/>
    <s v="Capocollo, Tomatoes, Goat Cheese, Artichokes, Peperoncini verdi, Garlic"/>
    <x v="12"/>
  </r>
  <r>
    <n v="517"/>
    <n v="221"/>
    <n v="0.33333333333333331"/>
    <s v="five_cheese_l"/>
    <n v="1"/>
    <x v="3"/>
    <x v="3"/>
    <x v="220"/>
    <n v="18.5"/>
    <n v="18.5"/>
    <x v="1"/>
    <x v="1"/>
    <s v="Mozzarella Cheese, Provolone Cheese, Smoked Gouda Cheese, Romano Cheese, Blue Cheese, Garlic"/>
    <x v="2"/>
  </r>
  <r>
    <n v="518"/>
    <n v="221"/>
    <n v="0.33333333333333331"/>
    <s v="prsc_argla_m"/>
    <n v="1"/>
    <x v="3"/>
    <x v="3"/>
    <x v="220"/>
    <n v="16.5"/>
    <n v="16.5"/>
    <x v="0"/>
    <x v="2"/>
    <s v="Prosciutto di San Daniele, Arugula, Mozzarella Cheese"/>
    <x v="6"/>
  </r>
  <r>
    <n v="519"/>
    <n v="221"/>
    <n v="0.33333333333333331"/>
    <s v="the_greek_s"/>
    <n v="1"/>
    <x v="3"/>
    <x v="3"/>
    <x v="220"/>
    <n v="12"/>
    <n v="12"/>
    <x v="2"/>
    <x v="0"/>
    <s v="Kalamata Olives, Feta Cheese, Tomatoes, Garlic, Beef Chuck Roast, Red Onions"/>
    <x v="8"/>
  </r>
  <r>
    <n v="520"/>
    <n v="222"/>
    <n v="0.5"/>
    <s v="four_cheese_l"/>
    <n v="1"/>
    <x v="3"/>
    <x v="3"/>
    <x v="221"/>
    <n v="17.95"/>
    <n v="17.95"/>
    <x v="1"/>
    <x v="1"/>
    <s v="Ricotta Cheese, Gorgonzola Piccante Cheese, Mozzarella Cheese, Parmigiano Reggiano Cheese, Garlic"/>
    <x v="21"/>
  </r>
  <r>
    <n v="521"/>
    <n v="222"/>
    <n v="0.5"/>
    <s v="sicilian_s"/>
    <n v="1"/>
    <x v="3"/>
    <x v="3"/>
    <x v="221"/>
    <n v="12.25"/>
    <n v="12.25"/>
    <x v="2"/>
    <x v="2"/>
    <s v="Coarse Sicilian Salami, Tomatoes, Green Olives, Luganega Sausage, Onions, Garlic"/>
    <x v="28"/>
  </r>
  <r>
    <n v="522"/>
    <n v="223"/>
    <n v="1"/>
    <s v="pep_msh_pep_s"/>
    <n v="1"/>
    <x v="3"/>
    <x v="3"/>
    <x v="222"/>
    <n v="11"/>
    <n v="11"/>
    <x v="2"/>
    <x v="0"/>
    <s v="Pepperoni, Mushrooms, Green Peppers"/>
    <x v="30"/>
  </r>
  <r>
    <n v="523"/>
    <n v="224"/>
    <n v="0.25"/>
    <s v="ckn_alfredo_s"/>
    <n v="1"/>
    <x v="3"/>
    <x v="3"/>
    <x v="223"/>
    <n v="12.75"/>
    <n v="12.75"/>
    <x v="2"/>
    <x v="3"/>
    <s v="Chicken, Red Onions, Red Peppers, Mushrooms, Asiago Cheese, Alfredo Sauce"/>
    <x v="29"/>
  </r>
  <r>
    <n v="524"/>
    <n v="224"/>
    <n v="0.25"/>
    <s v="ital_supr_m"/>
    <n v="1"/>
    <x v="3"/>
    <x v="3"/>
    <x v="223"/>
    <n v="16.5"/>
    <n v="16.5"/>
    <x v="0"/>
    <x v="2"/>
    <s v="Calabrese Salami, Capocollo, Tomatoes, Red Onions, Green Olives, Garlic"/>
    <x v="3"/>
  </r>
  <r>
    <n v="525"/>
    <n v="224"/>
    <n v="0.25"/>
    <s v="napolitana_m"/>
    <n v="1"/>
    <x v="3"/>
    <x v="3"/>
    <x v="223"/>
    <n v="16"/>
    <n v="16"/>
    <x v="0"/>
    <x v="0"/>
    <s v="Tomatoes, Anchovies, Green Olives, Red Onions, Garlic"/>
    <x v="22"/>
  </r>
  <r>
    <n v="526"/>
    <n v="224"/>
    <n v="0.25"/>
    <s v="thai_ckn_l"/>
    <n v="1"/>
    <x v="3"/>
    <x v="3"/>
    <x v="223"/>
    <n v="20.75"/>
    <n v="20.75"/>
    <x v="1"/>
    <x v="3"/>
    <s v="Chicken, Pineapple, Tomatoes, Red Peppers, Thai Sweet Chilli Sauce"/>
    <x v="5"/>
  </r>
  <r>
    <n v="527"/>
    <n v="225"/>
    <n v="0.33333333333333331"/>
    <s v="bbq_ckn_l"/>
    <n v="1"/>
    <x v="3"/>
    <x v="3"/>
    <x v="224"/>
    <n v="20.75"/>
    <n v="20.75"/>
    <x v="1"/>
    <x v="3"/>
    <s v="Barbecued Chicken, Red Peppers, Green Peppers, Tomatoes, Red Onions, Barbecue Sauce"/>
    <x v="7"/>
  </r>
  <r>
    <n v="528"/>
    <n v="225"/>
    <n v="0.33333333333333331"/>
    <s v="bbq_ckn_m"/>
    <n v="1"/>
    <x v="3"/>
    <x v="3"/>
    <x v="224"/>
    <n v="16.75"/>
    <n v="16.75"/>
    <x v="0"/>
    <x v="3"/>
    <s v="Barbecued Chicken, Red Peppers, Green Peppers, Tomatoes, Red Onions, Barbecue Sauce"/>
    <x v="7"/>
  </r>
  <r>
    <n v="529"/>
    <n v="225"/>
    <n v="0.33333333333333331"/>
    <s v="southw_ckn_s"/>
    <n v="1"/>
    <x v="3"/>
    <x v="3"/>
    <x v="224"/>
    <n v="12.75"/>
    <n v="12.75"/>
    <x v="2"/>
    <x v="3"/>
    <s v="Chicken, Tomatoes, Red Peppers, Red Onions, Jalapeno Peppers, Corn, Cilantro, Chipotle Sauce"/>
    <x v="15"/>
  </r>
  <r>
    <n v="530"/>
    <n v="226"/>
    <n v="1"/>
    <s v="classic_dlx_l"/>
    <n v="1"/>
    <x v="3"/>
    <x v="3"/>
    <x v="225"/>
    <n v="20.5"/>
    <n v="20.5"/>
    <x v="1"/>
    <x v="0"/>
    <s v="Pepperoni, Mushrooms, Red Onions, Red Peppers, Bacon"/>
    <x v="1"/>
  </r>
  <r>
    <n v="531"/>
    <n v="227"/>
    <n v="0.5"/>
    <s v="bbq_ckn_m"/>
    <n v="1"/>
    <x v="3"/>
    <x v="3"/>
    <x v="226"/>
    <n v="16.75"/>
    <n v="16.75"/>
    <x v="0"/>
    <x v="3"/>
    <s v="Barbecued Chicken, Red Peppers, Green Peppers, Tomatoes, Red Onions, Barbecue Sauce"/>
    <x v="7"/>
  </r>
  <r>
    <n v="532"/>
    <n v="227"/>
    <n v="0.5"/>
    <s v="the_greek_m"/>
    <n v="1"/>
    <x v="3"/>
    <x v="3"/>
    <x v="226"/>
    <n v="16"/>
    <n v="16"/>
    <x v="0"/>
    <x v="0"/>
    <s v="Kalamata Olives, Feta Cheese, Tomatoes, Garlic, Beef Chuck Roast, Red Onions"/>
    <x v="8"/>
  </r>
  <r>
    <n v="533"/>
    <n v="228"/>
    <n v="1"/>
    <s v="ital_veggie_s"/>
    <n v="1"/>
    <x v="3"/>
    <x v="3"/>
    <x v="227"/>
    <n v="12.75"/>
    <n v="12.75"/>
    <x v="2"/>
    <x v="1"/>
    <s v="Eggplant, Artichokes, Tomatoes, Zucchini, Red Peppers, Garlic, Pesto Sauce"/>
    <x v="24"/>
  </r>
  <r>
    <n v="534"/>
    <n v="229"/>
    <n v="0.33333333333333331"/>
    <s v="ital_veggie_l"/>
    <n v="1"/>
    <x v="3"/>
    <x v="3"/>
    <x v="228"/>
    <n v="21"/>
    <n v="21"/>
    <x v="1"/>
    <x v="1"/>
    <s v="Eggplant, Artichokes, Tomatoes, Zucchini, Red Peppers, Garlic, Pesto Sauce"/>
    <x v="24"/>
  </r>
  <r>
    <n v="535"/>
    <n v="229"/>
    <n v="0.33333333333333331"/>
    <s v="prsc_argla_l"/>
    <n v="1"/>
    <x v="3"/>
    <x v="3"/>
    <x v="228"/>
    <n v="20.75"/>
    <n v="20.75"/>
    <x v="1"/>
    <x v="2"/>
    <s v="Prosciutto di San Daniele, Arugula, Mozzarella Cheese"/>
    <x v="6"/>
  </r>
  <r>
    <n v="536"/>
    <n v="229"/>
    <n v="0.33333333333333331"/>
    <s v="spin_pesto_s"/>
    <n v="1"/>
    <x v="3"/>
    <x v="3"/>
    <x v="228"/>
    <n v="12.5"/>
    <n v="12.5"/>
    <x v="2"/>
    <x v="1"/>
    <s v="Spinach, Artichokes, Tomatoes, Sun-dried Tomatoes, Garlic, Pesto Sauce"/>
    <x v="13"/>
  </r>
  <r>
    <n v="537"/>
    <n v="230"/>
    <n v="1"/>
    <s v="thai_ckn_m"/>
    <n v="1"/>
    <x v="3"/>
    <x v="3"/>
    <x v="229"/>
    <n v="16.75"/>
    <n v="16.75"/>
    <x v="0"/>
    <x v="3"/>
    <s v="Chicken, Pineapple, Tomatoes, Red Peppers, Thai Sweet Chilli Sauce"/>
    <x v="5"/>
  </r>
  <r>
    <n v="538"/>
    <n v="231"/>
    <n v="0.33333333333333331"/>
    <s v="cali_ckn_l"/>
    <n v="1"/>
    <x v="3"/>
    <x v="3"/>
    <x v="230"/>
    <n v="20.75"/>
    <n v="20.75"/>
    <x v="1"/>
    <x v="3"/>
    <s v="Chicken, Artichoke, Spinach, Garlic, Jalapeno Peppers, Fontina Cheese, Gouda Cheese"/>
    <x v="16"/>
  </r>
  <r>
    <n v="539"/>
    <n v="231"/>
    <n v="0.33333333333333331"/>
    <s v="napolitana_s"/>
    <n v="1"/>
    <x v="3"/>
    <x v="3"/>
    <x v="230"/>
    <n v="12"/>
    <n v="12"/>
    <x v="2"/>
    <x v="0"/>
    <s v="Tomatoes, Anchovies, Green Olives, Red Onions, Garlic"/>
    <x v="22"/>
  </r>
  <r>
    <n v="540"/>
    <n v="231"/>
    <n v="0.33333333333333331"/>
    <s v="prsc_argla_s"/>
    <n v="1"/>
    <x v="3"/>
    <x v="3"/>
    <x v="230"/>
    <n v="12.5"/>
    <n v="12.5"/>
    <x v="2"/>
    <x v="2"/>
    <s v="Prosciutto di San Daniele, Arugula, Mozzarella Cheese"/>
    <x v="6"/>
  </r>
  <r>
    <n v="541"/>
    <n v="232"/>
    <n v="0.5"/>
    <s v="bbq_ckn_m"/>
    <n v="1"/>
    <x v="3"/>
    <x v="3"/>
    <x v="231"/>
    <n v="16.75"/>
    <n v="16.75"/>
    <x v="0"/>
    <x v="3"/>
    <s v="Barbecued Chicken, Red Peppers, Green Peppers, Tomatoes, Red Onions, Barbecue Sauce"/>
    <x v="7"/>
  </r>
  <r>
    <n v="542"/>
    <n v="232"/>
    <n v="0.5"/>
    <s v="spinach_supr_l"/>
    <n v="1"/>
    <x v="3"/>
    <x v="3"/>
    <x v="231"/>
    <n v="20.75"/>
    <n v="20.75"/>
    <x v="1"/>
    <x v="2"/>
    <s v="Spinach, Red Onions, Pepperoni, Tomatoes, Artichokes, Kalamata Olives, Garlic, Asiago Cheese"/>
    <x v="9"/>
  </r>
  <r>
    <n v="543"/>
    <n v="233"/>
    <n v="1"/>
    <s v="spinach_fet_s"/>
    <n v="1"/>
    <x v="3"/>
    <x v="3"/>
    <x v="232"/>
    <n v="12"/>
    <n v="12"/>
    <x v="2"/>
    <x v="1"/>
    <s v="Spinach, Mushrooms, Red Onions, Feta Cheese, Garlic"/>
    <x v="27"/>
  </r>
  <r>
    <n v="544"/>
    <n v="234"/>
    <n v="0.33333333333333331"/>
    <s v="ckn_alfredo_m"/>
    <n v="1"/>
    <x v="3"/>
    <x v="3"/>
    <x v="233"/>
    <n v="16.75"/>
    <n v="16.75"/>
    <x v="0"/>
    <x v="3"/>
    <s v="Chicken, Red Onions, Red Peppers, Mushrooms, Asiago Cheese, Alfredo Sauce"/>
    <x v="29"/>
  </r>
  <r>
    <n v="545"/>
    <n v="234"/>
    <n v="0.33333333333333331"/>
    <s v="ital_supr_s"/>
    <n v="1"/>
    <x v="3"/>
    <x v="3"/>
    <x v="233"/>
    <n v="12.5"/>
    <n v="12.5"/>
    <x v="2"/>
    <x v="2"/>
    <s v="Calabrese Salami, Capocollo, Tomatoes, Red Onions, Green Olives, Garlic"/>
    <x v="3"/>
  </r>
  <r>
    <n v="546"/>
    <n v="234"/>
    <n v="0.33333333333333331"/>
    <s v="napolitana_m"/>
    <n v="1"/>
    <x v="3"/>
    <x v="3"/>
    <x v="233"/>
    <n v="16"/>
    <n v="16"/>
    <x v="0"/>
    <x v="0"/>
    <s v="Tomatoes, Anchovies, Green Olives, Red Onions, Garlic"/>
    <x v="22"/>
  </r>
  <r>
    <n v="547"/>
    <n v="235"/>
    <n v="1"/>
    <s v="cali_ckn_m"/>
    <n v="1"/>
    <x v="3"/>
    <x v="3"/>
    <x v="234"/>
    <n v="16.75"/>
    <n v="16.75"/>
    <x v="0"/>
    <x v="3"/>
    <s v="Chicken, Artichoke, Spinach, Garlic, Jalapeno Peppers, Fontina Cheese, Gouda Cheese"/>
    <x v="16"/>
  </r>
  <r>
    <n v="548"/>
    <n v="236"/>
    <n v="0.5"/>
    <s v="classic_dlx_l"/>
    <n v="1"/>
    <x v="3"/>
    <x v="3"/>
    <x v="235"/>
    <n v="20.5"/>
    <n v="20.5"/>
    <x v="1"/>
    <x v="0"/>
    <s v="Pepperoni, Mushrooms, Red Onions, Red Peppers, Bacon"/>
    <x v="1"/>
  </r>
  <r>
    <n v="549"/>
    <n v="236"/>
    <n v="0.5"/>
    <s v="green_garden_m"/>
    <n v="1"/>
    <x v="3"/>
    <x v="3"/>
    <x v="235"/>
    <n v="16"/>
    <n v="16"/>
    <x v="0"/>
    <x v="1"/>
    <s v="Spinach, Mushrooms, Tomatoes, Green Olives, Feta Cheese"/>
    <x v="10"/>
  </r>
  <r>
    <n v="550"/>
    <n v="237"/>
    <n v="1"/>
    <s v="green_garden_s"/>
    <n v="1"/>
    <x v="3"/>
    <x v="3"/>
    <x v="236"/>
    <n v="12"/>
    <n v="12"/>
    <x v="2"/>
    <x v="1"/>
    <s v="Spinach, Mushrooms, Tomatoes, Green Olives, Feta Cheese"/>
    <x v="10"/>
  </r>
  <r>
    <n v="551"/>
    <n v="238"/>
    <n v="1"/>
    <s v="spin_pesto_l"/>
    <n v="1"/>
    <x v="3"/>
    <x v="3"/>
    <x v="237"/>
    <n v="20.75"/>
    <n v="20.75"/>
    <x v="1"/>
    <x v="1"/>
    <s v="Spinach, Artichokes, Tomatoes, Sun-dried Tomatoes, Garlic, Pesto Sauce"/>
    <x v="13"/>
  </r>
  <r>
    <n v="552"/>
    <n v="239"/>
    <n v="0.5"/>
    <s v="ital_supr_l"/>
    <n v="1"/>
    <x v="3"/>
    <x v="3"/>
    <x v="238"/>
    <n v="20.75"/>
    <n v="20.75"/>
    <x v="1"/>
    <x v="2"/>
    <s v="Calabrese Salami, Capocollo, Tomatoes, Red Onions, Green Olives, Garlic"/>
    <x v="3"/>
  </r>
  <r>
    <n v="553"/>
    <n v="239"/>
    <n v="0.5"/>
    <s v="thai_ckn_m"/>
    <n v="1"/>
    <x v="3"/>
    <x v="3"/>
    <x v="238"/>
    <n v="16.75"/>
    <n v="16.75"/>
    <x v="0"/>
    <x v="3"/>
    <s v="Chicken, Pineapple, Tomatoes, Red Peppers, Thai Sweet Chilli Sauce"/>
    <x v="5"/>
  </r>
  <r>
    <n v="554"/>
    <n v="240"/>
    <n v="1"/>
    <s v="four_cheese_m"/>
    <n v="1"/>
    <x v="3"/>
    <x v="3"/>
    <x v="239"/>
    <n v="14.75"/>
    <n v="14.75"/>
    <x v="0"/>
    <x v="1"/>
    <s v="Ricotta Cheese, Gorgonzola Piccante Cheese, Mozzarella Cheese, Parmigiano Reggiano Cheese, Garlic"/>
    <x v="21"/>
  </r>
  <r>
    <n v="555"/>
    <n v="241"/>
    <n v="0.5"/>
    <s v="sicilian_m"/>
    <n v="1"/>
    <x v="3"/>
    <x v="3"/>
    <x v="240"/>
    <n v="16.25"/>
    <n v="16.25"/>
    <x v="0"/>
    <x v="2"/>
    <s v="Coarse Sicilian Salami, Tomatoes, Green Olives, Luganega Sausage, Onions, Garlic"/>
    <x v="28"/>
  </r>
  <r>
    <n v="556"/>
    <n v="241"/>
    <n v="0.5"/>
    <s v="spinach_supr_l"/>
    <n v="1"/>
    <x v="3"/>
    <x v="3"/>
    <x v="240"/>
    <n v="20.75"/>
    <n v="20.75"/>
    <x v="1"/>
    <x v="2"/>
    <s v="Spinach, Red Onions, Pepperoni, Tomatoes, Artichokes, Kalamata Olives, Garlic, Asiago Cheese"/>
    <x v="9"/>
  </r>
  <r>
    <n v="557"/>
    <n v="242"/>
    <n v="0.33333333333333331"/>
    <s v="calabrese_m"/>
    <n v="1"/>
    <x v="3"/>
    <x v="3"/>
    <x v="241"/>
    <n v="16.25"/>
    <n v="16.25"/>
    <x v="0"/>
    <x v="2"/>
    <s v="?duja Salami, Pancetta, Tomatoes, Red Onions, Friggitello Peppers, Garlic"/>
    <x v="23"/>
  </r>
  <r>
    <n v="558"/>
    <n v="242"/>
    <n v="0.33333333333333331"/>
    <s v="thai_ckn_l"/>
    <n v="1"/>
    <x v="3"/>
    <x v="3"/>
    <x v="241"/>
    <n v="20.75"/>
    <n v="20.75"/>
    <x v="1"/>
    <x v="3"/>
    <s v="Chicken, Pineapple, Tomatoes, Red Peppers, Thai Sweet Chilli Sauce"/>
    <x v="5"/>
  </r>
  <r>
    <n v="559"/>
    <n v="242"/>
    <n v="0.33333333333333331"/>
    <s v="veggie_veg_m"/>
    <n v="1"/>
    <x v="3"/>
    <x v="3"/>
    <x v="241"/>
    <n v="16"/>
    <n v="16"/>
    <x v="0"/>
    <x v="1"/>
    <s v="Mushrooms, Tomatoes, Red Peppers, Green Peppers, Red Onions, Zucchini, Spinach, Garlic"/>
    <x v="14"/>
  </r>
  <r>
    <n v="560"/>
    <n v="243"/>
    <n v="0.5"/>
    <s v="classic_dlx_l"/>
    <n v="1"/>
    <x v="3"/>
    <x v="3"/>
    <x v="242"/>
    <n v="20.5"/>
    <n v="20.5"/>
    <x v="1"/>
    <x v="0"/>
    <s v="Pepperoni, Mushrooms, Red Onions, Red Peppers, Bacon"/>
    <x v="1"/>
  </r>
  <r>
    <n v="561"/>
    <n v="243"/>
    <n v="0.5"/>
    <s v="spinach_supr_s"/>
    <n v="1"/>
    <x v="3"/>
    <x v="3"/>
    <x v="242"/>
    <n v="12.5"/>
    <n v="12.5"/>
    <x v="2"/>
    <x v="2"/>
    <s v="Spinach, Red Onions, Pepperoni, Tomatoes, Artichokes, Kalamata Olives, Garlic, Asiago Cheese"/>
    <x v="9"/>
  </r>
  <r>
    <n v="562"/>
    <n v="244"/>
    <n v="0.5"/>
    <s v="ital_supr_s"/>
    <n v="1"/>
    <x v="3"/>
    <x v="3"/>
    <x v="243"/>
    <n v="12.5"/>
    <n v="12.5"/>
    <x v="2"/>
    <x v="2"/>
    <s v="Calabrese Salami, Capocollo, Tomatoes, Red Onions, Green Olives, Garlic"/>
    <x v="3"/>
  </r>
  <r>
    <n v="563"/>
    <n v="244"/>
    <n v="0.5"/>
    <s v="spicy_ital_l"/>
    <n v="1"/>
    <x v="3"/>
    <x v="3"/>
    <x v="243"/>
    <n v="20.75"/>
    <n v="20.75"/>
    <x v="1"/>
    <x v="2"/>
    <s v="Capocollo, Tomatoes, Goat Cheese, Artichokes, Peperoncini verdi, Garlic"/>
    <x v="12"/>
  </r>
  <r>
    <n v="564"/>
    <n v="245"/>
    <n v="0.5"/>
    <s v="bbq_ckn_l"/>
    <n v="1"/>
    <x v="3"/>
    <x v="3"/>
    <x v="244"/>
    <n v="20.75"/>
    <n v="20.75"/>
    <x v="1"/>
    <x v="3"/>
    <s v="Barbecued Chicken, Red Peppers, Green Peppers, Tomatoes, Red Onions, Barbecue Sauce"/>
    <x v="7"/>
  </r>
  <r>
    <n v="565"/>
    <n v="245"/>
    <n v="0.5"/>
    <s v="ckn_pesto_l"/>
    <n v="1"/>
    <x v="3"/>
    <x v="3"/>
    <x v="244"/>
    <n v="20.75"/>
    <n v="20.75"/>
    <x v="1"/>
    <x v="3"/>
    <s v="Chicken, Tomatoes, Red Peppers, Spinach, Garlic, Pesto Sauce"/>
    <x v="18"/>
  </r>
  <r>
    <n v="566"/>
    <n v="246"/>
    <n v="0.5"/>
    <s v="ckn_alfredo_m"/>
    <n v="1"/>
    <x v="3"/>
    <x v="3"/>
    <x v="245"/>
    <n v="16.75"/>
    <n v="16.75"/>
    <x v="0"/>
    <x v="3"/>
    <s v="Chicken, Red Onions, Red Peppers, Mushrooms, Asiago Cheese, Alfredo Sauce"/>
    <x v="29"/>
  </r>
  <r>
    <n v="567"/>
    <n v="246"/>
    <n v="0.5"/>
    <s v="pepperoni_l"/>
    <n v="1"/>
    <x v="3"/>
    <x v="3"/>
    <x v="245"/>
    <n v="15.25"/>
    <n v="15.25"/>
    <x v="1"/>
    <x v="0"/>
    <s v="Mozzarella Cheese, Pepperoni"/>
    <x v="17"/>
  </r>
  <r>
    <n v="568"/>
    <n v="247"/>
    <n v="0.33333333333333331"/>
    <s v="hawaiian_m"/>
    <n v="1"/>
    <x v="3"/>
    <x v="3"/>
    <x v="246"/>
    <n v="13.25"/>
    <n v="13.25"/>
    <x v="0"/>
    <x v="0"/>
    <s v="Sliced Ham, Pineapple, Mozzarella Cheese"/>
    <x v="0"/>
  </r>
  <r>
    <n v="569"/>
    <n v="247"/>
    <n v="0.33333333333333331"/>
    <s v="sicilian_m"/>
    <n v="1"/>
    <x v="3"/>
    <x v="3"/>
    <x v="246"/>
    <n v="16.25"/>
    <n v="16.25"/>
    <x v="0"/>
    <x v="2"/>
    <s v="Coarse Sicilian Salami, Tomatoes, Green Olives, Luganega Sausage, Onions, Garlic"/>
    <x v="28"/>
  </r>
  <r>
    <n v="570"/>
    <n v="247"/>
    <n v="0.33333333333333331"/>
    <s v="spinach_supr_s"/>
    <n v="1"/>
    <x v="3"/>
    <x v="3"/>
    <x v="246"/>
    <n v="12.5"/>
    <n v="12.5"/>
    <x v="2"/>
    <x v="2"/>
    <s v="Spinach, Red Onions, Pepperoni, Tomatoes, Artichokes, Kalamata Olives, Garlic, Asiago Cheese"/>
    <x v="9"/>
  </r>
  <r>
    <n v="571"/>
    <n v="248"/>
    <n v="0.5"/>
    <s v="hawaiian_s"/>
    <n v="1"/>
    <x v="3"/>
    <x v="3"/>
    <x v="247"/>
    <n v="10.5"/>
    <n v="10.5"/>
    <x v="2"/>
    <x v="0"/>
    <s v="Sliced Ham, Pineapple, Mozzarella Cheese"/>
    <x v="0"/>
  </r>
  <r>
    <n v="572"/>
    <n v="248"/>
    <n v="0.5"/>
    <s v="thai_ckn_l"/>
    <n v="1"/>
    <x v="3"/>
    <x v="3"/>
    <x v="247"/>
    <n v="20.75"/>
    <n v="20.75"/>
    <x v="1"/>
    <x v="3"/>
    <s v="Chicken, Pineapple, Tomatoes, Red Peppers, Thai Sweet Chilli Sauce"/>
    <x v="5"/>
  </r>
  <r>
    <n v="573"/>
    <n v="249"/>
    <n v="0.5"/>
    <s v="bbq_ckn_l"/>
    <n v="1"/>
    <x v="3"/>
    <x v="3"/>
    <x v="248"/>
    <n v="20.75"/>
    <n v="20.75"/>
    <x v="1"/>
    <x v="3"/>
    <s v="Barbecued Chicken, Red Peppers, Green Peppers, Tomatoes, Red Onions, Barbecue Sauce"/>
    <x v="7"/>
  </r>
  <r>
    <n v="574"/>
    <n v="249"/>
    <n v="0.5"/>
    <s v="calabrese_s"/>
    <n v="1"/>
    <x v="3"/>
    <x v="3"/>
    <x v="248"/>
    <n v="12.25"/>
    <n v="12.25"/>
    <x v="2"/>
    <x v="2"/>
    <s v="?duja Salami, Pancetta, Tomatoes, Red Onions, Friggitello Peppers, Garlic"/>
    <x v="23"/>
  </r>
  <r>
    <n v="575"/>
    <n v="250"/>
    <n v="1"/>
    <s v="four_cheese_m"/>
    <n v="1"/>
    <x v="3"/>
    <x v="3"/>
    <x v="249"/>
    <n v="14.75"/>
    <n v="14.75"/>
    <x v="0"/>
    <x v="1"/>
    <s v="Ricotta Cheese, Gorgonzola Piccante Cheese, Mozzarella Cheese, Parmigiano Reggiano Cheese, Garlic"/>
    <x v="21"/>
  </r>
  <r>
    <n v="576"/>
    <n v="251"/>
    <n v="1"/>
    <s v="mexicana_m"/>
    <n v="1"/>
    <x v="3"/>
    <x v="3"/>
    <x v="250"/>
    <n v="16"/>
    <n v="16"/>
    <x v="0"/>
    <x v="1"/>
    <s v="Tomatoes, Red Peppers, Jalapeno Peppers, Red Onions, Cilantro, Corn, Chipotle Sauce, Garlic"/>
    <x v="4"/>
  </r>
  <r>
    <n v="577"/>
    <n v="252"/>
    <n v="1"/>
    <s v="prsc_argla_m"/>
    <n v="1"/>
    <x v="3"/>
    <x v="3"/>
    <x v="251"/>
    <n v="16.5"/>
    <n v="16.5"/>
    <x v="0"/>
    <x v="2"/>
    <s v="Prosciutto di San Daniele, Arugula, Mozzarella Cheese"/>
    <x v="6"/>
  </r>
  <r>
    <n v="578"/>
    <n v="253"/>
    <n v="1"/>
    <s v="brie_carre_s"/>
    <n v="1"/>
    <x v="3"/>
    <x v="3"/>
    <x v="252"/>
    <n v="23.65"/>
    <n v="23.65"/>
    <x v="2"/>
    <x v="2"/>
    <s v="Brie Carre Cheese, Prosciutto, Caramelized Onions, Pears, Thyme, Garlic"/>
    <x v="31"/>
  </r>
  <r>
    <n v="579"/>
    <n v="254"/>
    <n v="0.33333333333333331"/>
    <s v="bbq_ckn_l"/>
    <n v="1"/>
    <x v="3"/>
    <x v="3"/>
    <x v="253"/>
    <n v="20.75"/>
    <n v="20.75"/>
    <x v="1"/>
    <x v="3"/>
    <s v="Barbecued Chicken, Red Peppers, Green Peppers, Tomatoes, Red Onions, Barbecue Sauce"/>
    <x v="7"/>
  </r>
  <r>
    <n v="580"/>
    <n v="254"/>
    <n v="0.33333333333333331"/>
    <s v="brie_carre_s"/>
    <n v="1"/>
    <x v="3"/>
    <x v="3"/>
    <x v="253"/>
    <n v="23.65"/>
    <n v="23.65"/>
    <x v="2"/>
    <x v="2"/>
    <s v="Brie Carre Cheese, Prosciutto, Caramelized Onions, Pears, Thyme, Garlic"/>
    <x v="31"/>
  </r>
  <r>
    <n v="581"/>
    <n v="254"/>
    <n v="0.33333333333333331"/>
    <s v="five_cheese_l"/>
    <n v="1"/>
    <x v="3"/>
    <x v="3"/>
    <x v="253"/>
    <n v="18.5"/>
    <n v="18.5"/>
    <x v="1"/>
    <x v="1"/>
    <s v="Mozzarella Cheese, Provolone Cheese, Smoked Gouda Cheese, Romano Cheese, Blue Cheese, Garlic"/>
    <x v="2"/>
  </r>
  <r>
    <n v="582"/>
    <n v="255"/>
    <n v="0.25"/>
    <s v="five_cheese_l"/>
    <n v="1"/>
    <x v="4"/>
    <x v="4"/>
    <x v="254"/>
    <n v="18.5"/>
    <n v="18.5"/>
    <x v="1"/>
    <x v="1"/>
    <s v="Mozzarella Cheese, Provolone Cheese, Smoked Gouda Cheese, Romano Cheese, Blue Cheese, Garlic"/>
    <x v="2"/>
  </r>
  <r>
    <n v="583"/>
    <n v="255"/>
    <n v="0.25"/>
    <s v="green_garden_m"/>
    <n v="1"/>
    <x v="4"/>
    <x v="4"/>
    <x v="254"/>
    <n v="16"/>
    <n v="16"/>
    <x v="0"/>
    <x v="1"/>
    <s v="Spinach, Mushrooms, Tomatoes, Green Olives, Feta Cheese"/>
    <x v="10"/>
  </r>
  <r>
    <n v="584"/>
    <n v="255"/>
    <n v="0.25"/>
    <s v="hawaiian_l"/>
    <n v="1"/>
    <x v="4"/>
    <x v="4"/>
    <x v="254"/>
    <n v="16.5"/>
    <n v="16.5"/>
    <x v="1"/>
    <x v="0"/>
    <s v="Sliced Ham, Pineapple, Mozzarella Cheese"/>
    <x v="0"/>
  </r>
  <r>
    <n v="585"/>
    <n v="255"/>
    <n v="0.25"/>
    <s v="spinach_fet_m"/>
    <n v="1"/>
    <x v="4"/>
    <x v="4"/>
    <x v="254"/>
    <n v="16"/>
    <n v="16"/>
    <x v="0"/>
    <x v="1"/>
    <s v="Spinach, Mushrooms, Red Onions, Feta Cheese, Garlic"/>
    <x v="27"/>
  </r>
  <r>
    <n v="586"/>
    <n v="256"/>
    <n v="1"/>
    <s v="pep_msh_pep_l"/>
    <n v="1"/>
    <x v="4"/>
    <x v="4"/>
    <x v="255"/>
    <n v="17.5"/>
    <n v="17.5"/>
    <x v="1"/>
    <x v="0"/>
    <s v="Pepperoni, Mushrooms, Green Peppers"/>
    <x v="30"/>
  </r>
  <r>
    <n v="587"/>
    <n v="257"/>
    <n v="0.5"/>
    <s v="cali_ckn_l"/>
    <n v="1"/>
    <x v="4"/>
    <x v="4"/>
    <x v="256"/>
    <n v="20.75"/>
    <n v="20.75"/>
    <x v="1"/>
    <x v="3"/>
    <s v="Chicken, Artichoke, Spinach, Garlic, Jalapeno Peppers, Fontina Cheese, Gouda Cheese"/>
    <x v="16"/>
  </r>
  <r>
    <n v="588"/>
    <n v="257"/>
    <n v="0.5"/>
    <s v="ckn_alfredo_l"/>
    <n v="1"/>
    <x v="4"/>
    <x v="4"/>
    <x v="256"/>
    <n v="20.75"/>
    <n v="20.75"/>
    <x v="1"/>
    <x v="3"/>
    <s v="Chicken, Red Onions, Red Peppers, Mushrooms, Asiago Cheese, Alfredo Sauce"/>
    <x v="29"/>
  </r>
  <r>
    <n v="589"/>
    <n v="258"/>
    <n v="1"/>
    <s v="classic_dlx_m"/>
    <n v="1"/>
    <x v="4"/>
    <x v="4"/>
    <x v="257"/>
    <n v="16"/>
    <n v="16"/>
    <x v="0"/>
    <x v="0"/>
    <s v="Pepperoni, Mushrooms, Red Onions, Red Peppers, Bacon"/>
    <x v="1"/>
  </r>
  <r>
    <n v="590"/>
    <n v="259"/>
    <n v="1"/>
    <s v="pepperoni_l"/>
    <n v="1"/>
    <x v="4"/>
    <x v="4"/>
    <x v="258"/>
    <n v="15.25"/>
    <n v="15.25"/>
    <x v="1"/>
    <x v="0"/>
    <s v="Mozzarella Cheese, Pepperoni"/>
    <x v="17"/>
  </r>
  <r>
    <n v="591"/>
    <n v="260"/>
    <n v="0.5"/>
    <s v="five_cheese_l"/>
    <n v="1"/>
    <x v="4"/>
    <x v="4"/>
    <x v="259"/>
    <n v="18.5"/>
    <n v="18.5"/>
    <x v="1"/>
    <x v="1"/>
    <s v="Mozzarella Cheese, Provolone Cheese, Smoked Gouda Cheese, Romano Cheese, Blue Cheese, Garlic"/>
    <x v="2"/>
  </r>
  <r>
    <n v="592"/>
    <n v="260"/>
    <n v="0.5"/>
    <s v="the_greek_l"/>
    <n v="1"/>
    <x v="4"/>
    <x v="4"/>
    <x v="259"/>
    <n v="20.5"/>
    <n v="20.5"/>
    <x v="1"/>
    <x v="0"/>
    <s v="Kalamata Olives, Feta Cheese, Tomatoes, Garlic, Beef Chuck Roast, Red Onions"/>
    <x v="8"/>
  </r>
  <r>
    <n v="593"/>
    <n v="261"/>
    <n v="1"/>
    <s v="brie_carre_s"/>
    <n v="1"/>
    <x v="4"/>
    <x v="4"/>
    <x v="260"/>
    <n v="23.65"/>
    <n v="23.65"/>
    <x v="2"/>
    <x v="2"/>
    <s v="Brie Carre Cheese, Prosciutto, Caramelized Onions, Pears, Thyme, Garlic"/>
    <x v="31"/>
  </r>
  <r>
    <n v="594"/>
    <n v="262"/>
    <n v="1"/>
    <s v="cali_ckn_m"/>
    <n v="1"/>
    <x v="4"/>
    <x v="4"/>
    <x v="261"/>
    <n v="16.75"/>
    <n v="16.75"/>
    <x v="0"/>
    <x v="3"/>
    <s v="Chicken, Artichoke, Spinach, Garlic, Jalapeno Peppers, Fontina Cheese, Gouda Cheese"/>
    <x v="16"/>
  </r>
  <r>
    <n v="595"/>
    <n v="263"/>
    <n v="1"/>
    <s v="spin_pesto_l"/>
    <n v="1"/>
    <x v="4"/>
    <x v="4"/>
    <x v="262"/>
    <n v="20.75"/>
    <n v="20.75"/>
    <x v="1"/>
    <x v="1"/>
    <s v="Spinach, Artichokes, Tomatoes, Sun-dried Tomatoes, Garlic, Pesto Sauce"/>
    <x v="13"/>
  </r>
  <r>
    <n v="596"/>
    <n v="264"/>
    <n v="1"/>
    <s v="mexicana_m"/>
    <n v="1"/>
    <x v="4"/>
    <x v="4"/>
    <x v="263"/>
    <n v="16"/>
    <n v="16"/>
    <x v="0"/>
    <x v="1"/>
    <s v="Tomatoes, Red Peppers, Jalapeno Peppers, Red Onions, Cilantro, Corn, Chipotle Sauce, Garlic"/>
    <x v="4"/>
  </r>
  <r>
    <n v="597"/>
    <n v="265"/>
    <n v="0.25"/>
    <s v="ckn_alfredo_m"/>
    <n v="1"/>
    <x v="4"/>
    <x v="4"/>
    <x v="264"/>
    <n v="16.75"/>
    <n v="16.75"/>
    <x v="0"/>
    <x v="3"/>
    <s v="Chicken, Red Onions, Red Peppers, Mushrooms, Asiago Cheese, Alfredo Sauce"/>
    <x v="29"/>
  </r>
  <r>
    <n v="598"/>
    <n v="265"/>
    <n v="0.25"/>
    <s v="mexicana_l"/>
    <n v="1"/>
    <x v="4"/>
    <x v="4"/>
    <x v="264"/>
    <n v="20.25"/>
    <n v="20.25"/>
    <x v="1"/>
    <x v="1"/>
    <s v="Tomatoes, Red Peppers, Jalapeno Peppers, Red Onions, Cilantro, Corn, Chipotle Sauce, Garlic"/>
    <x v="4"/>
  </r>
  <r>
    <n v="599"/>
    <n v="265"/>
    <n v="0.25"/>
    <s v="sicilian_m"/>
    <n v="1"/>
    <x v="4"/>
    <x v="4"/>
    <x v="264"/>
    <n v="16.25"/>
    <n v="16.25"/>
    <x v="0"/>
    <x v="2"/>
    <s v="Coarse Sicilian Salami, Tomatoes, Green Olives, Luganega Sausage, Onions, Garlic"/>
    <x v="28"/>
  </r>
  <r>
    <n v="600"/>
    <n v="265"/>
    <n v="0.25"/>
    <s v="spicy_ital_l"/>
    <n v="1"/>
    <x v="4"/>
    <x v="4"/>
    <x v="264"/>
    <n v="20.75"/>
    <n v="20.75"/>
    <x v="1"/>
    <x v="2"/>
    <s v="Capocollo, Tomatoes, Goat Cheese, Artichokes, Peperoncini verdi, Garlic"/>
    <x v="12"/>
  </r>
  <r>
    <n v="601"/>
    <n v="266"/>
    <n v="1"/>
    <s v="peppr_salami_m"/>
    <n v="1"/>
    <x v="4"/>
    <x v="4"/>
    <x v="265"/>
    <n v="16.5"/>
    <n v="16.5"/>
    <x v="0"/>
    <x v="2"/>
    <s v="Genoa Salami, Capocollo, Pepperoni, Tomatoes, Asiago Cheese, Garlic"/>
    <x v="26"/>
  </r>
  <r>
    <n v="602"/>
    <n v="267"/>
    <n v="0.33333333333333331"/>
    <s v="four_cheese_l"/>
    <n v="1"/>
    <x v="4"/>
    <x v="4"/>
    <x v="266"/>
    <n v="17.95"/>
    <n v="17.95"/>
    <x v="1"/>
    <x v="1"/>
    <s v="Ricotta Cheese, Gorgonzola Piccante Cheese, Mozzarella Cheese, Parmigiano Reggiano Cheese, Garlic"/>
    <x v="21"/>
  </r>
  <r>
    <n v="603"/>
    <n v="267"/>
    <n v="0.33333333333333331"/>
    <s v="mediterraneo_l"/>
    <n v="1"/>
    <x v="4"/>
    <x v="4"/>
    <x v="266"/>
    <n v="20.25"/>
    <n v="20.25"/>
    <x v="1"/>
    <x v="1"/>
    <s v="Spinach, Artichokes, Kalamata Olives, Sun-dried Tomatoes, Feta Cheese, Plum Tomatoes, Red Onions"/>
    <x v="25"/>
  </r>
  <r>
    <n v="604"/>
    <n v="267"/>
    <n v="0.33333333333333331"/>
    <s v="napolitana_s"/>
    <n v="1"/>
    <x v="4"/>
    <x v="4"/>
    <x v="266"/>
    <n v="12"/>
    <n v="12"/>
    <x v="2"/>
    <x v="0"/>
    <s v="Tomatoes, Anchovies, Green Olives, Red Onions, Garlic"/>
    <x v="22"/>
  </r>
  <r>
    <n v="605"/>
    <n v="268"/>
    <n v="0.5"/>
    <s v="ital_supr_l"/>
    <n v="1"/>
    <x v="4"/>
    <x v="4"/>
    <x v="267"/>
    <n v="20.75"/>
    <n v="20.75"/>
    <x v="1"/>
    <x v="2"/>
    <s v="Calabrese Salami, Capocollo, Tomatoes, Red Onions, Green Olives, Garlic"/>
    <x v="3"/>
  </r>
  <r>
    <n v="606"/>
    <n v="268"/>
    <n v="0.5"/>
    <s v="pepperoni_s"/>
    <n v="1"/>
    <x v="4"/>
    <x v="4"/>
    <x v="267"/>
    <n v="9.75"/>
    <n v="9.75"/>
    <x v="2"/>
    <x v="0"/>
    <s v="Mozzarella Cheese, Pepperoni"/>
    <x v="17"/>
  </r>
  <r>
    <n v="607"/>
    <n v="269"/>
    <n v="1"/>
    <s v="ckn_alfredo_m"/>
    <n v="1"/>
    <x v="4"/>
    <x v="4"/>
    <x v="268"/>
    <n v="16.75"/>
    <n v="16.75"/>
    <x v="0"/>
    <x v="3"/>
    <s v="Chicken, Red Onions, Red Peppers, Mushrooms, Asiago Cheese, Alfredo Sauce"/>
    <x v="29"/>
  </r>
  <r>
    <n v="608"/>
    <n v="270"/>
    <n v="0.33333333333333331"/>
    <s v="southw_ckn_l"/>
    <n v="1"/>
    <x v="4"/>
    <x v="4"/>
    <x v="269"/>
    <n v="20.75"/>
    <n v="20.75"/>
    <x v="1"/>
    <x v="3"/>
    <s v="Chicken, Tomatoes, Red Peppers, Red Onions, Jalapeno Peppers, Corn, Cilantro, Chipotle Sauce"/>
    <x v="15"/>
  </r>
  <r>
    <n v="609"/>
    <n v="270"/>
    <n v="0.33333333333333331"/>
    <s v="spin_pesto_l"/>
    <n v="1"/>
    <x v="4"/>
    <x v="4"/>
    <x v="269"/>
    <n v="20.75"/>
    <n v="20.75"/>
    <x v="1"/>
    <x v="1"/>
    <s v="Spinach, Artichokes, Tomatoes, Sun-dried Tomatoes, Garlic, Pesto Sauce"/>
    <x v="13"/>
  </r>
  <r>
    <n v="610"/>
    <n v="270"/>
    <n v="0.33333333333333331"/>
    <s v="thai_ckn_l"/>
    <n v="1"/>
    <x v="4"/>
    <x v="4"/>
    <x v="269"/>
    <n v="20.75"/>
    <n v="20.75"/>
    <x v="1"/>
    <x v="3"/>
    <s v="Chicken, Pineapple, Tomatoes, Red Peppers, Thai Sweet Chilli Sauce"/>
    <x v="5"/>
  </r>
  <r>
    <n v="611"/>
    <n v="271"/>
    <n v="0.1"/>
    <s v="big_meat_s"/>
    <n v="1"/>
    <x v="4"/>
    <x v="4"/>
    <x v="270"/>
    <n v="12"/>
    <n v="12"/>
    <x v="2"/>
    <x v="0"/>
    <s v="Bacon, Pepperoni, Italian Sausage, Chorizo Sausage"/>
    <x v="19"/>
  </r>
  <r>
    <n v="612"/>
    <n v="271"/>
    <n v="0.1"/>
    <s v="cali_ckn_m"/>
    <n v="2"/>
    <x v="4"/>
    <x v="4"/>
    <x v="270"/>
    <n v="16.75"/>
    <n v="33.5"/>
    <x v="0"/>
    <x v="3"/>
    <s v="Chicken, Artichoke, Spinach, Garlic, Jalapeno Peppers, Fontina Cheese, Gouda Cheese"/>
    <x v="16"/>
  </r>
  <r>
    <n v="613"/>
    <n v="271"/>
    <n v="0.1"/>
    <s v="ckn_alfredo_m"/>
    <n v="2"/>
    <x v="4"/>
    <x v="4"/>
    <x v="270"/>
    <n v="16.75"/>
    <n v="33.5"/>
    <x v="0"/>
    <x v="3"/>
    <s v="Chicken, Red Onions, Red Peppers, Mushrooms, Asiago Cheese, Alfredo Sauce"/>
    <x v="29"/>
  </r>
  <r>
    <n v="614"/>
    <n v="271"/>
    <n v="0.1"/>
    <s v="ckn_pesto_l"/>
    <n v="2"/>
    <x v="4"/>
    <x v="4"/>
    <x v="270"/>
    <n v="20.75"/>
    <n v="41.5"/>
    <x v="1"/>
    <x v="3"/>
    <s v="Chicken, Tomatoes, Red Peppers, Spinach, Garlic, Pesto Sauce"/>
    <x v="18"/>
  </r>
  <r>
    <n v="615"/>
    <n v="271"/>
    <n v="0.1"/>
    <s v="classic_dlx_m"/>
    <n v="1"/>
    <x v="4"/>
    <x v="4"/>
    <x v="270"/>
    <n v="16"/>
    <n v="16"/>
    <x v="0"/>
    <x v="0"/>
    <s v="Pepperoni, Mushrooms, Red Onions, Red Peppers, Bacon"/>
    <x v="1"/>
  </r>
  <r>
    <n v="616"/>
    <n v="271"/>
    <n v="0.1"/>
    <s v="ital_supr_m"/>
    <n v="1"/>
    <x v="4"/>
    <x v="4"/>
    <x v="270"/>
    <n v="16.5"/>
    <n v="16.5"/>
    <x v="0"/>
    <x v="2"/>
    <s v="Calabrese Salami, Capocollo, Tomatoes, Red Onions, Green Olives, Garlic"/>
    <x v="3"/>
  </r>
  <r>
    <n v="617"/>
    <n v="271"/>
    <n v="0.1"/>
    <s v="sicilian_s"/>
    <n v="1"/>
    <x v="4"/>
    <x v="4"/>
    <x v="270"/>
    <n v="12.25"/>
    <n v="12.25"/>
    <x v="2"/>
    <x v="2"/>
    <s v="Coarse Sicilian Salami, Tomatoes, Green Olives, Luganega Sausage, Onions, Garlic"/>
    <x v="28"/>
  </r>
  <r>
    <n v="618"/>
    <n v="271"/>
    <n v="0.1"/>
    <s v="soppressata_m"/>
    <n v="1"/>
    <x v="4"/>
    <x v="4"/>
    <x v="270"/>
    <n v="16.5"/>
    <n v="16.5"/>
    <x v="0"/>
    <x v="2"/>
    <s v="Soppressata Salami, Fontina Cheese, Mozzarella Cheese, Mushrooms, Garlic"/>
    <x v="20"/>
  </r>
  <r>
    <n v="619"/>
    <n v="271"/>
    <n v="0.1"/>
    <s v="southw_ckn_m"/>
    <n v="1"/>
    <x v="4"/>
    <x v="4"/>
    <x v="270"/>
    <n v="16.75"/>
    <n v="16.75"/>
    <x v="0"/>
    <x v="3"/>
    <s v="Chicken, Tomatoes, Red Peppers, Red Onions, Jalapeno Peppers, Corn, Cilantro, Chipotle Sauce"/>
    <x v="15"/>
  </r>
  <r>
    <n v="620"/>
    <n v="271"/>
    <n v="0.1"/>
    <s v="the_greek_s"/>
    <n v="1"/>
    <x v="4"/>
    <x v="4"/>
    <x v="270"/>
    <n v="12"/>
    <n v="12"/>
    <x v="2"/>
    <x v="0"/>
    <s v="Kalamata Olives, Feta Cheese, Tomatoes, Garlic, Beef Chuck Roast, Red Onions"/>
    <x v="8"/>
  </r>
  <r>
    <n v="621"/>
    <n v="272"/>
    <n v="1"/>
    <s v="ital_supr_m"/>
    <n v="1"/>
    <x v="4"/>
    <x v="4"/>
    <x v="271"/>
    <n v="16.5"/>
    <n v="16.5"/>
    <x v="0"/>
    <x v="2"/>
    <s v="Calabrese Salami, Capocollo, Tomatoes, Red Onions, Green Olives, Garlic"/>
    <x v="3"/>
  </r>
  <r>
    <n v="622"/>
    <n v="273"/>
    <n v="1"/>
    <s v="soppressata_s"/>
    <n v="1"/>
    <x v="4"/>
    <x v="4"/>
    <x v="272"/>
    <n v="12.5"/>
    <n v="12.5"/>
    <x v="2"/>
    <x v="2"/>
    <s v="Soppressata Salami, Fontina Cheese, Mozzarella Cheese, Mushrooms, Garlic"/>
    <x v="20"/>
  </r>
  <r>
    <n v="623"/>
    <n v="274"/>
    <n v="0.5"/>
    <s v="four_cheese_l"/>
    <n v="1"/>
    <x v="4"/>
    <x v="4"/>
    <x v="273"/>
    <n v="17.95"/>
    <n v="17.95"/>
    <x v="1"/>
    <x v="1"/>
    <s v="Ricotta Cheese, Gorgonzola Piccante Cheese, Mozzarella Cheese, Parmigiano Reggiano Cheese, Garlic"/>
    <x v="21"/>
  </r>
  <r>
    <n v="624"/>
    <n v="274"/>
    <n v="0.5"/>
    <s v="thai_ckn_l"/>
    <n v="1"/>
    <x v="4"/>
    <x v="4"/>
    <x v="273"/>
    <n v="20.75"/>
    <n v="20.75"/>
    <x v="1"/>
    <x v="3"/>
    <s v="Chicken, Pineapple, Tomatoes, Red Peppers, Thai Sweet Chilli Sauce"/>
    <x v="5"/>
  </r>
  <r>
    <n v="625"/>
    <n v="275"/>
    <n v="0.25"/>
    <s v="classic_dlx_l"/>
    <n v="1"/>
    <x v="4"/>
    <x v="4"/>
    <x v="274"/>
    <n v="20.5"/>
    <n v="20.5"/>
    <x v="1"/>
    <x v="0"/>
    <s v="Pepperoni, Mushrooms, Red Onions, Red Peppers, Bacon"/>
    <x v="1"/>
  </r>
  <r>
    <n v="626"/>
    <n v="275"/>
    <n v="0.25"/>
    <s v="five_cheese_l"/>
    <n v="1"/>
    <x v="4"/>
    <x v="4"/>
    <x v="274"/>
    <n v="18.5"/>
    <n v="18.5"/>
    <x v="1"/>
    <x v="1"/>
    <s v="Mozzarella Cheese, Provolone Cheese, Smoked Gouda Cheese, Romano Cheese, Blue Cheese, Garlic"/>
    <x v="2"/>
  </r>
  <r>
    <n v="627"/>
    <n v="275"/>
    <n v="0.25"/>
    <s v="pepperoni_s"/>
    <n v="1"/>
    <x v="4"/>
    <x v="4"/>
    <x v="274"/>
    <n v="9.75"/>
    <n v="9.75"/>
    <x v="2"/>
    <x v="0"/>
    <s v="Mozzarella Cheese, Pepperoni"/>
    <x v="17"/>
  </r>
  <r>
    <n v="628"/>
    <n v="275"/>
    <n v="0.25"/>
    <s v="sicilian_m"/>
    <n v="1"/>
    <x v="4"/>
    <x v="4"/>
    <x v="274"/>
    <n v="16.25"/>
    <n v="16.25"/>
    <x v="0"/>
    <x v="2"/>
    <s v="Coarse Sicilian Salami, Tomatoes, Green Olives, Luganega Sausage, Onions, Garlic"/>
    <x v="28"/>
  </r>
  <r>
    <n v="629"/>
    <n v="276"/>
    <n v="0.5"/>
    <s v="five_cheese_l"/>
    <n v="1"/>
    <x v="4"/>
    <x v="4"/>
    <x v="275"/>
    <n v="18.5"/>
    <n v="18.5"/>
    <x v="1"/>
    <x v="1"/>
    <s v="Mozzarella Cheese, Provolone Cheese, Smoked Gouda Cheese, Romano Cheese, Blue Cheese, Garlic"/>
    <x v="2"/>
  </r>
  <r>
    <n v="630"/>
    <n v="276"/>
    <n v="0.5"/>
    <s v="spicy_ital_l"/>
    <n v="1"/>
    <x v="4"/>
    <x v="4"/>
    <x v="275"/>
    <n v="20.75"/>
    <n v="20.75"/>
    <x v="1"/>
    <x v="2"/>
    <s v="Capocollo, Tomatoes, Goat Cheese, Artichokes, Peperoncini verdi, Garlic"/>
    <x v="12"/>
  </r>
  <r>
    <n v="631"/>
    <n v="277"/>
    <n v="1"/>
    <s v="four_cheese_m"/>
    <n v="1"/>
    <x v="4"/>
    <x v="4"/>
    <x v="276"/>
    <n v="14.75"/>
    <n v="14.75"/>
    <x v="0"/>
    <x v="1"/>
    <s v="Ricotta Cheese, Gorgonzola Piccante Cheese, Mozzarella Cheese, Parmigiano Reggiano Cheese, Garlic"/>
    <x v="21"/>
  </r>
  <r>
    <n v="632"/>
    <n v="278"/>
    <n v="0.5"/>
    <s v="ital_veggie_m"/>
    <n v="1"/>
    <x v="4"/>
    <x v="4"/>
    <x v="277"/>
    <n v="16.75"/>
    <n v="16.75"/>
    <x v="0"/>
    <x v="1"/>
    <s v="Eggplant, Artichokes, Tomatoes, Zucchini, Red Peppers, Garlic, Pesto Sauce"/>
    <x v="24"/>
  </r>
  <r>
    <n v="633"/>
    <n v="278"/>
    <n v="0.5"/>
    <s v="southw_ckn_l"/>
    <n v="1"/>
    <x v="4"/>
    <x v="4"/>
    <x v="277"/>
    <n v="20.75"/>
    <n v="20.75"/>
    <x v="1"/>
    <x v="3"/>
    <s v="Chicken, Tomatoes, Red Peppers, Red Onions, Jalapeno Peppers, Corn, Cilantro, Chipotle Sauce"/>
    <x v="15"/>
  </r>
  <r>
    <n v="634"/>
    <n v="279"/>
    <n v="0.5"/>
    <s v="cali_ckn_m"/>
    <n v="1"/>
    <x v="4"/>
    <x v="4"/>
    <x v="278"/>
    <n v="16.75"/>
    <n v="16.75"/>
    <x v="0"/>
    <x v="3"/>
    <s v="Chicken, Artichoke, Spinach, Garlic, Jalapeno Peppers, Fontina Cheese, Gouda Cheese"/>
    <x v="16"/>
  </r>
  <r>
    <n v="635"/>
    <n v="279"/>
    <n v="0.5"/>
    <s v="ckn_alfredo_m"/>
    <n v="1"/>
    <x v="4"/>
    <x v="4"/>
    <x v="278"/>
    <n v="16.75"/>
    <n v="16.75"/>
    <x v="0"/>
    <x v="3"/>
    <s v="Chicken, Red Onions, Red Peppers, Mushrooms, Asiago Cheese, Alfredo Sauce"/>
    <x v="29"/>
  </r>
  <r>
    <n v="636"/>
    <n v="280"/>
    <n v="0.5"/>
    <s v="prsc_argla_m"/>
    <n v="1"/>
    <x v="4"/>
    <x v="4"/>
    <x v="279"/>
    <n v="16.5"/>
    <n v="16.5"/>
    <x v="0"/>
    <x v="2"/>
    <s v="Prosciutto di San Daniele, Arugula, Mozzarella Cheese"/>
    <x v="6"/>
  </r>
  <r>
    <n v="637"/>
    <n v="280"/>
    <n v="0.5"/>
    <s v="veggie_veg_m"/>
    <n v="1"/>
    <x v="4"/>
    <x v="4"/>
    <x v="279"/>
    <n v="16"/>
    <n v="16"/>
    <x v="0"/>
    <x v="1"/>
    <s v="Mushrooms, Tomatoes, Red Peppers, Green Peppers, Red Onions, Zucchini, Spinach, Garlic"/>
    <x v="14"/>
  </r>
  <r>
    <n v="638"/>
    <n v="281"/>
    <n v="1"/>
    <s v="sicilian_s"/>
    <n v="1"/>
    <x v="4"/>
    <x v="4"/>
    <x v="280"/>
    <n v="12.25"/>
    <n v="12.25"/>
    <x v="2"/>
    <x v="2"/>
    <s v="Coarse Sicilian Salami, Tomatoes, Green Olives, Luganega Sausage, Onions, Garlic"/>
    <x v="28"/>
  </r>
  <r>
    <n v="639"/>
    <n v="282"/>
    <n v="0.25"/>
    <s v="classic_dlx_s"/>
    <n v="1"/>
    <x v="4"/>
    <x v="4"/>
    <x v="281"/>
    <n v="12"/>
    <n v="12"/>
    <x v="2"/>
    <x v="0"/>
    <s v="Pepperoni, Mushrooms, Red Onions, Red Peppers, Bacon"/>
    <x v="1"/>
  </r>
  <r>
    <n v="640"/>
    <n v="282"/>
    <n v="0.25"/>
    <s v="five_cheese_l"/>
    <n v="1"/>
    <x v="4"/>
    <x v="4"/>
    <x v="281"/>
    <n v="18.5"/>
    <n v="18.5"/>
    <x v="1"/>
    <x v="1"/>
    <s v="Mozzarella Cheese, Provolone Cheese, Smoked Gouda Cheese, Romano Cheese, Blue Cheese, Garlic"/>
    <x v="2"/>
  </r>
  <r>
    <n v="641"/>
    <n v="282"/>
    <n v="0.25"/>
    <s v="peppr_salami_l"/>
    <n v="1"/>
    <x v="4"/>
    <x v="4"/>
    <x v="281"/>
    <n v="20.75"/>
    <n v="20.75"/>
    <x v="1"/>
    <x v="2"/>
    <s v="Genoa Salami, Capocollo, Pepperoni, Tomatoes, Asiago Cheese, Garlic"/>
    <x v="26"/>
  </r>
  <r>
    <n v="642"/>
    <n v="282"/>
    <n v="0.25"/>
    <s v="spin_pesto_l"/>
    <n v="1"/>
    <x v="4"/>
    <x v="4"/>
    <x v="281"/>
    <n v="20.75"/>
    <n v="20.75"/>
    <x v="1"/>
    <x v="1"/>
    <s v="Spinach, Artichokes, Tomatoes, Sun-dried Tomatoes, Garlic, Pesto Sauce"/>
    <x v="13"/>
  </r>
  <r>
    <n v="643"/>
    <n v="283"/>
    <n v="1"/>
    <s v="napolitana_m"/>
    <n v="1"/>
    <x v="4"/>
    <x v="4"/>
    <x v="282"/>
    <n v="16"/>
    <n v="16"/>
    <x v="0"/>
    <x v="0"/>
    <s v="Tomatoes, Anchovies, Green Olives, Red Onions, Garlic"/>
    <x v="22"/>
  </r>
  <r>
    <n v="644"/>
    <n v="284"/>
    <n v="0.33333333333333331"/>
    <s v="four_cheese_m"/>
    <n v="1"/>
    <x v="4"/>
    <x v="4"/>
    <x v="283"/>
    <n v="14.75"/>
    <n v="14.75"/>
    <x v="0"/>
    <x v="1"/>
    <s v="Ricotta Cheese, Gorgonzola Piccante Cheese, Mozzarella Cheese, Parmigiano Reggiano Cheese, Garlic"/>
    <x v="21"/>
  </r>
  <r>
    <n v="645"/>
    <n v="284"/>
    <n v="0.33333333333333331"/>
    <s v="hawaiian_s"/>
    <n v="1"/>
    <x v="4"/>
    <x v="4"/>
    <x v="283"/>
    <n v="10.5"/>
    <n v="10.5"/>
    <x v="2"/>
    <x v="0"/>
    <s v="Sliced Ham, Pineapple, Mozzarella Cheese"/>
    <x v="0"/>
  </r>
  <r>
    <n v="646"/>
    <n v="284"/>
    <n v="0.33333333333333331"/>
    <s v="napolitana_m"/>
    <n v="1"/>
    <x v="4"/>
    <x v="4"/>
    <x v="283"/>
    <n v="16"/>
    <n v="16"/>
    <x v="0"/>
    <x v="0"/>
    <s v="Tomatoes, Anchovies, Green Olives, Red Onions, Garlic"/>
    <x v="22"/>
  </r>
  <r>
    <n v="647"/>
    <n v="285"/>
    <n v="1"/>
    <s v="prsc_argla_l"/>
    <n v="1"/>
    <x v="4"/>
    <x v="4"/>
    <x v="284"/>
    <n v="20.75"/>
    <n v="20.75"/>
    <x v="1"/>
    <x v="2"/>
    <s v="Prosciutto di San Daniele, Arugula, Mozzarella Cheese"/>
    <x v="6"/>
  </r>
  <r>
    <n v="648"/>
    <n v="286"/>
    <n v="0.5"/>
    <s v="ital_supr_m"/>
    <n v="1"/>
    <x v="4"/>
    <x v="4"/>
    <x v="285"/>
    <n v="16.5"/>
    <n v="16.5"/>
    <x v="0"/>
    <x v="2"/>
    <s v="Calabrese Salami, Capocollo, Tomatoes, Red Onions, Green Olives, Garlic"/>
    <x v="3"/>
  </r>
  <r>
    <n v="649"/>
    <n v="286"/>
    <n v="0.5"/>
    <s v="peppr_salami_l"/>
    <n v="1"/>
    <x v="4"/>
    <x v="4"/>
    <x v="285"/>
    <n v="20.75"/>
    <n v="20.75"/>
    <x v="1"/>
    <x v="2"/>
    <s v="Genoa Salami, Capocollo, Pepperoni, Tomatoes, Asiago Cheese, Garlic"/>
    <x v="26"/>
  </r>
  <r>
    <n v="650"/>
    <n v="287"/>
    <n v="0.25"/>
    <s v="ital_supr_m"/>
    <n v="1"/>
    <x v="4"/>
    <x v="4"/>
    <x v="286"/>
    <n v="16.5"/>
    <n v="16.5"/>
    <x v="0"/>
    <x v="2"/>
    <s v="Calabrese Salami, Capocollo, Tomatoes, Red Onions, Green Olives, Garlic"/>
    <x v="3"/>
  </r>
  <r>
    <n v="651"/>
    <n v="287"/>
    <n v="0.25"/>
    <s v="pep_msh_pep_m"/>
    <n v="1"/>
    <x v="4"/>
    <x v="4"/>
    <x v="286"/>
    <n v="14.5"/>
    <n v="14.5"/>
    <x v="0"/>
    <x v="0"/>
    <s v="Pepperoni, Mushrooms, Green Peppers"/>
    <x v="30"/>
  </r>
  <r>
    <n v="652"/>
    <n v="287"/>
    <n v="0.25"/>
    <s v="pepperoni_m"/>
    <n v="1"/>
    <x v="4"/>
    <x v="4"/>
    <x v="286"/>
    <n v="12.5"/>
    <n v="12.5"/>
    <x v="0"/>
    <x v="0"/>
    <s v="Mozzarella Cheese, Pepperoni"/>
    <x v="17"/>
  </r>
  <r>
    <n v="653"/>
    <n v="287"/>
    <n v="0.25"/>
    <s v="sicilian_s"/>
    <n v="1"/>
    <x v="4"/>
    <x v="4"/>
    <x v="286"/>
    <n v="12.25"/>
    <n v="12.25"/>
    <x v="2"/>
    <x v="2"/>
    <s v="Coarse Sicilian Salami, Tomatoes, Green Olives, Luganega Sausage, Onions, Garlic"/>
    <x v="28"/>
  </r>
  <r>
    <n v="654"/>
    <n v="288"/>
    <n v="0.33333333333333331"/>
    <s v="brie_carre_s"/>
    <n v="1"/>
    <x v="4"/>
    <x v="4"/>
    <x v="287"/>
    <n v="23.65"/>
    <n v="23.65"/>
    <x v="2"/>
    <x v="2"/>
    <s v="Brie Carre Cheese, Prosciutto, Caramelized Onions, Pears, Thyme, Garlic"/>
    <x v="31"/>
  </r>
  <r>
    <n v="655"/>
    <n v="288"/>
    <n v="0.33333333333333331"/>
    <s v="prsc_argla_l"/>
    <n v="1"/>
    <x v="4"/>
    <x v="4"/>
    <x v="287"/>
    <n v="20.75"/>
    <n v="20.75"/>
    <x v="1"/>
    <x v="2"/>
    <s v="Prosciutto di San Daniele, Arugula, Mozzarella Cheese"/>
    <x v="6"/>
  </r>
  <r>
    <n v="656"/>
    <n v="288"/>
    <n v="0.33333333333333331"/>
    <s v="spinach_supr_l"/>
    <n v="1"/>
    <x v="4"/>
    <x v="4"/>
    <x v="287"/>
    <n v="20.75"/>
    <n v="20.75"/>
    <x v="1"/>
    <x v="2"/>
    <s v="Spinach, Red Onions, Pepperoni, Tomatoes, Artichokes, Kalamata Olives, Garlic, Asiago Cheese"/>
    <x v="9"/>
  </r>
  <r>
    <n v="657"/>
    <n v="289"/>
    <n v="1"/>
    <s v="five_cheese_l"/>
    <n v="1"/>
    <x v="4"/>
    <x v="4"/>
    <x v="288"/>
    <n v="18.5"/>
    <n v="18.5"/>
    <x v="1"/>
    <x v="1"/>
    <s v="Mozzarella Cheese, Provolone Cheese, Smoked Gouda Cheese, Romano Cheese, Blue Cheese, Garlic"/>
    <x v="2"/>
  </r>
  <r>
    <n v="658"/>
    <n v="290"/>
    <n v="0.5"/>
    <s v="classic_dlx_s"/>
    <n v="1"/>
    <x v="4"/>
    <x v="4"/>
    <x v="289"/>
    <n v="12"/>
    <n v="12"/>
    <x v="2"/>
    <x v="0"/>
    <s v="Pepperoni, Mushrooms, Red Onions, Red Peppers, Bacon"/>
    <x v="1"/>
  </r>
  <r>
    <n v="659"/>
    <n v="290"/>
    <n v="0.5"/>
    <s v="veggie_veg_m"/>
    <n v="1"/>
    <x v="4"/>
    <x v="4"/>
    <x v="289"/>
    <n v="16"/>
    <n v="16"/>
    <x v="0"/>
    <x v="1"/>
    <s v="Mushrooms, Tomatoes, Red Peppers, Green Peppers, Red Onions, Zucchini, Spinach, Garlic"/>
    <x v="14"/>
  </r>
  <r>
    <n v="660"/>
    <n v="291"/>
    <n v="0.33333333333333331"/>
    <s v="bbq_ckn_l"/>
    <n v="1"/>
    <x v="4"/>
    <x v="4"/>
    <x v="290"/>
    <n v="20.75"/>
    <n v="20.75"/>
    <x v="1"/>
    <x v="3"/>
    <s v="Barbecued Chicken, Red Peppers, Green Peppers, Tomatoes, Red Onions, Barbecue Sauce"/>
    <x v="7"/>
  </r>
  <r>
    <n v="661"/>
    <n v="291"/>
    <n v="0.33333333333333331"/>
    <s v="ckn_alfredo_m"/>
    <n v="2"/>
    <x v="4"/>
    <x v="4"/>
    <x v="290"/>
    <n v="16.75"/>
    <n v="33.5"/>
    <x v="0"/>
    <x v="3"/>
    <s v="Chicken, Red Onions, Red Peppers, Mushrooms, Asiago Cheese, Alfredo Sauce"/>
    <x v="29"/>
  </r>
  <r>
    <n v="662"/>
    <n v="291"/>
    <n v="0.33333333333333331"/>
    <s v="four_cheese_m"/>
    <n v="1"/>
    <x v="4"/>
    <x v="4"/>
    <x v="290"/>
    <n v="14.75"/>
    <n v="14.75"/>
    <x v="0"/>
    <x v="1"/>
    <s v="Ricotta Cheese, Gorgonzola Piccante Cheese, Mozzarella Cheese, Parmigiano Reggiano Cheese, Garlic"/>
    <x v="21"/>
  </r>
  <r>
    <n v="663"/>
    <n v="292"/>
    <n v="0.5"/>
    <s v="spin_pesto_m"/>
    <n v="1"/>
    <x v="4"/>
    <x v="4"/>
    <x v="291"/>
    <n v="16.5"/>
    <n v="16.5"/>
    <x v="0"/>
    <x v="1"/>
    <s v="Spinach, Artichokes, Tomatoes, Sun-dried Tomatoes, Garlic, Pesto Sauce"/>
    <x v="13"/>
  </r>
  <r>
    <n v="664"/>
    <n v="292"/>
    <n v="0.5"/>
    <s v="spinach_fet_l"/>
    <n v="1"/>
    <x v="4"/>
    <x v="4"/>
    <x v="291"/>
    <n v="20.25"/>
    <n v="20.25"/>
    <x v="1"/>
    <x v="1"/>
    <s v="Spinach, Mushrooms, Red Onions, Feta Cheese, Garlic"/>
    <x v="27"/>
  </r>
  <r>
    <n v="665"/>
    <n v="293"/>
    <n v="0.5"/>
    <s v="classic_dlx_s"/>
    <n v="1"/>
    <x v="4"/>
    <x v="4"/>
    <x v="229"/>
    <n v="12"/>
    <n v="12"/>
    <x v="2"/>
    <x v="0"/>
    <s v="Pepperoni, Mushrooms, Red Onions, Red Peppers, Bacon"/>
    <x v="1"/>
  </r>
  <r>
    <n v="666"/>
    <n v="293"/>
    <n v="0.5"/>
    <s v="ital_veggie_s"/>
    <n v="1"/>
    <x v="4"/>
    <x v="4"/>
    <x v="229"/>
    <n v="12.75"/>
    <n v="12.75"/>
    <x v="2"/>
    <x v="1"/>
    <s v="Eggplant, Artichokes, Tomatoes, Zucchini, Red Peppers, Garlic, Pesto Sauce"/>
    <x v="24"/>
  </r>
  <r>
    <n v="667"/>
    <n v="294"/>
    <n v="0.33333333333333331"/>
    <s v="bbq_ckn_m"/>
    <n v="1"/>
    <x v="4"/>
    <x v="4"/>
    <x v="292"/>
    <n v="16.75"/>
    <n v="16.75"/>
    <x v="0"/>
    <x v="3"/>
    <s v="Barbecued Chicken, Red Peppers, Green Peppers, Tomatoes, Red Onions, Barbecue Sauce"/>
    <x v="7"/>
  </r>
  <r>
    <n v="668"/>
    <n v="294"/>
    <n v="0.33333333333333331"/>
    <s v="ital_supr_l"/>
    <n v="1"/>
    <x v="4"/>
    <x v="4"/>
    <x v="292"/>
    <n v="20.75"/>
    <n v="20.75"/>
    <x v="1"/>
    <x v="2"/>
    <s v="Calabrese Salami, Capocollo, Tomatoes, Red Onions, Green Olives, Garlic"/>
    <x v="3"/>
  </r>
  <r>
    <n v="669"/>
    <n v="294"/>
    <n v="0.33333333333333331"/>
    <s v="thai_ckn_l"/>
    <n v="1"/>
    <x v="4"/>
    <x v="4"/>
    <x v="292"/>
    <n v="20.75"/>
    <n v="20.75"/>
    <x v="1"/>
    <x v="3"/>
    <s v="Chicken, Pineapple, Tomatoes, Red Peppers, Thai Sweet Chilli Sauce"/>
    <x v="5"/>
  </r>
  <r>
    <n v="670"/>
    <n v="295"/>
    <n v="1"/>
    <s v="cali_ckn_m"/>
    <n v="1"/>
    <x v="4"/>
    <x v="4"/>
    <x v="293"/>
    <n v="16.75"/>
    <n v="16.75"/>
    <x v="0"/>
    <x v="3"/>
    <s v="Chicken, Artichoke, Spinach, Garlic, Jalapeno Peppers, Fontina Cheese, Gouda Cheese"/>
    <x v="16"/>
  </r>
  <r>
    <n v="671"/>
    <n v="296"/>
    <n v="0.33333333333333331"/>
    <s v="green_garden_s"/>
    <n v="1"/>
    <x v="4"/>
    <x v="4"/>
    <x v="294"/>
    <n v="12"/>
    <n v="12"/>
    <x v="2"/>
    <x v="1"/>
    <s v="Spinach, Mushrooms, Tomatoes, Green Olives, Feta Cheese"/>
    <x v="10"/>
  </r>
  <r>
    <n v="672"/>
    <n v="296"/>
    <n v="0.33333333333333331"/>
    <s v="ital_cpcllo_s"/>
    <n v="1"/>
    <x v="4"/>
    <x v="4"/>
    <x v="294"/>
    <n v="12"/>
    <n v="12"/>
    <x v="2"/>
    <x v="0"/>
    <s v="Capocollo, Red Peppers, Tomatoes, Goat Cheese, Garlic, Oregano"/>
    <x v="11"/>
  </r>
  <r>
    <n v="673"/>
    <n v="296"/>
    <n v="0.33333333333333331"/>
    <s v="thai_ckn_m"/>
    <n v="1"/>
    <x v="4"/>
    <x v="4"/>
    <x v="294"/>
    <n v="16.75"/>
    <n v="16.75"/>
    <x v="0"/>
    <x v="3"/>
    <s v="Chicken, Pineapple, Tomatoes, Red Peppers, Thai Sweet Chilli Sauce"/>
    <x v="5"/>
  </r>
  <r>
    <n v="674"/>
    <n v="297"/>
    <n v="1"/>
    <s v="southw_ckn_m"/>
    <n v="1"/>
    <x v="4"/>
    <x v="4"/>
    <x v="295"/>
    <n v="16.75"/>
    <n v="16.75"/>
    <x v="0"/>
    <x v="3"/>
    <s v="Chicken, Tomatoes, Red Peppers, Red Onions, Jalapeno Peppers, Corn, Cilantro, Chipotle Sauce"/>
    <x v="15"/>
  </r>
  <r>
    <n v="675"/>
    <n v="298"/>
    <n v="0.25"/>
    <s v="cali_ckn_m"/>
    <n v="1"/>
    <x v="4"/>
    <x v="4"/>
    <x v="296"/>
    <n v="16.75"/>
    <n v="16.75"/>
    <x v="0"/>
    <x v="3"/>
    <s v="Chicken, Artichoke, Spinach, Garlic, Jalapeno Peppers, Fontina Cheese, Gouda Cheese"/>
    <x v="16"/>
  </r>
  <r>
    <n v="676"/>
    <n v="298"/>
    <n v="0.25"/>
    <s v="cali_ckn_s"/>
    <n v="1"/>
    <x v="4"/>
    <x v="4"/>
    <x v="296"/>
    <n v="12.75"/>
    <n v="12.75"/>
    <x v="2"/>
    <x v="3"/>
    <s v="Chicken, Artichoke, Spinach, Garlic, Jalapeno Peppers, Fontina Cheese, Gouda Cheese"/>
    <x v="16"/>
  </r>
  <r>
    <n v="677"/>
    <n v="298"/>
    <n v="0.25"/>
    <s v="ckn_alfredo_m"/>
    <n v="1"/>
    <x v="4"/>
    <x v="4"/>
    <x v="296"/>
    <n v="16.75"/>
    <n v="16.75"/>
    <x v="0"/>
    <x v="3"/>
    <s v="Chicken, Red Onions, Red Peppers, Mushrooms, Asiago Cheese, Alfredo Sauce"/>
    <x v="29"/>
  </r>
  <r>
    <n v="678"/>
    <n v="298"/>
    <n v="0.25"/>
    <s v="classic_dlx_s"/>
    <n v="1"/>
    <x v="4"/>
    <x v="4"/>
    <x v="296"/>
    <n v="12"/>
    <n v="12"/>
    <x v="2"/>
    <x v="0"/>
    <s v="Pepperoni, Mushrooms, Red Onions, Red Peppers, Bacon"/>
    <x v="1"/>
  </r>
  <r>
    <n v="679"/>
    <n v="299"/>
    <n v="0.5"/>
    <s v="classic_dlx_s"/>
    <n v="1"/>
    <x v="4"/>
    <x v="4"/>
    <x v="297"/>
    <n v="12"/>
    <n v="12"/>
    <x v="2"/>
    <x v="0"/>
    <s v="Pepperoni, Mushrooms, Red Onions, Red Peppers, Bacon"/>
    <x v="1"/>
  </r>
  <r>
    <n v="680"/>
    <n v="299"/>
    <n v="0.5"/>
    <s v="spinach_fet_m"/>
    <n v="1"/>
    <x v="4"/>
    <x v="4"/>
    <x v="297"/>
    <n v="16"/>
    <n v="16"/>
    <x v="0"/>
    <x v="1"/>
    <s v="Spinach, Mushrooms, Red Onions, Feta Cheese, Garlic"/>
    <x v="27"/>
  </r>
  <r>
    <n v="681"/>
    <n v="300"/>
    <n v="0.25"/>
    <s v="big_meat_s"/>
    <n v="1"/>
    <x v="4"/>
    <x v="4"/>
    <x v="298"/>
    <n v="12"/>
    <n v="12"/>
    <x v="2"/>
    <x v="0"/>
    <s v="Bacon, Pepperoni, Italian Sausage, Chorizo Sausage"/>
    <x v="19"/>
  </r>
  <r>
    <n v="682"/>
    <n v="300"/>
    <n v="0.25"/>
    <s v="ital_cpcllo_s"/>
    <n v="1"/>
    <x v="4"/>
    <x v="4"/>
    <x v="298"/>
    <n v="12"/>
    <n v="12"/>
    <x v="2"/>
    <x v="0"/>
    <s v="Capocollo, Red Peppers, Tomatoes, Goat Cheese, Garlic, Oregano"/>
    <x v="11"/>
  </r>
  <r>
    <n v="683"/>
    <n v="300"/>
    <n v="0.25"/>
    <s v="ital_veggie_s"/>
    <n v="1"/>
    <x v="4"/>
    <x v="4"/>
    <x v="298"/>
    <n v="12.75"/>
    <n v="12.75"/>
    <x v="2"/>
    <x v="1"/>
    <s v="Eggplant, Artichokes, Tomatoes, Zucchini, Red Peppers, Garlic, Pesto Sauce"/>
    <x v="24"/>
  </r>
  <r>
    <n v="684"/>
    <n v="300"/>
    <n v="0.25"/>
    <s v="spinach_supr_s"/>
    <n v="1"/>
    <x v="4"/>
    <x v="4"/>
    <x v="298"/>
    <n v="12.5"/>
    <n v="12.5"/>
    <x v="2"/>
    <x v="2"/>
    <s v="Spinach, Red Onions, Pepperoni, Tomatoes, Artichokes, Kalamata Olives, Garlic, Asiago Cheese"/>
    <x v="9"/>
  </r>
  <r>
    <n v="685"/>
    <n v="301"/>
    <n v="1"/>
    <s v="napolitana_l"/>
    <n v="1"/>
    <x v="4"/>
    <x v="4"/>
    <x v="299"/>
    <n v="20.5"/>
    <n v="20.5"/>
    <x v="1"/>
    <x v="0"/>
    <s v="Tomatoes, Anchovies, Green Olives, Red Onions, Garlic"/>
    <x v="22"/>
  </r>
  <r>
    <n v="686"/>
    <n v="302"/>
    <n v="1"/>
    <s v="peppr_salami_l"/>
    <n v="1"/>
    <x v="4"/>
    <x v="4"/>
    <x v="300"/>
    <n v="20.75"/>
    <n v="20.75"/>
    <x v="1"/>
    <x v="2"/>
    <s v="Genoa Salami, Capocollo, Pepperoni, Tomatoes, Asiago Cheese, Garlic"/>
    <x v="26"/>
  </r>
  <r>
    <n v="687"/>
    <n v="303"/>
    <n v="0.33333333333333331"/>
    <s v="big_meat_s"/>
    <n v="1"/>
    <x v="4"/>
    <x v="4"/>
    <x v="301"/>
    <n v="12"/>
    <n v="12"/>
    <x v="2"/>
    <x v="0"/>
    <s v="Bacon, Pepperoni, Italian Sausage, Chorizo Sausage"/>
    <x v="19"/>
  </r>
  <r>
    <n v="688"/>
    <n v="303"/>
    <n v="0.33333333333333331"/>
    <s v="ital_cpcllo_m"/>
    <n v="1"/>
    <x v="4"/>
    <x v="4"/>
    <x v="301"/>
    <n v="16"/>
    <n v="16"/>
    <x v="0"/>
    <x v="0"/>
    <s v="Capocollo, Red Peppers, Tomatoes, Goat Cheese, Garlic, Oregano"/>
    <x v="11"/>
  </r>
  <r>
    <n v="689"/>
    <n v="303"/>
    <n v="0.33333333333333331"/>
    <s v="pepperoni_s"/>
    <n v="1"/>
    <x v="4"/>
    <x v="4"/>
    <x v="301"/>
    <n v="9.75"/>
    <n v="9.75"/>
    <x v="2"/>
    <x v="0"/>
    <s v="Mozzarella Cheese, Pepperoni"/>
    <x v="17"/>
  </r>
  <r>
    <n v="690"/>
    <n v="304"/>
    <n v="0.5"/>
    <s v="hawaiian_s"/>
    <n v="1"/>
    <x v="4"/>
    <x v="4"/>
    <x v="302"/>
    <n v="10.5"/>
    <n v="10.5"/>
    <x v="2"/>
    <x v="0"/>
    <s v="Sliced Ham, Pineapple, Mozzarella Cheese"/>
    <x v="0"/>
  </r>
  <r>
    <n v="691"/>
    <n v="304"/>
    <n v="0.5"/>
    <s v="mexicana_l"/>
    <n v="1"/>
    <x v="4"/>
    <x v="4"/>
    <x v="302"/>
    <n v="20.25"/>
    <n v="20.25"/>
    <x v="1"/>
    <x v="1"/>
    <s v="Tomatoes, Red Peppers, Jalapeno Peppers, Red Onions, Cilantro, Corn, Chipotle Sauce, Garlic"/>
    <x v="4"/>
  </r>
  <r>
    <n v="692"/>
    <n v="305"/>
    <n v="0.33333333333333331"/>
    <s v="pepperoni_l"/>
    <n v="1"/>
    <x v="4"/>
    <x v="4"/>
    <x v="303"/>
    <n v="15.25"/>
    <n v="15.25"/>
    <x v="1"/>
    <x v="0"/>
    <s v="Mozzarella Cheese, Pepperoni"/>
    <x v="17"/>
  </r>
  <r>
    <n v="693"/>
    <n v="305"/>
    <n v="0.33333333333333331"/>
    <s v="sicilian_s"/>
    <n v="1"/>
    <x v="4"/>
    <x v="4"/>
    <x v="303"/>
    <n v="12.25"/>
    <n v="12.25"/>
    <x v="2"/>
    <x v="2"/>
    <s v="Coarse Sicilian Salami, Tomatoes, Green Olives, Luganega Sausage, Onions, Garlic"/>
    <x v="28"/>
  </r>
  <r>
    <n v="694"/>
    <n v="305"/>
    <n v="0.33333333333333331"/>
    <s v="spicy_ital_m"/>
    <n v="1"/>
    <x v="4"/>
    <x v="4"/>
    <x v="303"/>
    <n v="16.5"/>
    <n v="16.5"/>
    <x v="0"/>
    <x v="2"/>
    <s v="Capocollo, Tomatoes, Goat Cheese, Artichokes, Peperoncini verdi, Garlic"/>
    <x v="12"/>
  </r>
  <r>
    <n v="695"/>
    <n v="306"/>
    <n v="0.33333333333333331"/>
    <s v="big_meat_s"/>
    <n v="1"/>
    <x v="4"/>
    <x v="4"/>
    <x v="304"/>
    <n v="12"/>
    <n v="12"/>
    <x v="2"/>
    <x v="0"/>
    <s v="Bacon, Pepperoni, Italian Sausage, Chorizo Sausage"/>
    <x v="19"/>
  </r>
  <r>
    <n v="696"/>
    <n v="306"/>
    <n v="0.33333333333333331"/>
    <s v="hawaiian_s"/>
    <n v="1"/>
    <x v="4"/>
    <x v="4"/>
    <x v="304"/>
    <n v="10.5"/>
    <n v="10.5"/>
    <x v="2"/>
    <x v="0"/>
    <s v="Sliced Ham, Pineapple, Mozzarella Cheese"/>
    <x v="0"/>
  </r>
  <r>
    <n v="697"/>
    <n v="306"/>
    <n v="0.33333333333333331"/>
    <s v="napolitana_m"/>
    <n v="1"/>
    <x v="4"/>
    <x v="4"/>
    <x v="304"/>
    <n v="16"/>
    <n v="16"/>
    <x v="0"/>
    <x v="0"/>
    <s v="Tomatoes, Anchovies, Green Olives, Red Onions, Garlic"/>
    <x v="22"/>
  </r>
  <r>
    <n v="698"/>
    <n v="307"/>
    <n v="0.5"/>
    <s v="classic_dlx_l"/>
    <n v="1"/>
    <x v="4"/>
    <x v="4"/>
    <x v="305"/>
    <n v="20.5"/>
    <n v="20.5"/>
    <x v="1"/>
    <x v="0"/>
    <s v="Pepperoni, Mushrooms, Red Onions, Red Peppers, Bacon"/>
    <x v="1"/>
  </r>
  <r>
    <n v="699"/>
    <n v="307"/>
    <n v="0.5"/>
    <s v="thai_ckn_m"/>
    <n v="1"/>
    <x v="4"/>
    <x v="4"/>
    <x v="305"/>
    <n v="16.75"/>
    <n v="16.75"/>
    <x v="0"/>
    <x v="3"/>
    <s v="Chicken, Pineapple, Tomatoes, Red Peppers, Thai Sweet Chilli Sauce"/>
    <x v="5"/>
  </r>
  <r>
    <n v="700"/>
    <n v="308"/>
    <n v="0.33333333333333331"/>
    <s v="hawaiian_l"/>
    <n v="1"/>
    <x v="4"/>
    <x v="4"/>
    <x v="306"/>
    <n v="16.5"/>
    <n v="16.5"/>
    <x v="1"/>
    <x v="0"/>
    <s v="Sliced Ham, Pineapple, Mozzarella Cheese"/>
    <x v="0"/>
  </r>
  <r>
    <n v="701"/>
    <n v="308"/>
    <n v="0.33333333333333331"/>
    <s v="pep_msh_pep_l"/>
    <n v="1"/>
    <x v="4"/>
    <x v="4"/>
    <x v="306"/>
    <n v="17.5"/>
    <n v="17.5"/>
    <x v="1"/>
    <x v="0"/>
    <s v="Pepperoni, Mushrooms, Green Peppers"/>
    <x v="30"/>
  </r>
  <r>
    <n v="702"/>
    <n v="308"/>
    <n v="0.33333333333333331"/>
    <s v="thai_ckn_s"/>
    <n v="1"/>
    <x v="4"/>
    <x v="4"/>
    <x v="306"/>
    <n v="12.75"/>
    <n v="12.75"/>
    <x v="2"/>
    <x v="3"/>
    <s v="Chicken, Pineapple, Tomatoes, Red Peppers, Thai Sweet Chilli Sauce"/>
    <x v="5"/>
  </r>
  <r>
    <n v="703"/>
    <n v="309"/>
    <n v="0.5"/>
    <s v="five_cheese_l"/>
    <n v="1"/>
    <x v="5"/>
    <x v="5"/>
    <x v="307"/>
    <n v="18.5"/>
    <n v="18.5"/>
    <x v="1"/>
    <x v="1"/>
    <s v="Mozzarella Cheese, Provolone Cheese, Smoked Gouda Cheese, Romano Cheese, Blue Cheese, Garlic"/>
    <x v="2"/>
  </r>
  <r>
    <n v="704"/>
    <n v="309"/>
    <n v="0.5"/>
    <s v="peppr_salami_m"/>
    <n v="1"/>
    <x v="5"/>
    <x v="5"/>
    <x v="307"/>
    <n v="16.5"/>
    <n v="16.5"/>
    <x v="0"/>
    <x v="2"/>
    <s v="Genoa Salami, Capocollo, Pepperoni, Tomatoes, Asiago Cheese, Garlic"/>
    <x v="26"/>
  </r>
  <r>
    <n v="705"/>
    <n v="310"/>
    <n v="0.5"/>
    <s v="hawaiian_s"/>
    <n v="1"/>
    <x v="5"/>
    <x v="5"/>
    <x v="308"/>
    <n v="10.5"/>
    <n v="10.5"/>
    <x v="2"/>
    <x v="0"/>
    <s v="Sliced Ham, Pineapple, Mozzarella Cheese"/>
    <x v="0"/>
  </r>
  <r>
    <n v="706"/>
    <n v="310"/>
    <n v="0.5"/>
    <s v="thai_ckn_s"/>
    <n v="1"/>
    <x v="5"/>
    <x v="5"/>
    <x v="308"/>
    <n v="12.75"/>
    <n v="12.75"/>
    <x v="2"/>
    <x v="3"/>
    <s v="Chicken, Pineapple, Tomatoes, Red Peppers, Thai Sweet Chilli Sauce"/>
    <x v="5"/>
  </r>
  <r>
    <n v="707"/>
    <n v="311"/>
    <n v="1"/>
    <s v="sicilian_l"/>
    <n v="1"/>
    <x v="5"/>
    <x v="5"/>
    <x v="309"/>
    <n v="20.25"/>
    <n v="20.25"/>
    <x v="1"/>
    <x v="2"/>
    <s v="Coarse Sicilian Salami, Tomatoes, Green Olives, Luganega Sausage, Onions, Garlic"/>
    <x v="28"/>
  </r>
  <r>
    <n v="708"/>
    <n v="312"/>
    <n v="0.25"/>
    <s v="big_meat_s"/>
    <n v="1"/>
    <x v="5"/>
    <x v="5"/>
    <x v="310"/>
    <n v="12"/>
    <n v="12"/>
    <x v="2"/>
    <x v="0"/>
    <s v="Bacon, Pepperoni, Italian Sausage, Chorizo Sausage"/>
    <x v="19"/>
  </r>
  <r>
    <n v="709"/>
    <n v="312"/>
    <n v="0.25"/>
    <s v="brie_carre_s"/>
    <n v="1"/>
    <x v="5"/>
    <x v="5"/>
    <x v="310"/>
    <n v="23.65"/>
    <n v="23.65"/>
    <x v="2"/>
    <x v="2"/>
    <s v="Brie Carre Cheese, Prosciutto, Caramelized Onions, Pears, Thyme, Garlic"/>
    <x v="31"/>
  </r>
  <r>
    <n v="710"/>
    <n v="312"/>
    <n v="0.25"/>
    <s v="ckn_alfredo_m"/>
    <n v="1"/>
    <x v="5"/>
    <x v="5"/>
    <x v="310"/>
    <n v="16.75"/>
    <n v="16.75"/>
    <x v="0"/>
    <x v="3"/>
    <s v="Chicken, Red Onions, Red Peppers, Mushrooms, Asiago Cheese, Alfredo Sauce"/>
    <x v="29"/>
  </r>
  <r>
    <n v="711"/>
    <n v="312"/>
    <n v="0.25"/>
    <s v="sicilian_m"/>
    <n v="1"/>
    <x v="5"/>
    <x v="5"/>
    <x v="310"/>
    <n v="16.25"/>
    <n v="16.25"/>
    <x v="0"/>
    <x v="2"/>
    <s v="Coarse Sicilian Salami, Tomatoes, Green Olives, Luganega Sausage, Onions, Garlic"/>
    <x v="28"/>
  </r>
  <r>
    <n v="712"/>
    <n v="313"/>
    <n v="1"/>
    <s v="classic_dlx_m"/>
    <n v="1"/>
    <x v="5"/>
    <x v="5"/>
    <x v="311"/>
    <n v="16"/>
    <n v="16"/>
    <x v="0"/>
    <x v="0"/>
    <s v="Pepperoni, Mushrooms, Red Onions, Red Peppers, Bacon"/>
    <x v="1"/>
  </r>
  <r>
    <n v="713"/>
    <n v="314"/>
    <n v="0.2"/>
    <s v="calabrese_m"/>
    <n v="1"/>
    <x v="5"/>
    <x v="5"/>
    <x v="312"/>
    <n v="16.25"/>
    <n v="16.25"/>
    <x v="0"/>
    <x v="2"/>
    <s v="?duja Salami, Pancetta, Tomatoes, Red Onions, Friggitello Peppers, Garlic"/>
    <x v="23"/>
  </r>
  <r>
    <n v="714"/>
    <n v="314"/>
    <n v="0.2"/>
    <s v="five_cheese_l"/>
    <n v="1"/>
    <x v="5"/>
    <x v="5"/>
    <x v="312"/>
    <n v="18.5"/>
    <n v="18.5"/>
    <x v="1"/>
    <x v="1"/>
    <s v="Mozzarella Cheese, Provolone Cheese, Smoked Gouda Cheese, Romano Cheese, Blue Cheese, Garlic"/>
    <x v="2"/>
  </r>
  <r>
    <n v="715"/>
    <n v="314"/>
    <n v="0.2"/>
    <s v="green_garden_m"/>
    <n v="1"/>
    <x v="5"/>
    <x v="5"/>
    <x v="312"/>
    <n v="16"/>
    <n v="16"/>
    <x v="0"/>
    <x v="1"/>
    <s v="Spinach, Mushrooms, Tomatoes, Green Olives, Feta Cheese"/>
    <x v="10"/>
  </r>
  <r>
    <n v="716"/>
    <n v="314"/>
    <n v="0.2"/>
    <s v="hawaiian_m"/>
    <n v="1"/>
    <x v="5"/>
    <x v="5"/>
    <x v="312"/>
    <n v="13.25"/>
    <n v="13.25"/>
    <x v="0"/>
    <x v="0"/>
    <s v="Sliced Ham, Pineapple, Mozzarella Cheese"/>
    <x v="0"/>
  </r>
  <r>
    <n v="717"/>
    <n v="314"/>
    <n v="0.2"/>
    <s v="veggie_veg_m"/>
    <n v="1"/>
    <x v="5"/>
    <x v="5"/>
    <x v="312"/>
    <n v="16"/>
    <n v="16"/>
    <x v="0"/>
    <x v="1"/>
    <s v="Mushrooms, Tomatoes, Red Peppers, Green Peppers, Red Onions, Zucchini, Spinach, Garlic"/>
    <x v="14"/>
  </r>
  <r>
    <n v="718"/>
    <n v="315"/>
    <n v="1"/>
    <s v="classic_dlx_m"/>
    <n v="1"/>
    <x v="5"/>
    <x v="5"/>
    <x v="313"/>
    <n v="16"/>
    <n v="16"/>
    <x v="0"/>
    <x v="0"/>
    <s v="Pepperoni, Mushrooms, Red Onions, Red Peppers, Bacon"/>
    <x v="1"/>
  </r>
  <r>
    <n v="719"/>
    <n v="316"/>
    <n v="0.5"/>
    <s v="hawaiian_s"/>
    <n v="1"/>
    <x v="5"/>
    <x v="5"/>
    <x v="314"/>
    <n v="10.5"/>
    <n v="10.5"/>
    <x v="2"/>
    <x v="0"/>
    <s v="Sliced Ham, Pineapple, Mozzarella Cheese"/>
    <x v="0"/>
  </r>
  <r>
    <n v="720"/>
    <n v="316"/>
    <n v="0.5"/>
    <s v="ital_supr_m"/>
    <n v="1"/>
    <x v="5"/>
    <x v="5"/>
    <x v="314"/>
    <n v="16.5"/>
    <n v="16.5"/>
    <x v="0"/>
    <x v="2"/>
    <s v="Calabrese Salami, Capocollo, Tomatoes, Red Onions, Green Olives, Garlic"/>
    <x v="3"/>
  </r>
  <r>
    <n v="721"/>
    <n v="317"/>
    <n v="0.14285714285714285"/>
    <s v="cali_ckn_s"/>
    <n v="1"/>
    <x v="5"/>
    <x v="5"/>
    <x v="315"/>
    <n v="12.75"/>
    <n v="12.75"/>
    <x v="2"/>
    <x v="3"/>
    <s v="Chicken, Artichoke, Spinach, Garlic, Jalapeno Peppers, Fontina Cheese, Gouda Cheese"/>
    <x v="16"/>
  </r>
  <r>
    <n v="722"/>
    <n v="317"/>
    <n v="0.14285714285714285"/>
    <s v="classic_dlx_m"/>
    <n v="1"/>
    <x v="5"/>
    <x v="5"/>
    <x v="315"/>
    <n v="16"/>
    <n v="16"/>
    <x v="0"/>
    <x v="0"/>
    <s v="Pepperoni, Mushrooms, Red Onions, Red Peppers, Bacon"/>
    <x v="1"/>
  </r>
  <r>
    <n v="723"/>
    <n v="317"/>
    <n v="0.14285714285714285"/>
    <s v="four_cheese_l"/>
    <n v="1"/>
    <x v="5"/>
    <x v="5"/>
    <x v="315"/>
    <n v="17.95"/>
    <n v="17.95"/>
    <x v="1"/>
    <x v="1"/>
    <s v="Ricotta Cheese, Gorgonzola Piccante Cheese, Mozzarella Cheese, Parmigiano Reggiano Cheese, Garlic"/>
    <x v="21"/>
  </r>
  <r>
    <n v="724"/>
    <n v="317"/>
    <n v="0.14285714285714285"/>
    <s v="hawaiian_s"/>
    <n v="1"/>
    <x v="5"/>
    <x v="5"/>
    <x v="315"/>
    <n v="10.5"/>
    <n v="10.5"/>
    <x v="2"/>
    <x v="0"/>
    <s v="Sliced Ham, Pineapple, Mozzarella Cheese"/>
    <x v="0"/>
  </r>
  <r>
    <n v="725"/>
    <n v="317"/>
    <n v="0.14285714285714285"/>
    <s v="pep_msh_pep_l"/>
    <n v="1"/>
    <x v="5"/>
    <x v="5"/>
    <x v="315"/>
    <n v="17.5"/>
    <n v="17.5"/>
    <x v="1"/>
    <x v="0"/>
    <s v="Pepperoni, Mushrooms, Green Peppers"/>
    <x v="30"/>
  </r>
  <r>
    <n v="726"/>
    <n v="317"/>
    <n v="0.14285714285714285"/>
    <s v="prsc_argla_s"/>
    <n v="1"/>
    <x v="5"/>
    <x v="5"/>
    <x v="315"/>
    <n v="12.5"/>
    <n v="12.5"/>
    <x v="2"/>
    <x v="2"/>
    <s v="Prosciutto di San Daniele, Arugula, Mozzarella Cheese"/>
    <x v="6"/>
  </r>
  <r>
    <n v="727"/>
    <n v="317"/>
    <n v="0.14285714285714285"/>
    <s v="spinach_fet_s"/>
    <n v="1"/>
    <x v="5"/>
    <x v="5"/>
    <x v="315"/>
    <n v="12"/>
    <n v="12"/>
    <x v="2"/>
    <x v="1"/>
    <s v="Spinach, Mushrooms, Red Onions, Feta Cheese, Garlic"/>
    <x v="27"/>
  </r>
  <r>
    <n v="728"/>
    <n v="318"/>
    <n v="0.25"/>
    <s v="ital_cpcllo_l"/>
    <n v="1"/>
    <x v="5"/>
    <x v="5"/>
    <x v="316"/>
    <n v="20.5"/>
    <n v="20.5"/>
    <x v="1"/>
    <x v="0"/>
    <s v="Capocollo, Red Peppers, Tomatoes, Goat Cheese, Garlic, Oregano"/>
    <x v="11"/>
  </r>
  <r>
    <n v="729"/>
    <n v="318"/>
    <n v="0.25"/>
    <s v="mexicana_l"/>
    <n v="1"/>
    <x v="5"/>
    <x v="5"/>
    <x v="316"/>
    <n v="20.25"/>
    <n v="20.25"/>
    <x v="1"/>
    <x v="1"/>
    <s v="Tomatoes, Red Peppers, Jalapeno Peppers, Red Onions, Cilantro, Corn, Chipotle Sauce, Garlic"/>
    <x v="4"/>
  </r>
  <r>
    <n v="730"/>
    <n v="318"/>
    <n v="0.25"/>
    <s v="soppressata_s"/>
    <n v="1"/>
    <x v="5"/>
    <x v="5"/>
    <x v="316"/>
    <n v="12.5"/>
    <n v="12.5"/>
    <x v="2"/>
    <x v="2"/>
    <s v="Soppressata Salami, Fontina Cheese, Mozzarella Cheese, Mushrooms, Garlic"/>
    <x v="20"/>
  </r>
  <r>
    <n v="731"/>
    <n v="318"/>
    <n v="0.25"/>
    <s v="spicy_ital_l"/>
    <n v="1"/>
    <x v="5"/>
    <x v="5"/>
    <x v="316"/>
    <n v="20.75"/>
    <n v="20.75"/>
    <x v="1"/>
    <x v="2"/>
    <s v="Capocollo, Tomatoes, Goat Cheese, Artichokes, Peperoncini verdi, Garlic"/>
    <x v="12"/>
  </r>
  <r>
    <n v="732"/>
    <n v="319"/>
    <n v="1"/>
    <s v="ital_supr_m"/>
    <n v="1"/>
    <x v="5"/>
    <x v="5"/>
    <x v="317"/>
    <n v="16.5"/>
    <n v="16.5"/>
    <x v="0"/>
    <x v="2"/>
    <s v="Calabrese Salami, Capocollo, Tomatoes, Red Onions, Green Olives, Garlic"/>
    <x v="3"/>
  </r>
  <r>
    <n v="733"/>
    <n v="320"/>
    <n v="0.5"/>
    <s v="cali_ckn_m"/>
    <n v="1"/>
    <x v="5"/>
    <x v="5"/>
    <x v="318"/>
    <n v="16.75"/>
    <n v="16.75"/>
    <x v="0"/>
    <x v="3"/>
    <s v="Chicken, Artichoke, Spinach, Garlic, Jalapeno Peppers, Fontina Cheese, Gouda Cheese"/>
    <x v="16"/>
  </r>
  <r>
    <n v="734"/>
    <n v="320"/>
    <n v="0.5"/>
    <s v="ckn_pesto_l"/>
    <n v="1"/>
    <x v="5"/>
    <x v="5"/>
    <x v="318"/>
    <n v="20.75"/>
    <n v="20.75"/>
    <x v="1"/>
    <x v="3"/>
    <s v="Chicken, Tomatoes, Red Peppers, Spinach, Garlic, Pesto Sauce"/>
    <x v="18"/>
  </r>
  <r>
    <n v="735"/>
    <n v="321"/>
    <n v="1"/>
    <s v="ital_supr_l"/>
    <n v="1"/>
    <x v="5"/>
    <x v="5"/>
    <x v="319"/>
    <n v="20.75"/>
    <n v="20.75"/>
    <x v="1"/>
    <x v="2"/>
    <s v="Calabrese Salami, Capocollo, Tomatoes, Red Onions, Green Olives, Garlic"/>
    <x v="3"/>
  </r>
  <r>
    <n v="736"/>
    <n v="322"/>
    <n v="0.25"/>
    <s v="cali_ckn_l"/>
    <n v="1"/>
    <x v="5"/>
    <x v="5"/>
    <x v="320"/>
    <n v="20.75"/>
    <n v="20.75"/>
    <x v="1"/>
    <x v="3"/>
    <s v="Chicken, Artichoke, Spinach, Garlic, Jalapeno Peppers, Fontina Cheese, Gouda Cheese"/>
    <x v="16"/>
  </r>
  <r>
    <n v="737"/>
    <n v="322"/>
    <n v="0.25"/>
    <s v="ckn_pesto_l"/>
    <n v="1"/>
    <x v="5"/>
    <x v="5"/>
    <x v="320"/>
    <n v="20.75"/>
    <n v="20.75"/>
    <x v="1"/>
    <x v="3"/>
    <s v="Chicken, Tomatoes, Red Peppers, Spinach, Garlic, Pesto Sauce"/>
    <x v="18"/>
  </r>
  <r>
    <n v="738"/>
    <n v="322"/>
    <n v="0.25"/>
    <s v="classic_dlx_s"/>
    <n v="1"/>
    <x v="5"/>
    <x v="5"/>
    <x v="320"/>
    <n v="12"/>
    <n v="12"/>
    <x v="2"/>
    <x v="0"/>
    <s v="Pepperoni, Mushrooms, Red Onions, Red Peppers, Bacon"/>
    <x v="1"/>
  </r>
  <r>
    <n v="739"/>
    <n v="322"/>
    <n v="0.25"/>
    <s v="thai_ckn_l"/>
    <n v="1"/>
    <x v="5"/>
    <x v="5"/>
    <x v="320"/>
    <n v="20.75"/>
    <n v="20.75"/>
    <x v="1"/>
    <x v="3"/>
    <s v="Chicken, Pineapple, Tomatoes, Red Peppers, Thai Sweet Chilli Sauce"/>
    <x v="5"/>
  </r>
  <r>
    <n v="740"/>
    <n v="323"/>
    <n v="1"/>
    <s v="classic_dlx_m"/>
    <n v="1"/>
    <x v="5"/>
    <x v="5"/>
    <x v="321"/>
    <n v="16"/>
    <n v="16"/>
    <x v="0"/>
    <x v="0"/>
    <s v="Pepperoni, Mushrooms, Red Onions, Red Peppers, Bacon"/>
    <x v="1"/>
  </r>
  <r>
    <n v="741"/>
    <n v="324"/>
    <n v="1"/>
    <s v="five_cheese_l"/>
    <n v="1"/>
    <x v="5"/>
    <x v="5"/>
    <x v="322"/>
    <n v="18.5"/>
    <n v="18.5"/>
    <x v="1"/>
    <x v="1"/>
    <s v="Mozzarella Cheese, Provolone Cheese, Smoked Gouda Cheese, Romano Cheese, Blue Cheese, Garlic"/>
    <x v="2"/>
  </r>
  <r>
    <n v="742"/>
    <n v="325"/>
    <n v="0.5"/>
    <s v="classic_dlx_s"/>
    <n v="1"/>
    <x v="5"/>
    <x v="5"/>
    <x v="323"/>
    <n v="12"/>
    <n v="12"/>
    <x v="2"/>
    <x v="0"/>
    <s v="Pepperoni, Mushrooms, Red Onions, Red Peppers, Bacon"/>
    <x v="1"/>
  </r>
  <r>
    <n v="743"/>
    <n v="325"/>
    <n v="0.5"/>
    <s v="veggie_veg_s"/>
    <n v="1"/>
    <x v="5"/>
    <x v="5"/>
    <x v="323"/>
    <n v="12"/>
    <n v="12"/>
    <x v="2"/>
    <x v="1"/>
    <s v="Mushrooms, Tomatoes, Red Peppers, Green Peppers, Red Onions, Zucchini, Spinach, Garlic"/>
    <x v="14"/>
  </r>
  <r>
    <n v="744"/>
    <n v="326"/>
    <n v="0.5"/>
    <s v="cali_ckn_m"/>
    <n v="1"/>
    <x v="5"/>
    <x v="5"/>
    <x v="324"/>
    <n v="16.75"/>
    <n v="16.75"/>
    <x v="0"/>
    <x v="3"/>
    <s v="Chicken, Artichoke, Spinach, Garlic, Jalapeno Peppers, Fontina Cheese, Gouda Cheese"/>
    <x v="16"/>
  </r>
  <r>
    <n v="745"/>
    <n v="326"/>
    <n v="0.5"/>
    <s v="spinach_supr_l"/>
    <n v="1"/>
    <x v="5"/>
    <x v="5"/>
    <x v="324"/>
    <n v="20.75"/>
    <n v="20.75"/>
    <x v="1"/>
    <x v="2"/>
    <s v="Spinach, Red Onions, Pepperoni, Tomatoes, Artichokes, Kalamata Olives, Garlic, Asiago Cheese"/>
    <x v="9"/>
  </r>
  <r>
    <n v="746"/>
    <n v="327"/>
    <n v="1"/>
    <s v="classic_dlx_m"/>
    <n v="1"/>
    <x v="5"/>
    <x v="5"/>
    <x v="325"/>
    <n v="16"/>
    <n v="16"/>
    <x v="0"/>
    <x v="0"/>
    <s v="Pepperoni, Mushrooms, Red Onions, Red Peppers, Bacon"/>
    <x v="1"/>
  </r>
  <r>
    <n v="747"/>
    <n v="328"/>
    <n v="1"/>
    <s v="mediterraneo_l"/>
    <n v="1"/>
    <x v="5"/>
    <x v="5"/>
    <x v="326"/>
    <n v="20.25"/>
    <n v="20.25"/>
    <x v="1"/>
    <x v="1"/>
    <s v="Spinach, Artichokes, Kalamata Olives, Sun-dried Tomatoes, Feta Cheese, Plum Tomatoes, Red Onions"/>
    <x v="25"/>
  </r>
  <r>
    <n v="748"/>
    <n v="329"/>
    <n v="0.5"/>
    <s v="spicy_ital_l"/>
    <n v="1"/>
    <x v="5"/>
    <x v="5"/>
    <x v="327"/>
    <n v="20.75"/>
    <n v="20.75"/>
    <x v="1"/>
    <x v="2"/>
    <s v="Capocollo, Tomatoes, Goat Cheese, Artichokes, Peperoncini verdi, Garlic"/>
    <x v="12"/>
  </r>
  <r>
    <n v="749"/>
    <n v="329"/>
    <n v="0.5"/>
    <s v="spinach_supr_m"/>
    <n v="1"/>
    <x v="5"/>
    <x v="5"/>
    <x v="327"/>
    <n v="16.5"/>
    <n v="16.5"/>
    <x v="0"/>
    <x v="2"/>
    <s v="Spinach, Red Onions, Pepperoni, Tomatoes, Artichokes, Kalamata Olives, Garlic, Asiago Cheese"/>
    <x v="9"/>
  </r>
  <r>
    <n v="750"/>
    <n v="330"/>
    <n v="7.1428571428571425E-2"/>
    <s v="big_meat_s"/>
    <n v="1"/>
    <x v="5"/>
    <x v="5"/>
    <x v="328"/>
    <n v="12"/>
    <n v="12"/>
    <x v="2"/>
    <x v="0"/>
    <s v="Bacon, Pepperoni, Italian Sausage, Chorizo Sausage"/>
    <x v="19"/>
  </r>
  <r>
    <n v="751"/>
    <n v="330"/>
    <n v="7.1428571428571425E-2"/>
    <s v="ckn_alfredo_m"/>
    <n v="1"/>
    <x v="5"/>
    <x v="5"/>
    <x v="328"/>
    <n v="16.75"/>
    <n v="16.75"/>
    <x v="0"/>
    <x v="3"/>
    <s v="Chicken, Red Onions, Red Peppers, Mushrooms, Asiago Cheese, Alfredo Sauce"/>
    <x v="29"/>
  </r>
  <r>
    <n v="752"/>
    <n v="330"/>
    <n v="7.1428571428571425E-2"/>
    <s v="classic_dlx_m"/>
    <n v="1"/>
    <x v="5"/>
    <x v="5"/>
    <x v="328"/>
    <n v="16"/>
    <n v="16"/>
    <x v="0"/>
    <x v="0"/>
    <s v="Pepperoni, Mushrooms, Red Onions, Red Peppers, Bacon"/>
    <x v="1"/>
  </r>
  <r>
    <n v="753"/>
    <n v="330"/>
    <n v="7.1428571428571425E-2"/>
    <s v="classic_dlx_s"/>
    <n v="1"/>
    <x v="5"/>
    <x v="5"/>
    <x v="328"/>
    <n v="12"/>
    <n v="12"/>
    <x v="2"/>
    <x v="0"/>
    <s v="Pepperoni, Mushrooms, Red Onions, Red Peppers, Bacon"/>
    <x v="1"/>
  </r>
  <r>
    <n v="754"/>
    <n v="330"/>
    <n v="7.1428571428571425E-2"/>
    <s v="five_cheese_l"/>
    <n v="1"/>
    <x v="5"/>
    <x v="5"/>
    <x v="328"/>
    <n v="18.5"/>
    <n v="18.5"/>
    <x v="1"/>
    <x v="1"/>
    <s v="Mozzarella Cheese, Provolone Cheese, Smoked Gouda Cheese, Romano Cheese, Blue Cheese, Garlic"/>
    <x v="2"/>
  </r>
  <r>
    <n v="755"/>
    <n v="330"/>
    <n v="7.1428571428571425E-2"/>
    <s v="four_cheese_l"/>
    <n v="2"/>
    <x v="5"/>
    <x v="5"/>
    <x v="328"/>
    <n v="17.95"/>
    <n v="35.9"/>
    <x v="1"/>
    <x v="1"/>
    <s v="Ricotta Cheese, Gorgonzola Piccante Cheese, Mozzarella Cheese, Parmigiano Reggiano Cheese, Garlic"/>
    <x v="21"/>
  </r>
  <r>
    <n v="756"/>
    <n v="330"/>
    <n v="7.1428571428571425E-2"/>
    <s v="hawaiian_l"/>
    <n v="1"/>
    <x v="5"/>
    <x v="5"/>
    <x v="328"/>
    <n v="16.5"/>
    <n v="16.5"/>
    <x v="1"/>
    <x v="0"/>
    <s v="Sliced Ham, Pineapple, Mozzarella Cheese"/>
    <x v="0"/>
  </r>
  <r>
    <n v="757"/>
    <n v="330"/>
    <n v="7.1428571428571425E-2"/>
    <s v="pep_msh_pep_l"/>
    <n v="1"/>
    <x v="5"/>
    <x v="5"/>
    <x v="328"/>
    <n v="17.5"/>
    <n v="17.5"/>
    <x v="1"/>
    <x v="0"/>
    <s v="Pepperoni, Mushrooms, Green Peppers"/>
    <x v="30"/>
  </r>
  <r>
    <n v="758"/>
    <n v="330"/>
    <n v="7.1428571428571425E-2"/>
    <s v="peppr_salami_s"/>
    <n v="1"/>
    <x v="5"/>
    <x v="5"/>
    <x v="328"/>
    <n v="12.5"/>
    <n v="12.5"/>
    <x v="2"/>
    <x v="2"/>
    <s v="Genoa Salami, Capocollo, Pepperoni, Tomatoes, Asiago Cheese, Garlic"/>
    <x v="26"/>
  </r>
  <r>
    <n v="759"/>
    <n v="330"/>
    <n v="7.1428571428571425E-2"/>
    <s v="sicilian_l"/>
    <n v="1"/>
    <x v="5"/>
    <x v="5"/>
    <x v="328"/>
    <n v="20.25"/>
    <n v="20.25"/>
    <x v="1"/>
    <x v="2"/>
    <s v="Coarse Sicilian Salami, Tomatoes, Green Olives, Luganega Sausage, Onions, Garlic"/>
    <x v="28"/>
  </r>
  <r>
    <n v="760"/>
    <n v="330"/>
    <n v="7.1428571428571425E-2"/>
    <s v="spicy_ital_l"/>
    <n v="1"/>
    <x v="5"/>
    <x v="5"/>
    <x v="328"/>
    <n v="20.75"/>
    <n v="20.75"/>
    <x v="1"/>
    <x v="2"/>
    <s v="Capocollo, Tomatoes, Goat Cheese, Artichokes, Peperoncini verdi, Garlic"/>
    <x v="12"/>
  </r>
  <r>
    <n v="761"/>
    <n v="330"/>
    <n v="7.1428571428571425E-2"/>
    <s v="spicy_ital_m"/>
    <n v="1"/>
    <x v="5"/>
    <x v="5"/>
    <x v="328"/>
    <n v="16.5"/>
    <n v="16.5"/>
    <x v="0"/>
    <x v="2"/>
    <s v="Capocollo, Tomatoes, Goat Cheese, Artichokes, Peperoncini verdi, Garlic"/>
    <x v="12"/>
  </r>
  <r>
    <n v="762"/>
    <n v="330"/>
    <n v="7.1428571428571425E-2"/>
    <s v="spinach_fet_l"/>
    <n v="1"/>
    <x v="5"/>
    <x v="5"/>
    <x v="328"/>
    <n v="20.25"/>
    <n v="20.25"/>
    <x v="1"/>
    <x v="1"/>
    <s v="Spinach, Mushrooms, Red Onions, Feta Cheese, Garlic"/>
    <x v="27"/>
  </r>
  <r>
    <n v="763"/>
    <n v="330"/>
    <n v="7.1428571428571425E-2"/>
    <s v="the_greek_m"/>
    <n v="1"/>
    <x v="5"/>
    <x v="5"/>
    <x v="328"/>
    <n v="16"/>
    <n v="16"/>
    <x v="0"/>
    <x v="0"/>
    <s v="Kalamata Olives, Feta Cheese, Tomatoes, Garlic, Beef Chuck Roast, Red Onions"/>
    <x v="8"/>
  </r>
  <r>
    <n v="764"/>
    <n v="331"/>
    <n v="1"/>
    <s v="prsc_argla_m"/>
    <n v="1"/>
    <x v="5"/>
    <x v="5"/>
    <x v="329"/>
    <n v="16.5"/>
    <n v="16.5"/>
    <x v="0"/>
    <x v="2"/>
    <s v="Prosciutto di San Daniele, Arugula, Mozzarella Cheese"/>
    <x v="6"/>
  </r>
  <r>
    <n v="765"/>
    <n v="332"/>
    <n v="0.33333333333333331"/>
    <s v="sicilian_m"/>
    <n v="1"/>
    <x v="5"/>
    <x v="5"/>
    <x v="330"/>
    <n v="16.25"/>
    <n v="16.25"/>
    <x v="0"/>
    <x v="2"/>
    <s v="Coarse Sicilian Salami, Tomatoes, Green Olives, Luganega Sausage, Onions, Garlic"/>
    <x v="28"/>
  </r>
  <r>
    <n v="766"/>
    <n v="332"/>
    <n v="0.33333333333333331"/>
    <s v="southw_ckn_l"/>
    <n v="1"/>
    <x v="5"/>
    <x v="5"/>
    <x v="330"/>
    <n v="20.75"/>
    <n v="20.75"/>
    <x v="1"/>
    <x v="3"/>
    <s v="Chicken, Tomatoes, Red Peppers, Red Onions, Jalapeno Peppers, Corn, Cilantro, Chipotle Sauce"/>
    <x v="15"/>
  </r>
  <r>
    <n v="767"/>
    <n v="332"/>
    <n v="0.33333333333333331"/>
    <s v="thai_ckn_m"/>
    <n v="1"/>
    <x v="5"/>
    <x v="5"/>
    <x v="330"/>
    <n v="16.75"/>
    <n v="16.75"/>
    <x v="0"/>
    <x v="3"/>
    <s v="Chicken, Pineapple, Tomatoes, Red Peppers, Thai Sweet Chilli Sauce"/>
    <x v="5"/>
  </r>
  <r>
    <n v="768"/>
    <n v="333"/>
    <n v="1"/>
    <s v="ckn_alfredo_m"/>
    <n v="1"/>
    <x v="5"/>
    <x v="5"/>
    <x v="331"/>
    <n v="16.75"/>
    <n v="16.75"/>
    <x v="0"/>
    <x v="3"/>
    <s v="Chicken, Red Onions, Red Peppers, Mushrooms, Asiago Cheese, Alfredo Sauce"/>
    <x v="29"/>
  </r>
  <r>
    <n v="769"/>
    <n v="334"/>
    <n v="0.25"/>
    <s v="calabrese_l"/>
    <n v="1"/>
    <x v="5"/>
    <x v="5"/>
    <x v="332"/>
    <n v="20.25"/>
    <n v="20.25"/>
    <x v="1"/>
    <x v="2"/>
    <s v="?duja Salami, Pancetta, Tomatoes, Red Onions, Friggitello Peppers, Garlic"/>
    <x v="23"/>
  </r>
  <r>
    <n v="770"/>
    <n v="334"/>
    <n v="0.25"/>
    <s v="pepperoni_m"/>
    <n v="1"/>
    <x v="5"/>
    <x v="5"/>
    <x v="332"/>
    <n v="12.5"/>
    <n v="12.5"/>
    <x v="0"/>
    <x v="0"/>
    <s v="Mozzarella Cheese, Pepperoni"/>
    <x v="17"/>
  </r>
  <r>
    <n v="771"/>
    <n v="334"/>
    <n v="0.25"/>
    <s v="southw_ckn_m"/>
    <n v="1"/>
    <x v="5"/>
    <x v="5"/>
    <x v="332"/>
    <n v="16.75"/>
    <n v="16.75"/>
    <x v="0"/>
    <x v="3"/>
    <s v="Chicken, Tomatoes, Red Peppers, Red Onions, Jalapeno Peppers, Corn, Cilantro, Chipotle Sauce"/>
    <x v="15"/>
  </r>
  <r>
    <n v="772"/>
    <n v="334"/>
    <n v="0.25"/>
    <s v="thai_ckn_l"/>
    <n v="1"/>
    <x v="5"/>
    <x v="5"/>
    <x v="332"/>
    <n v="20.75"/>
    <n v="20.75"/>
    <x v="1"/>
    <x v="3"/>
    <s v="Chicken, Pineapple, Tomatoes, Red Peppers, Thai Sweet Chilli Sauce"/>
    <x v="5"/>
  </r>
  <r>
    <n v="773"/>
    <n v="335"/>
    <n v="1"/>
    <s v="mediterraneo_l"/>
    <n v="1"/>
    <x v="5"/>
    <x v="5"/>
    <x v="333"/>
    <n v="20.25"/>
    <n v="20.25"/>
    <x v="1"/>
    <x v="1"/>
    <s v="Spinach, Artichokes, Kalamata Olives, Sun-dried Tomatoes, Feta Cheese, Plum Tomatoes, Red Onions"/>
    <x v="25"/>
  </r>
  <r>
    <n v="774"/>
    <n v="336"/>
    <n v="1"/>
    <s v="prsc_argla_l"/>
    <n v="1"/>
    <x v="5"/>
    <x v="5"/>
    <x v="334"/>
    <n v="20.75"/>
    <n v="20.75"/>
    <x v="1"/>
    <x v="2"/>
    <s v="Prosciutto di San Daniele, Arugula, Mozzarella Cheese"/>
    <x v="6"/>
  </r>
  <r>
    <n v="775"/>
    <n v="337"/>
    <n v="0.5"/>
    <s v="hawaiian_l"/>
    <n v="1"/>
    <x v="5"/>
    <x v="5"/>
    <x v="335"/>
    <n v="16.5"/>
    <n v="16.5"/>
    <x v="1"/>
    <x v="0"/>
    <s v="Sliced Ham, Pineapple, Mozzarella Cheese"/>
    <x v="0"/>
  </r>
  <r>
    <n v="776"/>
    <n v="337"/>
    <n v="0.5"/>
    <s v="pepperoni_l"/>
    <n v="1"/>
    <x v="5"/>
    <x v="5"/>
    <x v="335"/>
    <n v="15.25"/>
    <n v="15.25"/>
    <x v="1"/>
    <x v="0"/>
    <s v="Mozzarella Cheese, Pepperoni"/>
    <x v="17"/>
  </r>
  <r>
    <n v="777"/>
    <n v="338"/>
    <n v="0.33333333333333331"/>
    <s v="mexicana_l"/>
    <n v="1"/>
    <x v="5"/>
    <x v="5"/>
    <x v="336"/>
    <n v="20.25"/>
    <n v="20.25"/>
    <x v="1"/>
    <x v="1"/>
    <s v="Tomatoes, Red Peppers, Jalapeno Peppers, Red Onions, Cilantro, Corn, Chipotle Sauce, Garlic"/>
    <x v="4"/>
  </r>
  <r>
    <n v="778"/>
    <n v="338"/>
    <n v="0.33333333333333331"/>
    <s v="thai_ckn_l"/>
    <n v="1"/>
    <x v="5"/>
    <x v="5"/>
    <x v="336"/>
    <n v="20.75"/>
    <n v="20.75"/>
    <x v="1"/>
    <x v="3"/>
    <s v="Chicken, Pineapple, Tomatoes, Red Peppers, Thai Sweet Chilli Sauce"/>
    <x v="5"/>
  </r>
  <r>
    <n v="779"/>
    <n v="338"/>
    <n v="0.33333333333333331"/>
    <s v="the_greek_xl"/>
    <n v="1"/>
    <x v="5"/>
    <x v="5"/>
    <x v="336"/>
    <n v="25.5"/>
    <n v="25.5"/>
    <x v="3"/>
    <x v="0"/>
    <s v="Kalamata Olives, Feta Cheese, Tomatoes, Garlic, Beef Chuck Roast, Red Onions"/>
    <x v="8"/>
  </r>
  <r>
    <n v="780"/>
    <n v="339"/>
    <n v="1"/>
    <s v="spicy_ital_m"/>
    <n v="1"/>
    <x v="5"/>
    <x v="5"/>
    <x v="337"/>
    <n v="16.5"/>
    <n v="16.5"/>
    <x v="0"/>
    <x v="2"/>
    <s v="Capocollo, Tomatoes, Goat Cheese, Artichokes, Peperoncini verdi, Garlic"/>
    <x v="12"/>
  </r>
  <r>
    <n v="781"/>
    <n v="340"/>
    <n v="1"/>
    <s v="peppr_salami_s"/>
    <n v="1"/>
    <x v="5"/>
    <x v="5"/>
    <x v="338"/>
    <n v="12.5"/>
    <n v="12.5"/>
    <x v="2"/>
    <x v="2"/>
    <s v="Genoa Salami, Capocollo, Pepperoni, Tomatoes, Asiago Cheese, Garlic"/>
    <x v="26"/>
  </r>
  <r>
    <n v="782"/>
    <n v="341"/>
    <n v="0.5"/>
    <s v="bbq_ckn_m"/>
    <n v="1"/>
    <x v="5"/>
    <x v="5"/>
    <x v="339"/>
    <n v="16.75"/>
    <n v="16.75"/>
    <x v="0"/>
    <x v="3"/>
    <s v="Barbecued Chicken, Red Peppers, Green Peppers, Tomatoes, Red Onions, Barbecue Sauce"/>
    <x v="7"/>
  </r>
  <r>
    <n v="783"/>
    <n v="341"/>
    <n v="0.5"/>
    <s v="pepperoni_s"/>
    <n v="1"/>
    <x v="5"/>
    <x v="5"/>
    <x v="339"/>
    <n v="9.75"/>
    <n v="9.75"/>
    <x v="2"/>
    <x v="0"/>
    <s v="Mozzarella Cheese, Pepperoni"/>
    <x v="17"/>
  </r>
  <r>
    <n v="784"/>
    <n v="342"/>
    <n v="0.5"/>
    <s v="sicilian_l"/>
    <n v="1"/>
    <x v="5"/>
    <x v="5"/>
    <x v="340"/>
    <n v="20.25"/>
    <n v="20.25"/>
    <x v="1"/>
    <x v="2"/>
    <s v="Coarse Sicilian Salami, Tomatoes, Green Olives, Luganega Sausage, Onions, Garlic"/>
    <x v="28"/>
  </r>
  <r>
    <n v="785"/>
    <n v="342"/>
    <n v="0.5"/>
    <s v="southw_ckn_l"/>
    <n v="1"/>
    <x v="5"/>
    <x v="5"/>
    <x v="340"/>
    <n v="20.75"/>
    <n v="20.75"/>
    <x v="1"/>
    <x v="3"/>
    <s v="Chicken, Tomatoes, Red Peppers, Red Onions, Jalapeno Peppers, Corn, Cilantro, Chipotle Sauce"/>
    <x v="15"/>
  </r>
  <r>
    <n v="786"/>
    <n v="343"/>
    <n v="0.5"/>
    <s v="five_cheese_l"/>
    <n v="1"/>
    <x v="5"/>
    <x v="5"/>
    <x v="341"/>
    <n v="18.5"/>
    <n v="18.5"/>
    <x v="1"/>
    <x v="1"/>
    <s v="Mozzarella Cheese, Provolone Cheese, Smoked Gouda Cheese, Romano Cheese, Blue Cheese, Garlic"/>
    <x v="2"/>
  </r>
  <r>
    <n v="787"/>
    <n v="343"/>
    <n v="0.5"/>
    <s v="four_cheese_m"/>
    <n v="1"/>
    <x v="5"/>
    <x v="5"/>
    <x v="341"/>
    <n v="14.75"/>
    <n v="14.75"/>
    <x v="0"/>
    <x v="1"/>
    <s v="Ricotta Cheese, Gorgonzola Piccante Cheese, Mozzarella Cheese, Parmigiano Reggiano Cheese, Garlic"/>
    <x v="21"/>
  </r>
  <r>
    <n v="788"/>
    <n v="344"/>
    <n v="1"/>
    <s v="ital_cpcllo_m"/>
    <n v="1"/>
    <x v="5"/>
    <x v="5"/>
    <x v="342"/>
    <n v="16"/>
    <n v="16"/>
    <x v="0"/>
    <x v="0"/>
    <s v="Capocollo, Red Peppers, Tomatoes, Goat Cheese, Garlic, Oregano"/>
    <x v="11"/>
  </r>
  <r>
    <n v="789"/>
    <n v="345"/>
    <n v="0.5"/>
    <s v="peppr_salami_s"/>
    <n v="1"/>
    <x v="5"/>
    <x v="5"/>
    <x v="343"/>
    <n v="12.5"/>
    <n v="12.5"/>
    <x v="2"/>
    <x v="2"/>
    <s v="Genoa Salami, Capocollo, Pepperoni, Tomatoes, Asiago Cheese, Garlic"/>
    <x v="26"/>
  </r>
  <r>
    <n v="790"/>
    <n v="345"/>
    <n v="0.5"/>
    <s v="spinach_fet_s"/>
    <n v="1"/>
    <x v="5"/>
    <x v="5"/>
    <x v="343"/>
    <n v="12"/>
    <n v="12"/>
    <x v="2"/>
    <x v="1"/>
    <s v="Spinach, Mushrooms, Red Onions, Feta Cheese, Garlic"/>
    <x v="27"/>
  </r>
  <r>
    <n v="791"/>
    <n v="346"/>
    <n v="0.25"/>
    <s v="green_garden_s"/>
    <n v="1"/>
    <x v="5"/>
    <x v="5"/>
    <x v="344"/>
    <n v="12"/>
    <n v="12"/>
    <x v="2"/>
    <x v="1"/>
    <s v="Spinach, Mushrooms, Tomatoes, Green Olives, Feta Cheese"/>
    <x v="10"/>
  </r>
  <r>
    <n v="792"/>
    <n v="346"/>
    <n v="0.25"/>
    <s v="hawaiian_s"/>
    <n v="1"/>
    <x v="5"/>
    <x v="5"/>
    <x v="344"/>
    <n v="10.5"/>
    <n v="10.5"/>
    <x v="2"/>
    <x v="0"/>
    <s v="Sliced Ham, Pineapple, Mozzarella Cheese"/>
    <x v="0"/>
  </r>
  <r>
    <n v="793"/>
    <n v="346"/>
    <n v="0.25"/>
    <s v="ital_cpcllo_l"/>
    <n v="1"/>
    <x v="5"/>
    <x v="5"/>
    <x v="344"/>
    <n v="20.5"/>
    <n v="20.5"/>
    <x v="1"/>
    <x v="0"/>
    <s v="Capocollo, Red Peppers, Tomatoes, Goat Cheese, Garlic, Oregano"/>
    <x v="11"/>
  </r>
  <r>
    <n v="794"/>
    <n v="346"/>
    <n v="0.25"/>
    <s v="napolitana_s"/>
    <n v="1"/>
    <x v="5"/>
    <x v="5"/>
    <x v="344"/>
    <n v="12"/>
    <n v="12"/>
    <x v="2"/>
    <x v="0"/>
    <s v="Tomatoes, Anchovies, Green Olives, Red Onions, Garlic"/>
    <x v="22"/>
  </r>
  <r>
    <n v="795"/>
    <n v="347"/>
    <n v="0.33333333333333331"/>
    <s v="spinach_fet_l"/>
    <n v="1"/>
    <x v="5"/>
    <x v="5"/>
    <x v="345"/>
    <n v="20.25"/>
    <n v="20.25"/>
    <x v="1"/>
    <x v="1"/>
    <s v="Spinach, Mushrooms, Red Onions, Feta Cheese, Garlic"/>
    <x v="27"/>
  </r>
  <r>
    <n v="796"/>
    <n v="347"/>
    <n v="0.33333333333333331"/>
    <s v="thai_ckn_l"/>
    <n v="1"/>
    <x v="5"/>
    <x v="5"/>
    <x v="345"/>
    <n v="20.75"/>
    <n v="20.75"/>
    <x v="1"/>
    <x v="3"/>
    <s v="Chicken, Pineapple, Tomatoes, Red Peppers, Thai Sweet Chilli Sauce"/>
    <x v="5"/>
  </r>
  <r>
    <n v="797"/>
    <n v="347"/>
    <n v="0.33333333333333331"/>
    <s v="veggie_veg_m"/>
    <n v="1"/>
    <x v="5"/>
    <x v="5"/>
    <x v="345"/>
    <n v="16"/>
    <n v="16"/>
    <x v="0"/>
    <x v="1"/>
    <s v="Mushrooms, Tomatoes, Red Peppers, Green Peppers, Red Onions, Zucchini, Spinach, Garlic"/>
    <x v="14"/>
  </r>
  <r>
    <n v="798"/>
    <n v="348"/>
    <n v="0.33333333333333331"/>
    <s v="classic_dlx_m"/>
    <n v="1"/>
    <x v="5"/>
    <x v="5"/>
    <x v="346"/>
    <n v="16"/>
    <n v="16"/>
    <x v="0"/>
    <x v="0"/>
    <s v="Pepperoni, Mushrooms, Red Onions, Red Peppers, Bacon"/>
    <x v="1"/>
  </r>
  <r>
    <n v="799"/>
    <n v="348"/>
    <n v="0.33333333333333331"/>
    <s v="thai_ckn_l"/>
    <n v="1"/>
    <x v="5"/>
    <x v="5"/>
    <x v="346"/>
    <n v="20.75"/>
    <n v="20.75"/>
    <x v="1"/>
    <x v="3"/>
    <s v="Chicken, Pineapple, Tomatoes, Red Peppers, Thai Sweet Chilli Sauce"/>
    <x v="5"/>
  </r>
  <r>
    <n v="800"/>
    <n v="348"/>
    <n v="0.33333333333333331"/>
    <s v="thai_ckn_s"/>
    <n v="1"/>
    <x v="5"/>
    <x v="5"/>
    <x v="346"/>
    <n v="12.75"/>
    <n v="12.75"/>
    <x v="2"/>
    <x v="3"/>
    <s v="Chicken, Pineapple, Tomatoes, Red Peppers, Thai Sweet Chilli Sauce"/>
    <x v="5"/>
  </r>
  <r>
    <n v="801"/>
    <n v="349"/>
    <n v="1"/>
    <s v="pepperoni_l"/>
    <n v="1"/>
    <x v="5"/>
    <x v="5"/>
    <x v="347"/>
    <n v="15.25"/>
    <n v="15.25"/>
    <x v="1"/>
    <x v="0"/>
    <s v="Mozzarella Cheese, Pepperoni"/>
    <x v="17"/>
  </r>
  <r>
    <n v="802"/>
    <n v="350"/>
    <n v="0.33333333333333331"/>
    <s v="classic_dlx_l"/>
    <n v="1"/>
    <x v="5"/>
    <x v="5"/>
    <x v="348"/>
    <n v="20.5"/>
    <n v="20.5"/>
    <x v="1"/>
    <x v="0"/>
    <s v="Pepperoni, Mushrooms, Red Onions, Red Peppers, Bacon"/>
    <x v="1"/>
  </r>
  <r>
    <n v="803"/>
    <n v="350"/>
    <n v="0.33333333333333331"/>
    <s v="pepperoni_m"/>
    <n v="2"/>
    <x v="5"/>
    <x v="5"/>
    <x v="348"/>
    <n v="12.5"/>
    <n v="25"/>
    <x v="0"/>
    <x v="0"/>
    <s v="Mozzarella Cheese, Pepperoni"/>
    <x v="17"/>
  </r>
  <r>
    <n v="804"/>
    <n v="350"/>
    <n v="0.33333333333333331"/>
    <s v="spicy_ital_s"/>
    <n v="1"/>
    <x v="5"/>
    <x v="5"/>
    <x v="348"/>
    <n v="12.5"/>
    <n v="12.5"/>
    <x v="2"/>
    <x v="2"/>
    <s v="Capocollo, Tomatoes, Goat Cheese, Artichokes, Peperoncini verdi, Garlic"/>
    <x v="12"/>
  </r>
  <r>
    <n v="805"/>
    <n v="351"/>
    <n v="0.5"/>
    <s v="big_meat_s"/>
    <n v="1"/>
    <x v="5"/>
    <x v="5"/>
    <x v="349"/>
    <n v="12"/>
    <n v="12"/>
    <x v="2"/>
    <x v="0"/>
    <s v="Bacon, Pepperoni, Italian Sausage, Chorizo Sausage"/>
    <x v="19"/>
  </r>
  <r>
    <n v="806"/>
    <n v="351"/>
    <n v="0.5"/>
    <s v="hawaiian_m"/>
    <n v="1"/>
    <x v="5"/>
    <x v="5"/>
    <x v="349"/>
    <n v="13.25"/>
    <n v="13.25"/>
    <x v="0"/>
    <x v="0"/>
    <s v="Sliced Ham, Pineapple, Mozzarella Cheese"/>
    <x v="0"/>
  </r>
  <r>
    <n v="807"/>
    <n v="352"/>
    <n v="0.5"/>
    <s v="big_meat_s"/>
    <n v="1"/>
    <x v="5"/>
    <x v="5"/>
    <x v="350"/>
    <n v="12"/>
    <n v="12"/>
    <x v="2"/>
    <x v="0"/>
    <s v="Bacon, Pepperoni, Italian Sausage, Chorizo Sausage"/>
    <x v="19"/>
  </r>
  <r>
    <n v="808"/>
    <n v="352"/>
    <n v="0.5"/>
    <s v="ital_cpcllo_l"/>
    <n v="1"/>
    <x v="5"/>
    <x v="5"/>
    <x v="350"/>
    <n v="20.5"/>
    <n v="20.5"/>
    <x v="1"/>
    <x v="0"/>
    <s v="Capocollo, Red Peppers, Tomatoes, Goat Cheese, Garlic, Oregano"/>
    <x v="11"/>
  </r>
  <r>
    <n v="809"/>
    <n v="353"/>
    <n v="0.33333333333333331"/>
    <s v="bbq_ckn_l"/>
    <n v="1"/>
    <x v="5"/>
    <x v="5"/>
    <x v="351"/>
    <n v="20.75"/>
    <n v="20.75"/>
    <x v="1"/>
    <x v="3"/>
    <s v="Barbecued Chicken, Red Peppers, Green Peppers, Tomatoes, Red Onions, Barbecue Sauce"/>
    <x v="7"/>
  </r>
  <r>
    <n v="810"/>
    <n v="353"/>
    <n v="0.33333333333333331"/>
    <s v="cali_ckn_l"/>
    <n v="1"/>
    <x v="5"/>
    <x v="5"/>
    <x v="351"/>
    <n v="20.75"/>
    <n v="20.75"/>
    <x v="1"/>
    <x v="3"/>
    <s v="Chicken, Artichoke, Spinach, Garlic, Jalapeno Peppers, Fontina Cheese, Gouda Cheese"/>
    <x v="16"/>
  </r>
  <r>
    <n v="811"/>
    <n v="353"/>
    <n v="0.33333333333333331"/>
    <s v="prsc_argla_s"/>
    <n v="1"/>
    <x v="5"/>
    <x v="5"/>
    <x v="351"/>
    <n v="12.5"/>
    <n v="12.5"/>
    <x v="2"/>
    <x v="2"/>
    <s v="Prosciutto di San Daniele, Arugula, Mozzarella Cheese"/>
    <x v="6"/>
  </r>
  <r>
    <n v="812"/>
    <n v="354"/>
    <n v="0.5"/>
    <s v="green_garden_s"/>
    <n v="1"/>
    <x v="5"/>
    <x v="5"/>
    <x v="352"/>
    <n v="12"/>
    <n v="12"/>
    <x v="2"/>
    <x v="1"/>
    <s v="Spinach, Mushrooms, Tomatoes, Green Olives, Feta Cheese"/>
    <x v="10"/>
  </r>
  <r>
    <n v="813"/>
    <n v="354"/>
    <n v="0.5"/>
    <s v="veggie_veg_l"/>
    <n v="1"/>
    <x v="5"/>
    <x v="5"/>
    <x v="352"/>
    <n v="20.25"/>
    <n v="20.25"/>
    <x v="1"/>
    <x v="1"/>
    <s v="Mushrooms, Tomatoes, Red Peppers, Green Peppers, Red Onions, Zucchini, Spinach, Garlic"/>
    <x v="14"/>
  </r>
  <r>
    <n v="814"/>
    <n v="355"/>
    <n v="0.5"/>
    <s v="ckn_alfredo_m"/>
    <n v="1"/>
    <x v="5"/>
    <x v="5"/>
    <x v="353"/>
    <n v="16.75"/>
    <n v="16.75"/>
    <x v="0"/>
    <x v="3"/>
    <s v="Chicken, Red Onions, Red Peppers, Mushrooms, Asiago Cheese, Alfredo Sauce"/>
    <x v="29"/>
  </r>
  <r>
    <n v="815"/>
    <n v="355"/>
    <n v="0.5"/>
    <s v="ital_supr_m"/>
    <n v="1"/>
    <x v="5"/>
    <x v="5"/>
    <x v="353"/>
    <n v="16.5"/>
    <n v="16.5"/>
    <x v="0"/>
    <x v="2"/>
    <s v="Calabrese Salami, Capocollo, Tomatoes, Red Onions, Green Olives, Garlic"/>
    <x v="3"/>
  </r>
  <r>
    <n v="816"/>
    <n v="356"/>
    <n v="1"/>
    <s v="ckn_alfredo_m"/>
    <n v="1"/>
    <x v="5"/>
    <x v="5"/>
    <x v="354"/>
    <n v="16.75"/>
    <n v="16.75"/>
    <x v="0"/>
    <x v="3"/>
    <s v="Chicken, Red Onions, Red Peppers, Mushrooms, Asiago Cheese, Alfredo Sauce"/>
    <x v="29"/>
  </r>
  <r>
    <n v="817"/>
    <n v="357"/>
    <n v="0.33333333333333331"/>
    <s v="cali_ckn_l"/>
    <n v="1"/>
    <x v="5"/>
    <x v="5"/>
    <x v="355"/>
    <n v="20.75"/>
    <n v="20.75"/>
    <x v="1"/>
    <x v="3"/>
    <s v="Chicken, Artichoke, Spinach, Garlic, Jalapeno Peppers, Fontina Cheese, Gouda Cheese"/>
    <x v="16"/>
  </r>
  <r>
    <n v="818"/>
    <n v="357"/>
    <n v="0.33333333333333331"/>
    <s v="southw_ckn_s"/>
    <n v="1"/>
    <x v="5"/>
    <x v="5"/>
    <x v="355"/>
    <n v="12.75"/>
    <n v="12.75"/>
    <x v="2"/>
    <x v="3"/>
    <s v="Chicken, Tomatoes, Red Peppers, Red Onions, Jalapeno Peppers, Corn, Cilantro, Chipotle Sauce"/>
    <x v="15"/>
  </r>
  <r>
    <n v="819"/>
    <n v="357"/>
    <n v="0.33333333333333331"/>
    <s v="spinach_fet_s"/>
    <n v="1"/>
    <x v="5"/>
    <x v="5"/>
    <x v="355"/>
    <n v="12"/>
    <n v="12"/>
    <x v="2"/>
    <x v="1"/>
    <s v="Spinach, Mushrooms, Red Onions, Feta Cheese, Garlic"/>
    <x v="27"/>
  </r>
  <r>
    <n v="820"/>
    <n v="358"/>
    <n v="1"/>
    <s v="ital_supr_m"/>
    <n v="1"/>
    <x v="5"/>
    <x v="5"/>
    <x v="356"/>
    <n v="16.5"/>
    <n v="16.5"/>
    <x v="0"/>
    <x v="2"/>
    <s v="Calabrese Salami, Capocollo, Tomatoes, Red Onions, Green Olives, Garlic"/>
    <x v="3"/>
  </r>
  <r>
    <n v="821"/>
    <n v="359"/>
    <n v="0.5"/>
    <s v="green_garden_m"/>
    <n v="1"/>
    <x v="5"/>
    <x v="5"/>
    <x v="357"/>
    <n v="16"/>
    <n v="16"/>
    <x v="0"/>
    <x v="1"/>
    <s v="Spinach, Mushrooms, Tomatoes, Green Olives, Feta Cheese"/>
    <x v="10"/>
  </r>
  <r>
    <n v="822"/>
    <n v="359"/>
    <n v="0.5"/>
    <s v="thai_ckn_l"/>
    <n v="1"/>
    <x v="5"/>
    <x v="5"/>
    <x v="357"/>
    <n v="20.75"/>
    <n v="20.75"/>
    <x v="1"/>
    <x v="3"/>
    <s v="Chicken, Pineapple, Tomatoes, Red Peppers, Thai Sweet Chilli Sauce"/>
    <x v="5"/>
  </r>
  <r>
    <n v="823"/>
    <n v="360"/>
    <n v="0.33333333333333331"/>
    <s v="bbq_ckn_l"/>
    <n v="1"/>
    <x v="5"/>
    <x v="5"/>
    <x v="358"/>
    <n v="20.75"/>
    <n v="20.75"/>
    <x v="1"/>
    <x v="3"/>
    <s v="Barbecued Chicken, Red Peppers, Green Peppers, Tomatoes, Red Onions, Barbecue Sauce"/>
    <x v="7"/>
  </r>
  <r>
    <n v="824"/>
    <n v="360"/>
    <n v="0.33333333333333331"/>
    <s v="green_garden_s"/>
    <n v="1"/>
    <x v="5"/>
    <x v="5"/>
    <x v="358"/>
    <n v="12"/>
    <n v="12"/>
    <x v="2"/>
    <x v="1"/>
    <s v="Spinach, Mushrooms, Tomatoes, Green Olives, Feta Cheese"/>
    <x v="10"/>
  </r>
  <r>
    <n v="825"/>
    <n v="360"/>
    <n v="0.33333333333333331"/>
    <s v="hawaiian_s"/>
    <n v="1"/>
    <x v="5"/>
    <x v="5"/>
    <x v="358"/>
    <n v="10.5"/>
    <n v="10.5"/>
    <x v="2"/>
    <x v="0"/>
    <s v="Sliced Ham, Pineapple, Mozzarella Cheese"/>
    <x v="0"/>
  </r>
  <r>
    <n v="826"/>
    <n v="361"/>
    <n v="0.5"/>
    <s v="big_meat_s"/>
    <n v="2"/>
    <x v="5"/>
    <x v="5"/>
    <x v="359"/>
    <n v="12"/>
    <n v="24"/>
    <x v="2"/>
    <x v="0"/>
    <s v="Bacon, Pepperoni, Italian Sausage, Chorizo Sausage"/>
    <x v="19"/>
  </r>
  <r>
    <n v="827"/>
    <n v="361"/>
    <n v="0.5"/>
    <s v="ital_cpcllo_s"/>
    <n v="1"/>
    <x v="5"/>
    <x v="5"/>
    <x v="359"/>
    <n v="12"/>
    <n v="12"/>
    <x v="2"/>
    <x v="0"/>
    <s v="Capocollo, Red Peppers, Tomatoes, Goat Cheese, Garlic, Oregano"/>
    <x v="11"/>
  </r>
  <r>
    <n v="828"/>
    <n v="362"/>
    <n v="0.5"/>
    <s v="bbq_ckn_m"/>
    <n v="1"/>
    <x v="5"/>
    <x v="5"/>
    <x v="360"/>
    <n v="16.75"/>
    <n v="16.75"/>
    <x v="0"/>
    <x v="3"/>
    <s v="Barbecued Chicken, Red Peppers, Green Peppers, Tomatoes, Red Onions, Barbecue Sauce"/>
    <x v="7"/>
  </r>
  <r>
    <n v="829"/>
    <n v="362"/>
    <n v="0.5"/>
    <s v="mexicana_l"/>
    <n v="1"/>
    <x v="5"/>
    <x v="5"/>
    <x v="360"/>
    <n v="20.25"/>
    <n v="20.25"/>
    <x v="1"/>
    <x v="1"/>
    <s v="Tomatoes, Red Peppers, Jalapeno Peppers, Red Onions, Cilantro, Corn, Chipotle Sauce, Garlic"/>
    <x v="4"/>
  </r>
  <r>
    <n v="830"/>
    <n v="363"/>
    <n v="0.5"/>
    <s v="mediterraneo_l"/>
    <n v="1"/>
    <x v="5"/>
    <x v="5"/>
    <x v="361"/>
    <n v="20.25"/>
    <n v="20.25"/>
    <x v="1"/>
    <x v="1"/>
    <s v="Spinach, Artichokes, Kalamata Olives, Sun-dried Tomatoes, Feta Cheese, Plum Tomatoes, Red Onions"/>
    <x v="25"/>
  </r>
  <r>
    <n v="831"/>
    <n v="363"/>
    <n v="0.5"/>
    <s v="mexicana_l"/>
    <n v="1"/>
    <x v="5"/>
    <x v="5"/>
    <x v="361"/>
    <n v="20.25"/>
    <n v="20.25"/>
    <x v="1"/>
    <x v="1"/>
    <s v="Tomatoes, Red Peppers, Jalapeno Peppers, Red Onions, Cilantro, Corn, Chipotle Sauce, Garlic"/>
    <x v="4"/>
  </r>
  <r>
    <n v="832"/>
    <n v="364"/>
    <n v="0.5"/>
    <s v="ital_supr_m"/>
    <n v="1"/>
    <x v="5"/>
    <x v="5"/>
    <x v="362"/>
    <n v="16.5"/>
    <n v="16.5"/>
    <x v="0"/>
    <x v="2"/>
    <s v="Calabrese Salami, Capocollo, Tomatoes, Red Onions, Green Olives, Garlic"/>
    <x v="3"/>
  </r>
  <r>
    <n v="833"/>
    <n v="364"/>
    <n v="0.5"/>
    <s v="the_greek_xl"/>
    <n v="1"/>
    <x v="5"/>
    <x v="5"/>
    <x v="362"/>
    <n v="25.5"/>
    <n v="25.5"/>
    <x v="3"/>
    <x v="0"/>
    <s v="Kalamata Olives, Feta Cheese, Tomatoes, Garlic, Beef Chuck Roast, Red Onions"/>
    <x v="8"/>
  </r>
  <r>
    <n v="834"/>
    <n v="365"/>
    <n v="0.33333333333333331"/>
    <s v="four_cheese_m"/>
    <n v="1"/>
    <x v="5"/>
    <x v="5"/>
    <x v="363"/>
    <n v="14.75"/>
    <n v="14.75"/>
    <x v="0"/>
    <x v="1"/>
    <s v="Ricotta Cheese, Gorgonzola Piccante Cheese, Mozzarella Cheese, Parmigiano Reggiano Cheese, Garlic"/>
    <x v="21"/>
  </r>
  <r>
    <n v="835"/>
    <n v="365"/>
    <n v="0.33333333333333331"/>
    <s v="mediterraneo_l"/>
    <n v="1"/>
    <x v="5"/>
    <x v="5"/>
    <x v="363"/>
    <n v="20.25"/>
    <n v="20.25"/>
    <x v="1"/>
    <x v="1"/>
    <s v="Spinach, Artichokes, Kalamata Olives, Sun-dried Tomatoes, Feta Cheese, Plum Tomatoes, Red Onions"/>
    <x v="25"/>
  </r>
  <r>
    <n v="836"/>
    <n v="365"/>
    <n v="0.33333333333333331"/>
    <s v="pepperoni_m"/>
    <n v="1"/>
    <x v="5"/>
    <x v="5"/>
    <x v="363"/>
    <n v="12.5"/>
    <n v="12.5"/>
    <x v="0"/>
    <x v="0"/>
    <s v="Mozzarella Cheese, Pepperoni"/>
    <x v="17"/>
  </r>
  <r>
    <n v="837"/>
    <n v="366"/>
    <n v="1"/>
    <s v="ital_cpcllo_l"/>
    <n v="1"/>
    <x v="5"/>
    <x v="5"/>
    <x v="364"/>
    <n v="20.5"/>
    <n v="20.5"/>
    <x v="1"/>
    <x v="0"/>
    <s v="Capocollo, Red Peppers, Tomatoes, Goat Cheese, Garlic, Oregano"/>
    <x v="11"/>
  </r>
  <r>
    <n v="838"/>
    <n v="367"/>
    <n v="0.5"/>
    <s v="hawaiian_l"/>
    <n v="1"/>
    <x v="5"/>
    <x v="5"/>
    <x v="365"/>
    <n v="16.5"/>
    <n v="16.5"/>
    <x v="1"/>
    <x v="0"/>
    <s v="Sliced Ham, Pineapple, Mozzarella Cheese"/>
    <x v="0"/>
  </r>
  <r>
    <n v="839"/>
    <n v="367"/>
    <n v="0.5"/>
    <s v="spinach_fet_m"/>
    <n v="1"/>
    <x v="5"/>
    <x v="5"/>
    <x v="365"/>
    <n v="16"/>
    <n v="16"/>
    <x v="0"/>
    <x v="1"/>
    <s v="Spinach, Mushrooms, Red Onions, Feta Cheese, Garlic"/>
    <x v="27"/>
  </r>
  <r>
    <n v="840"/>
    <n v="368"/>
    <n v="0.5"/>
    <s v="spin_pesto_m"/>
    <n v="1"/>
    <x v="5"/>
    <x v="5"/>
    <x v="366"/>
    <n v="16.5"/>
    <n v="16.5"/>
    <x v="0"/>
    <x v="1"/>
    <s v="Spinach, Artichokes, Tomatoes, Sun-dried Tomatoes, Garlic, Pesto Sauce"/>
    <x v="13"/>
  </r>
  <r>
    <n v="841"/>
    <n v="368"/>
    <n v="0.5"/>
    <s v="thai_ckn_l"/>
    <n v="1"/>
    <x v="5"/>
    <x v="5"/>
    <x v="366"/>
    <n v="20.75"/>
    <n v="20.75"/>
    <x v="1"/>
    <x v="3"/>
    <s v="Chicken, Pineapple, Tomatoes, Red Peppers, Thai Sweet Chilli Sauce"/>
    <x v="5"/>
  </r>
  <r>
    <n v="842"/>
    <n v="369"/>
    <n v="1"/>
    <s v="spinach_fet_m"/>
    <n v="1"/>
    <x v="5"/>
    <x v="5"/>
    <x v="367"/>
    <n v="16"/>
    <n v="16"/>
    <x v="0"/>
    <x v="1"/>
    <s v="Spinach, Mushrooms, Red Onions, Feta Cheese, Garlic"/>
    <x v="27"/>
  </r>
  <r>
    <n v="843"/>
    <n v="370"/>
    <n v="0.5"/>
    <s v="four_cheese_l"/>
    <n v="1"/>
    <x v="5"/>
    <x v="5"/>
    <x v="368"/>
    <n v="17.95"/>
    <n v="17.95"/>
    <x v="1"/>
    <x v="1"/>
    <s v="Ricotta Cheese, Gorgonzola Piccante Cheese, Mozzarella Cheese, Parmigiano Reggiano Cheese, Garlic"/>
    <x v="21"/>
  </r>
  <r>
    <n v="844"/>
    <n v="370"/>
    <n v="0.5"/>
    <s v="hawaiian_s"/>
    <n v="1"/>
    <x v="5"/>
    <x v="5"/>
    <x v="368"/>
    <n v="10.5"/>
    <n v="10.5"/>
    <x v="2"/>
    <x v="0"/>
    <s v="Sliced Ham, Pineapple, Mozzarella Cheese"/>
    <x v="0"/>
  </r>
  <r>
    <n v="845"/>
    <n v="371"/>
    <n v="1"/>
    <s v="pepperoni_m"/>
    <n v="1"/>
    <x v="5"/>
    <x v="5"/>
    <x v="369"/>
    <n v="12.5"/>
    <n v="12.5"/>
    <x v="0"/>
    <x v="0"/>
    <s v="Mozzarella Cheese, Pepperoni"/>
    <x v="17"/>
  </r>
  <r>
    <n v="846"/>
    <n v="372"/>
    <n v="1"/>
    <s v="spinach_fet_s"/>
    <n v="1"/>
    <x v="5"/>
    <x v="5"/>
    <x v="370"/>
    <n v="12"/>
    <n v="12"/>
    <x v="2"/>
    <x v="1"/>
    <s v="Spinach, Mushrooms, Red Onions, Feta Cheese, Garlic"/>
    <x v="27"/>
  </r>
  <r>
    <n v="847"/>
    <n v="373"/>
    <n v="0.33333333333333331"/>
    <s v="ckn_pesto_s"/>
    <n v="1"/>
    <x v="6"/>
    <x v="6"/>
    <x v="371"/>
    <n v="12.75"/>
    <n v="12.75"/>
    <x v="2"/>
    <x v="3"/>
    <s v="Chicken, Tomatoes, Red Peppers, Spinach, Garlic, Pesto Sauce"/>
    <x v="18"/>
  </r>
  <r>
    <n v="848"/>
    <n v="373"/>
    <n v="0.33333333333333331"/>
    <s v="classic_dlx_m"/>
    <n v="1"/>
    <x v="6"/>
    <x v="6"/>
    <x v="371"/>
    <n v="16"/>
    <n v="16"/>
    <x v="0"/>
    <x v="0"/>
    <s v="Pepperoni, Mushrooms, Red Onions, Red Peppers, Bacon"/>
    <x v="1"/>
  </r>
  <r>
    <n v="849"/>
    <n v="373"/>
    <n v="0.33333333333333331"/>
    <s v="sicilian_l"/>
    <n v="1"/>
    <x v="6"/>
    <x v="6"/>
    <x v="371"/>
    <n v="20.25"/>
    <n v="20.25"/>
    <x v="1"/>
    <x v="2"/>
    <s v="Coarse Sicilian Salami, Tomatoes, Green Olives, Luganega Sausage, Onions, Garlic"/>
    <x v="28"/>
  </r>
  <r>
    <n v="850"/>
    <n v="374"/>
    <n v="0.33333333333333331"/>
    <s v="big_meat_s"/>
    <n v="1"/>
    <x v="6"/>
    <x v="6"/>
    <x v="372"/>
    <n v="12"/>
    <n v="12"/>
    <x v="2"/>
    <x v="0"/>
    <s v="Bacon, Pepperoni, Italian Sausage, Chorizo Sausage"/>
    <x v="19"/>
  </r>
  <r>
    <n v="851"/>
    <n v="374"/>
    <n v="0.33333333333333331"/>
    <s v="ckn_alfredo_m"/>
    <n v="1"/>
    <x v="6"/>
    <x v="6"/>
    <x v="372"/>
    <n v="16.75"/>
    <n v="16.75"/>
    <x v="0"/>
    <x v="3"/>
    <s v="Chicken, Red Onions, Red Peppers, Mushrooms, Asiago Cheese, Alfredo Sauce"/>
    <x v="29"/>
  </r>
  <r>
    <n v="852"/>
    <n v="374"/>
    <n v="0.33333333333333331"/>
    <s v="peppr_salami_s"/>
    <n v="1"/>
    <x v="6"/>
    <x v="6"/>
    <x v="372"/>
    <n v="12.5"/>
    <n v="12.5"/>
    <x v="2"/>
    <x v="2"/>
    <s v="Genoa Salami, Capocollo, Pepperoni, Tomatoes, Asiago Cheese, Garlic"/>
    <x v="26"/>
  </r>
  <r>
    <n v="853"/>
    <n v="375"/>
    <n v="1"/>
    <s v="mexicana_m"/>
    <n v="1"/>
    <x v="6"/>
    <x v="6"/>
    <x v="373"/>
    <n v="16"/>
    <n v="16"/>
    <x v="0"/>
    <x v="1"/>
    <s v="Tomatoes, Red Peppers, Jalapeno Peppers, Red Onions, Cilantro, Corn, Chipotle Sauce, Garlic"/>
    <x v="4"/>
  </r>
  <r>
    <n v="854"/>
    <n v="376"/>
    <n v="0.5"/>
    <s v="the_greek_xl"/>
    <n v="1"/>
    <x v="6"/>
    <x v="6"/>
    <x v="374"/>
    <n v="25.5"/>
    <n v="25.5"/>
    <x v="3"/>
    <x v="0"/>
    <s v="Kalamata Olives, Feta Cheese, Tomatoes, Garlic, Beef Chuck Roast, Red Onions"/>
    <x v="8"/>
  </r>
  <r>
    <n v="855"/>
    <n v="376"/>
    <n v="0.5"/>
    <s v="veggie_veg_l"/>
    <n v="1"/>
    <x v="6"/>
    <x v="6"/>
    <x v="374"/>
    <n v="20.25"/>
    <n v="20.25"/>
    <x v="1"/>
    <x v="1"/>
    <s v="Mushrooms, Tomatoes, Red Peppers, Green Peppers, Red Onions, Zucchini, Spinach, Garlic"/>
    <x v="14"/>
  </r>
  <r>
    <n v="856"/>
    <n v="377"/>
    <n v="0.5"/>
    <s v="hawaiian_m"/>
    <n v="1"/>
    <x v="6"/>
    <x v="6"/>
    <x v="375"/>
    <n v="13.25"/>
    <n v="13.25"/>
    <x v="0"/>
    <x v="0"/>
    <s v="Sliced Ham, Pineapple, Mozzarella Cheese"/>
    <x v="0"/>
  </r>
  <r>
    <n v="857"/>
    <n v="377"/>
    <n v="0.5"/>
    <s v="thai_ckn_l"/>
    <n v="1"/>
    <x v="6"/>
    <x v="6"/>
    <x v="375"/>
    <n v="20.75"/>
    <n v="20.75"/>
    <x v="1"/>
    <x v="3"/>
    <s v="Chicken, Pineapple, Tomatoes, Red Peppers, Thai Sweet Chilli Sauce"/>
    <x v="5"/>
  </r>
  <r>
    <n v="858"/>
    <n v="378"/>
    <n v="1"/>
    <s v="ital_veggie_s"/>
    <n v="1"/>
    <x v="6"/>
    <x v="6"/>
    <x v="376"/>
    <n v="12.75"/>
    <n v="12.75"/>
    <x v="2"/>
    <x v="1"/>
    <s v="Eggplant, Artichokes, Tomatoes, Zucchini, Red Peppers, Garlic, Pesto Sauce"/>
    <x v="24"/>
  </r>
  <r>
    <n v="859"/>
    <n v="379"/>
    <n v="1"/>
    <s v="thai_ckn_l"/>
    <n v="1"/>
    <x v="6"/>
    <x v="6"/>
    <x v="377"/>
    <n v="20.75"/>
    <n v="20.75"/>
    <x v="1"/>
    <x v="3"/>
    <s v="Chicken, Pineapple, Tomatoes, Red Peppers, Thai Sweet Chilli Sauce"/>
    <x v="5"/>
  </r>
  <r>
    <n v="860"/>
    <n v="380"/>
    <n v="0.5"/>
    <s v="calabrese_m"/>
    <n v="1"/>
    <x v="6"/>
    <x v="6"/>
    <x v="378"/>
    <n v="16.25"/>
    <n v="16.25"/>
    <x v="0"/>
    <x v="2"/>
    <s v="?duja Salami, Pancetta, Tomatoes, Red Onions, Friggitello Peppers, Garlic"/>
    <x v="23"/>
  </r>
  <r>
    <n v="861"/>
    <n v="380"/>
    <n v="0.5"/>
    <s v="cali_ckn_m"/>
    <n v="1"/>
    <x v="6"/>
    <x v="6"/>
    <x v="378"/>
    <n v="16.75"/>
    <n v="16.75"/>
    <x v="0"/>
    <x v="3"/>
    <s v="Chicken, Artichoke, Spinach, Garlic, Jalapeno Peppers, Fontina Cheese, Gouda Cheese"/>
    <x v="16"/>
  </r>
  <r>
    <n v="862"/>
    <n v="381"/>
    <n v="1"/>
    <s v="southw_ckn_m"/>
    <n v="1"/>
    <x v="6"/>
    <x v="6"/>
    <x v="379"/>
    <n v="16.75"/>
    <n v="16.75"/>
    <x v="0"/>
    <x v="3"/>
    <s v="Chicken, Tomatoes, Red Peppers, Red Onions, Jalapeno Peppers, Corn, Cilantro, Chipotle Sauce"/>
    <x v="15"/>
  </r>
  <r>
    <n v="863"/>
    <n v="382"/>
    <n v="0.5"/>
    <s v="thai_ckn_s"/>
    <n v="1"/>
    <x v="6"/>
    <x v="6"/>
    <x v="380"/>
    <n v="12.75"/>
    <n v="12.75"/>
    <x v="2"/>
    <x v="3"/>
    <s v="Chicken, Pineapple, Tomatoes, Red Peppers, Thai Sweet Chilli Sauce"/>
    <x v="5"/>
  </r>
  <r>
    <n v="864"/>
    <n v="382"/>
    <n v="0.5"/>
    <s v="veggie_veg_m"/>
    <n v="1"/>
    <x v="6"/>
    <x v="6"/>
    <x v="380"/>
    <n v="16"/>
    <n v="16"/>
    <x v="0"/>
    <x v="1"/>
    <s v="Mushrooms, Tomatoes, Red Peppers, Green Peppers, Red Onions, Zucchini, Spinach, Garlic"/>
    <x v="14"/>
  </r>
  <r>
    <n v="865"/>
    <n v="383"/>
    <n v="1"/>
    <s v="spicy_ital_m"/>
    <n v="1"/>
    <x v="6"/>
    <x v="6"/>
    <x v="381"/>
    <n v="16.5"/>
    <n v="16.5"/>
    <x v="0"/>
    <x v="2"/>
    <s v="Capocollo, Tomatoes, Goat Cheese, Artichokes, Peperoncini verdi, Garlic"/>
    <x v="12"/>
  </r>
  <r>
    <n v="866"/>
    <n v="384"/>
    <n v="0.25"/>
    <s v="hawaiian_s"/>
    <n v="1"/>
    <x v="6"/>
    <x v="6"/>
    <x v="382"/>
    <n v="10.5"/>
    <n v="10.5"/>
    <x v="2"/>
    <x v="0"/>
    <s v="Sliced Ham, Pineapple, Mozzarella Cheese"/>
    <x v="0"/>
  </r>
  <r>
    <n v="867"/>
    <n v="384"/>
    <n v="0.25"/>
    <s v="ital_cpcllo_m"/>
    <n v="1"/>
    <x v="6"/>
    <x v="6"/>
    <x v="382"/>
    <n v="16"/>
    <n v="16"/>
    <x v="0"/>
    <x v="0"/>
    <s v="Capocollo, Red Peppers, Tomatoes, Goat Cheese, Garlic, Oregano"/>
    <x v="11"/>
  </r>
  <r>
    <n v="868"/>
    <n v="384"/>
    <n v="0.25"/>
    <s v="mediterraneo_m"/>
    <n v="1"/>
    <x v="6"/>
    <x v="6"/>
    <x v="382"/>
    <n v="16"/>
    <n v="16"/>
    <x v="0"/>
    <x v="1"/>
    <s v="Spinach, Artichokes, Kalamata Olives, Sun-dried Tomatoes, Feta Cheese, Plum Tomatoes, Red Onions"/>
    <x v="25"/>
  </r>
  <r>
    <n v="869"/>
    <n v="384"/>
    <n v="0.25"/>
    <s v="the_greek_s"/>
    <n v="1"/>
    <x v="6"/>
    <x v="6"/>
    <x v="382"/>
    <n v="12"/>
    <n v="12"/>
    <x v="2"/>
    <x v="0"/>
    <s v="Kalamata Olives, Feta Cheese, Tomatoes, Garlic, Beef Chuck Roast, Red Onions"/>
    <x v="8"/>
  </r>
  <r>
    <n v="870"/>
    <n v="385"/>
    <n v="1"/>
    <s v="veggie_veg_l"/>
    <n v="1"/>
    <x v="6"/>
    <x v="6"/>
    <x v="383"/>
    <n v="20.25"/>
    <n v="20.25"/>
    <x v="1"/>
    <x v="1"/>
    <s v="Mushrooms, Tomatoes, Red Peppers, Green Peppers, Red Onions, Zucchini, Spinach, Garlic"/>
    <x v="14"/>
  </r>
  <r>
    <n v="871"/>
    <n v="386"/>
    <n v="0.33333333333333331"/>
    <s v="ital_veggie_s"/>
    <n v="1"/>
    <x v="6"/>
    <x v="6"/>
    <x v="384"/>
    <n v="12.75"/>
    <n v="12.75"/>
    <x v="2"/>
    <x v="1"/>
    <s v="Eggplant, Artichokes, Tomatoes, Zucchini, Red Peppers, Garlic, Pesto Sauce"/>
    <x v="24"/>
  </r>
  <r>
    <n v="872"/>
    <n v="386"/>
    <n v="0.33333333333333331"/>
    <s v="soppressata_m"/>
    <n v="1"/>
    <x v="6"/>
    <x v="6"/>
    <x v="384"/>
    <n v="16.5"/>
    <n v="16.5"/>
    <x v="0"/>
    <x v="2"/>
    <s v="Soppressata Salami, Fontina Cheese, Mozzarella Cheese, Mushrooms, Garlic"/>
    <x v="20"/>
  </r>
  <r>
    <n v="873"/>
    <n v="386"/>
    <n v="0.33333333333333331"/>
    <s v="thai_ckn_m"/>
    <n v="1"/>
    <x v="6"/>
    <x v="6"/>
    <x v="384"/>
    <n v="16.75"/>
    <n v="16.75"/>
    <x v="0"/>
    <x v="3"/>
    <s v="Chicken, Pineapple, Tomatoes, Red Peppers, Thai Sweet Chilli Sauce"/>
    <x v="5"/>
  </r>
  <r>
    <n v="874"/>
    <n v="387"/>
    <n v="0.14285714285714285"/>
    <s v="bbq_ckn_s"/>
    <n v="1"/>
    <x v="6"/>
    <x v="6"/>
    <x v="385"/>
    <n v="12.75"/>
    <n v="12.75"/>
    <x v="2"/>
    <x v="3"/>
    <s v="Barbecued Chicken, Red Peppers, Green Peppers, Tomatoes, Red Onions, Barbecue Sauce"/>
    <x v="7"/>
  </r>
  <r>
    <n v="875"/>
    <n v="387"/>
    <n v="0.14285714285714285"/>
    <s v="big_meat_s"/>
    <n v="1"/>
    <x v="6"/>
    <x v="6"/>
    <x v="385"/>
    <n v="12"/>
    <n v="12"/>
    <x v="2"/>
    <x v="0"/>
    <s v="Bacon, Pepperoni, Italian Sausage, Chorizo Sausage"/>
    <x v="19"/>
  </r>
  <r>
    <n v="876"/>
    <n v="387"/>
    <n v="0.14285714285714285"/>
    <s v="ckn_pesto_m"/>
    <n v="1"/>
    <x v="6"/>
    <x v="6"/>
    <x v="385"/>
    <n v="16.75"/>
    <n v="16.75"/>
    <x v="0"/>
    <x v="3"/>
    <s v="Chicken, Tomatoes, Red Peppers, Spinach, Garlic, Pesto Sauce"/>
    <x v="18"/>
  </r>
  <r>
    <n v="877"/>
    <n v="387"/>
    <n v="0.14285714285714285"/>
    <s v="five_cheese_l"/>
    <n v="1"/>
    <x v="6"/>
    <x v="6"/>
    <x v="385"/>
    <n v="18.5"/>
    <n v="18.5"/>
    <x v="1"/>
    <x v="1"/>
    <s v="Mozzarella Cheese, Provolone Cheese, Smoked Gouda Cheese, Romano Cheese, Blue Cheese, Garlic"/>
    <x v="2"/>
  </r>
  <r>
    <n v="878"/>
    <n v="387"/>
    <n v="0.14285714285714285"/>
    <s v="pepperoni_s"/>
    <n v="1"/>
    <x v="6"/>
    <x v="6"/>
    <x v="385"/>
    <n v="9.75"/>
    <n v="9.75"/>
    <x v="2"/>
    <x v="0"/>
    <s v="Mozzarella Cheese, Pepperoni"/>
    <x v="17"/>
  </r>
  <r>
    <n v="879"/>
    <n v="387"/>
    <n v="0.14285714285714285"/>
    <s v="spicy_ital_l"/>
    <n v="1"/>
    <x v="6"/>
    <x v="6"/>
    <x v="385"/>
    <n v="20.75"/>
    <n v="20.75"/>
    <x v="1"/>
    <x v="2"/>
    <s v="Capocollo, Tomatoes, Goat Cheese, Artichokes, Peperoncini verdi, Garlic"/>
    <x v="12"/>
  </r>
  <r>
    <n v="880"/>
    <n v="387"/>
    <n v="0.14285714285714285"/>
    <s v="spinach_fet_s"/>
    <n v="1"/>
    <x v="6"/>
    <x v="6"/>
    <x v="385"/>
    <n v="12"/>
    <n v="12"/>
    <x v="2"/>
    <x v="1"/>
    <s v="Spinach, Mushrooms, Red Onions, Feta Cheese, Garlic"/>
    <x v="27"/>
  </r>
  <r>
    <n v="881"/>
    <n v="388"/>
    <n v="0.25"/>
    <s v="bbq_ckn_s"/>
    <n v="1"/>
    <x v="6"/>
    <x v="6"/>
    <x v="386"/>
    <n v="12.75"/>
    <n v="12.75"/>
    <x v="2"/>
    <x v="3"/>
    <s v="Barbecued Chicken, Red Peppers, Green Peppers, Tomatoes, Red Onions, Barbecue Sauce"/>
    <x v="7"/>
  </r>
  <r>
    <n v="882"/>
    <n v="388"/>
    <n v="0.25"/>
    <s v="ckn_alfredo_m"/>
    <n v="1"/>
    <x v="6"/>
    <x v="6"/>
    <x v="386"/>
    <n v="16.75"/>
    <n v="16.75"/>
    <x v="0"/>
    <x v="3"/>
    <s v="Chicken, Red Onions, Red Peppers, Mushrooms, Asiago Cheese, Alfredo Sauce"/>
    <x v="29"/>
  </r>
  <r>
    <n v="883"/>
    <n v="388"/>
    <n v="0.25"/>
    <s v="mediterraneo_m"/>
    <n v="1"/>
    <x v="6"/>
    <x v="6"/>
    <x v="386"/>
    <n v="16"/>
    <n v="16"/>
    <x v="0"/>
    <x v="1"/>
    <s v="Spinach, Artichokes, Kalamata Olives, Sun-dried Tomatoes, Feta Cheese, Plum Tomatoes, Red Onions"/>
    <x v="25"/>
  </r>
  <r>
    <n v="884"/>
    <n v="388"/>
    <n v="0.25"/>
    <s v="veggie_veg_s"/>
    <n v="1"/>
    <x v="6"/>
    <x v="6"/>
    <x v="386"/>
    <n v="12"/>
    <n v="12"/>
    <x v="2"/>
    <x v="1"/>
    <s v="Mushrooms, Tomatoes, Red Peppers, Green Peppers, Red Onions, Zucchini, Spinach, Garlic"/>
    <x v="14"/>
  </r>
  <r>
    <n v="885"/>
    <n v="389"/>
    <n v="1"/>
    <s v="spin_pesto_l"/>
    <n v="1"/>
    <x v="6"/>
    <x v="6"/>
    <x v="387"/>
    <n v="20.75"/>
    <n v="20.75"/>
    <x v="1"/>
    <x v="1"/>
    <s v="Spinach, Artichokes, Tomatoes, Sun-dried Tomatoes, Garlic, Pesto Sauce"/>
    <x v="13"/>
  </r>
  <r>
    <n v="886"/>
    <n v="390"/>
    <n v="1"/>
    <s v="pep_msh_pep_l"/>
    <n v="1"/>
    <x v="6"/>
    <x v="6"/>
    <x v="388"/>
    <n v="17.5"/>
    <n v="17.5"/>
    <x v="1"/>
    <x v="0"/>
    <s v="Pepperoni, Mushrooms, Green Peppers"/>
    <x v="30"/>
  </r>
  <r>
    <n v="887"/>
    <n v="391"/>
    <n v="1"/>
    <s v="the_greek_m"/>
    <n v="1"/>
    <x v="6"/>
    <x v="6"/>
    <x v="389"/>
    <n v="16"/>
    <n v="16"/>
    <x v="0"/>
    <x v="0"/>
    <s v="Kalamata Olives, Feta Cheese, Tomatoes, Garlic, Beef Chuck Roast, Red Onions"/>
    <x v="8"/>
  </r>
  <r>
    <n v="888"/>
    <n v="392"/>
    <n v="0.125"/>
    <s v="big_meat_s"/>
    <n v="1"/>
    <x v="6"/>
    <x v="6"/>
    <x v="390"/>
    <n v="12"/>
    <n v="12"/>
    <x v="2"/>
    <x v="0"/>
    <s v="Bacon, Pepperoni, Italian Sausage, Chorizo Sausage"/>
    <x v="19"/>
  </r>
  <r>
    <n v="889"/>
    <n v="392"/>
    <n v="0.125"/>
    <s v="calabrese_s"/>
    <n v="1"/>
    <x v="6"/>
    <x v="6"/>
    <x v="390"/>
    <n v="12.25"/>
    <n v="12.25"/>
    <x v="2"/>
    <x v="2"/>
    <s v="?duja Salami, Pancetta, Tomatoes, Red Onions, Friggitello Peppers, Garlic"/>
    <x v="23"/>
  </r>
  <r>
    <n v="890"/>
    <n v="392"/>
    <n v="0.125"/>
    <s v="cali_ckn_l"/>
    <n v="1"/>
    <x v="6"/>
    <x v="6"/>
    <x v="390"/>
    <n v="20.75"/>
    <n v="20.75"/>
    <x v="1"/>
    <x v="3"/>
    <s v="Chicken, Artichoke, Spinach, Garlic, Jalapeno Peppers, Fontina Cheese, Gouda Cheese"/>
    <x v="16"/>
  </r>
  <r>
    <n v="891"/>
    <n v="392"/>
    <n v="0.125"/>
    <s v="pepperoni_s"/>
    <n v="2"/>
    <x v="6"/>
    <x v="6"/>
    <x v="390"/>
    <n v="9.75"/>
    <n v="19.5"/>
    <x v="2"/>
    <x v="0"/>
    <s v="Mozzarella Cheese, Pepperoni"/>
    <x v="17"/>
  </r>
  <r>
    <n v="892"/>
    <n v="392"/>
    <n v="0.125"/>
    <s v="prsc_argla_l"/>
    <n v="1"/>
    <x v="6"/>
    <x v="6"/>
    <x v="390"/>
    <n v="20.75"/>
    <n v="20.75"/>
    <x v="1"/>
    <x v="2"/>
    <s v="Prosciutto di San Daniele, Arugula, Mozzarella Cheese"/>
    <x v="6"/>
  </r>
  <r>
    <n v="893"/>
    <n v="392"/>
    <n v="0.125"/>
    <s v="sicilian_l"/>
    <n v="1"/>
    <x v="6"/>
    <x v="6"/>
    <x v="390"/>
    <n v="20.25"/>
    <n v="20.25"/>
    <x v="1"/>
    <x v="2"/>
    <s v="Coarse Sicilian Salami, Tomatoes, Green Olives, Luganega Sausage, Onions, Garlic"/>
    <x v="28"/>
  </r>
  <r>
    <n v="894"/>
    <n v="392"/>
    <n v="0.125"/>
    <s v="soppressata_l"/>
    <n v="1"/>
    <x v="6"/>
    <x v="6"/>
    <x v="390"/>
    <n v="20.75"/>
    <n v="20.75"/>
    <x v="1"/>
    <x v="2"/>
    <s v="Soppressata Salami, Fontina Cheese, Mozzarella Cheese, Mushrooms, Garlic"/>
    <x v="20"/>
  </r>
  <r>
    <n v="895"/>
    <n v="392"/>
    <n v="0.125"/>
    <s v="spicy_ital_l"/>
    <n v="1"/>
    <x v="6"/>
    <x v="6"/>
    <x v="390"/>
    <n v="20.75"/>
    <n v="20.75"/>
    <x v="1"/>
    <x v="2"/>
    <s v="Capocollo, Tomatoes, Goat Cheese, Artichokes, Peperoncini verdi, Garlic"/>
    <x v="12"/>
  </r>
  <r>
    <n v="896"/>
    <n v="393"/>
    <n v="0.5"/>
    <s v="green_garden_s"/>
    <n v="1"/>
    <x v="6"/>
    <x v="6"/>
    <x v="391"/>
    <n v="12"/>
    <n v="12"/>
    <x v="2"/>
    <x v="1"/>
    <s v="Spinach, Mushrooms, Tomatoes, Green Olives, Feta Cheese"/>
    <x v="10"/>
  </r>
  <r>
    <n v="897"/>
    <n v="393"/>
    <n v="0.5"/>
    <s v="hawaiian_l"/>
    <n v="1"/>
    <x v="6"/>
    <x v="6"/>
    <x v="391"/>
    <n v="16.5"/>
    <n v="16.5"/>
    <x v="1"/>
    <x v="0"/>
    <s v="Sliced Ham, Pineapple, Mozzarella Cheese"/>
    <x v="0"/>
  </r>
  <r>
    <n v="898"/>
    <n v="394"/>
    <n v="8.3333333333333329E-2"/>
    <s v="big_meat_s"/>
    <n v="1"/>
    <x v="6"/>
    <x v="6"/>
    <x v="392"/>
    <n v="12"/>
    <n v="12"/>
    <x v="2"/>
    <x v="0"/>
    <s v="Bacon, Pepperoni, Italian Sausage, Chorizo Sausage"/>
    <x v="19"/>
  </r>
  <r>
    <n v="899"/>
    <n v="394"/>
    <n v="8.3333333333333329E-2"/>
    <s v="ckn_pesto_s"/>
    <n v="1"/>
    <x v="6"/>
    <x v="6"/>
    <x v="392"/>
    <n v="12.75"/>
    <n v="12.75"/>
    <x v="2"/>
    <x v="3"/>
    <s v="Chicken, Tomatoes, Red Peppers, Spinach, Garlic, Pesto Sauce"/>
    <x v="18"/>
  </r>
  <r>
    <n v="900"/>
    <n v="394"/>
    <n v="8.3333333333333329E-2"/>
    <s v="hawaiian_l"/>
    <n v="1"/>
    <x v="6"/>
    <x v="6"/>
    <x v="392"/>
    <n v="16.5"/>
    <n v="16.5"/>
    <x v="1"/>
    <x v="0"/>
    <s v="Sliced Ham, Pineapple, Mozzarella Cheese"/>
    <x v="0"/>
  </r>
  <r>
    <n v="901"/>
    <n v="394"/>
    <n v="8.3333333333333329E-2"/>
    <s v="hawaiian_s"/>
    <n v="1"/>
    <x v="6"/>
    <x v="6"/>
    <x v="392"/>
    <n v="10.5"/>
    <n v="10.5"/>
    <x v="2"/>
    <x v="0"/>
    <s v="Sliced Ham, Pineapple, Mozzarella Cheese"/>
    <x v="0"/>
  </r>
  <r>
    <n v="902"/>
    <n v="394"/>
    <n v="8.3333333333333329E-2"/>
    <s v="pep_msh_pep_l"/>
    <n v="1"/>
    <x v="6"/>
    <x v="6"/>
    <x v="392"/>
    <n v="17.5"/>
    <n v="17.5"/>
    <x v="1"/>
    <x v="0"/>
    <s v="Pepperoni, Mushrooms, Green Peppers"/>
    <x v="30"/>
  </r>
  <r>
    <n v="903"/>
    <n v="394"/>
    <n v="8.3333333333333329E-2"/>
    <s v="pepperoni_m"/>
    <n v="3"/>
    <x v="6"/>
    <x v="6"/>
    <x v="392"/>
    <n v="12.5"/>
    <n v="37.5"/>
    <x v="0"/>
    <x v="0"/>
    <s v="Mozzarella Cheese, Pepperoni"/>
    <x v="17"/>
  </r>
  <r>
    <n v="904"/>
    <n v="394"/>
    <n v="8.3333333333333329E-2"/>
    <s v="pepperoni_s"/>
    <n v="1"/>
    <x v="6"/>
    <x v="6"/>
    <x v="392"/>
    <n v="9.75"/>
    <n v="9.75"/>
    <x v="2"/>
    <x v="0"/>
    <s v="Mozzarella Cheese, Pepperoni"/>
    <x v="17"/>
  </r>
  <r>
    <n v="905"/>
    <n v="394"/>
    <n v="8.3333333333333329E-2"/>
    <s v="sicilian_l"/>
    <n v="1"/>
    <x v="6"/>
    <x v="6"/>
    <x v="392"/>
    <n v="20.25"/>
    <n v="20.25"/>
    <x v="1"/>
    <x v="2"/>
    <s v="Coarse Sicilian Salami, Tomatoes, Green Olives, Luganega Sausage, Onions, Garlic"/>
    <x v="28"/>
  </r>
  <r>
    <n v="906"/>
    <n v="394"/>
    <n v="8.3333333333333329E-2"/>
    <s v="spicy_ital_l"/>
    <n v="1"/>
    <x v="6"/>
    <x v="6"/>
    <x v="392"/>
    <n v="20.75"/>
    <n v="20.75"/>
    <x v="1"/>
    <x v="2"/>
    <s v="Capocollo, Tomatoes, Goat Cheese, Artichokes, Peperoncini verdi, Garlic"/>
    <x v="12"/>
  </r>
  <r>
    <n v="907"/>
    <n v="394"/>
    <n v="8.3333333333333329E-2"/>
    <s v="spin_pesto_s"/>
    <n v="1"/>
    <x v="6"/>
    <x v="6"/>
    <x v="392"/>
    <n v="12.5"/>
    <n v="12.5"/>
    <x v="2"/>
    <x v="1"/>
    <s v="Spinach, Artichokes, Tomatoes, Sun-dried Tomatoes, Garlic, Pesto Sauce"/>
    <x v="13"/>
  </r>
  <r>
    <n v="908"/>
    <n v="394"/>
    <n v="8.3333333333333329E-2"/>
    <s v="thai_ckn_l"/>
    <n v="1"/>
    <x v="6"/>
    <x v="6"/>
    <x v="392"/>
    <n v="20.75"/>
    <n v="20.75"/>
    <x v="1"/>
    <x v="3"/>
    <s v="Chicken, Pineapple, Tomatoes, Red Peppers, Thai Sweet Chilli Sauce"/>
    <x v="5"/>
  </r>
  <r>
    <n v="909"/>
    <n v="394"/>
    <n v="8.3333333333333329E-2"/>
    <s v="veggie_veg_s"/>
    <n v="1"/>
    <x v="6"/>
    <x v="6"/>
    <x v="392"/>
    <n v="12"/>
    <n v="12"/>
    <x v="2"/>
    <x v="1"/>
    <s v="Mushrooms, Tomatoes, Red Peppers, Green Peppers, Red Onions, Zucchini, Spinach, Garlic"/>
    <x v="14"/>
  </r>
  <r>
    <n v="910"/>
    <n v="395"/>
    <n v="1"/>
    <s v="napolitana_m"/>
    <n v="1"/>
    <x v="6"/>
    <x v="6"/>
    <x v="393"/>
    <n v="16"/>
    <n v="16"/>
    <x v="0"/>
    <x v="0"/>
    <s v="Tomatoes, Anchovies, Green Olives, Red Onions, Garlic"/>
    <x v="22"/>
  </r>
  <r>
    <n v="911"/>
    <n v="396"/>
    <n v="1"/>
    <s v="spinach_fet_s"/>
    <n v="1"/>
    <x v="6"/>
    <x v="6"/>
    <x v="394"/>
    <n v="12"/>
    <n v="12"/>
    <x v="2"/>
    <x v="1"/>
    <s v="Spinach, Mushrooms, Red Onions, Feta Cheese, Garlic"/>
    <x v="27"/>
  </r>
  <r>
    <n v="912"/>
    <n v="397"/>
    <n v="0.33333333333333331"/>
    <s v="five_cheese_l"/>
    <n v="2"/>
    <x v="6"/>
    <x v="6"/>
    <x v="395"/>
    <n v="18.5"/>
    <n v="37"/>
    <x v="1"/>
    <x v="1"/>
    <s v="Mozzarella Cheese, Provolone Cheese, Smoked Gouda Cheese, Romano Cheese, Blue Cheese, Garlic"/>
    <x v="2"/>
  </r>
  <r>
    <n v="913"/>
    <n v="397"/>
    <n v="0.33333333333333331"/>
    <s v="hawaiian_l"/>
    <n v="1"/>
    <x v="6"/>
    <x v="6"/>
    <x v="395"/>
    <n v="16.5"/>
    <n v="16.5"/>
    <x v="1"/>
    <x v="0"/>
    <s v="Sliced Ham, Pineapple, Mozzarella Cheese"/>
    <x v="0"/>
  </r>
  <r>
    <n v="914"/>
    <n v="397"/>
    <n v="0.33333333333333331"/>
    <s v="pepperoni_m"/>
    <n v="1"/>
    <x v="6"/>
    <x v="6"/>
    <x v="395"/>
    <n v="12.5"/>
    <n v="12.5"/>
    <x v="0"/>
    <x v="0"/>
    <s v="Mozzarella Cheese, Pepperoni"/>
    <x v="17"/>
  </r>
  <r>
    <n v="915"/>
    <n v="398"/>
    <n v="1"/>
    <s v="pepperoni_s"/>
    <n v="1"/>
    <x v="6"/>
    <x v="6"/>
    <x v="396"/>
    <n v="9.75"/>
    <n v="9.75"/>
    <x v="2"/>
    <x v="0"/>
    <s v="Mozzarella Cheese, Pepperoni"/>
    <x v="17"/>
  </r>
  <r>
    <n v="916"/>
    <n v="399"/>
    <n v="0.25"/>
    <s v="bbq_ckn_m"/>
    <n v="1"/>
    <x v="6"/>
    <x v="6"/>
    <x v="397"/>
    <n v="16.75"/>
    <n v="16.75"/>
    <x v="0"/>
    <x v="3"/>
    <s v="Barbecued Chicken, Red Peppers, Green Peppers, Tomatoes, Red Onions, Barbecue Sauce"/>
    <x v="7"/>
  </r>
  <r>
    <n v="917"/>
    <n v="399"/>
    <n v="0.25"/>
    <s v="cali_ckn_l"/>
    <n v="1"/>
    <x v="6"/>
    <x v="6"/>
    <x v="397"/>
    <n v="20.75"/>
    <n v="20.75"/>
    <x v="1"/>
    <x v="3"/>
    <s v="Chicken, Artichoke, Spinach, Garlic, Jalapeno Peppers, Fontina Cheese, Gouda Cheese"/>
    <x v="16"/>
  </r>
  <r>
    <n v="918"/>
    <n v="399"/>
    <n v="0.25"/>
    <s v="four_cheese_m"/>
    <n v="1"/>
    <x v="6"/>
    <x v="6"/>
    <x v="397"/>
    <n v="14.75"/>
    <n v="14.75"/>
    <x v="0"/>
    <x v="1"/>
    <s v="Ricotta Cheese, Gorgonzola Piccante Cheese, Mozzarella Cheese, Parmigiano Reggiano Cheese, Garlic"/>
    <x v="21"/>
  </r>
  <r>
    <n v="919"/>
    <n v="399"/>
    <n v="0.25"/>
    <s v="the_greek_m"/>
    <n v="1"/>
    <x v="6"/>
    <x v="6"/>
    <x v="397"/>
    <n v="16"/>
    <n v="16"/>
    <x v="0"/>
    <x v="0"/>
    <s v="Kalamata Olives, Feta Cheese, Tomatoes, Garlic, Beef Chuck Roast, Red Onions"/>
    <x v="8"/>
  </r>
  <r>
    <n v="920"/>
    <n v="400"/>
    <n v="0.5"/>
    <s v="pepperoni_m"/>
    <n v="1"/>
    <x v="6"/>
    <x v="6"/>
    <x v="398"/>
    <n v="12.5"/>
    <n v="12.5"/>
    <x v="0"/>
    <x v="0"/>
    <s v="Mozzarella Cheese, Pepperoni"/>
    <x v="17"/>
  </r>
  <r>
    <n v="921"/>
    <n v="400"/>
    <n v="0.5"/>
    <s v="thai_ckn_l"/>
    <n v="1"/>
    <x v="6"/>
    <x v="6"/>
    <x v="398"/>
    <n v="20.75"/>
    <n v="20.75"/>
    <x v="1"/>
    <x v="3"/>
    <s v="Chicken, Pineapple, Tomatoes, Red Peppers, Thai Sweet Chilli Sauce"/>
    <x v="5"/>
  </r>
  <r>
    <n v="922"/>
    <n v="401"/>
    <n v="1"/>
    <s v="veggie_veg_m"/>
    <n v="1"/>
    <x v="6"/>
    <x v="6"/>
    <x v="399"/>
    <n v="16"/>
    <n v="16"/>
    <x v="0"/>
    <x v="1"/>
    <s v="Mushrooms, Tomatoes, Red Peppers, Green Peppers, Red Onions, Zucchini, Spinach, Garlic"/>
    <x v="14"/>
  </r>
  <r>
    <n v="923"/>
    <n v="402"/>
    <n v="0.5"/>
    <s v="four_cheese_l"/>
    <n v="1"/>
    <x v="6"/>
    <x v="6"/>
    <x v="400"/>
    <n v="17.95"/>
    <n v="17.95"/>
    <x v="1"/>
    <x v="1"/>
    <s v="Ricotta Cheese, Gorgonzola Piccante Cheese, Mozzarella Cheese, Parmigiano Reggiano Cheese, Garlic"/>
    <x v="21"/>
  </r>
  <r>
    <n v="924"/>
    <n v="402"/>
    <n v="0.5"/>
    <s v="ital_supr_m"/>
    <n v="1"/>
    <x v="6"/>
    <x v="6"/>
    <x v="400"/>
    <n v="16.5"/>
    <n v="16.5"/>
    <x v="0"/>
    <x v="2"/>
    <s v="Calabrese Salami, Capocollo, Tomatoes, Red Onions, Green Olives, Garlic"/>
    <x v="3"/>
  </r>
  <r>
    <n v="925"/>
    <n v="403"/>
    <n v="0.33333333333333331"/>
    <s v="bbq_ckn_s"/>
    <n v="1"/>
    <x v="6"/>
    <x v="6"/>
    <x v="401"/>
    <n v="12.75"/>
    <n v="12.75"/>
    <x v="2"/>
    <x v="3"/>
    <s v="Barbecued Chicken, Red Peppers, Green Peppers, Tomatoes, Red Onions, Barbecue Sauce"/>
    <x v="7"/>
  </r>
  <r>
    <n v="926"/>
    <n v="403"/>
    <n v="0.33333333333333331"/>
    <s v="classic_dlx_l"/>
    <n v="1"/>
    <x v="6"/>
    <x v="6"/>
    <x v="401"/>
    <n v="20.5"/>
    <n v="20.5"/>
    <x v="1"/>
    <x v="0"/>
    <s v="Pepperoni, Mushrooms, Red Onions, Red Peppers, Bacon"/>
    <x v="1"/>
  </r>
  <r>
    <n v="927"/>
    <n v="403"/>
    <n v="0.33333333333333331"/>
    <s v="prsc_argla_s"/>
    <n v="1"/>
    <x v="6"/>
    <x v="6"/>
    <x v="401"/>
    <n v="12.5"/>
    <n v="12.5"/>
    <x v="2"/>
    <x v="2"/>
    <s v="Prosciutto di San Daniele, Arugula, Mozzarella Cheese"/>
    <x v="6"/>
  </r>
  <r>
    <n v="928"/>
    <n v="404"/>
    <n v="1"/>
    <s v="ckn_pesto_l"/>
    <n v="1"/>
    <x v="6"/>
    <x v="6"/>
    <x v="402"/>
    <n v="20.75"/>
    <n v="20.75"/>
    <x v="1"/>
    <x v="3"/>
    <s v="Chicken, Tomatoes, Red Peppers, Spinach, Garlic, Pesto Sauce"/>
    <x v="18"/>
  </r>
  <r>
    <n v="929"/>
    <n v="405"/>
    <n v="1"/>
    <s v="sicilian_l"/>
    <n v="1"/>
    <x v="6"/>
    <x v="6"/>
    <x v="403"/>
    <n v="20.25"/>
    <n v="20.25"/>
    <x v="1"/>
    <x v="2"/>
    <s v="Coarse Sicilian Salami, Tomatoes, Green Olives, Luganega Sausage, Onions, Garlic"/>
    <x v="28"/>
  </r>
  <r>
    <n v="930"/>
    <n v="406"/>
    <n v="0.33333333333333331"/>
    <s v="ckn_alfredo_m"/>
    <n v="1"/>
    <x v="6"/>
    <x v="6"/>
    <x v="404"/>
    <n v="16.75"/>
    <n v="16.75"/>
    <x v="0"/>
    <x v="3"/>
    <s v="Chicken, Red Onions, Red Peppers, Mushrooms, Asiago Cheese, Alfredo Sauce"/>
    <x v="29"/>
  </r>
  <r>
    <n v="931"/>
    <n v="406"/>
    <n v="0.33333333333333331"/>
    <s v="classic_dlx_m"/>
    <n v="1"/>
    <x v="6"/>
    <x v="6"/>
    <x v="404"/>
    <n v="16"/>
    <n v="16"/>
    <x v="0"/>
    <x v="0"/>
    <s v="Pepperoni, Mushrooms, Red Onions, Red Peppers, Bacon"/>
    <x v="1"/>
  </r>
  <r>
    <n v="932"/>
    <n v="406"/>
    <n v="0.33333333333333331"/>
    <s v="ital_veggie_s"/>
    <n v="1"/>
    <x v="6"/>
    <x v="6"/>
    <x v="404"/>
    <n v="12.75"/>
    <n v="12.75"/>
    <x v="2"/>
    <x v="1"/>
    <s v="Eggplant, Artichokes, Tomatoes, Zucchini, Red Peppers, Garlic, Pesto Sauce"/>
    <x v="24"/>
  </r>
  <r>
    <n v="933"/>
    <n v="407"/>
    <n v="0.33333333333333331"/>
    <s v="cali_ckn_m"/>
    <n v="1"/>
    <x v="6"/>
    <x v="6"/>
    <x v="405"/>
    <n v="16.75"/>
    <n v="16.75"/>
    <x v="0"/>
    <x v="3"/>
    <s v="Chicken, Artichoke, Spinach, Garlic, Jalapeno Peppers, Fontina Cheese, Gouda Cheese"/>
    <x v="16"/>
  </r>
  <r>
    <n v="934"/>
    <n v="407"/>
    <n v="0.33333333333333331"/>
    <s v="classic_dlx_l"/>
    <n v="1"/>
    <x v="6"/>
    <x v="6"/>
    <x v="405"/>
    <n v="20.5"/>
    <n v="20.5"/>
    <x v="1"/>
    <x v="0"/>
    <s v="Pepperoni, Mushrooms, Red Onions, Red Peppers, Bacon"/>
    <x v="1"/>
  </r>
  <r>
    <n v="935"/>
    <n v="407"/>
    <n v="0.33333333333333331"/>
    <s v="pepperoni_m"/>
    <n v="1"/>
    <x v="6"/>
    <x v="6"/>
    <x v="405"/>
    <n v="12.5"/>
    <n v="12.5"/>
    <x v="0"/>
    <x v="0"/>
    <s v="Mozzarella Cheese, Pepperoni"/>
    <x v="17"/>
  </r>
  <r>
    <n v="936"/>
    <n v="408"/>
    <n v="0.5"/>
    <s v="brie_carre_s"/>
    <n v="1"/>
    <x v="6"/>
    <x v="6"/>
    <x v="406"/>
    <n v="23.65"/>
    <n v="23.65"/>
    <x v="2"/>
    <x v="2"/>
    <s v="Brie Carre Cheese, Prosciutto, Caramelized Onions, Pears, Thyme, Garlic"/>
    <x v="31"/>
  </r>
  <r>
    <n v="937"/>
    <n v="408"/>
    <n v="0.5"/>
    <s v="peppr_salami_m"/>
    <n v="1"/>
    <x v="6"/>
    <x v="6"/>
    <x v="406"/>
    <n v="16.5"/>
    <n v="16.5"/>
    <x v="0"/>
    <x v="2"/>
    <s v="Genoa Salami, Capocollo, Pepperoni, Tomatoes, Asiago Cheese, Garlic"/>
    <x v="26"/>
  </r>
  <r>
    <n v="938"/>
    <n v="409"/>
    <n v="1"/>
    <s v="pepperoni_l"/>
    <n v="1"/>
    <x v="6"/>
    <x v="6"/>
    <x v="407"/>
    <n v="15.25"/>
    <n v="15.25"/>
    <x v="1"/>
    <x v="0"/>
    <s v="Mozzarella Cheese, Pepperoni"/>
    <x v="17"/>
  </r>
  <r>
    <n v="939"/>
    <n v="410"/>
    <n v="0.33333333333333331"/>
    <s v="big_meat_s"/>
    <n v="2"/>
    <x v="6"/>
    <x v="6"/>
    <x v="408"/>
    <n v="12"/>
    <n v="24"/>
    <x v="2"/>
    <x v="0"/>
    <s v="Bacon, Pepperoni, Italian Sausage, Chorizo Sausage"/>
    <x v="19"/>
  </r>
  <r>
    <n v="940"/>
    <n v="410"/>
    <n v="0.33333333333333331"/>
    <s v="mediterraneo_m"/>
    <n v="1"/>
    <x v="6"/>
    <x v="6"/>
    <x v="408"/>
    <n v="16"/>
    <n v="16"/>
    <x v="0"/>
    <x v="1"/>
    <s v="Spinach, Artichokes, Kalamata Olives, Sun-dried Tomatoes, Feta Cheese, Plum Tomatoes, Red Onions"/>
    <x v="25"/>
  </r>
  <r>
    <n v="941"/>
    <n v="410"/>
    <n v="0.33333333333333331"/>
    <s v="the_greek_xl"/>
    <n v="1"/>
    <x v="6"/>
    <x v="6"/>
    <x v="408"/>
    <n v="25.5"/>
    <n v="25.5"/>
    <x v="3"/>
    <x v="0"/>
    <s v="Kalamata Olives, Feta Cheese, Tomatoes, Garlic, Beef Chuck Roast, Red Onions"/>
    <x v="8"/>
  </r>
  <r>
    <n v="942"/>
    <n v="411"/>
    <n v="0.5"/>
    <s v="ital_supr_m"/>
    <n v="1"/>
    <x v="6"/>
    <x v="6"/>
    <x v="409"/>
    <n v="16.5"/>
    <n v="16.5"/>
    <x v="0"/>
    <x v="2"/>
    <s v="Calabrese Salami, Capocollo, Tomatoes, Red Onions, Green Olives, Garlic"/>
    <x v="3"/>
  </r>
  <r>
    <n v="943"/>
    <n v="411"/>
    <n v="0.5"/>
    <s v="southw_ckn_l"/>
    <n v="1"/>
    <x v="6"/>
    <x v="6"/>
    <x v="409"/>
    <n v="20.75"/>
    <n v="20.75"/>
    <x v="1"/>
    <x v="3"/>
    <s v="Chicken, Tomatoes, Red Peppers, Red Onions, Jalapeno Peppers, Corn, Cilantro, Chipotle Sauce"/>
    <x v="15"/>
  </r>
  <r>
    <n v="944"/>
    <n v="412"/>
    <n v="0.5"/>
    <s v="brie_carre_s"/>
    <n v="1"/>
    <x v="6"/>
    <x v="6"/>
    <x v="410"/>
    <n v="23.65"/>
    <n v="23.65"/>
    <x v="2"/>
    <x v="2"/>
    <s v="Brie Carre Cheese, Prosciutto, Caramelized Onions, Pears, Thyme, Garlic"/>
    <x v="31"/>
  </r>
  <r>
    <n v="945"/>
    <n v="412"/>
    <n v="0.5"/>
    <s v="spinach_supr_m"/>
    <n v="1"/>
    <x v="6"/>
    <x v="6"/>
    <x v="410"/>
    <n v="16.5"/>
    <n v="16.5"/>
    <x v="0"/>
    <x v="2"/>
    <s v="Spinach, Red Onions, Pepperoni, Tomatoes, Artichokes, Kalamata Olives, Garlic, Asiago Cheese"/>
    <x v="9"/>
  </r>
  <r>
    <n v="946"/>
    <n v="413"/>
    <n v="1"/>
    <s v="the_greek_s"/>
    <n v="1"/>
    <x v="6"/>
    <x v="6"/>
    <x v="411"/>
    <n v="12"/>
    <n v="12"/>
    <x v="2"/>
    <x v="0"/>
    <s v="Kalamata Olives, Feta Cheese, Tomatoes, Garlic, Beef Chuck Roast, Red Onions"/>
    <x v="8"/>
  </r>
  <r>
    <n v="947"/>
    <n v="414"/>
    <n v="0.33333333333333331"/>
    <s v="classic_dlx_s"/>
    <n v="1"/>
    <x v="6"/>
    <x v="6"/>
    <x v="412"/>
    <n v="12"/>
    <n v="12"/>
    <x v="2"/>
    <x v="0"/>
    <s v="Pepperoni, Mushrooms, Red Onions, Red Peppers, Bacon"/>
    <x v="1"/>
  </r>
  <r>
    <n v="948"/>
    <n v="414"/>
    <n v="0.33333333333333331"/>
    <s v="five_cheese_l"/>
    <n v="1"/>
    <x v="6"/>
    <x v="6"/>
    <x v="412"/>
    <n v="18.5"/>
    <n v="18.5"/>
    <x v="1"/>
    <x v="1"/>
    <s v="Mozzarella Cheese, Provolone Cheese, Smoked Gouda Cheese, Romano Cheese, Blue Cheese, Garlic"/>
    <x v="2"/>
  </r>
  <r>
    <n v="949"/>
    <n v="414"/>
    <n v="0.33333333333333331"/>
    <s v="ital_supr_m"/>
    <n v="1"/>
    <x v="6"/>
    <x v="6"/>
    <x v="412"/>
    <n v="16.5"/>
    <n v="16.5"/>
    <x v="0"/>
    <x v="2"/>
    <s v="Calabrese Salami, Capocollo, Tomatoes, Red Onions, Green Olives, Garlic"/>
    <x v="3"/>
  </r>
  <r>
    <n v="950"/>
    <n v="415"/>
    <n v="1"/>
    <s v="cali_ckn_s"/>
    <n v="1"/>
    <x v="6"/>
    <x v="6"/>
    <x v="413"/>
    <n v="12.75"/>
    <n v="12.75"/>
    <x v="2"/>
    <x v="3"/>
    <s v="Chicken, Artichoke, Spinach, Garlic, Jalapeno Peppers, Fontina Cheese, Gouda Cheese"/>
    <x v="16"/>
  </r>
  <r>
    <n v="951"/>
    <n v="416"/>
    <n v="1"/>
    <s v="spinach_fet_l"/>
    <n v="1"/>
    <x v="6"/>
    <x v="6"/>
    <x v="414"/>
    <n v="20.25"/>
    <n v="20.25"/>
    <x v="1"/>
    <x v="1"/>
    <s v="Spinach, Mushrooms, Red Onions, Feta Cheese, Garlic"/>
    <x v="27"/>
  </r>
  <r>
    <n v="952"/>
    <n v="417"/>
    <n v="1"/>
    <s v="pepperoni_s"/>
    <n v="1"/>
    <x v="6"/>
    <x v="6"/>
    <x v="415"/>
    <n v="9.75"/>
    <n v="9.75"/>
    <x v="2"/>
    <x v="0"/>
    <s v="Mozzarella Cheese, Pepperoni"/>
    <x v="17"/>
  </r>
  <r>
    <n v="953"/>
    <n v="418"/>
    <n v="0.5"/>
    <s v="ckn_pesto_m"/>
    <n v="1"/>
    <x v="6"/>
    <x v="6"/>
    <x v="416"/>
    <n v="16.75"/>
    <n v="16.75"/>
    <x v="0"/>
    <x v="3"/>
    <s v="Chicken, Tomatoes, Red Peppers, Spinach, Garlic, Pesto Sauce"/>
    <x v="18"/>
  </r>
  <r>
    <n v="954"/>
    <n v="418"/>
    <n v="0.5"/>
    <s v="sicilian_m"/>
    <n v="1"/>
    <x v="6"/>
    <x v="6"/>
    <x v="416"/>
    <n v="16.25"/>
    <n v="16.25"/>
    <x v="0"/>
    <x v="2"/>
    <s v="Coarse Sicilian Salami, Tomatoes, Green Olives, Luganega Sausage, Onions, Garlic"/>
    <x v="28"/>
  </r>
  <r>
    <n v="955"/>
    <n v="419"/>
    <n v="0.25"/>
    <s v="bbq_ckn_l"/>
    <n v="1"/>
    <x v="6"/>
    <x v="6"/>
    <x v="417"/>
    <n v="20.75"/>
    <n v="20.75"/>
    <x v="1"/>
    <x v="3"/>
    <s v="Barbecued Chicken, Red Peppers, Green Peppers, Tomatoes, Red Onions, Barbecue Sauce"/>
    <x v="7"/>
  </r>
  <r>
    <n v="956"/>
    <n v="419"/>
    <n v="0.25"/>
    <s v="hawaiian_l"/>
    <n v="1"/>
    <x v="6"/>
    <x v="6"/>
    <x v="417"/>
    <n v="16.5"/>
    <n v="16.5"/>
    <x v="1"/>
    <x v="0"/>
    <s v="Sliced Ham, Pineapple, Mozzarella Cheese"/>
    <x v="0"/>
  </r>
  <r>
    <n v="957"/>
    <n v="419"/>
    <n v="0.25"/>
    <s v="ital_veggie_m"/>
    <n v="1"/>
    <x v="6"/>
    <x v="6"/>
    <x v="417"/>
    <n v="16.75"/>
    <n v="16.75"/>
    <x v="0"/>
    <x v="1"/>
    <s v="Eggplant, Artichokes, Tomatoes, Zucchini, Red Peppers, Garlic, Pesto Sauce"/>
    <x v="24"/>
  </r>
  <r>
    <n v="958"/>
    <n v="419"/>
    <n v="0.25"/>
    <s v="veggie_veg_s"/>
    <n v="1"/>
    <x v="6"/>
    <x v="6"/>
    <x v="417"/>
    <n v="12"/>
    <n v="12"/>
    <x v="2"/>
    <x v="1"/>
    <s v="Mushrooms, Tomatoes, Red Peppers, Green Peppers, Red Onions, Zucchini, Spinach, Garlic"/>
    <x v="14"/>
  </r>
  <r>
    <n v="959"/>
    <n v="420"/>
    <n v="0.5"/>
    <s v="five_cheese_l"/>
    <n v="1"/>
    <x v="6"/>
    <x v="6"/>
    <x v="418"/>
    <n v="18.5"/>
    <n v="18.5"/>
    <x v="1"/>
    <x v="1"/>
    <s v="Mozzarella Cheese, Provolone Cheese, Smoked Gouda Cheese, Romano Cheese, Blue Cheese, Garlic"/>
    <x v="2"/>
  </r>
  <r>
    <n v="960"/>
    <n v="420"/>
    <n v="0.5"/>
    <s v="pep_msh_pep_s"/>
    <n v="1"/>
    <x v="6"/>
    <x v="6"/>
    <x v="418"/>
    <n v="11"/>
    <n v="11"/>
    <x v="2"/>
    <x v="0"/>
    <s v="Pepperoni, Mushrooms, Green Peppers"/>
    <x v="30"/>
  </r>
  <r>
    <n v="961"/>
    <n v="421"/>
    <n v="0.33333333333333331"/>
    <s v="bbq_ckn_l"/>
    <n v="1"/>
    <x v="6"/>
    <x v="6"/>
    <x v="419"/>
    <n v="20.75"/>
    <n v="20.75"/>
    <x v="1"/>
    <x v="3"/>
    <s v="Barbecued Chicken, Red Peppers, Green Peppers, Tomatoes, Red Onions, Barbecue Sauce"/>
    <x v="7"/>
  </r>
  <r>
    <n v="962"/>
    <n v="421"/>
    <n v="0.33333333333333331"/>
    <s v="calabrese_l"/>
    <n v="1"/>
    <x v="6"/>
    <x v="6"/>
    <x v="419"/>
    <n v="20.25"/>
    <n v="20.25"/>
    <x v="1"/>
    <x v="2"/>
    <s v="?duja Salami, Pancetta, Tomatoes, Red Onions, Friggitello Peppers, Garlic"/>
    <x v="23"/>
  </r>
  <r>
    <n v="963"/>
    <n v="421"/>
    <n v="0.33333333333333331"/>
    <s v="ckn_pesto_s"/>
    <n v="1"/>
    <x v="6"/>
    <x v="6"/>
    <x v="419"/>
    <n v="12.75"/>
    <n v="12.75"/>
    <x v="2"/>
    <x v="3"/>
    <s v="Chicken, Tomatoes, Red Peppers, Spinach, Garlic, Pesto Sauce"/>
    <x v="18"/>
  </r>
  <r>
    <n v="964"/>
    <n v="422"/>
    <n v="0.33333333333333331"/>
    <s v="four_cheese_l"/>
    <n v="1"/>
    <x v="6"/>
    <x v="6"/>
    <x v="420"/>
    <n v="17.95"/>
    <n v="17.95"/>
    <x v="1"/>
    <x v="1"/>
    <s v="Ricotta Cheese, Gorgonzola Piccante Cheese, Mozzarella Cheese, Parmigiano Reggiano Cheese, Garlic"/>
    <x v="21"/>
  </r>
  <r>
    <n v="965"/>
    <n v="422"/>
    <n v="0.33333333333333331"/>
    <s v="ital_supr_m"/>
    <n v="1"/>
    <x v="6"/>
    <x v="6"/>
    <x v="420"/>
    <n v="16.5"/>
    <n v="16.5"/>
    <x v="0"/>
    <x v="2"/>
    <s v="Calabrese Salami, Capocollo, Tomatoes, Red Onions, Green Olives, Garlic"/>
    <x v="3"/>
  </r>
  <r>
    <n v="966"/>
    <n v="422"/>
    <n v="0.33333333333333331"/>
    <s v="spinach_fet_m"/>
    <n v="1"/>
    <x v="6"/>
    <x v="6"/>
    <x v="420"/>
    <n v="16"/>
    <n v="16"/>
    <x v="0"/>
    <x v="1"/>
    <s v="Spinach, Mushrooms, Red Onions, Feta Cheese, Garlic"/>
    <x v="27"/>
  </r>
  <r>
    <n v="967"/>
    <n v="423"/>
    <n v="0.5"/>
    <s v="ital_supr_l"/>
    <n v="1"/>
    <x v="6"/>
    <x v="6"/>
    <x v="421"/>
    <n v="20.75"/>
    <n v="20.75"/>
    <x v="1"/>
    <x v="2"/>
    <s v="Calabrese Salami, Capocollo, Tomatoes, Red Onions, Green Olives, Garlic"/>
    <x v="3"/>
  </r>
  <r>
    <n v="968"/>
    <n v="423"/>
    <n v="0.5"/>
    <s v="sicilian_s"/>
    <n v="1"/>
    <x v="6"/>
    <x v="6"/>
    <x v="421"/>
    <n v="12.25"/>
    <n v="12.25"/>
    <x v="2"/>
    <x v="2"/>
    <s v="Coarse Sicilian Salami, Tomatoes, Green Olives, Luganega Sausage, Onions, Garlic"/>
    <x v="28"/>
  </r>
  <r>
    <n v="969"/>
    <n v="424"/>
    <n v="1"/>
    <s v="pepperoni_m"/>
    <n v="1"/>
    <x v="6"/>
    <x v="6"/>
    <x v="422"/>
    <n v="12.5"/>
    <n v="12.5"/>
    <x v="0"/>
    <x v="0"/>
    <s v="Mozzarella Cheese, Pepperoni"/>
    <x v="17"/>
  </r>
  <r>
    <n v="970"/>
    <n v="425"/>
    <n v="1"/>
    <s v="soppressata_m"/>
    <n v="1"/>
    <x v="6"/>
    <x v="6"/>
    <x v="423"/>
    <n v="16.5"/>
    <n v="16.5"/>
    <x v="0"/>
    <x v="2"/>
    <s v="Soppressata Salami, Fontina Cheese, Mozzarella Cheese, Mushrooms, Garlic"/>
    <x v="20"/>
  </r>
  <r>
    <n v="971"/>
    <n v="426"/>
    <n v="0.33333333333333331"/>
    <s v="classic_dlx_m"/>
    <n v="1"/>
    <x v="6"/>
    <x v="6"/>
    <x v="424"/>
    <n v="16"/>
    <n v="16"/>
    <x v="0"/>
    <x v="0"/>
    <s v="Pepperoni, Mushrooms, Red Onions, Red Peppers, Bacon"/>
    <x v="1"/>
  </r>
  <r>
    <n v="972"/>
    <n v="426"/>
    <n v="0.33333333333333331"/>
    <s v="sicilian_s"/>
    <n v="1"/>
    <x v="6"/>
    <x v="6"/>
    <x v="424"/>
    <n v="12.25"/>
    <n v="12.25"/>
    <x v="2"/>
    <x v="2"/>
    <s v="Coarse Sicilian Salami, Tomatoes, Green Olives, Luganega Sausage, Onions, Garlic"/>
    <x v="28"/>
  </r>
  <r>
    <n v="973"/>
    <n v="426"/>
    <n v="0.33333333333333331"/>
    <s v="soppressata_m"/>
    <n v="1"/>
    <x v="6"/>
    <x v="6"/>
    <x v="424"/>
    <n v="16.5"/>
    <n v="16.5"/>
    <x v="0"/>
    <x v="2"/>
    <s v="Soppressata Salami, Fontina Cheese, Mozzarella Cheese, Mushrooms, Garlic"/>
    <x v="20"/>
  </r>
  <r>
    <n v="974"/>
    <n v="427"/>
    <n v="1"/>
    <s v="spinach_fet_l"/>
    <n v="1"/>
    <x v="6"/>
    <x v="6"/>
    <x v="425"/>
    <n v="20.25"/>
    <n v="20.25"/>
    <x v="1"/>
    <x v="1"/>
    <s v="Spinach, Mushrooms, Red Onions, Feta Cheese, Garlic"/>
    <x v="27"/>
  </r>
  <r>
    <n v="975"/>
    <n v="428"/>
    <n v="0.5"/>
    <s v="calabrese_l"/>
    <n v="1"/>
    <x v="6"/>
    <x v="6"/>
    <x v="426"/>
    <n v="20.25"/>
    <n v="20.25"/>
    <x v="1"/>
    <x v="2"/>
    <s v="?duja Salami, Pancetta, Tomatoes, Red Onions, Friggitello Peppers, Garlic"/>
    <x v="23"/>
  </r>
  <r>
    <n v="976"/>
    <n v="428"/>
    <n v="0.5"/>
    <s v="ital_cpcllo_s"/>
    <n v="1"/>
    <x v="6"/>
    <x v="6"/>
    <x v="426"/>
    <n v="12"/>
    <n v="12"/>
    <x v="2"/>
    <x v="0"/>
    <s v="Capocollo, Red Peppers, Tomatoes, Goat Cheese, Garlic, Oregano"/>
    <x v="11"/>
  </r>
  <r>
    <n v="977"/>
    <n v="429"/>
    <n v="1"/>
    <s v="spicy_ital_m"/>
    <n v="1"/>
    <x v="6"/>
    <x v="6"/>
    <x v="427"/>
    <n v="16.5"/>
    <n v="16.5"/>
    <x v="0"/>
    <x v="2"/>
    <s v="Capocollo, Tomatoes, Goat Cheese, Artichokes, Peperoncini verdi, Garlic"/>
    <x v="12"/>
  </r>
  <r>
    <n v="978"/>
    <n v="430"/>
    <n v="0.5"/>
    <s v="green_garden_m"/>
    <n v="1"/>
    <x v="6"/>
    <x v="6"/>
    <x v="428"/>
    <n v="16"/>
    <n v="16"/>
    <x v="0"/>
    <x v="1"/>
    <s v="Spinach, Mushrooms, Tomatoes, Green Olives, Feta Cheese"/>
    <x v="10"/>
  </r>
  <r>
    <n v="979"/>
    <n v="430"/>
    <n v="0.5"/>
    <s v="sicilian_s"/>
    <n v="1"/>
    <x v="6"/>
    <x v="6"/>
    <x v="428"/>
    <n v="12.25"/>
    <n v="12.25"/>
    <x v="2"/>
    <x v="2"/>
    <s v="Coarse Sicilian Salami, Tomatoes, Green Olives, Luganega Sausage, Onions, Garlic"/>
    <x v="28"/>
  </r>
  <r>
    <n v="980"/>
    <n v="431"/>
    <n v="0.25"/>
    <s v="big_meat_s"/>
    <n v="1"/>
    <x v="7"/>
    <x v="0"/>
    <x v="429"/>
    <n v="12"/>
    <n v="12"/>
    <x v="2"/>
    <x v="0"/>
    <s v="Bacon, Pepperoni, Italian Sausage, Chorizo Sausage"/>
    <x v="19"/>
  </r>
  <r>
    <n v="981"/>
    <n v="431"/>
    <n v="0.25"/>
    <s v="ckn_alfredo_s"/>
    <n v="1"/>
    <x v="7"/>
    <x v="0"/>
    <x v="429"/>
    <n v="12.75"/>
    <n v="12.75"/>
    <x v="2"/>
    <x v="3"/>
    <s v="Chicken, Red Onions, Red Peppers, Mushrooms, Asiago Cheese, Alfredo Sauce"/>
    <x v="29"/>
  </r>
  <r>
    <n v="982"/>
    <n v="431"/>
    <n v="0.25"/>
    <s v="four_cheese_l"/>
    <n v="1"/>
    <x v="7"/>
    <x v="0"/>
    <x v="429"/>
    <n v="17.95"/>
    <n v="17.95"/>
    <x v="1"/>
    <x v="1"/>
    <s v="Ricotta Cheese, Gorgonzola Piccante Cheese, Mozzarella Cheese, Parmigiano Reggiano Cheese, Garlic"/>
    <x v="21"/>
  </r>
  <r>
    <n v="983"/>
    <n v="431"/>
    <n v="0.25"/>
    <s v="hawaiian_l"/>
    <n v="1"/>
    <x v="7"/>
    <x v="0"/>
    <x v="429"/>
    <n v="16.5"/>
    <n v="16.5"/>
    <x v="1"/>
    <x v="0"/>
    <s v="Sliced Ham, Pineapple, Mozzarella Cheese"/>
    <x v="0"/>
  </r>
  <r>
    <n v="984"/>
    <n v="432"/>
    <n v="0.33333333333333331"/>
    <s v="ital_cpcllo_s"/>
    <n v="1"/>
    <x v="7"/>
    <x v="0"/>
    <x v="430"/>
    <n v="12"/>
    <n v="12"/>
    <x v="2"/>
    <x v="0"/>
    <s v="Capocollo, Red Peppers, Tomatoes, Goat Cheese, Garlic, Oregano"/>
    <x v="11"/>
  </r>
  <r>
    <n v="985"/>
    <n v="432"/>
    <n v="0.33333333333333331"/>
    <s v="thai_ckn_l"/>
    <n v="1"/>
    <x v="7"/>
    <x v="0"/>
    <x v="430"/>
    <n v="20.75"/>
    <n v="20.75"/>
    <x v="1"/>
    <x v="3"/>
    <s v="Chicken, Pineapple, Tomatoes, Red Peppers, Thai Sweet Chilli Sauce"/>
    <x v="5"/>
  </r>
  <r>
    <n v="986"/>
    <n v="432"/>
    <n v="0.33333333333333331"/>
    <s v="veggie_veg_s"/>
    <n v="1"/>
    <x v="7"/>
    <x v="0"/>
    <x v="430"/>
    <n v="12"/>
    <n v="12"/>
    <x v="2"/>
    <x v="1"/>
    <s v="Mushrooms, Tomatoes, Red Peppers, Green Peppers, Red Onions, Zucchini, Spinach, Garlic"/>
    <x v="14"/>
  </r>
  <r>
    <n v="987"/>
    <n v="433"/>
    <n v="1"/>
    <s v="spicy_ital_l"/>
    <n v="1"/>
    <x v="7"/>
    <x v="0"/>
    <x v="431"/>
    <n v="20.75"/>
    <n v="20.75"/>
    <x v="1"/>
    <x v="2"/>
    <s v="Capocollo, Tomatoes, Goat Cheese, Artichokes, Peperoncini verdi, Garlic"/>
    <x v="12"/>
  </r>
  <r>
    <n v="988"/>
    <n v="434"/>
    <n v="0.33333333333333331"/>
    <s v="napolitana_m"/>
    <n v="1"/>
    <x v="7"/>
    <x v="0"/>
    <x v="432"/>
    <n v="16"/>
    <n v="16"/>
    <x v="0"/>
    <x v="0"/>
    <s v="Tomatoes, Anchovies, Green Olives, Red Onions, Garlic"/>
    <x v="22"/>
  </r>
  <r>
    <n v="989"/>
    <n v="434"/>
    <n v="0.33333333333333331"/>
    <s v="spicy_ital_l"/>
    <n v="1"/>
    <x v="7"/>
    <x v="0"/>
    <x v="432"/>
    <n v="20.75"/>
    <n v="20.75"/>
    <x v="1"/>
    <x v="2"/>
    <s v="Capocollo, Tomatoes, Goat Cheese, Artichokes, Peperoncini verdi, Garlic"/>
    <x v="12"/>
  </r>
  <r>
    <n v="990"/>
    <n v="434"/>
    <n v="0.33333333333333331"/>
    <s v="veggie_veg_l"/>
    <n v="1"/>
    <x v="7"/>
    <x v="0"/>
    <x v="432"/>
    <n v="20.25"/>
    <n v="20.25"/>
    <x v="1"/>
    <x v="1"/>
    <s v="Mushrooms, Tomatoes, Red Peppers, Green Peppers, Red Onions, Zucchini, Spinach, Garlic"/>
    <x v="14"/>
  </r>
  <r>
    <n v="991"/>
    <n v="435"/>
    <n v="0.33333333333333331"/>
    <s v="classic_dlx_m"/>
    <n v="1"/>
    <x v="7"/>
    <x v="0"/>
    <x v="433"/>
    <n v="16"/>
    <n v="16"/>
    <x v="0"/>
    <x v="0"/>
    <s v="Pepperoni, Mushrooms, Red Onions, Red Peppers, Bacon"/>
    <x v="1"/>
  </r>
  <r>
    <n v="992"/>
    <n v="435"/>
    <n v="0.33333333333333331"/>
    <s v="pep_msh_pep_m"/>
    <n v="1"/>
    <x v="7"/>
    <x v="0"/>
    <x v="433"/>
    <n v="14.5"/>
    <n v="14.5"/>
    <x v="0"/>
    <x v="0"/>
    <s v="Pepperoni, Mushrooms, Green Peppers"/>
    <x v="30"/>
  </r>
  <r>
    <n v="993"/>
    <n v="435"/>
    <n v="0.33333333333333331"/>
    <s v="spinach_supr_s"/>
    <n v="1"/>
    <x v="7"/>
    <x v="0"/>
    <x v="433"/>
    <n v="12.5"/>
    <n v="12.5"/>
    <x v="2"/>
    <x v="2"/>
    <s v="Spinach, Red Onions, Pepperoni, Tomatoes, Artichokes, Kalamata Olives, Garlic, Asiago Cheese"/>
    <x v="9"/>
  </r>
  <r>
    <n v="994"/>
    <n v="436"/>
    <n v="0.25"/>
    <s v="classic_dlx_l"/>
    <n v="1"/>
    <x v="7"/>
    <x v="0"/>
    <x v="434"/>
    <n v="20.5"/>
    <n v="20.5"/>
    <x v="1"/>
    <x v="0"/>
    <s v="Pepperoni, Mushrooms, Red Onions, Red Peppers, Bacon"/>
    <x v="1"/>
  </r>
  <r>
    <n v="995"/>
    <n v="436"/>
    <n v="0.25"/>
    <s v="ital_supr_m"/>
    <n v="1"/>
    <x v="7"/>
    <x v="0"/>
    <x v="434"/>
    <n v="16.5"/>
    <n v="16.5"/>
    <x v="0"/>
    <x v="2"/>
    <s v="Calabrese Salami, Capocollo, Tomatoes, Red Onions, Green Olives, Garlic"/>
    <x v="3"/>
  </r>
  <r>
    <n v="996"/>
    <n v="436"/>
    <n v="0.25"/>
    <s v="pep_msh_pep_s"/>
    <n v="1"/>
    <x v="7"/>
    <x v="0"/>
    <x v="434"/>
    <n v="11"/>
    <n v="11"/>
    <x v="2"/>
    <x v="0"/>
    <s v="Pepperoni, Mushrooms, Green Peppers"/>
    <x v="30"/>
  </r>
  <r>
    <n v="997"/>
    <n v="436"/>
    <n v="0.25"/>
    <s v="peppr_salami_s"/>
    <n v="1"/>
    <x v="7"/>
    <x v="0"/>
    <x v="434"/>
    <n v="12.5"/>
    <n v="12.5"/>
    <x v="2"/>
    <x v="2"/>
    <s v="Genoa Salami, Capocollo, Pepperoni, Tomatoes, Asiago Cheese, Garlic"/>
    <x v="26"/>
  </r>
  <r>
    <n v="998"/>
    <n v="437"/>
    <n v="1"/>
    <s v="bbq_ckn_m"/>
    <n v="1"/>
    <x v="7"/>
    <x v="0"/>
    <x v="435"/>
    <n v="16.75"/>
    <n v="16.75"/>
    <x v="0"/>
    <x v="3"/>
    <s v="Barbecued Chicken, Red Peppers, Green Peppers, Tomatoes, Red Onions, Barbecue Sauce"/>
    <x v="7"/>
  </r>
  <r>
    <n v="999"/>
    <n v="438"/>
    <n v="1"/>
    <s v="veggie_veg_m"/>
    <n v="1"/>
    <x v="7"/>
    <x v="0"/>
    <x v="436"/>
    <n v="16"/>
    <n v="16"/>
    <x v="0"/>
    <x v="1"/>
    <s v="Mushrooms, Tomatoes, Red Peppers, Green Peppers, Red Onions, Zucchini, Spinach, Garlic"/>
    <x v="14"/>
  </r>
  <r>
    <n v="1000"/>
    <n v="439"/>
    <n v="1"/>
    <s v="ckn_alfredo_m"/>
    <n v="1"/>
    <x v="7"/>
    <x v="0"/>
    <x v="437"/>
    <n v="16.75"/>
    <n v="16.75"/>
    <x v="0"/>
    <x v="3"/>
    <s v="Chicken, Red Onions, Red Peppers, Mushrooms, Asiago Cheese, Alfredo Sauce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DC800-B184-9D43-9F27-4B2CDBD38BA9}" name="PivotTable1" cacheId="1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C4" firstHeaderRow="0" firstDataRow="1" firstDataCol="0"/>
  <pivotFields count="16">
    <pivotField showAll="0"/>
    <pivotField showAll="0"/>
    <pivotField dataField="1" showAll="0"/>
    <pivotField showAll="0"/>
    <pivotField dataField="1" showAll="0"/>
    <pivotField numFmtId="16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6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total_price" fld="9" baseField="0" baseItem="0"/>
    <dataField name="Sum of Total_Orders" fld="2" baseField="0" baseItem="0"/>
    <dataField name="Sum of quantity" fld="4" baseField="0" baseItem="0"/>
  </dataFields>
  <formats count="1">
    <format dxfId="43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5" type="dateBetween" evalOrder="-1" id="208" name="Order_date">
      <autoFilter ref="A1">
        <filterColumn colId="0">
          <customFilters and="1">
            <customFilter operator="greaterThanOrEqual" val="42005"/>
            <customFilter operator="lessThanOrEqual" val="4209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994D6-2757-8940-BEDD-5A3340C1BDA5}" name="PivotTable3" cacheId="1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7">
  <location ref="A20:B33" firstHeaderRow="1" firstDataRow="1" firstDataCol="1"/>
  <pivotFields count="16">
    <pivotField showAll="0"/>
    <pivotField showAll="0"/>
    <pivotField dataField="1" showAll="0"/>
    <pivotField showAll="0"/>
    <pivotField showAll="0"/>
    <pivotField numFmtId="16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8">
        <item x="3"/>
        <item x="4"/>
        <item x="5"/>
        <item x="6"/>
        <item x="0"/>
        <item x="1"/>
        <item x="2"/>
        <item t="default"/>
      </items>
    </pivotField>
    <pivotField axis="axisRow" numFmtId="16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3">
    <field x="15"/>
    <field x="14"/>
    <field x="7"/>
  </rowFields>
  <rowItems count="13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Total_Orders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dateBetween" evalOrder="-1" id="208" name="Order_date">
      <autoFilter ref="A1">
        <filterColumn colId="0">
          <customFilters and="1">
            <customFilter operator="greaterThanOrEqual" val="42005"/>
            <customFilter operator="lessThanOrEqual" val="4209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F95E2-42F5-5C48-8D28-801C868AAAE6}" name="PivotTable2" cacheId="1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6">
  <location ref="A3:B11" firstHeaderRow="1" firstDataRow="1" firstDataCol="1"/>
  <pivotFields count="16">
    <pivotField showAll="0"/>
    <pivotField showAll="0"/>
    <pivotField dataField="1" showAll="0"/>
    <pivotField showAll="0"/>
    <pivotField showAll="0"/>
    <pivotField numFmtId="16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8">
        <item x="3"/>
        <item x="4"/>
        <item x="5"/>
        <item x="6"/>
        <item x="0"/>
        <item x="1"/>
        <item x="2"/>
        <item t="default"/>
      </items>
    </pivotField>
    <pivotField numFmtId="16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_Order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dateBetween" evalOrder="-1" id="208" name="Order_date">
      <autoFilter ref="A1">
        <filterColumn colId="0">
          <customFilters and="1">
            <customFilter operator="greaterThanOrEqual" val="42005"/>
            <customFilter operator="lessThanOrEqual" val="4209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C99F7E-54A2-DF44-A0B2-8BC92C96424A}" name="PivotTable6" cacheId="1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8">
  <location ref="A37:B42" firstHeaderRow="1" firstDataRow="1" firstDataCol="1"/>
  <pivotFields count="16">
    <pivotField showAll="0"/>
    <pivotField showAll="0"/>
    <pivotField showAll="0"/>
    <pivotField showAll="0"/>
    <pivotField dataField="1" showAll="0"/>
    <pivotField numFmtId="16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64"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 defaultSubtotal="0"/>
    <pivotField showAll="0" defaultSubtotal="0"/>
  </pivotFields>
  <rowFields count="1">
    <field x="11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filters count="1">
    <filter fld="5" type="dateBetween" evalOrder="-1" id="217" name="Order_date">
      <autoFilter ref="A1">
        <filterColumn colId="0">
          <customFilters and="1">
            <customFilter operator="greaterThanOrEqual" val="42005"/>
            <customFilter operator="lessThanOrEqual" val="4209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C09CA7-E362-3D48-8794-4482BFFAFBB3}" name="PivotTable5" cacheId="1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1">
  <location ref="A18:B23" firstHeaderRow="1" firstDataRow="1" firstDataCol="1"/>
  <pivotFields count="16">
    <pivotField showAll="0"/>
    <pivotField showAll="0"/>
    <pivotField showAll="0"/>
    <pivotField showAll="0"/>
    <pivotField showAll="0"/>
    <pivotField numFmtId="16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64" showAll="0"/>
    <pivotField showAll="0"/>
    <pivotField dataField="1" showAll="0"/>
    <pivotField axis="axisRow" showAll="0">
      <items count="5">
        <item x="1"/>
        <item x="0"/>
        <item x="2"/>
        <item x="3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showAll="0" defaultSubtotal="0"/>
    <pivotField showAll="0" defaultSubtota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price" fld="9" baseField="0" baseItem="0"/>
  </dataFields>
  <chartFormats count="1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dateBetween" evalOrder="-1" id="208" name="Order_date">
      <autoFilter ref="A1">
        <filterColumn colId="0">
          <customFilters and="1">
            <customFilter operator="greaterThanOrEqual" val="42005"/>
            <customFilter operator="lessThanOrEqual" val="4209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7D146-D8C9-9A46-A796-C194B3BF804D}" name="PivotTable4" cacheId="1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8">
  <location ref="A3:B8" firstHeaderRow="1" firstDataRow="1" firstDataCol="1"/>
  <pivotFields count="16">
    <pivotField showAll="0"/>
    <pivotField showAll="0"/>
    <pivotField showAll="0"/>
    <pivotField showAll="0"/>
    <pivotField showAll="0"/>
    <pivotField numFmtId="16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64" showAll="0"/>
    <pivotField showAll="0"/>
    <pivotField dataField="1"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 defaultSubtotal="0"/>
    <pivotField showAll="0" defaultSubtota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price" fld="9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dateBetween" evalOrder="-1" id="208" name="Order_date">
      <autoFilter ref="A1">
        <filterColumn colId="0">
          <customFilters and="1">
            <customFilter operator="greaterThanOrEqual" val="42005"/>
            <customFilter operator="lessThanOrEqual" val="4209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9E3B48-B073-3545-9631-E4A862A1927E}" name="PivotTable8" cacheId="1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7">
  <location ref="A23:B29" firstHeaderRow="1" firstDataRow="1" firstDataCol="1"/>
  <pivotFields count="16">
    <pivotField showAll="0"/>
    <pivotField showAll="0"/>
    <pivotField showAll="0"/>
    <pivotField showAll="0"/>
    <pivotField dataField="1" showAll="0"/>
    <pivotField numFmtId="16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axis="axisRow" showAll="0" measureFilter="1" sortType="ascending">
      <items count="33">
        <item x="7"/>
        <item x="19"/>
        <item x="31"/>
        <item x="23"/>
        <item x="16"/>
        <item x="29"/>
        <item x="18"/>
        <item x="1"/>
        <item x="2"/>
        <item x="21"/>
        <item x="8"/>
        <item x="10"/>
        <item x="0"/>
        <item x="11"/>
        <item x="3"/>
        <item x="24"/>
        <item x="25"/>
        <item x="4"/>
        <item x="22"/>
        <item x="26"/>
        <item x="17"/>
        <item x="30"/>
        <item x="6"/>
        <item x="28"/>
        <item x="20"/>
        <item x="15"/>
        <item x="12"/>
        <item x="27"/>
        <item x="13"/>
        <item x="9"/>
        <item x="5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</pivotFields>
  <rowFields count="1">
    <field x="13"/>
  </rowFields>
  <rowItems count="6">
    <i>
      <x v="2"/>
    </i>
    <i>
      <x v="3"/>
    </i>
    <i>
      <x v="24"/>
    </i>
    <i>
      <x v="16"/>
    </i>
    <i>
      <x v="15"/>
    </i>
    <i t="grand">
      <x/>
    </i>
  </rowItems>
  <colItems count="1">
    <i/>
  </colItems>
  <dataFields count="1">
    <dataField name="Sum of quantity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5" type="dateBetween" evalOrder="-1" id="218" name="Order_date">
      <autoFilter ref="A1">
        <filterColumn colId="0">
          <customFilters and="1">
            <customFilter operator="greaterThanOrEqual" val="42005"/>
            <customFilter operator="lessThanOrEqual" val="4209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13" type="count" evalOrder="-1" id="10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BDD49-C82D-E84F-9A9B-B6513E27599A}" name="PivotTable7" cacheId="13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5">
  <location ref="A3:B10" firstHeaderRow="1" firstDataRow="1" firstDataCol="1"/>
  <pivotFields count="16">
    <pivotField showAll="0"/>
    <pivotField showAll="0"/>
    <pivotField showAll="0"/>
    <pivotField showAll="0"/>
    <pivotField dataField="1" showAll="0"/>
    <pivotField numFmtId="167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axis="axisRow" showAll="0" measureFilter="1" sortType="ascending">
      <items count="33">
        <item x="7"/>
        <item x="19"/>
        <item x="31"/>
        <item x="23"/>
        <item x="16"/>
        <item x="29"/>
        <item x="18"/>
        <item x="1"/>
        <item x="2"/>
        <item x="21"/>
        <item x="8"/>
        <item x="10"/>
        <item x="0"/>
        <item x="11"/>
        <item x="3"/>
        <item x="24"/>
        <item x="25"/>
        <item x="4"/>
        <item x="22"/>
        <item x="26"/>
        <item x="17"/>
        <item x="30"/>
        <item x="6"/>
        <item x="28"/>
        <item x="20"/>
        <item x="15"/>
        <item x="12"/>
        <item x="27"/>
        <item x="13"/>
        <item x="9"/>
        <item x="5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</pivotFields>
  <rowFields count="1">
    <field x="13"/>
  </rowFields>
  <rowItems count="7">
    <i>
      <x v="12"/>
    </i>
    <i>
      <x v="14"/>
    </i>
    <i>
      <x/>
    </i>
    <i>
      <x v="7"/>
    </i>
    <i>
      <x v="30"/>
    </i>
    <i>
      <x v="20"/>
    </i>
    <i t="grand">
      <x/>
    </i>
  </rowItems>
  <colItems count="1">
    <i/>
  </colItems>
  <dataFields count="1">
    <dataField name="Sum of quantity" fld="4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9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13" format="20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  <chartFormat chart="13" format="2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3" format="22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13" format="23">
      <pivotArea type="data" outline="0" fieldPosition="0">
        <references count="2">
          <reference field="4294967294" count="1" selected="0">
            <x v="0"/>
          </reference>
          <reference field="13" count="1" selected="0">
            <x v="30"/>
          </reference>
        </references>
      </pivotArea>
    </chartFormat>
    <chartFormat chart="13" format="2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5" type="dateBetween" evalOrder="-1" id="213" name="Order_date">
      <autoFilter ref="A1">
        <filterColumn colId="0">
          <customFilters and="1">
            <customFilter operator="greaterThanOrEqual" val="42005"/>
            <customFilter operator="lessThanOrEqual" val="4209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13" type="count" evalOrder="-1" id="5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E432EE-6150-3941-A6AE-C3D40E95AED9}" autoFormatId="16" applyNumberFormats="0" applyBorderFormats="0" applyFontFormats="0" applyPatternFormats="0" applyAlignmentFormats="0" applyWidthHeightFormats="0">
  <queryTableRefresh nextId="15">
    <queryTableFields count="14">
      <queryTableField id="1" name="pizza_id" tableColumnId="1"/>
      <queryTableField id="2" name="order_id" tableColumnId="2"/>
      <queryTableField id="14" dataBound="0" tableColumnId="14"/>
      <queryTableField id="3" name="pizza_name_id" tableColumnId="3"/>
      <queryTableField id="4" name="quantity" tableColumnId="4"/>
      <queryTableField id="5" name="Order_date" tableColumnId="5"/>
      <queryTableField id="13" dataBound="0" tableColumnId="13"/>
      <queryTableField id="6" name="order_time" tableColumnId="6"/>
      <queryTableField id="7" name="unit_price" tableColumnId="7"/>
      <queryTableField id="8" name="total_price" tableColumnId="8"/>
      <queryTableField id="9" name="pizza_size" tableColumnId="9"/>
      <queryTableField id="10" name="pizza_category" tableColumnId="10"/>
      <queryTableField id="11" name="pizza_ingredients" tableColumnId="11"/>
      <queryTableField id="12" name="pizza_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39847-6DAF-5846-87E3-3B5A7C3FE010}" name="pizza_sales" displayName="pizza_sales" ref="A1:N1001" tableType="queryTable" totalsRowShown="0">
  <autoFilter ref="A1:N1001" xr:uid="{75639847-6DAF-5846-87E3-3B5A7C3FE010}"/>
  <tableColumns count="14">
    <tableColumn id="1" xr3:uid="{90CB522D-1758-E140-B930-B1F693BE0C4C}" uniqueName="1" name="pizza_id" queryTableFieldId="1"/>
    <tableColumn id="2" xr3:uid="{5FE0142A-71CF-A640-84D7-A6AE77E32FC2}" uniqueName="2" name="order_id" queryTableFieldId="2"/>
    <tableColumn id="14" xr3:uid="{943341E7-D0B9-E74B-816D-DE520B645733}" uniqueName="14" name="Total_Orders" queryTableFieldId="14" dataDxfId="83">
      <calculatedColumnFormula>1/COUNTIF(B:B,pizza_sales[[#This Row],[order_id]])</calculatedColumnFormula>
    </tableColumn>
    <tableColumn id="3" xr3:uid="{D5A3C0B4-9A84-1B4A-9836-46CE64A3C00B}" uniqueName="3" name="pizza_name_id" queryTableFieldId="3" dataDxfId="82"/>
    <tableColumn id="4" xr3:uid="{54B4B0CC-7219-D040-8CEE-F4B7B332B7BF}" uniqueName="4" name="quantity" queryTableFieldId="4"/>
    <tableColumn id="5" xr3:uid="{8542C11F-7CD6-A040-B6D2-76458873B799}" uniqueName="5" name="Order_date" queryTableFieldId="5" dataDxfId="81"/>
    <tableColumn id="13" xr3:uid="{E0F72154-C767-4942-B346-228D7060A411}" uniqueName="13" name="Order_Day" queryTableFieldId="13" dataDxfId="80">
      <calculatedColumnFormula>TEXT(pizza_sales[[#This Row],[Order_date]],"dddd")</calculatedColumnFormula>
    </tableColumn>
    <tableColumn id="6" xr3:uid="{6AF432BD-76D4-D44E-81EC-6AFBC0D365D8}" uniqueName="6" name="order_time" queryTableFieldId="6" dataDxfId="79"/>
    <tableColumn id="7" xr3:uid="{5E23E421-8AD3-8645-83B3-5D806F3C99B2}" uniqueName="7" name="unit_price" queryTableFieldId="7"/>
    <tableColumn id="8" xr3:uid="{D5918526-8086-904C-B099-8E5E652C659D}" uniqueName="8" name="total_price" queryTableFieldId="8"/>
    <tableColumn id="9" xr3:uid="{F5447D1B-8249-6746-97A3-A1E13C021169}" uniqueName="9" name="pizza_size" queryTableFieldId="9" dataDxfId="78"/>
    <tableColumn id="10" xr3:uid="{982C707B-BD7A-1D41-BC89-F48198930B39}" uniqueName="10" name="pizza_category" queryTableFieldId="10" dataDxfId="77"/>
    <tableColumn id="11" xr3:uid="{EB722DA8-8A69-074A-A3C4-382D13787D32}" uniqueName="11" name="pizza_ingredients" queryTableFieldId="11" dataDxfId="76"/>
    <tableColumn id="12" xr3:uid="{7DF53250-E765-C54D-883E-CC7831E639CB}" uniqueName="12" name="pizza_name" queryTableFieldId="12" dataDxfId="7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7441A8A1-97E9-F544-94B2-2022813C9D6E}" sourceName="Order_date">
  <pivotTables>
    <pivotTable tabId="6" name="PivotTable6"/>
    <pivotTable tabId="7" name="PivotTable7"/>
    <pivotTable tabId="7" name="PivotTable8"/>
    <pivotTable tabId="3" name="PivotTable1"/>
    <pivotTable tabId="6" name="PivotTable4"/>
    <pivotTable tabId="6" name="PivotTable5"/>
    <pivotTable tabId="5" name="PivotTable2"/>
    <pivotTable tabId="5" name="PivotTable3"/>
  </pivotTables>
  <state minimalRefreshVersion="6" lastRefreshVersion="6" pivotCacheId="2119132741" filterType="dateBetween">
    <selection startDate="2015-01-01T00:00:00" endDate="2015-03-31T00:00:00"/>
    <bounds startDate="2015-01-01T00:00:00" endDate="201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_date 2" xr10:uid="{022090D5-6B37-9042-B375-06E362E5BB57}" cache="NativeTimeline_Order_date" caption="Order_date" level="2" selectionLevel="1" scrollPosition="2015-01-01T00:00:00"/>
  <timeline name="Order_date 3" xr10:uid="{E9D4C839-F896-F04B-B69C-FEED531C415A}" cache="NativeTimeline_Order_date" caption="Order_date" level="2" selectionLevel="1" scrollPosition="2015-01-01T00:00:00" style="TimeSlicerStyleLight6 2"/>
  <timeline name="Order_date 4" xr10:uid="{BB97732B-9518-554C-8FAF-3FE81CFF5407}" cache="NativeTimeline_Order_date" caption="Order_date" level="2" selectionLevel="1" scrollPosition="2015-01-01T00:00:00" style="TimeSlicerStyleLight6 2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_date" xr10:uid="{A185B5D0-8E58-314C-B405-CE3890025714}" cache="NativeTimeline_Order_date" caption="Order_date" level="2" selectionLevel="1" scrollPosition="2015-01-01T00:00:00" style="TimeSlicerStyleLight6 2"/>
  <timeline name="Order_date 1" xr10:uid="{3B532920-8CA8-114F-B047-C0D56A292793}" cache="NativeTimeline_Order_date" caption="Order_date" level="2" selectionLevel="1" scrollPosition="2015-03-06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microsoft.com/office/2011/relationships/timeline" Target="../timelines/timeline2.xml"/><Relationship Id="rId4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7353-7F24-4745-82D4-B7FB17AA35E6}">
  <dimension ref="A3:E7"/>
  <sheetViews>
    <sheetView workbookViewId="0">
      <selection activeCell="E56" sqref="E56"/>
    </sheetView>
  </sheetViews>
  <sheetFormatPr baseColWidth="10" defaultRowHeight="16" x14ac:dyDescent="0.2"/>
  <cols>
    <col min="1" max="1" width="16.5" bestFit="1" customWidth="1"/>
    <col min="2" max="2" width="18.33203125" bestFit="1" customWidth="1"/>
    <col min="3" max="3" width="14.33203125" bestFit="1" customWidth="1"/>
    <col min="4" max="4" width="18.83203125" customWidth="1"/>
    <col min="5" max="5" width="25" customWidth="1"/>
  </cols>
  <sheetData>
    <row r="3" spans="1:5" x14ac:dyDescent="0.2">
      <c r="A3" t="s">
        <v>179</v>
      </c>
      <c r="B3" t="s">
        <v>181</v>
      </c>
      <c r="C3" t="s">
        <v>183</v>
      </c>
      <c r="D3" t="s">
        <v>182</v>
      </c>
      <c r="E3" t="s">
        <v>184</v>
      </c>
    </row>
    <row r="4" spans="1:5" ht="26" x14ac:dyDescent="0.3">
      <c r="A4" s="4">
        <v>16895.400000000001</v>
      </c>
      <c r="B4" s="4">
        <v>438.99999999999886</v>
      </c>
      <c r="C4" s="4">
        <v>1022</v>
      </c>
      <c r="D4" s="5">
        <f>GETPIVOTDATA("Sum of total_price",$A$3)/GETPIVOTDATA("Sum of Total_Orders",$A$3)</f>
        <v>38.486104783599188</v>
      </c>
      <c r="E4" s="5">
        <f>GETPIVOTDATA("Sum of quantity",$A$3)/GETPIVOTDATA("Sum of Total_Orders",$A$3)</f>
        <v>2.32801822323463</v>
      </c>
    </row>
    <row r="7" spans="1:5" x14ac:dyDescent="0.2">
      <c r="A7" s="6">
        <f>GETPIVOTDATA("Sum of total_price",$A$3)</f>
        <v>16895.400000000001</v>
      </c>
      <c r="B7" s="6">
        <f>GETPIVOTDATA("Sum of Total_Orders",$A$3)</f>
        <v>438.99999999999886</v>
      </c>
      <c r="C7" s="6">
        <f>GETPIVOTDATA("Sum of quantity",$A$3)</f>
        <v>1022</v>
      </c>
      <c r="D7" s="6">
        <f>D4</f>
        <v>38.486104783599188</v>
      </c>
      <c r="E7" s="6">
        <f>E4</f>
        <v>2.32801822323463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A78B-2B33-0C4E-9893-AEADF4ACC559}">
  <dimension ref="A1"/>
  <sheetViews>
    <sheetView showGridLines="0" tabSelected="1" workbookViewId="0">
      <selection activeCell="W30" sqref="W30"/>
    </sheetView>
  </sheetViews>
  <sheetFormatPr baseColWidth="10" defaultRowHeight="16" x14ac:dyDescent="0.2"/>
  <sheetData/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FCDE-B9E0-B44F-AE70-F621336749AD}">
  <dimension ref="A2:B33"/>
  <sheetViews>
    <sheetView workbookViewId="0">
      <selection activeCell="B25" sqref="B25"/>
    </sheetView>
  </sheetViews>
  <sheetFormatPr baseColWidth="10" defaultRowHeight="16" x14ac:dyDescent="0.2"/>
  <cols>
    <col min="1" max="1" width="13" bestFit="1" customWidth="1"/>
    <col min="2" max="2" width="18.33203125" bestFit="1" customWidth="1"/>
  </cols>
  <sheetData>
    <row r="2" spans="1:2" x14ac:dyDescent="0.2">
      <c r="A2" s="9" t="s">
        <v>194</v>
      </c>
    </row>
    <row r="3" spans="1:2" x14ac:dyDescent="0.2">
      <c r="A3" s="7" t="s">
        <v>185</v>
      </c>
      <c r="B3" t="s">
        <v>181</v>
      </c>
    </row>
    <row r="4" spans="1:2" x14ac:dyDescent="0.2">
      <c r="A4" s="8" t="s">
        <v>186</v>
      </c>
      <c r="B4" s="1">
        <v>52.000000000000007</v>
      </c>
    </row>
    <row r="5" spans="1:2" x14ac:dyDescent="0.2">
      <c r="A5" s="8" t="s">
        <v>187</v>
      </c>
      <c r="B5" s="1">
        <v>54.000000000000071</v>
      </c>
    </row>
    <row r="6" spans="1:2" x14ac:dyDescent="0.2">
      <c r="A6" s="8" t="s">
        <v>188</v>
      </c>
      <c r="B6" s="1">
        <v>64.000000000000057</v>
      </c>
    </row>
    <row r="7" spans="1:2" x14ac:dyDescent="0.2">
      <c r="A7" s="8" t="s">
        <v>189</v>
      </c>
      <c r="B7" s="1">
        <v>58.000000000000028</v>
      </c>
    </row>
    <row r="8" spans="1:2" x14ac:dyDescent="0.2">
      <c r="A8" s="8" t="s">
        <v>190</v>
      </c>
      <c r="B8" s="1">
        <v>77.999999999999986</v>
      </c>
    </row>
    <row r="9" spans="1:2" x14ac:dyDescent="0.2">
      <c r="A9" s="8" t="s">
        <v>191</v>
      </c>
      <c r="B9" s="1">
        <v>67.000000000000014</v>
      </c>
    </row>
    <row r="10" spans="1:2" x14ac:dyDescent="0.2">
      <c r="A10" s="8" t="s">
        <v>192</v>
      </c>
      <c r="B10" s="1">
        <v>66.000000000000043</v>
      </c>
    </row>
    <row r="11" spans="1:2" x14ac:dyDescent="0.2">
      <c r="A11" s="8" t="s">
        <v>193</v>
      </c>
      <c r="B11" s="1">
        <v>439.00000000000023</v>
      </c>
    </row>
    <row r="18" spans="1:2" x14ac:dyDescent="0.2">
      <c r="A18" s="9" t="s">
        <v>195</v>
      </c>
    </row>
    <row r="20" spans="1:2" x14ac:dyDescent="0.2">
      <c r="A20" s="7" t="s">
        <v>185</v>
      </c>
      <c r="B20" t="s">
        <v>181</v>
      </c>
    </row>
    <row r="21" spans="1:2" x14ac:dyDescent="0.2">
      <c r="A21" s="8" t="s">
        <v>196</v>
      </c>
      <c r="B21" s="1">
        <v>26.999999999999989</v>
      </c>
    </row>
    <row r="22" spans="1:2" x14ac:dyDescent="0.2">
      <c r="A22" s="8" t="s">
        <v>197</v>
      </c>
      <c r="B22" s="1">
        <v>54.000000000000021</v>
      </c>
    </row>
    <row r="23" spans="1:2" x14ac:dyDescent="0.2">
      <c r="A23" s="8" t="s">
        <v>198</v>
      </c>
      <c r="B23" s="1">
        <v>44.999999999999972</v>
      </c>
    </row>
    <row r="24" spans="1:2" x14ac:dyDescent="0.2">
      <c r="A24" s="8" t="s">
        <v>199</v>
      </c>
      <c r="B24" s="1">
        <v>35.000000000000007</v>
      </c>
    </row>
    <row r="25" spans="1:2" x14ac:dyDescent="0.2">
      <c r="A25" s="8" t="s">
        <v>200</v>
      </c>
      <c r="B25" s="1">
        <v>33.999999999999993</v>
      </c>
    </row>
    <row r="26" spans="1:2" x14ac:dyDescent="0.2">
      <c r="A26" s="8" t="s">
        <v>201</v>
      </c>
      <c r="B26" s="1">
        <v>39.000000000000007</v>
      </c>
    </row>
    <row r="27" spans="1:2" x14ac:dyDescent="0.2">
      <c r="A27" s="8" t="s">
        <v>202</v>
      </c>
      <c r="B27" s="1">
        <v>45.000000000000014</v>
      </c>
    </row>
    <row r="28" spans="1:2" x14ac:dyDescent="0.2">
      <c r="A28" s="8" t="s">
        <v>203</v>
      </c>
      <c r="B28" s="1">
        <v>49.000000000000021</v>
      </c>
    </row>
    <row r="29" spans="1:2" x14ac:dyDescent="0.2">
      <c r="A29" s="8" t="s">
        <v>204</v>
      </c>
      <c r="B29" s="1">
        <v>37.000000000000014</v>
      </c>
    </row>
    <row r="30" spans="1:2" x14ac:dyDescent="0.2">
      <c r="A30" s="8" t="s">
        <v>205</v>
      </c>
      <c r="B30" s="1">
        <v>35.999999999999993</v>
      </c>
    </row>
    <row r="31" spans="1:2" x14ac:dyDescent="0.2">
      <c r="A31" s="8" t="s">
        <v>206</v>
      </c>
      <c r="B31" s="1">
        <v>19.999999999999996</v>
      </c>
    </row>
    <row r="32" spans="1:2" x14ac:dyDescent="0.2">
      <c r="A32" s="8" t="s">
        <v>207</v>
      </c>
      <c r="B32" s="1">
        <v>18</v>
      </c>
    </row>
    <row r="33" spans="1:2" x14ac:dyDescent="0.2">
      <c r="A33" s="8" t="s">
        <v>193</v>
      </c>
      <c r="B33" s="1">
        <v>439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2A87-560E-1042-9228-494C8570912A}">
  <dimension ref="A3:F42"/>
  <sheetViews>
    <sheetView topLeftCell="B31" workbookViewId="0">
      <selection activeCell="H69" sqref="H69"/>
    </sheetView>
  </sheetViews>
  <sheetFormatPr baseColWidth="10" defaultRowHeight="16" x14ac:dyDescent="0.2"/>
  <cols>
    <col min="1" max="1" width="13" bestFit="1" customWidth="1"/>
    <col min="2" max="2" width="16.5" bestFit="1" customWidth="1"/>
    <col min="5" max="5" width="12.83203125" customWidth="1"/>
  </cols>
  <sheetData>
    <row r="3" spans="1:2" x14ac:dyDescent="0.2">
      <c r="A3" s="7" t="s">
        <v>185</v>
      </c>
      <c r="B3" t="s">
        <v>179</v>
      </c>
    </row>
    <row r="4" spans="1:2" x14ac:dyDescent="0.2">
      <c r="A4" s="8" t="s">
        <v>33</v>
      </c>
      <c r="B4" s="1">
        <v>4150</v>
      </c>
    </row>
    <row r="5" spans="1:2" x14ac:dyDescent="0.2">
      <c r="A5" s="8" t="s">
        <v>14</v>
      </c>
      <c r="B5" s="1">
        <v>4584.5</v>
      </c>
    </row>
    <row r="6" spans="1:2" x14ac:dyDescent="0.2">
      <c r="A6" s="8" t="s">
        <v>26</v>
      </c>
      <c r="B6" s="1">
        <v>4205.4500000000007</v>
      </c>
    </row>
    <row r="7" spans="1:2" x14ac:dyDescent="0.2">
      <c r="A7" s="8" t="s">
        <v>22</v>
      </c>
      <c r="B7" s="1">
        <v>3955.4499999999994</v>
      </c>
    </row>
    <row r="8" spans="1:2" x14ac:dyDescent="0.2">
      <c r="A8" s="8" t="s">
        <v>193</v>
      </c>
      <c r="B8" s="1">
        <v>16895.400000000001</v>
      </c>
    </row>
    <row r="18" spans="1:2" x14ac:dyDescent="0.2">
      <c r="A18" s="7" t="s">
        <v>185</v>
      </c>
      <c r="B18" t="s">
        <v>179</v>
      </c>
    </row>
    <row r="19" spans="1:2" x14ac:dyDescent="0.2">
      <c r="A19" s="8" t="s">
        <v>174</v>
      </c>
      <c r="B19" s="1">
        <v>7979.4499999999971</v>
      </c>
    </row>
    <row r="20" spans="1:2" x14ac:dyDescent="0.2">
      <c r="A20" s="8" t="s">
        <v>176</v>
      </c>
      <c r="B20" s="1">
        <v>5178.5</v>
      </c>
    </row>
    <row r="21" spans="1:2" x14ac:dyDescent="0.2">
      <c r="A21" s="8" t="s">
        <v>177</v>
      </c>
      <c r="B21" s="1">
        <v>3482.4500000000007</v>
      </c>
    </row>
    <row r="22" spans="1:2" x14ac:dyDescent="0.2">
      <c r="A22" s="8" t="s">
        <v>175</v>
      </c>
      <c r="B22" s="1">
        <v>255</v>
      </c>
    </row>
    <row r="23" spans="1:2" x14ac:dyDescent="0.2">
      <c r="A23" s="8" t="s">
        <v>193</v>
      </c>
      <c r="B23" s="1">
        <v>16895.399999999998</v>
      </c>
    </row>
    <row r="37" spans="1:6" x14ac:dyDescent="0.2">
      <c r="A37" s="7" t="s">
        <v>185</v>
      </c>
      <c r="B37" t="s">
        <v>183</v>
      </c>
      <c r="E37" t="s">
        <v>208</v>
      </c>
      <c r="F37" t="s">
        <v>209</v>
      </c>
    </row>
    <row r="38" spans="1:6" x14ac:dyDescent="0.2">
      <c r="A38" s="8" t="s">
        <v>14</v>
      </c>
      <c r="B38" s="1">
        <v>314</v>
      </c>
      <c r="E38" t="str">
        <f>A38</f>
        <v>Classic</v>
      </c>
      <c r="F38">
        <f>GETPIVOTDATA("quantity",$A$37,"pizza_category",A38)</f>
        <v>314</v>
      </c>
    </row>
    <row r="39" spans="1:6" x14ac:dyDescent="0.2">
      <c r="A39" s="8" t="s">
        <v>26</v>
      </c>
      <c r="B39" s="1">
        <v>241</v>
      </c>
      <c r="E39" t="str">
        <f>A39</f>
        <v>Supreme</v>
      </c>
      <c r="F39">
        <f t="shared" ref="F39:F41" si="0">GETPIVOTDATA("quantity",$A$37,"pizza_category",A39)</f>
        <v>241</v>
      </c>
    </row>
    <row r="40" spans="1:6" x14ac:dyDescent="0.2">
      <c r="A40" s="8" t="s">
        <v>22</v>
      </c>
      <c r="B40" s="1">
        <v>235</v>
      </c>
      <c r="E40" t="str">
        <f>A40</f>
        <v>Veggie</v>
      </c>
      <c r="F40">
        <f t="shared" si="0"/>
        <v>235</v>
      </c>
    </row>
    <row r="41" spans="1:6" x14ac:dyDescent="0.2">
      <c r="A41" s="8" t="s">
        <v>33</v>
      </c>
      <c r="B41" s="1">
        <v>232</v>
      </c>
      <c r="E41" t="str">
        <f>A41</f>
        <v>Chicken</v>
      </c>
      <c r="F41">
        <f t="shared" si="0"/>
        <v>232</v>
      </c>
    </row>
    <row r="42" spans="1:6" x14ac:dyDescent="0.2">
      <c r="A42" s="8" t="s">
        <v>193</v>
      </c>
      <c r="B42" s="1">
        <v>1022</v>
      </c>
    </row>
  </sheetData>
  <pageMargins left="0.7" right="0.7" top="0.75" bottom="0.75" header="0.3" footer="0.3"/>
  <drawing r:id="rId4"/>
  <extLs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9BEB-C651-2F40-8E0C-146BFB65D748}">
  <dimension ref="A3:B29"/>
  <sheetViews>
    <sheetView workbookViewId="0">
      <selection activeCell="N31" sqref="N31"/>
    </sheetView>
  </sheetViews>
  <sheetFormatPr baseColWidth="10" defaultRowHeight="16" x14ac:dyDescent="0.2"/>
  <cols>
    <col min="1" max="1" width="24.5" bestFit="1" customWidth="1"/>
    <col min="2" max="2" width="14.33203125" bestFit="1" customWidth="1"/>
  </cols>
  <sheetData>
    <row r="3" spans="1:2" x14ac:dyDescent="0.2">
      <c r="A3" s="7" t="s">
        <v>185</v>
      </c>
      <c r="B3" t="s">
        <v>183</v>
      </c>
    </row>
    <row r="4" spans="1:2" x14ac:dyDescent="0.2">
      <c r="A4" s="8" t="s">
        <v>16</v>
      </c>
      <c r="B4" s="1">
        <v>50</v>
      </c>
    </row>
    <row r="5" spans="1:2" x14ac:dyDescent="0.2">
      <c r="A5" s="8" t="s">
        <v>28</v>
      </c>
      <c r="B5" s="1">
        <v>50</v>
      </c>
    </row>
    <row r="6" spans="1:2" x14ac:dyDescent="0.2">
      <c r="A6" s="8" t="s">
        <v>43</v>
      </c>
      <c r="B6" s="1">
        <v>51</v>
      </c>
    </row>
    <row r="7" spans="1:2" x14ac:dyDescent="0.2">
      <c r="A7" s="8" t="s">
        <v>19</v>
      </c>
      <c r="B7" s="1">
        <v>53</v>
      </c>
    </row>
    <row r="8" spans="1:2" x14ac:dyDescent="0.2">
      <c r="A8" s="8" t="s">
        <v>35</v>
      </c>
      <c r="B8" s="1">
        <v>55</v>
      </c>
    </row>
    <row r="9" spans="1:2" x14ac:dyDescent="0.2">
      <c r="A9" s="8" t="s">
        <v>79</v>
      </c>
      <c r="B9" s="1">
        <v>58</v>
      </c>
    </row>
    <row r="10" spans="1:2" x14ac:dyDescent="0.2">
      <c r="A10" s="8" t="s">
        <v>193</v>
      </c>
      <c r="B10" s="1">
        <v>317</v>
      </c>
    </row>
    <row r="23" spans="1:2" x14ac:dyDescent="0.2">
      <c r="A23" s="7" t="s">
        <v>185</v>
      </c>
      <c r="B23" t="s">
        <v>183</v>
      </c>
    </row>
    <row r="24" spans="1:2" x14ac:dyDescent="0.2">
      <c r="A24" s="8" t="s">
        <v>167</v>
      </c>
      <c r="B24" s="1">
        <v>8</v>
      </c>
    </row>
    <row r="25" spans="1:2" x14ac:dyDescent="0.2">
      <c r="A25" s="8" t="s">
        <v>98</v>
      </c>
      <c r="B25" s="1">
        <v>10</v>
      </c>
    </row>
    <row r="26" spans="1:2" x14ac:dyDescent="0.2">
      <c r="A26" s="8" t="s">
        <v>89</v>
      </c>
      <c r="B26" s="1">
        <v>13</v>
      </c>
    </row>
    <row r="27" spans="1:2" x14ac:dyDescent="0.2">
      <c r="A27" s="8" t="s">
        <v>105</v>
      </c>
      <c r="B27" s="1">
        <v>15</v>
      </c>
    </row>
    <row r="28" spans="1:2" x14ac:dyDescent="0.2">
      <c r="A28" s="8" t="s">
        <v>102</v>
      </c>
      <c r="B28" s="1">
        <v>19</v>
      </c>
    </row>
    <row r="29" spans="1:2" x14ac:dyDescent="0.2">
      <c r="A29" s="8" t="s">
        <v>193</v>
      </c>
      <c r="B29" s="1">
        <v>65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C5E6-8A82-F742-B92E-9F3AC289C2F4}">
  <dimension ref="A1:N1001"/>
  <sheetViews>
    <sheetView topLeftCell="A2" workbookViewId="0">
      <selection activeCell="D13" sqref="D13"/>
    </sheetView>
  </sheetViews>
  <sheetFormatPr baseColWidth="10" defaultRowHeight="16" x14ac:dyDescent="0.2"/>
  <cols>
    <col min="1" max="1" width="10.33203125" bestFit="1" customWidth="1"/>
    <col min="2" max="2" width="10.5" bestFit="1" customWidth="1"/>
    <col min="3" max="3" width="14.33203125" bestFit="1" customWidth="1"/>
    <col min="4" max="4" width="16" bestFit="1" customWidth="1"/>
    <col min="5" max="5" width="10.5" bestFit="1" customWidth="1"/>
    <col min="6" max="6" width="13" style="3" bestFit="1" customWidth="1"/>
    <col min="7" max="7" width="12.6640625" style="3" bestFit="1" customWidth="1"/>
    <col min="8" max="8" width="12.83203125" bestFit="1" customWidth="1"/>
    <col min="9" max="9" width="11.83203125" bestFit="1" customWidth="1"/>
    <col min="10" max="10" width="12.5" bestFit="1" customWidth="1"/>
    <col min="11" max="11" width="12" bestFit="1" customWidth="1"/>
    <col min="12" max="12" width="16" bestFit="1" customWidth="1"/>
    <col min="13" max="13" width="80.6640625" bestFit="1" customWidth="1"/>
    <col min="14" max="14" width="39.1640625" bestFit="1" customWidth="1"/>
  </cols>
  <sheetData>
    <row r="1" spans="1:14" x14ac:dyDescent="0.2">
      <c r="A1" t="s">
        <v>0</v>
      </c>
      <c r="B1" t="s">
        <v>1</v>
      </c>
      <c r="C1" t="s">
        <v>180</v>
      </c>
      <c r="D1" t="s">
        <v>2</v>
      </c>
      <c r="E1" t="s">
        <v>3</v>
      </c>
      <c r="F1" s="3" t="s">
        <v>4</v>
      </c>
      <c r="G1" s="3" t="s">
        <v>178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1</v>
      </c>
      <c r="B2">
        <v>1</v>
      </c>
      <c r="C2">
        <f>1/COUNTIF(B:B,pizza_sales[[#This Row],[order_id]])</f>
        <v>1</v>
      </c>
      <c r="D2" s="1" t="s">
        <v>12</v>
      </c>
      <c r="E2">
        <v>1</v>
      </c>
      <c r="F2" s="3">
        <v>42005</v>
      </c>
      <c r="G2" s="3" t="str">
        <f>TEXT(pizza_sales[[#This Row],[Order_date]],"dddd")</f>
        <v>Thursday</v>
      </c>
      <c r="H2" s="2">
        <v>0.4851388888888889</v>
      </c>
      <c r="I2">
        <v>13.25</v>
      </c>
      <c r="J2">
        <v>13.25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2">
      <c r="A3">
        <v>2</v>
      </c>
      <c r="B3">
        <v>2</v>
      </c>
      <c r="C3">
        <f>1/COUNTIF(B:B,pizza_sales[[#This Row],[order_id]])</f>
        <v>0.2</v>
      </c>
      <c r="D3" s="1" t="s">
        <v>17</v>
      </c>
      <c r="E3">
        <v>1</v>
      </c>
      <c r="F3" s="3">
        <v>42005</v>
      </c>
      <c r="G3" s="3" t="str">
        <f>TEXT(pizza_sales[[#This Row],[Order_date]],"dddd")</f>
        <v>Thursday</v>
      </c>
      <c r="H3" s="2">
        <v>0.49837962962962962</v>
      </c>
      <c r="I3">
        <v>16</v>
      </c>
      <c r="J3">
        <v>16</v>
      </c>
      <c r="K3" s="1" t="s">
        <v>13</v>
      </c>
      <c r="L3" s="1" t="s">
        <v>14</v>
      </c>
      <c r="M3" s="1" t="s">
        <v>18</v>
      </c>
      <c r="N3" s="1" t="s">
        <v>19</v>
      </c>
    </row>
    <row r="4" spans="1:14" x14ac:dyDescent="0.2">
      <c r="A4">
        <v>3</v>
      </c>
      <c r="B4">
        <v>2</v>
      </c>
      <c r="C4">
        <f>1/COUNTIF(B:B,pizza_sales[[#This Row],[order_id]])</f>
        <v>0.2</v>
      </c>
      <c r="D4" s="1" t="s">
        <v>20</v>
      </c>
      <c r="E4">
        <v>1</v>
      </c>
      <c r="F4" s="3">
        <v>42005</v>
      </c>
      <c r="G4" s="3" t="str">
        <f>TEXT(pizza_sales[[#This Row],[Order_date]],"dddd")</f>
        <v>Thursday</v>
      </c>
      <c r="H4" s="2">
        <v>0.49837962962962962</v>
      </c>
      <c r="I4">
        <v>18.5</v>
      </c>
      <c r="J4">
        <v>18.5</v>
      </c>
      <c r="K4" s="1" t="s">
        <v>21</v>
      </c>
      <c r="L4" s="1" t="s">
        <v>22</v>
      </c>
      <c r="M4" s="1" t="s">
        <v>23</v>
      </c>
      <c r="N4" s="1" t="s">
        <v>24</v>
      </c>
    </row>
    <row r="5" spans="1:14" x14ac:dyDescent="0.2">
      <c r="A5">
        <v>4</v>
      </c>
      <c r="B5">
        <v>2</v>
      </c>
      <c r="C5">
        <f>1/COUNTIF(B:B,pizza_sales[[#This Row],[order_id]])</f>
        <v>0.2</v>
      </c>
      <c r="D5" s="1" t="s">
        <v>25</v>
      </c>
      <c r="E5">
        <v>1</v>
      </c>
      <c r="F5" s="3">
        <v>42005</v>
      </c>
      <c r="G5" s="3" t="str">
        <f>TEXT(pizza_sales[[#This Row],[Order_date]],"dddd")</f>
        <v>Thursday</v>
      </c>
      <c r="H5" s="2">
        <v>0.49837962962962962</v>
      </c>
      <c r="I5">
        <v>20.75</v>
      </c>
      <c r="J5">
        <v>20.75</v>
      </c>
      <c r="K5" s="1" t="s">
        <v>21</v>
      </c>
      <c r="L5" s="1" t="s">
        <v>26</v>
      </c>
      <c r="M5" s="1" t="s">
        <v>27</v>
      </c>
      <c r="N5" s="1" t="s">
        <v>28</v>
      </c>
    </row>
    <row r="6" spans="1:14" x14ac:dyDescent="0.2">
      <c r="A6">
        <v>5</v>
      </c>
      <c r="B6">
        <v>2</v>
      </c>
      <c r="C6">
        <f>1/COUNTIF(B:B,pizza_sales[[#This Row],[order_id]])</f>
        <v>0.2</v>
      </c>
      <c r="D6" s="1" t="s">
        <v>29</v>
      </c>
      <c r="E6">
        <v>1</v>
      </c>
      <c r="F6" s="3">
        <v>42005</v>
      </c>
      <c r="G6" s="3" t="str">
        <f>TEXT(pizza_sales[[#This Row],[Order_date]],"dddd")</f>
        <v>Thursday</v>
      </c>
      <c r="H6" s="2">
        <v>0.49837962962962962</v>
      </c>
      <c r="I6">
        <v>16</v>
      </c>
      <c r="J6">
        <v>16</v>
      </c>
      <c r="K6" s="1" t="s">
        <v>13</v>
      </c>
      <c r="L6" s="1" t="s">
        <v>22</v>
      </c>
      <c r="M6" s="1" t="s">
        <v>30</v>
      </c>
      <c r="N6" s="1" t="s">
        <v>31</v>
      </c>
    </row>
    <row r="7" spans="1:14" x14ac:dyDescent="0.2">
      <c r="A7">
        <v>6</v>
      </c>
      <c r="B7">
        <v>2</v>
      </c>
      <c r="C7">
        <f>1/COUNTIF(B:B,pizza_sales[[#This Row],[order_id]])</f>
        <v>0.2</v>
      </c>
      <c r="D7" s="1" t="s">
        <v>32</v>
      </c>
      <c r="E7">
        <v>1</v>
      </c>
      <c r="F7" s="3">
        <v>42005</v>
      </c>
      <c r="G7" s="3" t="str">
        <f>TEXT(pizza_sales[[#This Row],[Order_date]],"dddd")</f>
        <v>Thursday</v>
      </c>
      <c r="H7" s="2">
        <v>0.49837962962962962</v>
      </c>
      <c r="I7">
        <v>20.75</v>
      </c>
      <c r="J7">
        <v>20.75</v>
      </c>
      <c r="K7" s="1" t="s">
        <v>21</v>
      </c>
      <c r="L7" s="1" t="s">
        <v>33</v>
      </c>
      <c r="M7" s="1" t="s">
        <v>34</v>
      </c>
      <c r="N7" s="1" t="s">
        <v>35</v>
      </c>
    </row>
    <row r="8" spans="1:14" x14ac:dyDescent="0.2">
      <c r="A8">
        <v>7</v>
      </c>
      <c r="B8">
        <v>3</v>
      </c>
      <c r="C8">
        <f>1/COUNTIF(B:B,pizza_sales[[#This Row],[order_id]])</f>
        <v>0.5</v>
      </c>
      <c r="D8" s="1" t="s">
        <v>36</v>
      </c>
      <c r="E8">
        <v>1</v>
      </c>
      <c r="F8" s="3">
        <v>42005</v>
      </c>
      <c r="G8" s="3" t="str">
        <f>TEXT(pizza_sales[[#This Row],[Order_date]],"dddd")</f>
        <v>Thursday</v>
      </c>
      <c r="H8" s="2">
        <v>0.50865740740740739</v>
      </c>
      <c r="I8">
        <v>16.5</v>
      </c>
      <c r="J8">
        <v>16.5</v>
      </c>
      <c r="K8" s="1" t="s">
        <v>13</v>
      </c>
      <c r="L8" s="1" t="s">
        <v>26</v>
      </c>
      <c r="M8" s="1" t="s">
        <v>27</v>
      </c>
      <c r="N8" s="1" t="s">
        <v>28</v>
      </c>
    </row>
    <row r="9" spans="1:14" x14ac:dyDescent="0.2">
      <c r="A9">
        <v>8</v>
      </c>
      <c r="B9">
        <v>3</v>
      </c>
      <c r="C9">
        <f>1/COUNTIF(B:B,pizza_sales[[#This Row],[order_id]])</f>
        <v>0.5</v>
      </c>
      <c r="D9" s="1" t="s">
        <v>37</v>
      </c>
      <c r="E9">
        <v>1</v>
      </c>
      <c r="F9" s="3">
        <v>42005</v>
      </c>
      <c r="G9" s="3" t="str">
        <f>TEXT(pizza_sales[[#This Row],[Order_date]],"dddd")</f>
        <v>Thursday</v>
      </c>
      <c r="H9" s="2">
        <v>0.50865740740740739</v>
      </c>
      <c r="I9">
        <v>20.75</v>
      </c>
      <c r="J9">
        <v>20.75</v>
      </c>
      <c r="K9" s="1" t="s">
        <v>21</v>
      </c>
      <c r="L9" s="1" t="s">
        <v>26</v>
      </c>
      <c r="M9" s="1" t="s">
        <v>38</v>
      </c>
      <c r="N9" s="1" t="s">
        <v>39</v>
      </c>
    </row>
    <row r="10" spans="1:14" x14ac:dyDescent="0.2">
      <c r="A10">
        <v>9</v>
      </c>
      <c r="B10">
        <v>4</v>
      </c>
      <c r="C10">
        <f>1/COUNTIF(B:B,pizza_sales[[#This Row],[order_id]])</f>
        <v>1</v>
      </c>
      <c r="D10" s="1" t="s">
        <v>36</v>
      </c>
      <c r="E10">
        <v>1</v>
      </c>
      <c r="F10" s="3">
        <v>42005</v>
      </c>
      <c r="G10" s="3" t="str">
        <f>TEXT(pizza_sales[[#This Row],[Order_date]],"dddd")</f>
        <v>Thursday</v>
      </c>
      <c r="H10" s="2">
        <v>0.51146990740740739</v>
      </c>
      <c r="I10">
        <v>16.5</v>
      </c>
      <c r="J10">
        <v>16.5</v>
      </c>
      <c r="K10" s="1" t="s">
        <v>13</v>
      </c>
      <c r="L10" s="1" t="s">
        <v>26</v>
      </c>
      <c r="M10" s="1" t="s">
        <v>27</v>
      </c>
      <c r="N10" s="1" t="s">
        <v>28</v>
      </c>
    </row>
    <row r="11" spans="1:14" x14ac:dyDescent="0.2">
      <c r="A11">
        <v>10</v>
      </c>
      <c r="B11">
        <v>5</v>
      </c>
      <c r="C11">
        <f>1/COUNTIF(B:B,pizza_sales[[#This Row],[order_id]])</f>
        <v>1</v>
      </c>
      <c r="D11" s="1" t="s">
        <v>36</v>
      </c>
      <c r="E11">
        <v>1</v>
      </c>
      <c r="F11" s="3">
        <v>42005</v>
      </c>
      <c r="G11" s="3" t="str">
        <f>TEXT(pizza_sales[[#This Row],[Order_date]],"dddd")</f>
        <v>Thursday</v>
      </c>
      <c r="H11" s="2">
        <v>0.51493055555555556</v>
      </c>
      <c r="I11">
        <v>16.5</v>
      </c>
      <c r="J11">
        <v>16.5</v>
      </c>
      <c r="K11" s="1" t="s">
        <v>13</v>
      </c>
      <c r="L11" s="1" t="s">
        <v>26</v>
      </c>
      <c r="M11" s="1" t="s">
        <v>27</v>
      </c>
      <c r="N11" s="1" t="s">
        <v>28</v>
      </c>
    </row>
    <row r="12" spans="1:14" x14ac:dyDescent="0.2">
      <c r="A12">
        <v>11</v>
      </c>
      <c r="B12">
        <v>6</v>
      </c>
      <c r="C12">
        <f>1/COUNTIF(B:B,pizza_sales[[#This Row],[order_id]])</f>
        <v>0.5</v>
      </c>
      <c r="D12" s="1" t="s">
        <v>40</v>
      </c>
      <c r="E12">
        <v>1</v>
      </c>
      <c r="F12" s="3">
        <v>42005</v>
      </c>
      <c r="G12" s="3" t="str">
        <f>TEXT(pizza_sales[[#This Row],[Order_date]],"dddd")</f>
        <v>Thursday</v>
      </c>
      <c r="H12" s="2">
        <v>0.52055555555555555</v>
      </c>
      <c r="I12">
        <v>12.75</v>
      </c>
      <c r="J12">
        <v>12.75</v>
      </c>
      <c r="K12" s="1" t="s">
        <v>41</v>
      </c>
      <c r="L12" s="1" t="s">
        <v>33</v>
      </c>
      <c r="M12" s="1" t="s">
        <v>42</v>
      </c>
      <c r="N12" s="1" t="s">
        <v>43</v>
      </c>
    </row>
    <row r="13" spans="1:14" x14ac:dyDescent="0.2">
      <c r="A13">
        <v>12</v>
      </c>
      <c r="B13">
        <v>6</v>
      </c>
      <c r="C13">
        <f>1/COUNTIF(B:B,pizza_sales[[#This Row],[order_id]])</f>
        <v>0.5</v>
      </c>
      <c r="D13" s="1" t="s">
        <v>44</v>
      </c>
      <c r="E13">
        <v>1</v>
      </c>
      <c r="F13" s="3">
        <v>42005</v>
      </c>
      <c r="G13" s="3" t="str">
        <f>TEXT(pizza_sales[[#This Row],[Order_date]],"dddd")</f>
        <v>Thursday</v>
      </c>
      <c r="H13" s="2">
        <v>0.52055555555555555</v>
      </c>
      <c r="I13">
        <v>12</v>
      </c>
      <c r="J13">
        <v>12</v>
      </c>
      <c r="K13" s="1" t="s">
        <v>41</v>
      </c>
      <c r="L13" s="1" t="s">
        <v>14</v>
      </c>
      <c r="M13" s="1" t="s">
        <v>45</v>
      </c>
      <c r="N13" s="1" t="s">
        <v>46</v>
      </c>
    </row>
    <row r="14" spans="1:14" x14ac:dyDescent="0.2">
      <c r="A14">
        <v>13</v>
      </c>
      <c r="B14">
        <v>7</v>
      </c>
      <c r="C14">
        <f>1/COUNTIF(B:B,pizza_sales[[#This Row],[order_id]])</f>
        <v>1</v>
      </c>
      <c r="D14" s="1" t="s">
        <v>47</v>
      </c>
      <c r="E14">
        <v>1</v>
      </c>
      <c r="F14" s="3">
        <v>42005</v>
      </c>
      <c r="G14" s="3" t="str">
        <f>TEXT(pizza_sales[[#This Row],[Order_date]],"dddd")</f>
        <v>Thursday</v>
      </c>
      <c r="H14" s="2">
        <v>0.53515046296296298</v>
      </c>
      <c r="I14">
        <v>12.5</v>
      </c>
      <c r="J14">
        <v>12.5</v>
      </c>
      <c r="K14" s="1" t="s">
        <v>41</v>
      </c>
      <c r="L14" s="1" t="s">
        <v>26</v>
      </c>
      <c r="M14" s="1" t="s">
        <v>48</v>
      </c>
      <c r="N14" s="1" t="s">
        <v>49</v>
      </c>
    </row>
    <row r="15" spans="1:14" x14ac:dyDescent="0.2">
      <c r="A15">
        <v>14</v>
      </c>
      <c r="B15">
        <v>8</v>
      </c>
      <c r="C15">
        <f>1/COUNTIF(B:B,pizza_sales[[#This Row],[order_id]])</f>
        <v>1</v>
      </c>
      <c r="D15" s="1" t="s">
        <v>47</v>
      </c>
      <c r="E15">
        <v>1</v>
      </c>
      <c r="F15" s="3">
        <v>42005</v>
      </c>
      <c r="G15" s="3" t="str">
        <f>TEXT(pizza_sales[[#This Row],[Order_date]],"dddd")</f>
        <v>Thursday</v>
      </c>
      <c r="H15" s="2">
        <v>0.53584490740740742</v>
      </c>
      <c r="I15">
        <v>12.5</v>
      </c>
      <c r="J15">
        <v>12.5</v>
      </c>
      <c r="K15" s="1" t="s">
        <v>41</v>
      </c>
      <c r="L15" s="1" t="s">
        <v>26</v>
      </c>
      <c r="M15" s="1" t="s">
        <v>48</v>
      </c>
      <c r="N15" s="1" t="s">
        <v>49</v>
      </c>
    </row>
    <row r="16" spans="1:14" x14ac:dyDescent="0.2">
      <c r="A16">
        <v>15</v>
      </c>
      <c r="B16">
        <v>9</v>
      </c>
      <c r="C16">
        <f>1/COUNTIF(B:B,pizza_sales[[#This Row],[order_id]])</f>
        <v>0.1111111111111111</v>
      </c>
      <c r="D16" s="1" t="s">
        <v>50</v>
      </c>
      <c r="E16">
        <v>1</v>
      </c>
      <c r="F16" s="3">
        <v>42005</v>
      </c>
      <c r="G16" s="3" t="str">
        <f>TEXT(pizza_sales[[#This Row],[Order_date]],"dddd")</f>
        <v>Thursday</v>
      </c>
      <c r="H16" s="2">
        <v>0.53612268518518513</v>
      </c>
      <c r="I16">
        <v>12</v>
      </c>
      <c r="J16">
        <v>12</v>
      </c>
      <c r="K16" s="1" t="s">
        <v>41</v>
      </c>
      <c r="L16" s="1" t="s">
        <v>14</v>
      </c>
      <c r="M16" s="1" t="s">
        <v>18</v>
      </c>
      <c r="N16" s="1" t="s">
        <v>19</v>
      </c>
    </row>
    <row r="17" spans="1:14" x14ac:dyDescent="0.2">
      <c r="A17">
        <v>16</v>
      </c>
      <c r="B17">
        <v>9</v>
      </c>
      <c r="C17">
        <f>1/COUNTIF(B:B,pizza_sales[[#This Row],[order_id]])</f>
        <v>0.1111111111111111</v>
      </c>
      <c r="D17" s="1" t="s">
        <v>51</v>
      </c>
      <c r="E17">
        <v>1</v>
      </c>
      <c r="F17" s="3">
        <v>42005</v>
      </c>
      <c r="G17" s="3" t="str">
        <f>TEXT(pizza_sales[[#This Row],[Order_date]],"dddd")</f>
        <v>Thursday</v>
      </c>
      <c r="H17" s="2">
        <v>0.53612268518518513</v>
      </c>
      <c r="I17">
        <v>12</v>
      </c>
      <c r="J17">
        <v>12</v>
      </c>
      <c r="K17" s="1" t="s">
        <v>41</v>
      </c>
      <c r="L17" s="1" t="s">
        <v>22</v>
      </c>
      <c r="M17" s="1" t="s">
        <v>52</v>
      </c>
      <c r="N17" s="1" t="s">
        <v>53</v>
      </c>
    </row>
    <row r="18" spans="1:14" x14ac:dyDescent="0.2">
      <c r="A18">
        <v>17</v>
      </c>
      <c r="B18">
        <v>9</v>
      </c>
      <c r="C18">
        <f>1/COUNTIF(B:B,pizza_sales[[#This Row],[order_id]])</f>
        <v>0.1111111111111111</v>
      </c>
      <c r="D18" s="1" t="s">
        <v>54</v>
      </c>
      <c r="E18">
        <v>1</v>
      </c>
      <c r="F18" s="3">
        <v>42005</v>
      </c>
      <c r="G18" s="3" t="str">
        <f>TEXT(pizza_sales[[#This Row],[Order_date]],"dddd")</f>
        <v>Thursday</v>
      </c>
      <c r="H18" s="2">
        <v>0.53612268518518513</v>
      </c>
      <c r="I18">
        <v>20.5</v>
      </c>
      <c r="J18">
        <v>20.5</v>
      </c>
      <c r="K18" s="1" t="s">
        <v>21</v>
      </c>
      <c r="L18" s="1" t="s">
        <v>14</v>
      </c>
      <c r="M18" s="1" t="s">
        <v>55</v>
      </c>
      <c r="N18" s="1" t="s">
        <v>56</v>
      </c>
    </row>
    <row r="19" spans="1:14" x14ac:dyDescent="0.2">
      <c r="A19">
        <v>18</v>
      </c>
      <c r="B19">
        <v>9</v>
      </c>
      <c r="C19">
        <f>1/COUNTIF(B:B,pizza_sales[[#This Row],[order_id]])</f>
        <v>0.1111111111111111</v>
      </c>
      <c r="D19" s="1" t="s">
        <v>25</v>
      </c>
      <c r="E19">
        <v>1</v>
      </c>
      <c r="F19" s="3">
        <v>42005</v>
      </c>
      <c r="G19" s="3" t="str">
        <f>TEXT(pizza_sales[[#This Row],[Order_date]],"dddd")</f>
        <v>Thursday</v>
      </c>
      <c r="H19" s="2">
        <v>0.53612268518518513</v>
      </c>
      <c r="I19">
        <v>20.75</v>
      </c>
      <c r="J19">
        <v>20.75</v>
      </c>
      <c r="K19" s="1" t="s">
        <v>21</v>
      </c>
      <c r="L19" s="1" t="s">
        <v>26</v>
      </c>
      <c r="M19" s="1" t="s">
        <v>27</v>
      </c>
      <c r="N19" s="1" t="s">
        <v>28</v>
      </c>
    </row>
    <row r="20" spans="1:14" x14ac:dyDescent="0.2">
      <c r="A20">
        <v>19</v>
      </c>
      <c r="B20">
        <v>9</v>
      </c>
      <c r="C20">
        <f>1/COUNTIF(B:B,pizza_sales[[#This Row],[order_id]])</f>
        <v>0.1111111111111111</v>
      </c>
      <c r="D20" s="1" t="s">
        <v>57</v>
      </c>
      <c r="E20">
        <v>1</v>
      </c>
      <c r="F20" s="3">
        <v>42005</v>
      </c>
      <c r="G20" s="3" t="str">
        <f>TEXT(pizza_sales[[#This Row],[Order_date]],"dddd")</f>
        <v>Thursday</v>
      </c>
      <c r="H20" s="2">
        <v>0.53612268518518513</v>
      </c>
      <c r="I20">
        <v>12.5</v>
      </c>
      <c r="J20">
        <v>12.5</v>
      </c>
      <c r="K20" s="1" t="s">
        <v>41</v>
      </c>
      <c r="L20" s="1" t="s">
        <v>26</v>
      </c>
      <c r="M20" s="1" t="s">
        <v>27</v>
      </c>
      <c r="N20" s="1" t="s">
        <v>28</v>
      </c>
    </row>
    <row r="21" spans="1:14" x14ac:dyDescent="0.2">
      <c r="A21">
        <v>20</v>
      </c>
      <c r="B21">
        <v>9</v>
      </c>
      <c r="C21">
        <f>1/COUNTIF(B:B,pizza_sales[[#This Row],[order_id]])</f>
        <v>0.1111111111111111</v>
      </c>
      <c r="D21" s="1" t="s">
        <v>58</v>
      </c>
      <c r="E21">
        <v>1</v>
      </c>
      <c r="F21" s="3">
        <v>42005</v>
      </c>
      <c r="G21" s="3" t="str">
        <f>TEXT(pizza_sales[[#This Row],[Order_date]],"dddd")</f>
        <v>Thursday</v>
      </c>
      <c r="H21" s="2">
        <v>0.53612268518518513</v>
      </c>
      <c r="I21">
        <v>12</v>
      </c>
      <c r="J21">
        <v>12</v>
      </c>
      <c r="K21" s="1" t="s">
        <v>41</v>
      </c>
      <c r="L21" s="1" t="s">
        <v>22</v>
      </c>
      <c r="M21" s="1" t="s">
        <v>30</v>
      </c>
      <c r="N21" s="1" t="s">
        <v>31</v>
      </c>
    </row>
    <row r="22" spans="1:14" x14ac:dyDescent="0.2">
      <c r="A22">
        <v>21</v>
      </c>
      <c r="B22">
        <v>9</v>
      </c>
      <c r="C22">
        <f>1/COUNTIF(B:B,pizza_sales[[#This Row],[order_id]])</f>
        <v>0.1111111111111111</v>
      </c>
      <c r="D22" s="1" t="s">
        <v>59</v>
      </c>
      <c r="E22">
        <v>1</v>
      </c>
      <c r="F22" s="3">
        <v>42005</v>
      </c>
      <c r="G22" s="3" t="str">
        <f>TEXT(pizza_sales[[#This Row],[Order_date]],"dddd")</f>
        <v>Thursday</v>
      </c>
      <c r="H22" s="2">
        <v>0.53612268518518513</v>
      </c>
      <c r="I22">
        <v>20.75</v>
      </c>
      <c r="J22">
        <v>20.75</v>
      </c>
      <c r="K22" s="1" t="s">
        <v>21</v>
      </c>
      <c r="L22" s="1" t="s">
        <v>26</v>
      </c>
      <c r="M22" s="1" t="s">
        <v>60</v>
      </c>
      <c r="N22" s="1" t="s">
        <v>61</v>
      </c>
    </row>
    <row r="23" spans="1:14" x14ac:dyDescent="0.2">
      <c r="A23">
        <v>22</v>
      </c>
      <c r="B23">
        <v>9</v>
      </c>
      <c r="C23">
        <f>1/COUNTIF(B:B,pizza_sales[[#This Row],[order_id]])</f>
        <v>0.1111111111111111</v>
      </c>
      <c r="D23" s="1" t="s">
        <v>62</v>
      </c>
      <c r="E23">
        <v>1</v>
      </c>
      <c r="F23" s="3">
        <v>42005</v>
      </c>
      <c r="G23" s="3" t="str">
        <f>TEXT(pizza_sales[[#This Row],[Order_date]],"dddd")</f>
        <v>Thursday</v>
      </c>
      <c r="H23" s="2">
        <v>0.53612268518518513</v>
      </c>
      <c r="I23">
        <v>20.75</v>
      </c>
      <c r="J23">
        <v>20.75</v>
      </c>
      <c r="K23" s="1" t="s">
        <v>21</v>
      </c>
      <c r="L23" s="1" t="s">
        <v>22</v>
      </c>
      <c r="M23" s="1" t="s">
        <v>63</v>
      </c>
      <c r="N23" s="1" t="s">
        <v>64</v>
      </c>
    </row>
    <row r="24" spans="1:14" x14ac:dyDescent="0.2">
      <c r="A24">
        <v>23</v>
      </c>
      <c r="B24">
        <v>9</v>
      </c>
      <c r="C24">
        <f>1/COUNTIF(B:B,pizza_sales[[#This Row],[order_id]])</f>
        <v>0.1111111111111111</v>
      </c>
      <c r="D24" s="1" t="s">
        <v>65</v>
      </c>
      <c r="E24">
        <v>1</v>
      </c>
      <c r="F24" s="3">
        <v>42005</v>
      </c>
      <c r="G24" s="3" t="str">
        <f>TEXT(pizza_sales[[#This Row],[Order_date]],"dddd")</f>
        <v>Thursday</v>
      </c>
      <c r="H24" s="2">
        <v>0.53612268518518513</v>
      </c>
      <c r="I24">
        <v>12</v>
      </c>
      <c r="J24">
        <v>12</v>
      </c>
      <c r="K24" s="1" t="s">
        <v>41</v>
      </c>
      <c r="L24" s="1" t="s">
        <v>22</v>
      </c>
      <c r="M24" s="1" t="s">
        <v>66</v>
      </c>
      <c r="N24" s="1" t="s">
        <v>67</v>
      </c>
    </row>
    <row r="25" spans="1:14" x14ac:dyDescent="0.2">
      <c r="A25">
        <v>24</v>
      </c>
      <c r="B25">
        <v>10</v>
      </c>
      <c r="C25">
        <f>1/COUNTIF(B:B,pizza_sales[[#This Row],[order_id]])</f>
        <v>0.5</v>
      </c>
      <c r="D25" s="1" t="s">
        <v>68</v>
      </c>
      <c r="E25">
        <v>1</v>
      </c>
      <c r="F25" s="3">
        <v>42005</v>
      </c>
      <c r="G25" s="3" t="str">
        <f>TEXT(pizza_sales[[#This Row],[Order_date]],"dddd")</f>
        <v>Thursday</v>
      </c>
      <c r="H25" s="2">
        <v>0.54184027777777777</v>
      </c>
      <c r="I25">
        <v>20.25</v>
      </c>
      <c r="J25">
        <v>20.25</v>
      </c>
      <c r="K25" s="1" t="s">
        <v>21</v>
      </c>
      <c r="L25" s="1" t="s">
        <v>22</v>
      </c>
      <c r="M25" s="1" t="s">
        <v>30</v>
      </c>
      <c r="N25" s="1" t="s">
        <v>31</v>
      </c>
    </row>
    <row r="26" spans="1:14" x14ac:dyDescent="0.2">
      <c r="A26">
        <v>25</v>
      </c>
      <c r="B26">
        <v>10</v>
      </c>
      <c r="C26">
        <f>1/COUNTIF(B:B,pizza_sales[[#This Row],[order_id]])</f>
        <v>0.5</v>
      </c>
      <c r="D26" s="1" t="s">
        <v>69</v>
      </c>
      <c r="E26">
        <v>1</v>
      </c>
      <c r="F26" s="3">
        <v>42005</v>
      </c>
      <c r="G26" s="3" t="str">
        <f>TEXT(pizza_sales[[#This Row],[Order_date]],"dddd")</f>
        <v>Thursday</v>
      </c>
      <c r="H26" s="2">
        <v>0.54184027777777777</v>
      </c>
      <c r="I26">
        <v>20.75</v>
      </c>
      <c r="J26">
        <v>20.75</v>
      </c>
      <c r="K26" s="1" t="s">
        <v>21</v>
      </c>
      <c r="L26" s="1" t="s">
        <v>33</v>
      </c>
      <c r="M26" s="1" t="s">
        <v>70</v>
      </c>
      <c r="N26" s="1" t="s">
        <v>71</v>
      </c>
    </row>
    <row r="27" spans="1:14" x14ac:dyDescent="0.2">
      <c r="A27">
        <v>26</v>
      </c>
      <c r="B27">
        <v>11</v>
      </c>
      <c r="C27">
        <f>1/COUNTIF(B:B,pizza_sales[[#This Row],[order_id]])</f>
        <v>0.25</v>
      </c>
      <c r="D27" s="1" t="s">
        <v>72</v>
      </c>
      <c r="E27">
        <v>1</v>
      </c>
      <c r="F27" s="3">
        <v>42005</v>
      </c>
      <c r="G27" s="3" t="str">
        <f>TEXT(pizza_sales[[#This Row],[Order_date]],"dddd")</f>
        <v>Thursday</v>
      </c>
      <c r="H27" s="2">
        <v>0.54373842592592592</v>
      </c>
      <c r="I27">
        <v>20.75</v>
      </c>
      <c r="J27">
        <v>20.75</v>
      </c>
      <c r="K27" s="1" t="s">
        <v>21</v>
      </c>
      <c r="L27" s="1" t="s">
        <v>33</v>
      </c>
      <c r="M27" s="1" t="s">
        <v>42</v>
      </c>
      <c r="N27" s="1" t="s">
        <v>43</v>
      </c>
    </row>
    <row r="28" spans="1:14" x14ac:dyDescent="0.2">
      <c r="A28">
        <v>27</v>
      </c>
      <c r="B28">
        <v>11</v>
      </c>
      <c r="C28">
        <f>1/COUNTIF(B:B,pizza_sales[[#This Row],[order_id]])</f>
        <v>0.25</v>
      </c>
      <c r="D28" s="1" t="s">
        <v>73</v>
      </c>
      <c r="E28">
        <v>1</v>
      </c>
      <c r="F28" s="3">
        <v>42005</v>
      </c>
      <c r="G28" s="3" t="str">
        <f>TEXT(pizza_sales[[#This Row],[Order_date]],"dddd")</f>
        <v>Thursday</v>
      </c>
      <c r="H28" s="2">
        <v>0.54373842592592592</v>
      </c>
      <c r="I28">
        <v>20.75</v>
      </c>
      <c r="J28">
        <v>20.75</v>
      </c>
      <c r="K28" s="1" t="s">
        <v>21</v>
      </c>
      <c r="L28" s="1" t="s">
        <v>33</v>
      </c>
      <c r="M28" s="1" t="s">
        <v>74</v>
      </c>
      <c r="N28" s="1" t="s">
        <v>75</v>
      </c>
    </row>
    <row r="29" spans="1:14" x14ac:dyDescent="0.2">
      <c r="A29">
        <v>28</v>
      </c>
      <c r="B29">
        <v>11</v>
      </c>
      <c r="C29">
        <f>1/COUNTIF(B:B,pizza_sales[[#This Row],[order_id]])</f>
        <v>0.25</v>
      </c>
      <c r="D29" s="1" t="s">
        <v>76</v>
      </c>
      <c r="E29">
        <v>1</v>
      </c>
      <c r="F29" s="3">
        <v>42005</v>
      </c>
      <c r="G29" s="3" t="str">
        <f>TEXT(pizza_sales[[#This Row],[Order_date]],"dddd")</f>
        <v>Thursday</v>
      </c>
      <c r="H29" s="2">
        <v>0.54373842592592592</v>
      </c>
      <c r="I29">
        <v>16.75</v>
      </c>
      <c r="J29">
        <v>16.75</v>
      </c>
      <c r="K29" s="1" t="s">
        <v>13</v>
      </c>
      <c r="L29" s="1" t="s">
        <v>33</v>
      </c>
      <c r="M29" s="1" t="s">
        <v>74</v>
      </c>
      <c r="N29" s="1" t="s">
        <v>75</v>
      </c>
    </row>
    <row r="30" spans="1:14" x14ac:dyDescent="0.2">
      <c r="A30">
        <v>29</v>
      </c>
      <c r="B30">
        <v>11</v>
      </c>
      <c r="C30">
        <f>1/COUNTIF(B:B,pizza_sales[[#This Row],[order_id]])</f>
        <v>0.25</v>
      </c>
      <c r="D30" s="1" t="s">
        <v>77</v>
      </c>
      <c r="E30">
        <v>1</v>
      </c>
      <c r="F30" s="3">
        <v>42005</v>
      </c>
      <c r="G30" s="3" t="str">
        <f>TEXT(pizza_sales[[#This Row],[Order_date]],"dddd")</f>
        <v>Thursday</v>
      </c>
      <c r="H30" s="2">
        <v>0.54373842592592592</v>
      </c>
      <c r="I30">
        <v>15.25</v>
      </c>
      <c r="J30">
        <v>15.25</v>
      </c>
      <c r="K30" s="1" t="s">
        <v>21</v>
      </c>
      <c r="L30" s="1" t="s">
        <v>14</v>
      </c>
      <c r="M30" s="1" t="s">
        <v>78</v>
      </c>
      <c r="N30" s="1" t="s">
        <v>79</v>
      </c>
    </row>
    <row r="31" spans="1:14" x14ac:dyDescent="0.2">
      <c r="A31">
        <v>30</v>
      </c>
      <c r="B31">
        <v>12</v>
      </c>
      <c r="C31">
        <f>1/COUNTIF(B:B,pizza_sales[[#This Row],[order_id]])</f>
        <v>0.25</v>
      </c>
      <c r="D31" s="1" t="s">
        <v>73</v>
      </c>
      <c r="E31">
        <v>1</v>
      </c>
      <c r="F31" s="3">
        <v>42005</v>
      </c>
      <c r="G31" s="3" t="str">
        <f>TEXT(pizza_sales[[#This Row],[Order_date]],"dddd")</f>
        <v>Thursday</v>
      </c>
      <c r="H31" s="2">
        <v>0.54491898148148143</v>
      </c>
      <c r="I31">
        <v>20.75</v>
      </c>
      <c r="J31">
        <v>20.75</v>
      </c>
      <c r="K31" s="1" t="s">
        <v>21</v>
      </c>
      <c r="L31" s="1" t="s">
        <v>33</v>
      </c>
      <c r="M31" s="1" t="s">
        <v>74</v>
      </c>
      <c r="N31" s="1" t="s">
        <v>75</v>
      </c>
    </row>
    <row r="32" spans="1:14" x14ac:dyDescent="0.2">
      <c r="A32">
        <v>31</v>
      </c>
      <c r="B32">
        <v>12</v>
      </c>
      <c r="C32">
        <f>1/COUNTIF(B:B,pizza_sales[[#This Row],[order_id]])</f>
        <v>0.25</v>
      </c>
      <c r="D32" s="1" t="s">
        <v>80</v>
      </c>
      <c r="E32">
        <v>1</v>
      </c>
      <c r="F32" s="3">
        <v>42005</v>
      </c>
      <c r="G32" s="3" t="str">
        <f>TEXT(pizza_sales[[#This Row],[Order_date]],"dddd")</f>
        <v>Thursday</v>
      </c>
      <c r="H32" s="2">
        <v>0.54491898148148143</v>
      </c>
      <c r="I32">
        <v>12.75</v>
      </c>
      <c r="J32">
        <v>12.75</v>
      </c>
      <c r="K32" s="1" t="s">
        <v>41</v>
      </c>
      <c r="L32" s="1" t="s">
        <v>33</v>
      </c>
      <c r="M32" s="1" t="s">
        <v>74</v>
      </c>
      <c r="N32" s="1" t="s">
        <v>75</v>
      </c>
    </row>
    <row r="33" spans="1:14" x14ac:dyDescent="0.2">
      <c r="A33">
        <v>32</v>
      </c>
      <c r="B33">
        <v>12</v>
      </c>
      <c r="C33">
        <f>1/COUNTIF(B:B,pizza_sales[[#This Row],[order_id]])</f>
        <v>0.25</v>
      </c>
      <c r="D33" s="1" t="s">
        <v>81</v>
      </c>
      <c r="E33">
        <v>1</v>
      </c>
      <c r="F33" s="3">
        <v>42005</v>
      </c>
      <c r="G33" s="3" t="str">
        <f>TEXT(pizza_sales[[#This Row],[Order_date]],"dddd")</f>
        <v>Thursday</v>
      </c>
      <c r="H33" s="2">
        <v>0.54491898148148143</v>
      </c>
      <c r="I33">
        <v>20.75</v>
      </c>
      <c r="J33">
        <v>20.75</v>
      </c>
      <c r="K33" s="1" t="s">
        <v>21</v>
      </c>
      <c r="L33" s="1" t="s">
        <v>33</v>
      </c>
      <c r="M33" s="1" t="s">
        <v>82</v>
      </c>
      <c r="N33" s="1" t="s">
        <v>83</v>
      </c>
    </row>
    <row r="34" spans="1:14" x14ac:dyDescent="0.2">
      <c r="A34">
        <v>33</v>
      </c>
      <c r="B34">
        <v>12</v>
      </c>
      <c r="C34">
        <f>1/COUNTIF(B:B,pizza_sales[[#This Row],[order_id]])</f>
        <v>0.25</v>
      </c>
      <c r="D34" s="1" t="s">
        <v>36</v>
      </c>
      <c r="E34">
        <v>1</v>
      </c>
      <c r="F34" s="3">
        <v>42005</v>
      </c>
      <c r="G34" s="3" t="str">
        <f>TEXT(pizza_sales[[#This Row],[Order_date]],"dddd")</f>
        <v>Thursday</v>
      </c>
      <c r="H34" s="2">
        <v>0.54491898148148143</v>
      </c>
      <c r="I34">
        <v>16.5</v>
      </c>
      <c r="J34">
        <v>16.5</v>
      </c>
      <c r="K34" s="1" t="s">
        <v>13</v>
      </c>
      <c r="L34" s="1" t="s">
        <v>26</v>
      </c>
      <c r="M34" s="1" t="s">
        <v>27</v>
      </c>
      <c r="N34" s="1" t="s">
        <v>28</v>
      </c>
    </row>
    <row r="35" spans="1:14" x14ac:dyDescent="0.2">
      <c r="A35">
        <v>34</v>
      </c>
      <c r="B35">
        <v>13</v>
      </c>
      <c r="C35">
        <f>1/COUNTIF(B:B,pizza_sales[[#This Row],[order_id]])</f>
        <v>1</v>
      </c>
      <c r="D35" s="1" t="s">
        <v>68</v>
      </c>
      <c r="E35">
        <v>1</v>
      </c>
      <c r="F35" s="3">
        <v>42005</v>
      </c>
      <c r="G35" s="3" t="str">
        <f>TEXT(pizza_sales[[#This Row],[Order_date]],"dddd")</f>
        <v>Thursday</v>
      </c>
      <c r="H35" s="2">
        <v>0.54994212962962963</v>
      </c>
      <c r="I35">
        <v>20.25</v>
      </c>
      <c r="J35">
        <v>20.25</v>
      </c>
      <c r="K35" s="1" t="s">
        <v>21</v>
      </c>
      <c r="L35" s="1" t="s">
        <v>22</v>
      </c>
      <c r="M35" s="1" t="s">
        <v>30</v>
      </c>
      <c r="N35" s="1" t="s">
        <v>31</v>
      </c>
    </row>
    <row r="36" spans="1:14" x14ac:dyDescent="0.2">
      <c r="A36">
        <v>35</v>
      </c>
      <c r="B36">
        <v>14</v>
      </c>
      <c r="C36">
        <f>1/COUNTIF(B:B,pizza_sales[[#This Row],[order_id]])</f>
        <v>1</v>
      </c>
      <c r="D36" s="1" t="s">
        <v>44</v>
      </c>
      <c r="E36">
        <v>1</v>
      </c>
      <c r="F36" s="3">
        <v>42005</v>
      </c>
      <c r="G36" s="3" t="str">
        <f>TEXT(pizza_sales[[#This Row],[Order_date]],"dddd")</f>
        <v>Thursday</v>
      </c>
      <c r="H36" s="2">
        <v>0.55160879629629633</v>
      </c>
      <c r="I36">
        <v>12</v>
      </c>
      <c r="J36">
        <v>12</v>
      </c>
      <c r="K36" s="1" t="s">
        <v>41</v>
      </c>
      <c r="L36" s="1" t="s">
        <v>14</v>
      </c>
      <c r="M36" s="1" t="s">
        <v>45</v>
      </c>
      <c r="N36" s="1" t="s">
        <v>46</v>
      </c>
    </row>
    <row r="37" spans="1:14" x14ac:dyDescent="0.2">
      <c r="A37">
        <v>36</v>
      </c>
      <c r="B37">
        <v>15</v>
      </c>
      <c r="C37">
        <f>1/COUNTIF(B:B,pizza_sales[[#This Row],[order_id]])</f>
        <v>0.25</v>
      </c>
      <c r="D37" s="1" t="s">
        <v>84</v>
      </c>
      <c r="E37">
        <v>1</v>
      </c>
      <c r="F37" s="3">
        <v>42005</v>
      </c>
      <c r="G37" s="3" t="str">
        <f>TEXT(pizza_sales[[#This Row],[Order_date]],"dddd")</f>
        <v>Thursday</v>
      </c>
      <c r="H37" s="2">
        <v>0.56458333333333333</v>
      </c>
      <c r="I37">
        <v>12</v>
      </c>
      <c r="J37">
        <v>12</v>
      </c>
      <c r="K37" s="1" t="s">
        <v>41</v>
      </c>
      <c r="L37" s="1" t="s">
        <v>14</v>
      </c>
      <c r="M37" s="1" t="s">
        <v>85</v>
      </c>
      <c r="N37" s="1" t="s">
        <v>86</v>
      </c>
    </row>
    <row r="38" spans="1:14" x14ac:dyDescent="0.2">
      <c r="A38">
        <v>37</v>
      </c>
      <c r="B38">
        <v>15</v>
      </c>
      <c r="C38">
        <f>1/COUNTIF(B:B,pizza_sales[[#This Row],[order_id]])</f>
        <v>0.25</v>
      </c>
      <c r="D38" s="1" t="s">
        <v>20</v>
      </c>
      <c r="E38">
        <v>1</v>
      </c>
      <c r="F38" s="3">
        <v>42005</v>
      </c>
      <c r="G38" s="3" t="str">
        <f>TEXT(pizza_sales[[#This Row],[Order_date]],"dddd")</f>
        <v>Thursday</v>
      </c>
      <c r="H38" s="2">
        <v>0.56458333333333333</v>
      </c>
      <c r="I38">
        <v>18.5</v>
      </c>
      <c r="J38">
        <v>18.5</v>
      </c>
      <c r="K38" s="1" t="s">
        <v>21</v>
      </c>
      <c r="L38" s="1" t="s">
        <v>22</v>
      </c>
      <c r="M38" s="1" t="s">
        <v>23</v>
      </c>
      <c r="N38" s="1" t="s">
        <v>24</v>
      </c>
    </row>
    <row r="39" spans="1:14" x14ac:dyDescent="0.2">
      <c r="A39">
        <v>38</v>
      </c>
      <c r="B39">
        <v>15</v>
      </c>
      <c r="C39">
        <f>1/COUNTIF(B:B,pizza_sales[[#This Row],[order_id]])</f>
        <v>0.25</v>
      </c>
      <c r="D39" s="1" t="s">
        <v>87</v>
      </c>
      <c r="E39">
        <v>1</v>
      </c>
      <c r="F39" s="3">
        <v>42005</v>
      </c>
      <c r="G39" s="3" t="str">
        <f>TEXT(pizza_sales[[#This Row],[Order_date]],"dddd")</f>
        <v>Thursday</v>
      </c>
      <c r="H39" s="2">
        <v>0.56458333333333333</v>
      </c>
      <c r="I39">
        <v>20.75</v>
      </c>
      <c r="J39">
        <v>20.75</v>
      </c>
      <c r="K39" s="1" t="s">
        <v>21</v>
      </c>
      <c r="L39" s="1" t="s">
        <v>26</v>
      </c>
      <c r="M39" s="1" t="s">
        <v>88</v>
      </c>
      <c r="N39" s="1" t="s">
        <v>89</v>
      </c>
    </row>
    <row r="40" spans="1:14" x14ac:dyDescent="0.2">
      <c r="A40">
        <v>39</v>
      </c>
      <c r="B40">
        <v>15</v>
      </c>
      <c r="C40">
        <f>1/COUNTIF(B:B,pizza_sales[[#This Row],[order_id]])</f>
        <v>0.25</v>
      </c>
      <c r="D40" s="1" t="s">
        <v>44</v>
      </c>
      <c r="E40">
        <v>1</v>
      </c>
      <c r="F40" s="3">
        <v>42005</v>
      </c>
      <c r="G40" s="3" t="str">
        <f>TEXT(pizza_sales[[#This Row],[Order_date]],"dddd")</f>
        <v>Thursday</v>
      </c>
      <c r="H40" s="2">
        <v>0.56458333333333333</v>
      </c>
      <c r="I40">
        <v>12</v>
      </c>
      <c r="J40">
        <v>12</v>
      </c>
      <c r="K40" s="1" t="s">
        <v>41</v>
      </c>
      <c r="L40" s="1" t="s">
        <v>14</v>
      </c>
      <c r="M40" s="1" t="s">
        <v>45</v>
      </c>
      <c r="N40" s="1" t="s">
        <v>46</v>
      </c>
    </row>
    <row r="41" spans="1:14" x14ac:dyDescent="0.2">
      <c r="A41">
        <v>40</v>
      </c>
      <c r="B41">
        <v>16</v>
      </c>
      <c r="C41">
        <f>1/COUNTIF(B:B,pizza_sales[[#This Row],[order_id]])</f>
        <v>0.33333333333333331</v>
      </c>
      <c r="D41" s="1" t="s">
        <v>90</v>
      </c>
      <c r="E41">
        <v>1</v>
      </c>
      <c r="F41" s="3">
        <v>42005</v>
      </c>
      <c r="G41" s="3" t="str">
        <f>TEXT(pizza_sales[[#This Row],[Order_date]],"dddd")</f>
        <v>Thursday</v>
      </c>
      <c r="H41" s="2">
        <v>0.56535879629629626</v>
      </c>
      <c r="I41">
        <v>17.95</v>
      </c>
      <c r="J41">
        <v>17.95</v>
      </c>
      <c r="K41" s="1" t="s">
        <v>21</v>
      </c>
      <c r="L41" s="1" t="s">
        <v>22</v>
      </c>
      <c r="M41" s="1" t="s">
        <v>91</v>
      </c>
      <c r="N41" s="1" t="s">
        <v>92</v>
      </c>
    </row>
    <row r="42" spans="1:14" x14ac:dyDescent="0.2">
      <c r="A42">
        <v>41</v>
      </c>
      <c r="B42">
        <v>16</v>
      </c>
      <c r="C42">
        <f>1/COUNTIF(B:B,pizza_sales[[#This Row],[order_id]])</f>
        <v>0.33333333333333331</v>
      </c>
      <c r="D42" s="1" t="s">
        <v>93</v>
      </c>
      <c r="E42">
        <v>1</v>
      </c>
      <c r="F42" s="3">
        <v>42005</v>
      </c>
      <c r="G42" s="3" t="str">
        <f>TEXT(pizza_sales[[#This Row],[Order_date]],"dddd")</f>
        <v>Thursday</v>
      </c>
      <c r="H42" s="2">
        <v>0.56535879629629626</v>
      </c>
      <c r="I42">
        <v>12</v>
      </c>
      <c r="J42">
        <v>12</v>
      </c>
      <c r="K42" s="1" t="s">
        <v>41</v>
      </c>
      <c r="L42" s="1" t="s">
        <v>14</v>
      </c>
      <c r="M42" s="1" t="s">
        <v>94</v>
      </c>
      <c r="N42" s="1" t="s">
        <v>95</v>
      </c>
    </row>
    <row r="43" spans="1:14" x14ac:dyDescent="0.2">
      <c r="A43">
        <v>42</v>
      </c>
      <c r="B43">
        <v>16</v>
      </c>
      <c r="C43">
        <f>1/COUNTIF(B:B,pizza_sales[[#This Row],[order_id]])</f>
        <v>0.33333333333333331</v>
      </c>
      <c r="D43" s="1" t="s">
        <v>32</v>
      </c>
      <c r="E43">
        <v>1</v>
      </c>
      <c r="F43" s="3">
        <v>42005</v>
      </c>
      <c r="G43" s="3" t="str">
        <f>TEXT(pizza_sales[[#This Row],[Order_date]],"dddd")</f>
        <v>Thursday</v>
      </c>
      <c r="H43" s="2">
        <v>0.56535879629629626</v>
      </c>
      <c r="I43">
        <v>20.75</v>
      </c>
      <c r="J43">
        <v>20.75</v>
      </c>
      <c r="K43" s="1" t="s">
        <v>21</v>
      </c>
      <c r="L43" s="1" t="s">
        <v>33</v>
      </c>
      <c r="M43" s="1" t="s">
        <v>34</v>
      </c>
      <c r="N43" s="1" t="s">
        <v>35</v>
      </c>
    </row>
    <row r="44" spans="1:14" x14ac:dyDescent="0.2">
      <c r="A44">
        <v>43</v>
      </c>
      <c r="B44">
        <v>17</v>
      </c>
      <c r="C44">
        <f>1/COUNTIF(B:B,pizza_sales[[#This Row],[order_id]])</f>
        <v>0.1</v>
      </c>
      <c r="D44" s="1" t="s">
        <v>72</v>
      </c>
      <c r="E44">
        <v>1</v>
      </c>
      <c r="F44" s="3">
        <v>42005</v>
      </c>
      <c r="G44" s="3" t="str">
        <f>TEXT(pizza_sales[[#This Row],[Order_date]],"dddd")</f>
        <v>Thursday</v>
      </c>
      <c r="H44" s="2">
        <v>0.57847222222222228</v>
      </c>
      <c r="I44">
        <v>20.75</v>
      </c>
      <c r="J44">
        <v>20.75</v>
      </c>
      <c r="K44" s="1" t="s">
        <v>21</v>
      </c>
      <c r="L44" s="1" t="s">
        <v>33</v>
      </c>
      <c r="M44" s="1" t="s">
        <v>42</v>
      </c>
      <c r="N44" s="1" t="s">
        <v>43</v>
      </c>
    </row>
    <row r="45" spans="1:14" x14ac:dyDescent="0.2">
      <c r="A45">
        <v>44</v>
      </c>
      <c r="B45">
        <v>17</v>
      </c>
      <c r="C45">
        <f>1/COUNTIF(B:B,pizza_sales[[#This Row],[order_id]])</f>
        <v>0.1</v>
      </c>
      <c r="D45" s="1" t="s">
        <v>96</v>
      </c>
      <c r="E45">
        <v>1</v>
      </c>
      <c r="F45" s="3">
        <v>42005</v>
      </c>
      <c r="G45" s="3" t="str">
        <f>TEXT(pizza_sales[[#This Row],[Order_date]],"dddd")</f>
        <v>Thursday</v>
      </c>
      <c r="H45" s="2">
        <v>0.57847222222222228</v>
      </c>
      <c r="I45">
        <v>16.25</v>
      </c>
      <c r="J45">
        <v>16.25</v>
      </c>
      <c r="K45" s="1" t="s">
        <v>13</v>
      </c>
      <c r="L45" s="1" t="s">
        <v>26</v>
      </c>
      <c r="M45" s="1" t="s">
        <v>97</v>
      </c>
      <c r="N45" s="1" t="s">
        <v>98</v>
      </c>
    </row>
    <row r="46" spans="1:14" x14ac:dyDescent="0.2">
      <c r="A46">
        <v>45</v>
      </c>
      <c r="B46">
        <v>17</v>
      </c>
      <c r="C46">
        <f>1/COUNTIF(B:B,pizza_sales[[#This Row],[order_id]])</f>
        <v>0.1</v>
      </c>
      <c r="D46" s="1" t="s">
        <v>20</v>
      </c>
      <c r="E46">
        <v>1</v>
      </c>
      <c r="F46" s="3">
        <v>42005</v>
      </c>
      <c r="G46" s="3" t="str">
        <f>TEXT(pizza_sales[[#This Row],[Order_date]],"dddd")</f>
        <v>Thursday</v>
      </c>
      <c r="H46" s="2">
        <v>0.57847222222222228</v>
      </c>
      <c r="I46">
        <v>18.5</v>
      </c>
      <c r="J46">
        <v>18.5</v>
      </c>
      <c r="K46" s="1" t="s">
        <v>21</v>
      </c>
      <c r="L46" s="1" t="s">
        <v>22</v>
      </c>
      <c r="M46" s="1" t="s">
        <v>23</v>
      </c>
      <c r="N46" s="1" t="s">
        <v>24</v>
      </c>
    </row>
    <row r="47" spans="1:14" x14ac:dyDescent="0.2">
      <c r="A47">
        <v>46</v>
      </c>
      <c r="B47">
        <v>17</v>
      </c>
      <c r="C47">
        <f>1/COUNTIF(B:B,pizza_sales[[#This Row],[order_id]])</f>
        <v>0.1</v>
      </c>
      <c r="D47" s="1" t="s">
        <v>99</v>
      </c>
      <c r="E47">
        <v>1</v>
      </c>
      <c r="F47" s="3">
        <v>42005</v>
      </c>
      <c r="G47" s="3" t="str">
        <f>TEXT(pizza_sales[[#This Row],[Order_date]],"dddd")</f>
        <v>Thursday</v>
      </c>
      <c r="H47" s="2">
        <v>0.57847222222222228</v>
      </c>
      <c r="I47">
        <v>14.75</v>
      </c>
      <c r="J47">
        <v>14.75</v>
      </c>
      <c r="K47" s="1" t="s">
        <v>13</v>
      </c>
      <c r="L47" s="1" t="s">
        <v>22</v>
      </c>
      <c r="M47" s="1" t="s">
        <v>91</v>
      </c>
      <c r="N47" s="1" t="s">
        <v>92</v>
      </c>
    </row>
    <row r="48" spans="1:14" x14ac:dyDescent="0.2">
      <c r="A48">
        <v>47</v>
      </c>
      <c r="B48">
        <v>17</v>
      </c>
      <c r="C48">
        <f>1/COUNTIF(B:B,pizza_sales[[#This Row],[order_id]])</f>
        <v>0.1</v>
      </c>
      <c r="D48" s="1" t="s">
        <v>36</v>
      </c>
      <c r="E48">
        <v>1</v>
      </c>
      <c r="F48" s="3">
        <v>42005</v>
      </c>
      <c r="G48" s="3" t="str">
        <f>TEXT(pizza_sales[[#This Row],[Order_date]],"dddd")</f>
        <v>Thursday</v>
      </c>
      <c r="H48" s="2">
        <v>0.57847222222222228</v>
      </c>
      <c r="I48">
        <v>16.5</v>
      </c>
      <c r="J48">
        <v>16.5</v>
      </c>
      <c r="K48" s="1" t="s">
        <v>13</v>
      </c>
      <c r="L48" s="1" t="s">
        <v>26</v>
      </c>
      <c r="M48" s="1" t="s">
        <v>27</v>
      </c>
      <c r="N48" s="1" t="s">
        <v>28</v>
      </c>
    </row>
    <row r="49" spans="1:14" x14ac:dyDescent="0.2">
      <c r="A49">
        <v>48</v>
      </c>
      <c r="B49">
        <v>17</v>
      </c>
      <c r="C49">
        <f>1/COUNTIF(B:B,pizza_sales[[#This Row],[order_id]])</f>
        <v>0.1</v>
      </c>
      <c r="D49" s="1" t="s">
        <v>100</v>
      </c>
      <c r="E49">
        <v>1</v>
      </c>
      <c r="F49" s="3">
        <v>42005</v>
      </c>
      <c r="G49" s="3" t="str">
        <f>TEXT(pizza_sales[[#This Row],[Order_date]],"dddd")</f>
        <v>Thursday</v>
      </c>
      <c r="H49" s="2">
        <v>0.57847222222222228</v>
      </c>
      <c r="I49">
        <v>12.75</v>
      </c>
      <c r="J49">
        <v>12.75</v>
      </c>
      <c r="K49" s="1" t="s">
        <v>41</v>
      </c>
      <c r="L49" s="1" t="s">
        <v>22</v>
      </c>
      <c r="M49" s="1" t="s">
        <v>101</v>
      </c>
      <c r="N49" s="1" t="s">
        <v>102</v>
      </c>
    </row>
    <row r="50" spans="1:14" x14ac:dyDescent="0.2">
      <c r="A50">
        <v>49</v>
      </c>
      <c r="B50">
        <v>17</v>
      </c>
      <c r="C50">
        <f>1/COUNTIF(B:B,pizza_sales[[#This Row],[order_id]])</f>
        <v>0.1</v>
      </c>
      <c r="D50" s="1" t="s">
        <v>103</v>
      </c>
      <c r="E50">
        <v>2</v>
      </c>
      <c r="F50" s="3">
        <v>42005</v>
      </c>
      <c r="G50" s="3" t="str">
        <f>TEXT(pizza_sales[[#This Row],[Order_date]],"dddd")</f>
        <v>Thursday</v>
      </c>
      <c r="H50" s="2">
        <v>0.57847222222222228</v>
      </c>
      <c r="I50">
        <v>16</v>
      </c>
      <c r="J50">
        <v>32</v>
      </c>
      <c r="K50" s="1" t="s">
        <v>13</v>
      </c>
      <c r="L50" s="1" t="s">
        <v>22</v>
      </c>
      <c r="M50" s="1" t="s">
        <v>104</v>
      </c>
      <c r="N50" s="1" t="s">
        <v>105</v>
      </c>
    </row>
    <row r="51" spans="1:14" x14ac:dyDescent="0.2">
      <c r="A51">
        <v>50</v>
      </c>
      <c r="B51">
        <v>17</v>
      </c>
      <c r="C51">
        <f>1/COUNTIF(B:B,pizza_sales[[#This Row],[order_id]])</f>
        <v>0.1</v>
      </c>
      <c r="D51" s="1" t="s">
        <v>68</v>
      </c>
      <c r="E51">
        <v>1</v>
      </c>
      <c r="F51" s="3">
        <v>42005</v>
      </c>
      <c r="G51" s="3" t="str">
        <f>TEXT(pizza_sales[[#This Row],[Order_date]],"dddd")</f>
        <v>Thursday</v>
      </c>
      <c r="H51" s="2">
        <v>0.57847222222222228</v>
      </c>
      <c r="I51">
        <v>20.25</v>
      </c>
      <c r="J51">
        <v>20.25</v>
      </c>
      <c r="K51" s="1" t="s">
        <v>21</v>
      </c>
      <c r="L51" s="1" t="s">
        <v>22</v>
      </c>
      <c r="M51" s="1" t="s">
        <v>30</v>
      </c>
      <c r="N51" s="1" t="s">
        <v>31</v>
      </c>
    </row>
    <row r="52" spans="1:14" x14ac:dyDescent="0.2">
      <c r="A52">
        <v>51</v>
      </c>
      <c r="B52">
        <v>17</v>
      </c>
      <c r="C52">
        <f>1/COUNTIF(B:B,pizza_sales[[#This Row],[order_id]])</f>
        <v>0.1</v>
      </c>
      <c r="D52" s="1" t="s">
        <v>106</v>
      </c>
      <c r="E52">
        <v>1</v>
      </c>
      <c r="F52" s="3">
        <v>42005</v>
      </c>
      <c r="G52" s="3" t="str">
        <f>TEXT(pizza_sales[[#This Row],[Order_date]],"dddd")</f>
        <v>Thursday</v>
      </c>
      <c r="H52" s="2">
        <v>0.57847222222222228</v>
      </c>
      <c r="I52">
        <v>12.5</v>
      </c>
      <c r="J52">
        <v>12.5</v>
      </c>
      <c r="K52" s="1" t="s">
        <v>41</v>
      </c>
      <c r="L52" s="1" t="s">
        <v>26</v>
      </c>
      <c r="M52" s="1" t="s">
        <v>107</v>
      </c>
      <c r="N52" s="1" t="s">
        <v>108</v>
      </c>
    </row>
    <row r="53" spans="1:14" x14ac:dyDescent="0.2">
      <c r="A53">
        <v>52</v>
      </c>
      <c r="B53">
        <v>17</v>
      </c>
      <c r="C53">
        <f>1/COUNTIF(B:B,pizza_sales[[#This Row],[order_id]])</f>
        <v>0.1</v>
      </c>
      <c r="D53" s="1" t="s">
        <v>109</v>
      </c>
      <c r="E53">
        <v>1</v>
      </c>
      <c r="F53" s="3">
        <v>42005</v>
      </c>
      <c r="G53" s="3" t="str">
        <f>TEXT(pizza_sales[[#This Row],[Order_date]],"dddd")</f>
        <v>Thursday</v>
      </c>
      <c r="H53" s="2">
        <v>0.57847222222222228</v>
      </c>
      <c r="I53">
        <v>20.25</v>
      </c>
      <c r="J53">
        <v>20.25</v>
      </c>
      <c r="K53" s="1" t="s">
        <v>21</v>
      </c>
      <c r="L53" s="1" t="s">
        <v>22</v>
      </c>
      <c r="M53" s="1" t="s">
        <v>110</v>
      </c>
      <c r="N53" s="1" t="s">
        <v>111</v>
      </c>
    </row>
    <row r="54" spans="1:14" x14ac:dyDescent="0.2">
      <c r="A54">
        <v>53</v>
      </c>
      <c r="B54">
        <v>18</v>
      </c>
      <c r="C54">
        <f>1/COUNTIF(B:B,pizza_sales[[#This Row],[order_id]])</f>
        <v>1</v>
      </c>
      <c r="D54" s="1" t="s">
        <v>112</v>
      </c>
      <c r="E54">
        <v>1</v>
      </c>
      <c r="F54" s="3">
        <v>42005</v>
      </c>
      <c r="G54" s="3" t="str">
        <f>TEXT(pizza_sales[[#This Row],[Order_date]],"dddd")</f>
        <v>Thursday</v>
      </c>
      <c r="H54" s="2">
        <v>0.58134259259259258</v>
      </c>
      <c r="I54">
        <v>20.5</v>
      </c>
      <c r="J54">
        <v>20.5</v>
      </c>
      <c r="K54" s="1" t="s">
        <v>21</v>
      </c>
      <c r="L54" s="1" t="s">
        <v>14</v>
      </c>
      <c r="M54" s="1" t="s">
        <v>94</v>
      </c>
      <c r="N54" s="1" t="s">
        <v>95</v>
      </c>
    </row>
    <row r="55" spans="1:14" x14ac:dyDescent="0.2">
      <c r="A55">
        <v>54</v>
      </c>
      <c r="B55">
        <v>19</v>
      </c>
      <c r="C55">
        <f>1/COUNTIF(B:B,pizza_sales[[#This Row],[order_id]])</f>
        <v>0.5</v>
      </c>
      <c r="D55" s="1" t="s">
        <v>54</v>
      </c>
      <c r="E55">
        <v>1</v>
      </c>
      <c r="F55" s="3">
        <v>42005</v>
      </c>
      <c r="G55" s="3" t="str">
        <f>TEXT(pizza_sales[[#This Row],[Order_date]],"dddd")</f>
        <v>Thursday</v>
      </c>
      <c r="H55" s="2">
        <v>0.5827430555555555</v>
      </c>
      <c r="I55">
        <v>20.5</v>
      </c>
      <c r="J55">
        <v>20.5</v>
      </c>
      <c r="K55" s="1" t="s">
        <v>21</v>
      </c>
      <c r="L55" s="1" t="s">
        <v>14</v>
      </c>
      <c r="M55" s="1" t="s">
        <v>55</v>
      </c>
      <c r="N55" s="1" t="s">
        <v>56</v>
      </c>
    </row>
    <row r="56" spans="1:14" x14ac:dyDescent="0.2">
      <c r="A56">
        <v>55</v>
      </c>
      <c r="B56">
        <v>19</v>
      </c>
      <c r="C56">
        <f>1/COUNTIF(B:B,pizza_sales[[#This Row],[order_id]])</f>
        <v>0.5</v>
      </c>
      <c r="D56" s="1" t="s">
        <v>113</v>
      </c>
      <c r="E56">
        <v>1</v>
      </c>
      <c r="F56" s="3">
        <v>42005</v>
      </c>
      <c r="G56" s="3" t="str">
        <f>TEXT(pizza_sales[[#This Row],[Order_date]],"dddd")</f>
        <v>Thursday</v>
      </c>
      <c r="H56" s="2">
        <v>0.5827430555555555</v>
      </c>
      <c r="I56">
        <v>20.25</v>
      </c>
      <c r="J56">
        <v>20.25</v>
      </c>
      <c r="K56" s="1" t="s">
        <v>21</v>
      </c>
      <c r="L56" s="1" t="s">
        <v>26</v>
      </c>
      <c r="M56" s="1" t="s">
        <v>114</v>
      </c>
      <c r="N56" s="1" t="s">
        <v>115</v>
      </c>
    </row>
    <row r="57" spans="1:14" x14ac:dyDescent="0.2">
      <c r="A57">
        <v>56</v>
      </c>
      <c r="B57">
        <v>20</v>
      </c>
      <c r="C57">
        <f>1/COUNTIF(B:B,pizza_sales[[#This Row],[order_id]])</f>
        <v>0.5</v>
      </c>
      <c r="D57" s="1" t="s">
        <v>84</v>
      </c>
      <c r="E57">
        <v>1</v>
      </c>
      <c r="F57" s="3">
        <v>42005</v>
      </c>
      <c r="G57" s="3" t="str">
        <f>TEXT(pizza_sales[[#This Row],[Order_date]],"dddd")</f>
        <v>Thursday</v>
      </c>
      <c r="H57" s="2">
        <v>0.58550925925925923</v>
      </c>
      <c r="I57">
        <v>12</v>
      </c>
      <c r="J57">
        <v>12</v>
      </c>
      <c r="K57" s="1" t="s">
        <v>41</v>
      </c>
      <c r="L57" s="1" t="s">
        <v>14</v>
      </c>
      <c r="M57" s="1" t="s">
        <v>85</v>
      </c>
      <c r="N57" s="1" t="s">
        <v>86</v>
      </c>
    </row>
    <row r="58" spans="1:14" x14ac:dyDescent="0.2">
      <c r="A58">
        <v>57</v>
      </c>
      <c r="B58">
        <v>20</v>
      </c>
      <c r="C58">
        <f>1/COUNTIF(B:B,pizza_sales[[#This Row],[order_id]])</f>
        <v>0.5</v>
      </c>
      <c r="D58" s="1" t="s">
        <v>20</v>
      </c>
      <c r="E58">
        <v>1</v>
      </c>
      <c r="F58" s="3">
        <v>42005</v>
      </c>
      <c r="G58" s="3" t="str">
        <f>TEXT(pizza_sales[[#This Row],[Order_date]],"dddd")</f>
        <v>Thursday</v>
      </c>
      <c r="H58" s="2">
        <v>0.58550925925925923</v>
      </c>
      <c r="I58">
        <v>18.5</v>
      </c>
      <c r="J58">
        <v>18.5</v>
      </c>
      <c r="K58" s="1" t="s">
        <v>21</v>
      </c>
      <c r="L58" s="1" t="s">
        <v>22</v>
      </c>
      <c r="M58" s="1" t="s">
        <v>23</v>
      </c>
      <c r="N58" s="1" t="s">
        <v>24</v>
      </c>
    </row>
    <row r="59" spans="1:14" x14ac:dyDescent="0.2">
      <c r="A59">
        <v>58</v>
      </c>
      <c r="B59">
        <v>21</v>
      </c>
      <c r="C59">
        <f>1/COUNTIF(B:B,pizza_sales[[#This Row],[order_id]])</f>
        <v>1</v>
      </c>
      <c r="D59" s="1" t="s">
        <v>54</v>
      </c>
      <c r="E59">
        <v>1</v>
      </c>
      <c r="F59" s="3">
        <v>42005</v>
      </c>
      <c r="G59" s="3" t="str">
        <f>TEXT(pizza_sales[[#This Row],[Order_date]],"dddd")</f>
        <v>Thursday</v>
      </c>
      <c r="H59" s="2">
        <v>0.59339120370370368</v>
      </c>
      <c r="I59">
        <v>20.5</v>
      </c>
      <c r="J59">
        <v>20.5</v>
      </c>
      <c r="K59" s="1" t="s">
        <v>21</v>
      </c>
      <c r="L59" s="1" t="s">
        <v>14</v>
      </c>
      <c r="M59" s="1" t="s">
        <v>55</v>
      </c>
      <c r="N59" s="1" t="s">
        <v>56</v>
      </c>
    </row>
    <row r="60" spans="1:14" x14ac:dyDescent="0.2">
      <c r="A60">
        <v>59</v>
      </c>
      <c r="B60">
        <v>22</v>
      </c>
      <c r="C60">
        <f>1/COUNTIF(B:B,pizza_sales[[#This Row],[order_id]])</f>
        <v>0.33333333333333331</v>
      </c>
      <c r="D60" s="1" t="s">
        <v>20</v>
      </c>
      <c r="E60">
        <v>1</v>
      </c>
      <c r="F60" s="3">
        <v>42005</v>
      </c>
      <c r="G60" s="3" t="str">
        <f>TEXT(pizza_sales[[#This Row],[Order_date]],"dddd")</f>
        <v>Thursday</v>
      </c>
      <c r="H60" s="2">
        <v>0.59474537037037034</v>
      </c>
      <c r="I60">
        <v>18.5</v>
      </c>
      <c r="J60">
        <v>18.5</v>
      </c>
      <c r="K60" s="1" t="s">
        <v>21</v>
      </c>
      <c r="L60" s="1" t="s">
        <v>22</v>
      </c>
      <c r="M60" s="1" t="s">
        <v>23</v>
      </c>
      <c r="N60" s="1" t="s">
        <v>24</v>
      </c>
    </row>
    <row r="61" spans="1:14" x14ac:dyDescent="0.2">
      <c r="A61">
        <v>60</v>
      </c>
      <c r="B61">
        <v>22</v>
      </c>
      <c r="C61">
        <f>1/COUNTIF(B:B,pizza_sales[[#This Row],[order_id]])</f>
        <v>0.33333333333333331</v>
      </c>
      <c r="D61" s="1" t="s">
        <v>116</v>
      </c>
      <c r="E61">
        <v>1</v>
      </c>
      <c r="F61" s="3">
        <v>42005</v>
      </c>
      <c r="G61" s="3" t="str">
        <f>TEXT(pizza_sales[[#This Row],[Order_date]],"dddd")</f>
        <v>Thursday</v>
      </c>
      <c r="H61" s="2">
        <v>0.59474537037037034</v>
      </c>
      <c r="I61">
        <v>16</v>
      </c>
      <c r="J61">
        <v>16</v>
      </c>
      <c r="K61" s="1" t="s">
        <v>13</v>
      </c>
      <c r="L61" s="1" t="s">
        <v>14</v>
      </c>
      <c r="M61" s="1" t="s">
        <v>55</v>
      </c>
      <c r="N61" s="1" t="s">
        <v>56</v>
      </c>
    </row>
    <row r="62" spans="1:14" x14ac:dyDescent="0.2">
      <c r="A62">
        <v>61</v>
      </c>
      <c r="B62">
        <v>22</v>
      </c>
      <c r="C62">
        <f>1/COUNTIF(B:B,pizza_sales[[#This Row],[order_id]])</f>
        <v>0.33333333333333331</v>
      </c>
      <c r="D62" s="1" t="s">
        <v>69</v>
      </c>
      <c r="E62">
        <v>1</v>
      </c>
      <c r="F62" s="3">
        <v>42005</v>
      </c>
      <c r="G62" s="3" t="str">
        <f>TEXT(pizza_sales[[#This Row],[Order_date]],"dddd")</f>
        <v>Thursday</v>
      </c>
      <c r="H62" s="2">
        <v>0.59474537037037034</v>
      </c>
      <c r="I62">
        <v>20.75</v>
      </c>
      <c r="J62">
        <v>20.75</v>
      </c>
      <c r="K62" s="1" t="s">
        <v>21</v>
      </c>
      <c r="L62" s="1" t="s">
        <v>33</v>
      </c>
      <c r="M62" s="1" t="s">
        <v>70</v>
      </c>
      <c r="N62" s="1" t="s">
        <v>71</v>
      </c>
    </row>
    <row r="63" spans="1:14" x14ac:dyDescent="0.2">
      <c r="A63">
        <v>62</v>
      </c>
      <c r="B63">
        <v>23</v>
      </c>
      <c r="C63">
        <f>1/COUNTIF(B:B,pizza_sales[[#This Row],[order_id]])</f>
        <v>1</v>
      </c>
      <c r="D63" s="1" t="s">
        <v>117</v>
      </c>
      <c r="E63">
        <v>1</v>
      </c>
      <c r="F63" s="3">
        <v>42005</v>
      </c>
      <c r="G63" s="3" t="str">
        <f>TEXT(pizza_sales[[#This Row],[Order_date]],"dddd")</f>
        <v>Thursday</v>
      </c>
      <c r="H63" s="2">
        <v>0.5965625</v>
      </c>
      <c r="I63">
        <v>12.75</v>
      </c>
      <c r="J63">
        <v>12.75</v>
      </c>
      <c r="K63" s="1" t="s">
        <v>41</v>
      </c>
      <c r="L63" s="1" t="s">
        <v>33</v>
      </c>
      <c r="M63" s="1" t="s">
        <v>70</v>
      </c>
      <c r="N63" s="1" t="s">
        <v>71</v>
      </c>
    </row>
    <row r="64" spans="1:14" x14ac:dyDescent="0.2">
      <c r="A64">
        <v>63</v>
      </c>
      <c r="B64">
        <v>24</v>
      </c>
      <c r="C64">
        <f>1/COUNTIF(B:B,pizza_sales[[#This Row],[order_id]])</f>
        <v>0.25</v>
      </c>
      <c r="D64" s="1" t="s">
        <v>118</v>
      </c>
      <c r="E64">
        <v>1</v>
      </c>
      <c r="F64" s="3">
        <v>42005</v>
      </c>
      <c r="G64" s="3" t="str">
        <f>TEXT(pizza_sales[[#This Row],[Order_date]],"dddd")</f>
        <v>Thursday</v>
      </c>
      <c r="H64" s="2">
        <v>0.59931712962962957</v>
      </c>
      <c r="I64">
        <v>16.75</v>
      </c>
      <c r="J64">
        <v>16.75</v>
      </c>
      <c r="K64" s="1" t="s">
        <v>13</v>
      </c>
      <c r="L64" s="1" t="s">
        <v>33</v>
      </c>
      <c r="M64" s="1" t="s">
        <v>42</v>
      </c>
      <c r="N64" s="1" t="s">
        <v>43</v>
      </c>
    </row>
    <row r="65" spans="1:14" x14ac:dyDescent="0.2">
      <c r="A65">
        <v>64</v>
      </c>
      <c r="B65">
        <v>24</v>
      </c>
      <c r="C65">
        <f>1/COUNTIF(B:B,pizza_sales[[#This Row],[order_id]])</f>
        <v>0.25</v>
      </c>
      <c r="D65" s="1" t="s">
        <v>116</v>
      </c>
      <c r="E65">
        <v>1</v>
      </c>
      <c r="F65" s="3">
        <v>42005</v>
      </c>
      <c r="G65" s="3" t="str">
        <f>TEXT(pizza_sales[[#This Row],[Order_date]],"dddd")</f>
        <v>Thursday</v>
      </c>
      <c r="H65" s="2">
        <v>0.59931712962962957</v>
      </c>
      <c r="I65">
        <v>16</v>
      </c>
      <c r="J65">
        <v>16</v>
      </c>
      <c r="K65" s="1" t="s">
        <v>13</v>
      </c>
      <c r="L65" s="1" t="s">
        <v>14</v>
      </c>
      <c r="M65" s="1" t="s">
        <v>55</v>
      </c>
      <c r="N65" s="1" t="s">
        <v>56</v>
      </c>
    </row>
    <row r="66" spans="1:14" x14ac:dyDescent="0.2">
      <c r="A66">
        <v>65</v>
      </c>
      <c r="B66">
        <v>24</v>
      </c>
      <c r="C66">
        <f>1/COUNTIF(B:B,pizza_sales[[#This Row],[order_id]])</f>
        <v>0.25</v>
      </c>
      <c r="D66" s="1" t="s">
        <v>119</v>
      </c>
      <c r="E66">
        <v>1</v>
      </c>
      <c r="F66" s="3">
        <v>42005</v>
      </c>
      <c r="G66" s="3" t="str">
        <f>TEXT(pizza_sales[[#This Row],[Order_date]],"dddd")</f>
        <v>Thursday</v>
      </c>
      <c r="H66" s="2">
        <v>0.59931712962962957</v>
      </c>
      <c r="I66">
        <v>12.5</v>
      </c>
      <c r="J66">
        <v>12.5</v>
      </c>
      <c r="K66" s="1" t="s">
        <v>13</v>
      </c>
      <c r="L66" s="1" t="s">
        <v>14</v>
      </c>
      <c r="M66" s="1" t="s">
        <v>78</v>
      </c>
      <c r="N66" s="1" t="s">
        <v>79</v>
      </c>
    </row>
    <row r="67" spans="1:14" x14ac:dyDescent="0.2">
      <c r="A67">
        <v>66</v>
      </c>
      <c r="B67">
        <v>24</v>
      </c>
      <c r="C67">
        <f>1/COUNTIF(B:B,pizza_sales[[#This Row],[order_id]])</f>
        <v>0.25</v>
      </c>
      <c r="D67" s="1" t="s">
        <v>120</v>
      </c>
      <c r="E67">
        <v>1</v>
      </c>
      <c r="F67" s="3">
        <v>42005</v>
      </c>
      <c r="G67" s="3" t="str">
        <f>TEXT(pizza_sales[[#This Row],[Order_date]],"dddd")</f>
        <v>Thursday</v>
      </c>
      <c r="H67" s="2">
        <v>0.59931712962962957</v>
      </c>
      <c r="I67">
        <v>12.5</v>
      </c>
      <c r="J67">
        <v>12.5</v>
      </c>
      <c r="K67" s="1" t="s">
        <v>41</v>
      </c>
      <c r="L67" s="1" t="s">
        <v>26</v>
      </c>
      <c r="M67" s="1" t="s">
        <v>38</v>
      </c>
      <c r="N67" s="1" t="s">
        <v>39</v>
      </c>
    </row>
    <row r="68" spans="1:14" x14ac:dyDescent="0.2">
      <c r="A68">
        <v>67</v>
      </c>
      <c r="B68">
        <v>25</v>
      </c>
      <c r="C68">
        <f>1/COUNTIF(B:B,pizza_sales[[#This Row],[order_id]])</f>
        <v>0.5</v>
      </c>
      <c r="D68" s="1" t="s">
        <v>121</v>
      </c>
      <c r="E68">
        <v>1</v>
      </c>
      <c r="F68" s="3">
        <v>42005</v>
      </c>
      <c r="G68" s="3" t="str">
        <f>TEXT(pizza_sales[[#This Row],[Order_date]],"dddd")</f>
        <v>Thursday</v>
      </c>
      <c r="H68" s="2">
        <v>0.61439814814814819</v>
      </c>
      <c r="I68">
        <v>16.25</v>
      </c>
      <c r="J68">
        <v>16.25</v>
      </c>
      <c r="K68" s="1" t="s">
        <v>13</v>
      </c>
      <c r="L68" s="1" t="s">
        <v>26</v>
      </c>
      <c r="M68" s="1" t="s">
        <v>114</v>
      </c>
      <c r="N68" s="1" t="s">
        <v>115</v>
      </c>
    </row>
    <row r="69" spans="1:14" x14ac:dyDescent="0.2">
      <c r="A69">
        <v>68</v>
      </c>
      <c r="B69">
        <v>25</v>
      </c>
      <c r="C69">
        <f>1/COUNTIF(B:B,pizza_sales[[#This Row],[order_id]])</f>
        <v>0.5</v>
      </c>
      <c r="D69" s="1" t="s">
        <v>32</v>
      </c>
      <c r="E69">
        <v>1</v>
      </c>
      <c r="F69" s="3">
        <v>42005</v>
      </c>
      <c r="G69" s="3" t="str">
        <f>TEXT(pizza_sales[[#This Row],[Order_date]],"dddd")</f>
        <v>Thursday</v>
      </c>
      <c r="H69" s="2">
        <v>0.61439814814814819</v>
      </c>
      <c r="I69">
        <v>20.75</v>
      </c>
      <c r="J69">
        <v>20.75</v>
      </c>
      <c r="K69" s="1" t="s">
        <v>21</v>
      </c>
      <c r="L69" s="1" t="s">
        <v>33</v>
      </c>
      <c r="M69" s="1" t="s">
        <v>34</v>
      </c>
      <c r="N69" s="1" t="s">
        <v>35</v>
      </c>
    </row>
    <row r="70" spans="1:14" x14ac:dyDescent="0.2">
      <c r="A70">
        <v>69</v>
      </c>
      <c r="B70">
        <v>26</v>
      </c>
      <c r="C70">
        <f>1/COUNTIF(B:B,pizza_sales[[#This Row],[order_id]])</f>
        <v>0.5</v>
      </c>
      <c r="D70" s="1" t="s">
        <v>50</v>
      </c>
      <c r="E70">
        <v>1</v>
      </c>
      <c r="F70" s="3">
        <v>42005</v>
      </c>
      <c r="G70" s="3" t="str">
        <f>TEXT(pizza_sales[[#This Row],[Order_date]],"dddd")</f>
        <v>Thursday</v>
      </c>
      <c r="H70" s="2">
        <v>0.62113425925925925</v>
      </c>
      <c r="I70">
        <v>12</v>
      </c>
      <c r="J70">
        <v>12</v>
      </c>
      <c r="K70" s="1" t="s">
        <v>41</v>
      </c>
      <c r="L70" s="1" t="s">
        <v>14</v>
      </c>
      <c r="M70" s="1" t="s">
        <v>18</v>
      </c>
      <c r="N70" s="1" t="s">
        <v>19</v>
      </c>
    </row>
    <row r="71" spans="1:14" x14ac:dyDescent="0.2">
      <c r="A71">
        <v>70</v>
      </c>
      <c r="B71">
        <v>26</v>
      </c>
      <c r="C71">
        <f>1/COUNTIF(B:B,pizza_sales[[#This Row],[order_id]])</f>
        <v>0.5</v>
      </c>
      <c r="D71" s="1" t="s">
        <v>122</v>
      </c>
      <c r="E71">
        <v>1</v>
      </c>
      <c r="F71" s="3">
        <v>42005</v>
      </c>
      <c r="G71" s="3" t="str">
        <f>TEXT(pizza_sales[[#This Row],[Order_date]],"dddd")</f>
        <v>Thursday</v>
      </c>
      <c r="H71" s="2">
        <v>0.62113425925925925</v>
      </c>
      <c r="I71">
        <v>20.25</v>
      </c>
      <c r="J71">
        <v>20.25</v>
      </c>
      <c r="K71" s="1" t="s">
        <v>21</v>
      </c>
      <c r="L71" s="1" t="s">
        <v>22</v>
      </c>
      <c r="M71" s="1" t="s">
        <v>66</v>
      </c>
      <c r="N71" s="1" t="s">
        <v>67</v>
      </c>
    </row>
    <row r="72" spans="1:14" x14ac:dyDescent="0.2">
      <c r="A72">
        <v>71</v>
      </c>
      <c r="B72">
        <v>27</v>
      </c>
      <c r="C72">
        <f>1/COUNTIF(B:B,pizza_sales[[#This Row],[order_id]])</f>
        <v>0.33333333333333331</v>
      </c>
      <c r="D72" s="1" t="s">
        <v>72</v>
      </c>
      <c r="E72">
        <v>1</v>
      </c>
      <c r="F72" s="3">
        <v>42005</v>
      </c>
      <c r="G72" s="3" t="str">
        <f>TEXT(pizza_sales[[#This Row],[Order_date]],"dddd")</f>
        <v>Thursday</v>
      </c>
      <c r="H72" s="2">
        <v>0.63283564814814819</v>
      </c>
      <c r="I72">
        <v>20.75</v>
      </c>
      <c r="J72">
        <v>20.75</v>
      </c>
      <c r="K72" s="1" t="s">
        <v>21</v>
      </c>
      <c r="L72" s="1" t="s">
        <v>33</v>
      </c>
      <c r="M72" s="1" t="s">
        <v>42</v>
      </c>
      <c r="N72" s="1" t="s">
        <v>43</v>
      </c>
    </row>
    <row r="73" spans="1:14" x14ac:dyDescent="0.2">
      <c r="A73">
        <v>72</v>
      </c>
      <c r="B73">
        <v>27</v>
      </c>
      <c r="C73">
        <f>1/COUNTIF(B:B,pizza_sales[[#This Row],[order_id]])</f>
        <v>0.33333333333333331</v>
      </c>
      <c r="D73" s="1" t="s">
        <v>17</v>
      </c>
      <c r="E73">
        <v>1</v>
      </c>
      <c r="F73" s="3">
        <v>42005</v>
      </c>
      <c r="G73" s="3" t="str">
        <f>TEXT(pizza_sales[[#This Row],[Order_date]],"dddd")</f>
        <v>Thursday</v>
      </c>
      <c r="H73" s="2">
        <v>0.63283564814814819</v>
      </c>
      <c r="I73">
        <v>16</v>
      </c>
      <c r="J73">
        <v>16</v>
      </c>
      <c r="K73" s="1" t="s">
        <v>13</v>
      </c>
      <c r="L73" s="1" t="s">
        <v>14</v>
      </c>
      <c r="M73" s="1" t="s">
        <v>18</v>
      </c>
      <c r="N73" s="1" t="s">
        <v>19</v>
      </c>
    </row>
    <row r="74" spans="1:14" x14ac:dyDescent="0.2">
      <c r="A74">
        <v>73</v>
      </c>
      <c r="B74">
        <v>27</v>
      </c>
      <c r="C74">
        <f>1/COUNTIF(B:B,pizza_sales[[#This Row],[order_id]])</f>
        <v>0.33333333333333331</v>
      </c>
      <c r="D74" s="1" t="s">
        <v>109</v>
      </c>
      <c r="E74">
        <v>1</v>
      </c>
      <c r="F74" s="3">
        <v>42005</v>
      </c>
      <c r="G74" s="3" t="str">
        <f>TEXT(pizza_sales[[#This Row],[Order_date]],"dddd")</f>
        <v>Thursday</v>
      </c>
      <c r="H74" s="2">
        <v>0.63283564814814819</v>
      </c>
      <c r="I74">
        <v>20.25</v>
      </c>
      <c r="J74">
        <v>20.25</v>
      </c>
      <c r="K74" s="1" t="s">
        <v>21</v>
      </c>
      <c r="L74" s="1" t="s">
        <v>22</v>
      </c>
      <c r="M74" s="1" t="s">
        <v>110</v>
      </c>
      <c r="N74" s="1" t="s">
        <v>111</v>
      </c>
    </row>
    <row r="75" spans="1:14" x14ac:dyDescent="0.2">
      <c r="A75">
        <v>74</v>
      </c>
      <c r="B75">
        <v>28</v>
      </c>
      <c r="C75">
        <f>1/COUNTIF(B:B,pizza_sales[[#This Row],[order_id]])</f>
        <v>1</v>
      </c>
      <c r="D75" s="1" t="s">
        <v>123</v>
      </c>
      <c r="E75">
        <v>1</v>
      </c>
      <c r="F75" s="3">
        <v>42005</v>
      </c>
      <c r="G75" s="3" t="str">
        <f>TEXT(pizza_sales[[#This Row],[Order_date]],"dddd")</f>
        <v>Thursday</v>
      </c>
      <c r="H75" s="2">
        <v>0.64983796296296292</v>
      </c>
      <c r="I75">
        <v>12.75</v>
      </c>
      <c r="J75">
        <v>12.75</v>
      </c>
      <c r="K75" s="1" t="s">
        <v>41</v>
      </c>
      <c r="L75" s="1" t="s">
        <v>33</v>
      </c>
      <c r="M75" s="1" t="s">
        <v>124</v>
      </c>
      <c r="N75" s="1" t="s">
        <v>125</v>
      </c>
    </row>
    <row r="76" spans="1:14" x14ac:dyDescent="0.2">
      <c r="A76">
        <v>75</v>
      </c>
      <c r="B76">
        <v>29</v>
      </c>
      <c r="C76">
        <f>1/COUNTIF(B:B,pizza_sales[[#This Row],[order_id]])</f>
        <v>1</v>
      </c>
      <c r="D76" s="1" t="s">
        <v>51</v>
      </c>
      <c r="E76">
        <v>1</v>
      </c>
      <c r="F76" s="3">
        <v>42005</v>
      </c>
      <c r="G76" s="3" t="str">
        <f>TEXT(pizza_sales[[#This Row],[Order_date]],"dddd")</f>
        <v>Thursday</v>
      </c>
      <c r="H76" s="2">
        <v>0.65348379629629627</v>
      </c>
      <c r="I76">
        <v>12</v>
      </c>
      <c r="J76">
        <v>12</v>
      </c>
      <c r="K76" s="1" t="s">
        <v>41</v>
      </c>
      <c r="L76" s="1" t="s">
        <v>22</v>
      </c>
      <c r="M76" s="1" t="s">
        <v>52</v>
      </c>
      <c r="N76" s="1" t="s">
        <v>53</v>
      </c>
    </row>
    <row r="77" spans="1:14" x14ac:dyDescent="0.2">
      <c r="A77">
        <v>76</v>
      </c>
      <c r="B77">
        <v>30</v>
      </c>
      <c r="C77">
        <f>1/COUNTIF(B:B,pizza_sales[[#This Row],[order_id]])</f>
        <v>1</v>
      </c>
      <c r="D77" s="1" t="s">
        <v>32</v>
      </c>
      <c r="E77">
        <v>1</v>
      </c>
      <c r="F77" s="3">
        <v>42005</v>
      </c>
      <c r="G77" s="3" t="str">
        <f>TEXT(pizza_sales[[#This Row],[Order_date]],"dddd")</f>
        <v>Thursday</v>
      </c>
      <c r="H77" s="2">
        <v>0.65376157407407409</v>
      </c>
      <c r="I77">
        <v>20.75</v>
      </c>
      <c r="J77">
        <v>20.75</v>
      </c>
      <c r="K77" s="1" t="s">
        <v>21</v>
      </c>
      <c r="L77" s="1" t="s">
        <v>33</v>
      </c>
      <c r="M77" s="1" t="s">
        <v>34</v>
      </c>
      <c r="N77" s="1" t="s">
        <v>35</v>
      </c>
    </row>
    <row r="78" spans="1:14" x14ac:dyDescent="0.2">
      <c r="A78">
        <v>77</v>
      </c>
      <c r="B78">
        <v>31</v>
      </c>
      <c r="C78">
        <f>1/COUNTIF(B:B,pizza_sales[[#This Row],[order_id]])</f>
        <v>0.5</v>
      </c>
      <c r="D78" s="1" t="s">
        <v>29</v>
      </c>
      <c r="E78">
        <v>1</v>
      </c>
      <c r="F78" s="3">
        <v>42005</v>
      </c>
      <c r="G78" s="3" t="str">
        <f>TEXT(pizza_sales[[#This Row],[Order_date]],"dddd")</f>
        <v>Thursday</v>
      </c>
      <c r="H78" s="2">
        <v>0.65993055555555558</v>
      </c>
      <c r="I78">
        <v>16</v>
      </c>
      <c r="J78">
        <v>16</v>
      </c>
      <c r="K78" s="1" t="s">
        <v>13</v>
      </c>
      <c r="L78" s="1" t="s">
        <v>22</v>
      </c>
      <c r="M78" s="1" t="s">
        <v>30</v>
      </c>
      <c r="N78" s="1" t="s">
        <v>31</v>
      </c>
    </row>
    <row r="79" spans="1:14" x14ac:dyDescent="0.2">
      <c r="A79">
        <v>78</v>
      </c>
      <c r="B79">
        <v>31</v>
      </c>
      <c r="C79">
        <f>1/COUNTIF(B:B,pizza_sales[[#This Row],[order_id]])</f>
        <v>0.5</v>
      </c>
      <c r="D79" s="1" t="s">
        <v>126</v>
      </c>
      <c r="E79">
        <v>1</v>
      </c>
      <c r="F79" s="3">
        <v>42005</v>
      </c>
      <c r="G79" s="3" t="str">
        <f>TEXT(pizza_sales[[#This Row],[Order_date]],"dddd")</f>
        <v>Thursday</v>
      </c>
      <c r="H79" s="2">
        <v>0.65993055555555558</v>
      </c>
      <c r="I79">
        <v>9.75</v>
      </c>
      <c r="J79">
        <v>9.75</v>
      </c>
      <c r="K79" s="1" t="s">
        <v>41</v>
      </c>
      <c r="L79" s="1" t="s">
        <v>14</v>
      </c>
      <c r="M79" s="1" t="s">
        <v>78</v>
      </c>
      <c r="N79" s="1" t="s">
        <v>79</v>
      </c>
    </row>
    <row r="80" spans="1:14" x14ac:dyDescent="0.2">
      <c r="A80">
        <v>79</v>
      </c>
      <c r="B80">
        <v>32</v>
      </c>
      <c r="C80">
        <f>1/COUNTIF(B:B,pizza_sales[[#This Row],[order_id]])</f>
        <v>0.25</v>
      </c>
      <c r="D80" s="1" t="s">
        <v>84</v>
      </c>
      <c r="E80">
        <v>1</v>
      </c>
      <c r="F80" s="3">
        <v>42005</v>
      </c>
      <c r="G80" s="3" t="str">
        <f>TEXT(pizza_sales[[#This Row],[Order_date]],"dddd")</f>
        <v>Thursday</v>
      </c>
      <c r="H80" s="2">
        <v>0.6620138888888889</v>
      </c>
      <c r="I80">
        <v>12</v>
      </c>
      <c r="J80">
        <v>12</v>
      </c>
      <c r="K80" s="1" t="s">
        <v>41</v>
      </c>
      <c r="L80" s="1" t="s">
        <v>14</v>
      </c>
      <c r="M80" s="1" t="s">
        <v>85</v>
      </c>
      <c r="N80" s="1" t="s">
        <v>86</v>
      </c>
    </row>
    <row r="81" spans="1:14" x14ac:dyDescent="0.2">
      <c r="A81">
        <v>80</v>
      </c>
      <c r="B81">
        <v>32</v>
      </c>
      <c r="C81">
        <f>1/COUNTIF(B:B,pizza_sales[[#This Row],[order_id]])</f>
        <v>0.25</v>
      </c>
      <c r="D81" s="1" t="s">
        <v>127</v>
      </c>
      <c r="E81">
        <v>1</v>
      </c>
      <c r="F81" s="3">
        <v>42005</v>
      </c>
      <c r="G81" s="3" t="str">
        <f>TEXT(pizza_sales[[#This Row],[Order_date]],"dddd")</f>
        <v>Thursday</v>
      </c>
      <c r="H81" s="2">
        <v>0.6620138888888889</v>
      </c>
      <c r="I81">
        <v>20.25</v>
      </c>
      <c r="J81">
        <v>20.25</v>
      </c>
      <c r="K81" s="1" t="s">
        <v>21</v>
      </c>
      <c r="L81" s="1" t="s">
        <v>22</v>
      </c>
      <c r="M81" s="1" t="s">
        <v>52</v>
      </c>
      <c r="N81" s="1" t="s">
        <v>53</v>
      </c>
    </row>
    <row r="82" spans="1:14" x14ac:dyDescent="0.2">
      <c r="A82">
        <v>81</v>
      </c>
      <c r="B82">
        <v>32</v>
      </c>
      <c r="C82">
        <f>1/COUNTIF(B:B,pizza_sales[[#This Row],[order_id]])</f>
        <v>0.25</v>
      </c>
      <c r="D82" s="1" t="s">
        <v>54</v>
      </c>
      <c r="E82">
        <v>1</v>
      </c>
      <c r="F82" s="3">
        <v>42005</v>
      </c>
      <c r="G82" s="3" t="str">
        <f>TEXT(pizza_sales[[#This Row],[Order_date]],"dddd")</f>
        <v>Thursday</v>
      </c>
      <c r="H82" s="2">
        <v>0.6620138888888889</v>
      </c>
      <c r="I82">
        <v>20.5</v>
      </c>
      <c r="J82">
        <v>20.5</v>
      </c>
      <c r="K82" s="1" t="s">
        <v>21</v>
      </c>
      <c r="L82" s="1" t="s">
        <v>14</v>
      </c>
      <c r="M82" s="1" t="s">
        <v>55</v>
      </c>
      <c r="N82" s="1" t="s">
        <v>56</v>
      </c>
    </row>
    <row r="83" spans="1:14" x14ac:dyDescent="0.2">
      <c r="A83">
        <v>82</v>
      </c>
      <c r="B83">
        <v>32</v>
      </c>
      <c r="C83">
        <f>1/COUNTIF(B:B,pizza_sales[[#This Row],[order_id]])</f>
        <v>0.25</v>
      </c>
      <c r="D83" s="1" t="s">
        <v>36</v>
      </c>
      <c r="E83">
        <v>1</v>
      </c>
      <c r="F83" s="3">
        <v>42005</v>
      </c>
      <c r="G83" s="3" t="str">
        <f>TEXT(pizza_sales[[#This Row],[Order_date]],"dddd")</f>
        <v>Thursday</v>
      </c>
      <c r="H83" s="2">
        <v>0.6620138888888889</v>
      </c>
      <c r="I83">
        <v>16.5</v>
      </c>
      <c r="J83">
        <v>16.5</v>
      </c>
      <c r="K83" s="1" t="s">
        <v>13</v>
      </c>
      <c r="L83" s="1" t="s">
        <v>26</v>
      </c>
      <c r="M83" s="1" t="s">
        <v>27</v>
      </c>
      <c r="N83" s="1" t="s">
        <v>28</v>
      </c>
    </row>
    <row r="84" spans="1:14" x14ac:dyDescent="0.2">
      <c r="A84">
        <v>83</v>
      </c>
      <c r="B84">
        <v>33</v>
      </c>
      <c r="C84">
        <f>1/COUNTIF(B:B,pizza_sales[[#This Row],[order_id]])</f>
        <v>0.5</v>
      </c>
      <c r="D84" s="1" t="s">
        <v>72</v>
      </c>
      <c r="E84">
        <v>1</v>
      </c>
      <c r="F84" s="3">
        <v>42005</v>
      </c>
      <c r="G84" s="3" t="str">
        <f>TEXT(pizza_sales[[#This Row],[Order_date]],"dddd")</f>
        <v>Thursday</v>
      </c>
      <c r="H84" s="2">
        <v>0.66259259259259262</v>
      </c>
      <c r="I84">
        <v>20.75</v>
      </c>
      <c r="J84">
        <v>20.75</v>
      </c>
      <c r="K84" s="1" t="s">
        <v>21</v>
      </c>
      <c r="L84" s="1" t="s">
        <v>33</v>
      </c>
      <c r="M84" s="1" t="s">
        <v>42</v>
      </c>
      <c r="N84" s="1" t="s">
        <v>43</v>
      </c>
    </row>
    <row r="85" spans="1:14" x14ac:dyDescent="0.2">
      <c r="A85">
        <v>84</v>
      </c>
      <c r="B85">
        <v>33</v>
      </c>
      <c r="C85">
        <f>1/COUNTIF(B:B,pizza_sales[[#This Row],[order_id]])</f>
        <v>0.5</v>
      </c>
      <c r="D85" s="1" t="s">
        <v>51</v>
      </c>
      <c r="E85">
        <v>1</v>
      </c>
      <c r="F85" s="3">
        <v>42005</v>
      </c>
      <c r="G85" s="3" t="str">
        <f>TEXT(pizza_sales[[#This Row],[Order_date]],"dddd")</f>
        <v>Thursday</v>
      </c>
      <c r="H85" s="2">
        <v>0.66259259259259262</v>
      </c>
      <c r="I85">
        <v>12</v>
      </c>
      <c r="J85">
        <v>12</v>
      </c>
      <c r="K85" s="1" t="s">
        <v>41</v>
      </c>
      <c r="L85" s="1" t="s">
        <v>22</v>
      </c>
      <c r="M85" s="1" t="s">
        <v>52</v>
      </c>
      <c r="N85" s="1" t="s">
        <v>53</v>
      </c>
    </row>
    <row r="86" spans="1:14" x14ac:dyDescent="0.2">
      <c r="A86">
        <v>85</v>
      </c>
      <c r="B86">
        <v>34</v>
      </c>
      <c r="C86">
        <f>1/COUNTIF(B:B,pizza_sales[[#This Row],[order_id]])</f>
        <v>1</v>
      </c>
      <c r="D86" s="1" t="s">
        <v>44</v>
      </c>
      <c r="E86">
        <v>1</v>
      </c>
      <c r="F86" s="3">
        <v>42005</v>
      </c>
      <c r="G86" s="3" t="str">
        <f>TEXT(pizza_sales[[#This Row],[Order_date]],"dddd")</f>
        <v>Thursday</v>
      </c>
      <c r="H86" s="2">
        <v>0.6814930555555555</v>
      </c>
      <c r="I86">
        <v>12</v>
      </c>
      <c r="J86">
        <v>12</v>
      </c>
      <c r="K86" s="1" t="s">
        <v>41</v>
      </c>
      <c r="L86" s="1" t="s">
        <v>14</v>
      </c>
      <c r="M86" s="1" t="s">
        <v>45</v>
      </c>
      <c r="N86" s="1" t="s">
        <v>46</v>
      </c>
    </row>
    <row r="87" spans="1:14" x14ac:dyDescent="0.2">
      <c r="A87">
        <v>86</v>
      </c>
      <c r="B87">
        <v>35</v>
      </c>
      <c r="C87">
        <f>1/COUNTIF(B:B,pizza_sales[[#This Row],[order_id]])</f>
        <v>0.25</v>
      </c>
      <c r="D87" s="1" t="s">
        <v>128</v>
      </c>
      <c r="E87">
        <v>1</v>
      </c>
      <c r="F87" s="3">
        <v>42005</v>
      </c>
      <c r="G87" s="3" t="str">
        <f>TEXT(pizza_sales[[#This Row],[Order_date]],"dddd")</f>
        <v>Thursday</v>
      </c>
      <c r="H87" s="2">
        <v>0.68893518518518515</v>
      </c>
      <c r="I87">
        <v>16</v>
      </c>
      <c r="J87">
        <v>16</v>
      </c>
      <c r="K87" s="1" t="s">
        <v>13</v>
      </c>
      <c r="L87" s="1" t="s">
        <v>22</v>
      </c>
      <c r="M87" s="1" t="s">
        <v>52</v>
      </c>
      <c r="N87" s="1" t="s">
        <v>53</v>
      </c>
    </row>
    <row r="88" spans="1:14" x14ac:dyDescent="0.2">
      <c r="A88">
        <v>87</v>
      </c>
      <c r="B88">
        <v>35</v>
      </c>
      <c r="C88">
        <f>1/COUNTIF(B:B,pizza_sales[[#This Row],[order_id]])</f>
        <v>0.25</v>
      </c>
      <c r="D88" s="1" t="s">
        <v>129</v>
      </c>
      <c r="E88">
        <v>1</v>
      </c>
      <c r="F88" s="3">
        <v>42005</v>
      </c>
      <c r="G88" s="3" t="str">
        <f>TEXT(pizza_sales[[#This Row],[Order_date]],"dddd")</f>
        <v>Thursday</v>
      </c>
      <c r="H88" s="2">
        <v>0.68893518518518515</v>
      </c>
      <c r="I88">
        <v>17.5</v>
      </c>
      <c r="J88">
        <v>17.5</v>
      </c>
      <c r="K88" s="1" t="s">
        <v>21</v>
      </c>
      <c r="L88" s="1" t="s">
        <v>14</v>
      </c>
      <c r="M88" s="1" t="s">
        <v>130</v>
      </c>
      <c r="N88" s="1" t="s">
        <v>131</v>
      </c>
    </row>
    <row r="89" spans="1:14" x14ac:dyDescent="0.2">
      <c r="A89">
        <v>88</v>
      </c>
      <c r="B89">
        <v>35</v>
      </c>
      <c r="C89">
        <f>1/COUNTIF(B:B,pizza_sales[[#This Row],[order_id]])</f>
        <v>0.25</v>
      </c>
      <c r="D89" s="1" t="s">
        <v>119</v>
      </c>
      <c r="E89">
        <v>1</v>
      </c>
      <c r="F89" s="3">
        <v>42005</v>
      </c>
      <c r="G89" s="3" t="str">
        <f>TEXT(pizza_sales[[#This Row],[Order_date]],"dddd")</f>
        <v>Thursday</v>
      </c>
      <c r="H89" s="2">
        <v>0.68893518518518515</v>
      </c>
      <c r="I89">
        <v>12.5</v>
      </c>
      <c r="J89">
        <v>12.5</v>
      </c>
      <c r="K89" s="1" t="s">
        <v>13</v>
      </c>
      <c r="L89" s="1" t="s">
        <v>14</v>
      </c>
      <c r="M89" s="1" t="s">
        <v>78</v>
      </c>
      <c r="N89" s="1" t="s">
        <v>79</v>
      </c>
    </row>
    <row r="90" spans="1:14" x14ac:dyDescent="0.2">
      <c r="A90">
        <v>89</v>
      </c>
      <c r="B90">
        <v>35</v>
      </c>
      <c r="C90">
        <f>1/COUNTIF(B:B,pizza_sales[[#This Row],[order_id]])</f>
        <v>0.25</v>
      </c>
      <c r="D90" s="1" t="s">
        <v>32</v>
      </c>
      <c r="E90">
        <v>1</v>
      </c>
      <c r="F90" s="3">
        <v>42005</v>
      </c>
      <c r="G90" s="3" t="str">
        <f>TEXT(pizza_sales[[#This Row],[Order_date]],"dddd")</f>
        <v>Thursday</v>
      </c>
      <c r="H90" s="2">
        <v>0.68893518518518515</v>
      </c>
      <c r="I90">
        <v>20.75</v>
      </c>
      <c r="J90">
        <v>20.75</v>
      </c>
      <c r="K90" s="1" t="s">
        <v>21</v>
      </c>
      <c r="L90" s="1" t="s">
        <v>33</v>
      </c>
      <c r="M90" s="1" t="s">
        <v>34</v>
      </c>
      <c r="N90" s="1" t="s">
        <v>35</v>
      </c>
    </row>
    <row r="91" spans="1:14" x14ac:dyDescent="0.2">
      <c r="A91">
        <v>90</v>
      </c>
      <c r="B91">
        <v>36</v>
      </c>
      <c r="C91">
        <f>1/COUNTIF(B:B,pizza_sales[[#This Row],[order_id]])</f>
        <v>0.5</v>
      </c>
      <c r="D91" s="1" t="s">
        <v>118</v>
      </c>
      <c r="E91">
        <v>1</v>
      </c>
      <c r="F91" s="3">
        <v>42005</v>
      </c>
      <c r="G91" s="3" t="str">
        <f>TEXT(pizza_sales[[#This Row],[Order_date]],"dddd")</f>
        <v>Thursday</v>
      </c>
      <c r="H91" s="2">
        <v>0.70427083333333329</v>
      </c>
      <c r="I91">
        <v>16.75</v>
      </c>
      <c r="J91">
        <v>16.75</v>
      </c>
      <c r="K91" s="1" t="s">
        <v>13</v>
      </c>
      <c r="L91" s="1" t="s">
        <v>33</v>
      </c>
      <c r="M91" s="1" t="s">
        <v>42</v>
      </c>
      <c r="N91" s="1" t="s">
        <v>43</v>
      </c>
    </row>
    <row r="92" spans="1:14" x14ac:dyDescent="0.2">
      <c r="A92">
        <v>91</v>
      </c>
      <c r="B92">
        <v>36</v>
      </c>
      <c r="C92">
        <f>1/COUNTIF(B:B,pizza_sales[[#This Row],[order_id]])</f>
        <v>0.5</v>
      </c>
      <c r="D92" s="1" t="s">
        <v>17</v>
      </c>
      <c r="E92">
        <v>1</v>
      </c>
      <c r="F92" s="3">
        <v>42005</v>
      </c>
      <c r="G92" s="3" t="str">
        <f>TEXT(pizza_sales[[#This Row],[Order_date]],"dddd")</f>
        <v>Thursday</v>
      </c>
      <c r="H92" s="2">
        <v>0.70427083333333329</v>
      </c>
      <c r="I92">
        <v>16</v>
      </c>
      <c r="J92">
        <v>16</v>
      </c>
      <c r="K92" s="1" t="s">
        <v>13</v>
      </c>
      <c r="L92" s="1" t="s">
        <v>14</v>
      </c>
      <c r="M92" s="1" t="s">
        <v>18</v>
      </c>
      <c r="N92" s="1" t="s">
        <v>19</v>
      </c>
    </row>
    <row r="93" spans="1:14" x14ac:dyDescent="0.2">
      <c r="A93">
        <v>92</v>
      </c>
      <c r="B93">
        <v>37</v>
      </c>
      <c r="C93">
        <f>1/COUNTIF(B:B,pizza_sales[[#This Row],[order_id]])</f>
        <v>0.5</v>
      </c>
      <c r="D93" s="1" t="s">
        <v>25</v>
      </c>
      <c r="E93">
        <v>1</v>
      </c>
      <c r="F93" s="3">
        <v>42005</v>
      </c>
      <c r="G93" s="3" t="str">
        <f>TEXT(pizza_sales[[#This Row],[Order_date]],"dddd")</f>
        <v>Thursday</v>
      </c>
      <c r="H93" s="2">
        <v>0.70565972222222217</v>
      </c>
      <c r="I93">
        <v>20.75</v>
      </c>
      <c r="J93">
        <v>20.75</v>
      </c>
      <c r="K93" s="1" t="s">
        <v>21</v>
      </c>
      <c r="L93" s="1" t="s">
        <v>26</v>
      </c>
      <c r="M93" s="1" t="s">
        <v>27</v>
      </c>
      <c r="N93" s="1" t="s">
        <v>28</v>
      </c>
    </row>
    <row r="94" spans="1:14" x14ac:dyDescent="0.2">
      <c r="A94">
        <v>93</v>
      </c>
      <c r="B94">
        <v>37</v>
      </c>
      <c r="C94">
        <f>1/COUNTIF(B:B,pizza_sales[[#This Row],[order_id]])</f>
        <v>0.5</v>
      </c>
      <c r="D94" s="1" t="s">
        <v>68</v>
      </c>
      <c r="E94">
        <v>1</v>
      </c>
      <c r="F94" s="3">
        <v>42005</v>
      </c>
      <c r="G94" s="3" t="str">
        <f>TEXT(pizza_sales[[#This Row],[Order_date]],"dddd")</f>
        <v>Thursday</v>
      </c>
      <c r="H94" s="2">
        <v>0.70565972222222217</v>
      </c>
      <c r="I94">
        <v>20.25</v>
      </c>
      <c r="J94">
        <v>20.25</v>
      </c>
      <c r="K94" s="1" t="s">
        <v>21</v>
      </c>
      <c r="L94" s="1" t="s">
        <v>22</v>
      </c>
      <c r="M94" s="1" t="s">
        <v>30</v>
      </c>
      <c r="N94" s="1" t="s">
        <v>31</v>
      </c>
    </row>
    <row r="95" spans="1:14" x14ac:dyDescent="0.2">
      <c r="A95">
        <v>94</v>
      </c>
      <c r="B95">
        <v>38</v>
      </c>
      <c r="C95">
        <f>1/COUNTIF(B:B,pizza_sales[[#This Row],[order_id]])</f>
        <v>0.5</v>
      </c>
      <c r="D95" s="1" t="s">
        <v>132</v>
      </c>
      <c r="E95">
        <v>1</v>
      </c>
      <c r="F95" s="3">
        <v>42005</v>
      </c>
      <c r="G95" s="3" t="str">
        <f>TEXT(pizza_sales[[#This Row],[Order_date]],"dddd")</f>
        <v>Thursday</v>
      </c>
      <c r="H95" s="2">
        <v>0.7104166666666667</v>
      </c>
      <c r="I95">
        <v>10.5</v>
      </c>
      <c r="J95">
        <v>10.5</v>
      </c>
      <c r="K95" s="1" t="s">
        <v>41</v>
      </c>
      <c r="L95" s="1" t="s">
        <v>14</v>
      </c>
      <c r="M95" s="1" t="s">
        <v>15</v>
      </c>
      <c r="N95" s="1" t="s">
        <v>16</v>
      </c>
    </row>
    <row r="96" spans="1:14" x14ac:dyDescent="0.2">
      <c r="A96">
        <v>95</v>
      </c>
      <c r="B96">
        <v>38</v>
      </c>
      <c r="C96">
        <f>1/COUNTIF(B:B,pizza_sales[[#This Row],[order_id]])</f>
        <v>0.5</v>
      </c>
      <c r="D96" s="1" t="s">
        <v>54</v>
      </c>
      <c r="E96">
        <v>1</v>
      </c>
      <c r="F96" s="3">
        <v>42005</v>
      </c>
      <c r="G96" s="3" t="str">
        <f>TEXT(pizza_sales[[#This Row],[Order_date]],"dddd")</f>
        <v>Thursday</v>
      </c>
      <c r="H96" s="2">
        <v>0.7104166666666667</v>
      </c>
      <c r="I96">
        <v>20.5</v>
      </c>
      <c r="J96">
        <v>20.5</v>
      </c>
      <c r="K96" s="1" t="s">
        <v>21</v>
      </c>
      <c r="L96" s="1" t="s">
        <v>14</v>
      </c>
      <c r="M96" s="1" t="s">
        <v>55</v>
      </c>
      <c r="N96" s="1" t="s">
        <v>56</v>
      </c>
    </row>
    <row r="97" spans="1:14" x14ac:dyDescent="0.2">
      <c r="A97">
        <v>96</v>
      </c>
      <c r="B97">
        <v>39</v>
      </c>
      <c r="C97">
        <f>1/COUNTIF(B:B,pizza_sales[[#This Row],[order_id]])</f>
        <v>1</v>
      </c>
      <c r="D97" s="1" t="s">
        <v>25</v>
      </c>
      <c r="E97">
        <v>1</v>
      </c>
      <c r="F97" s="3">
        <v>42005</v>
      </c>
      <c r="G97" s="3" t="str">
        <f>TEXT(pizza_sales[[#This Row],[Order_date]],"dddd")</f>
        <v>Thursday</v>
      </c>
      <c r="H97" s="2">
        <v>0.71346064814814814</v>
      </c>
      <c r="I97">
        <v>20.75</v>
      </c>
      <c r="J97">
        <v>20.75</v>
      </c>
      <c r="K97" s="1" t="s">
        <v>21</v>
      </c>
      <c r="L97" s="1" t="s">
        <v>26</v>
      </c>
      <c r="M97" s="1" t="s">
        <v>27</v>
      </c>
      <c r="N97" s="1" t="s">
        <v>28</v>
      </c>
    </row>
    <row r="98" spans="1:14" x14ac:dyDescent="0.2">
      <c r="A98">
        <v>97</v>
      </c>
      <c r="B98">
        <v>40</v>
      </c>
      <c r="C98">
        <f>1/COUNTIF(B:B,pizza_sales[[#This Row],[order_id]])</f>
        <v>0.5</v>
      </c>
      <c r="D98" s="1" t="s">
        <v>90</v>
      </c>
      <c r="E98">
        <v>1</v>
      </c>
      <c r="F98" s="3">
        <v>42005</v>
      </c>
      <c r="G98" s="3" t="str">
        <f>TEXT(pizza_sales[[#This Row],[Order_date]],"dddd")</f>
        <v>Thursday</v>
      </c>
      <c r="H98" s="2">
        <v>0.71847222222222218</v>
      </c>
      <c r="I98">
        <v>17.95</v>
      </c>
      <c r="J98">
        <v>17.95</v>
      </c>
      <c r="K98" s="1" t="s">
        <v>21</v>
      </c>
      <c r="L98" s="1" t="s">
        <v>22</v>
      </c>
      <c r="M98" s="1" t="s">
        <v>91</v>
      </c>
      <c r="N98" s="1" t="s">
        <v>92</v>
      </c>
    </row>
    <row r="99" spans="1:14" x14ac:dyDescent="0.2">
      <c r="A99">
        <v>98</v>
      </c>
      <c r="B99">
        <v>40</v>
      </c>
      <c r="C99">
        <f>1/COUNTIF(B:B,pizza_sales[[#This Row],[order_id]])</f>
        <v>0.5</v>
      </c>
      <c r="D99" s="1" t="s">
        <v>117</v>
      </c>
      <c r="E99">
        <v>1</v>
      </c>
      <c r="F99" s="3">
        <v>42005</v>
      </c>
      <c r="G99" s="3" t="str">
        <f>TEXT(pizza_sales[[#This Row],[Order_date]],"dddd")</f>
        <v>Thursday</v>
      </c>
      <c r="H99" s="2">
        <v>0.71847222222222218</v>
      </c>
      <c r="I99">
        <v>12.75</v>
      </c>
      <c r="J99">
        <v>12.75</v>
      </c>
      <c r="K99" s="1" t="s">
        <v>41</v>
      </c>
      <c r="L99" s="1" t="s">
        <v>33</v>
      </c>
      <c r="M99" s="1" t="s">
        <v>70</v>
      </c>
      <c r="N99" s="1" t="s">
        <v>71</v>
      </c>
    </row>
    <row r="100" spans="1:14" x14ac:dyDescent="0.2">
      <c r="A100">
        <v>99</v>
      </c>
      <c r="B100">
        <v>41</v>
      </c>
      <c r="C100">
        <f>1/COUNTIF(B:B,pizza_sales[[#This Row],[order_id]])</f>
        <v>0.5</v>
      </c>
      <c r="D100" s="1" t="s">
        <v>99</v>
      </c>
      <c r="E100">
        <v>1</v>
      </c>
      <c r="F100" s="3">
        <v>42005</v>
      </c>
      <c r="G100" s="3" t="str">
        <f>TEXT(pizza_sales[[#This Row],[Order_date]],"dddd")</f>
        <v>Thursday</v>
      </c>
      <c r="H100" s="2">
        <v>0.71898148148148144</v>
      </c>
      <c r="I100">
        <v>14.75</v>
      </c>
      <c r="J100">
        <v>14.75</v>
      </c>
      <c r="K100" s="1" t="s">
        <v>13</v>
      </c>
      <c r="L100" s="1" t="s">
        <v>22</v>
      </c>
      <c r="M100" s="1" t="s">
        <v>91</v>
      </c>
      <c r="N100" s="1" t="s">
        <v>92</v>
      </c>
    </row>
    <row r="101" spans="1:14" x14ac:dyDescent="0.2">
      <c r="A101">
        <v>100</v>
      </c>
      <c r="B101">
        <v>41</v>
      </c>
      <c r="C101">
        <f>1/COUNTIF(B:B,pizza_sales[[#This Row],[order_id]])</f>
        <v>0.5</v>
      </c>
      <c r="D101" s="1" t="s">
        <v>51</v>
      </c>
      <c r="E101">
        <v>1</v>
      </c>
      <c r="F101" s="3">
        <v>42005</v>
      </c>
      <c r="G101" s="3" t="str">
        <f>TEXT(pizza_sales[[#This Row],[Order_date]],"dddd")</f>
        <v>Thursday</v>
      </c>
      <c r="H101" s="2">
        <v>0.71898148148148144</v>
      </c>
      <c r="I101">
        <v>12</v>
      </c>
      <c r="J101">
        <v>12</v>
      </c>
      <c r="K101" s="1" t="s">
        <v>41</v>
      </c>
      <c r="L101" s="1" t="s">
        <v>22</v>
      </c>
      <c r="M101" s="1" t="s">
        <v>52</v>
      </c>
      <c r="N101" s="1" t="s">
        <v>53</v>
      </c>
    </row>
    <row r="102" spans="1:14" x14ac:dyDescent="0.2">
      <c r="A102">
        <v>101</v>
      </c>
      <c r="B102">
        <v>42</v>
      </c>
      <c r="C102">
        <f>1/COUNTIF(B:B,pizza_sales[[#This Row],[order_id]])</f>
        <v>0.25</v>
      </c>
      <c r="D102" s="1" t="s">
        <v>84</v>
      </c>
      <c r="E102">
        <v>1</v>
      </c>
      <c r="F102" s="3">
        <v>42005</v>
      </c>
      <c r="G102" s="3" t="str">
        <f>TEXT(pizza_sales[[#This Row],[Order_date]],"dddd")</f>
        <v>Thursday</v>
      </c>
      <c r="H102" s="2">
        <v>0.72788194444444443</v>
      </c>
      <c r="I102">
        <v>12</v>
      </c>
      <c r="J102">
        <v>12</v>
      </c>
      <c r="K102" s="1" t="s">
        <v>41</v>
      </c>
      <c r="L102" s="1" t="s">
        <v>14</v>
      </c>
      <c r="M102" s="1" t="s">
        <v>85</v>
      </c>
      <c r="N102" s="1" t="s">
        <v>86</v>
      </c>
    </row>
    <row r="103" spans="1:14" x14ac:dyDescent="0.2">
      <c r="A103">
        <v>102</v>
      </c>
      <c r="B103">
        <v>42</v>
      </c>
      <c r="C103">
        <f>1/COUNTIF(B:B,pizza_sales[[#This Row],[order_id]])</f>
        <v>0.25</v>
      </c>
      <c r="D103" s="1" t="s">
        <v>20</v>
      </c>
      <c r="E103">
        <v>1</v>
      </c>
      <c r="F103" s="3">
        <v>42005</v>
      </c>
      <c r="G103" s="3" t="str">
        <f>TEXT(pizza_sales[[#This Row],[Order_date]],"dddd")</f>
        <v>Thursday</v>
      </c>
      <c r="H103" s="2">
        <v>0.72788194444444443</v>
      </c>
      <c r="I103">
        <v>18.5</v>
      </c>
      <c r="J103">
        <v>18.5</v>
      </c>
      <c r="K103" s="1" t="s">
        <v>21</v>
      </c>
      <c r="L103" s="1" t="s">
        <v>22</v>
      </c>
      <c r="M103" s="1" t="s">
        <v>23</v>
      </c>
      <c r="N103" s="1" t="s">
        <v>24</v>
      </c>
    </row>
    <row r="104" spans="1:14" x14ac:dyDescent="0.2">
      <c r="A104">
        <v>103</v>
      </c>
      <c r="B104">
        <v>42</v>
      </c>
      <c r="C104">
        <f>1/COUNTIF(B:B,pizza_sales[[#This Row],[order_id]])</f>
        <v>0.25</v>
      </c>
      <c r="D104" s="1" t="s">
        <v>68</v>
      </c>
      <c r="E104">
        <v>1</v>
      </c>
      <c r="F104" s="3">
        <v>42005</v>
      </c>
      <c r="G104" s="3" t="str">
        <f>TEXT(pizza_sales[[#This Row],[Order_date]],"dddd")</f>
        <v>Thursday</v>
      </c>
      <c r="H104" s="2">
        <v>0.72788194444444443</v>
      </c>
      <c r="I104">
        <v>20.25</v>
      </c>
      <c r="J104">
        <v>20.25</v>
      </c>
      <c r="K104" s="1" t="s">
        <v>21</v>
      </c>
      <c r="L104" s="1" t="s">
        <v>22</v>
      </c>
      <c r="M104" s="1" t="s">
        <v>30</v>
      </c>
      <c r="N104" s="1" t="s">
        <v>31</v>
      </c>
    </row>
    <row r="105" spans="1:14" x14ac:dyDescent="0.2">
      <c r="A105">
        <v>104</v>
      </c>
      <c r="B105">
        <v>42</v>
      </c>
      <c r="C105">
        <f>1/COUNTIF(B:B,pizza_sales[[#This Row],[order_id]])</f>
        <v>0.25</v>
      </c>
      <c r="D105" s="1" t="s">
        <v>133</v>
      </c>
      <c r="E105">
        <v>1</v>
      </c>
      <c r="F105" s="3">
        <v>42005</v>
      </c>
      <c r="G105" s="3" t="str">
        <f>TEXT(pizza_sales[[#This Row],[Order_date]],"dddd")</f>
        <v>Thursday</v>
      </c>
      <c r="H105" s="2">
        <v>0.72788194444444443</v>
      </c>
      <c r="I105">
        <v>16.5</v>
      </c>
      <c r="J105">
        <v>16.5</v>
      </c>
      <c r="K105" s="1" t="s">
        <v>13</v>
      </c>
      <c r="L105" s="1" t="s">
        <v>26</v>
      </c>
      <c r="M105" s="1" t="s">
        <v>107</v>
      </c>
      <c r="N105" s="1" t="s">
        <v>108</v>
      </c>
    </row>
    <row r="106" spans="1:14" x14ac:dyDescent="0.2">
      <c r="A106">
        <v>105</v>
      </c>
      <c r="B106">
        <v>43</v>
      </c>
      <c r="C106">
        <f>1/COUNTIF(B:B,pizza_sales[[#This Row],[order_id]])</f>
        <v>0.33333333333333331</v>
      </c>
      <c r="D106" s="1" t="s">
        <v>134</v>
      </c>
      <c r="E106">
        <v>1</v>
      </c>
      <c r="F106" s="3">
        <v>42005</v>
      </c>
      <c r="G106" s="3" t="str">
        <f>TEXT(pizza_sales[[#This Row],[Order_date]],"dddd")</f>
        <v>Thursday</v>
      </c>
      <c r="H106" s="2">
        <v>0.73511574074074071</v>
      </c>
      <c r="I106">
        <v>16.75</v>
      </c>
      <c r="J106">
        <v>16.75</v>
      </c>
      <c r="K106" s="1" t="s">
        <v>13</v>
      </c>
      <c r="L106" s="1" t="s">
        <v>33</v>
      </c>
      <c r="M106" s="1" t="s">
        <v>124</v>
      </c>
      <c r="N106" s="1" t="s">
        <v>125</v>
      </c>
    </row>
    <row r="107" spans="1:14" x14ac:dyDescent="0.2">
      <c r="A107">
        <v>106</v>
      </c>
      <c r="B107">
        <v>43</v>
      </c>
      <c r="C107">
        <f>1/COUNTIF(B:B,pizza_sales[[#This Row],[order_id]])</f>
        <v>0.33333333333333331</v>
      </c>
      <c r="D107" s="1" t="s">
        <v>36</v>
      </c>
      <c r="E107">
        <v>1</v>
      </c>
      <c r="F107" s="3">
        <v>42005</v>
      </c>
      <c r="G107" s="3" t="str">
        <f>TEXT(pizza_sales[[#This Row],[Order_date]],"dddd")</f>
        <v>Thursday</v>
      </c>
      <c r="H107" s="2">
        <v>0.73511574074074071</v>
      </c>
      <c r="I107">
        <v>16.5</v>
      </c>
      <c r="J107">
        <v>16.5</v>
      </c>
      <c r="K107" s="1" t="s">
        <v>13</v>
      </c>
      <c r="L107" s="1" t="s">
        <v>26</v>
      </c>
      <c r="M107" s="1" t="s">
        <v>27</v>
      </c>
      <c r="N107" s="1" t="s">
        <v>28</v>
      </c>
    </row>
    <row r="108" spans="1:14" x14ac:dyDescent="0.2">
      <c r="A108">
        <v>107</v>
      </c>
      <c r="B108">
        <v>43</v>
      </c>
      <c r="C108">
        <f>1/COUNTIF(B:B,pizza_sales[[#This Row],[order_id]])</f>
        <v>0.33333333333333331</v>
      </c>
      <c r="D108" s="1" t="s">
        <v>135</v>
      </c>
      <c r="E108">
        <v>1</v>
      </c>
      <c r="F108" s="3">
        <v>42005</v>
      </c>
      <c r="G108" s="3" t="str">
        <f>TEXT(pizza_sales[[#This Row],[Order_date]],"dddd")</f>
        <v>Thursday</v>
      </c>
      <c r="H108" s="2">
        <v>0.73511574074074071</v>
      </c>
      <c r="I108">
        <v>20.75</v>
      </c>
      <c r="J108">
        <v>20.75</v>
      </c>
      <c r="K108" s="1" t="s">
        <v>21</v>
      </c>
      <c r="L108" s="1" t="s">
        <v>26</v>
      </c>
      <c r="M108" s="1" t="s">
        <v>107</v>
      </c>
      <c r="N108" s="1" t="s">
        <v>108</v>
      </c>
    </row>
    <row r="109" spans="1:14" x14ac:dyDescent="0.2">
      <c r="A109">
        <v>108</v>
      </c>
      <c r="B109">
        <v>44</v>
      </c>
      <c r="C109">
        <f>1/COUNTIF(B:B,pizza_sales[[#This Row],[order_id]])</f>
        <v>1</v>
      </c>
      <c r="D109" s="1" t="s">
        <v>136</v>
      </c>
      <c r="E109">
        <v>1</v>
      </c>
      <c r="F109" s="3">
        <v>42005</v>
      </c>
      <c r="G109" s="3" t="str">
        <f>TEXT(pizza_sales[[#This Row],[Order_date]],"dddd")</f>
        <v>Thursday</v>
      </c>
      <c r="H109" s="2">
        <v>0.74606481481481479</v>
      </c>
      <c r="I109">
        <v>12.5</v>
      </c>
      <c r="J109">
        <v>12.5</v>
      </c>
      <c r="K109" s="1" t="s">
        <v>41</v>
      </c>
      <c r="L109" s="1" t="s">
        <v>22</v>
      </c>
      <c r="M109" s="1" t="s">
        <v>63</v>
      </c>
      <c r="N109" s="1" t="s">
        <v>64</v>
      </c>
    </row>
    <row r="110" spans="1:14" x14ac:dyDescent="0.2">
      <c r="A110">
        <v>109</v>
      </c>
      <c r="B110">
        <v>45</v>
      </c>
      <c r="C110">
        <f>1/COUNTIF(B:B,pizza_sales[[#This Row],[order_id]])</f>
        <v>0.33333333333333331</v>
      </c>
      <c r="D110" s="1" t="s">
        <v>90</v>
      </c>
      <c r="E110">
        <v>1</v>
      </c>
      <c r="F110" s="3">
        <v>42005</v>
      </c>
      <c r="G110" s="3" t="str">
        <f>TEXT(pizza_sales[[#This Row],[Order_date]],"dddd")</f>
        <v>Thursday</v>
      </c>
      <c r="H110" s="2">
        <v>0.74708333333333332</v>
      </c>
      <c r="I110">
        <v>17.95</v>
      </c>
      <c r="J110">
        <v>17.95</v>
      </c>
      <c r="K110" s="1" t="s">
        <v>21</v>
      </c>
      <c r="L110" s="1" t="s">
        <v>22</v>
      </c>
      <c r="M110" s="1" t="s">
        <v>91</v>
      </c>
      <c r="N110" s="1" t="s">
        <v>92</v>
      </c>
    </row>
    <row r="111" spans="1:14" x14ac:dyDescent="0.2">
      <c r="A111">
        <v>110</v>
      </c>
      <c r="B111">
        <v>45</v>
      </c>
      <c r="C111">
        <f>1/COUNTIF(B:B,pizza_sales[[#This Row],[order_id]])</f>
        <v>0.33333333333333331</v>
      </c>
      <c r="D111" s="1" t="s">
        <v>132</v>
      </c>
      <c r="E111">
        <v>1</v>
      </c>
      <c r="F111" s="3">
        <v>42005</v>
      </c>
      <c r="G111" s="3" t="str">
        <f>TEXT(pizza_sales[[#This Row],[Order_date]],"dddd")</f>
        <v>Thursday</v>
      </c>
      <c r="H111" s="2">
        <v>0.74708333333333332</v>
      </c>
      <c r="I111">
        <v>10.5</v>
      </c>
      <c r="J111">
        <v>10.5</v>
      </c>
      <c r="K111" s="1" t="s">
        <v>41</v>
      </c>
      <c r="L111" s="1" t="s">
        <v>14</v>
      </c>
      <c r="M111" s="1" t="s">
        <v>15</v>
      </c>
      <c r="N111" s="1" t="s">
        <v>16</v>
      </c>
    </row>
    <row r="112" spans="1:14" x14ac:dyDescent="0.2">
      <c r="A112">
        <v>111</v>
      </c>
      <c r="B112">
        <v>45</v>
      </c>
      <c r="C112">
        <f>1/COUNTIF(B:B,pizza_sales[[#This Row],[order_id]])</f>
        <v>0.33333333333333331</v>
      </c>
      <c r="D112" s="1" t="s">
        <v>137</v>
      </c>
      <c r="E112">
        <v>1</v>
      </c>
      <c r="F112" s="3">
        <v>42005</v>
      </c>
      <c r="G112" s="3" t="str">
        <f>TEXT(pizza_sales[[#This Row],[Order_date]],"dddd")</f>
        <v>Thursday</v>
      </c>
      <c r="H112" s="2">
        <v>0.74708333333333332</v>
      </c>
      <c r="I112">
        <v>16.75</v>
      </c>
      <c r="J112">
        <v>16.75</v>
      </c>
      <c r="K112" s="1" t="s">
        <v>13</v>
      </c>
      <c r="L112" s="1" t="s">
        <v>33</v>
      </c>
      <c r="M112" s="1" t="s">
        <v>34</v>
      </c>
      <c r="N112" s="1" t="s">
        <v>35</v>
      </c>
    </row>
    <row r="113" spans="1:14" x14ac:dyDescent="0.2">
      <c r="A113">
        <v>112</v>
      </c>
      <c r="B113">
        <v>46</v>
      </c>
      <c r="C113">
        <f>1/COUNTIF(B:B,pizza_sales[[#This Row],[order_id]])</f>
        <v>0.33333333333333331</v>
      </c>
      <c r="D113" s="1" t="s">
        <v>81</v>
      </c>
      <c r="E113">
        <v>1</v>
      </c>
      <c r="F113" s="3">
        <v>42005</v>
      </c>
      <c r="G113" s="3" t="str">
        <f>TEXT(pizza_sales[[#This Row],[Order_date]],"dddd")</f>
        <v>Thursday</v>
      </c>
      <c r="H113" s="2">
        <v>0.76795138888888892</v>
      </c>
      <c r="I113">
        <v>20.75</v>
      </c>
      <c r="J113">
        <v>20.75</v>
      </c>
      <c r="K113" s="1" t="s">
        <v>21</v>
      </c>
      <c r="L113" s="1" t="s">
        <v>33</v>
      </c>
      <c r="M113" s="1" t="s">
        <v>82</v>
      </c>
      <c r="N113" s="1" t="s">
        <v>83</v>
      </c>
    </row>
    <row r="114" spans="1:14" x14ac:dyDescent="0.2">
      <c r="A114">
        <v>113</v>
      </c>
      <c r="B114">
        <v>46</v>
      </c>
      <c r="C114">
        <f>1/COUNTIF(B:B,pizza_sales[[#This Row],[order_id]])</f>
        <v>0.33333333333333331</v>
      </c>
      <c r="D114" s="1" t="s">
        <v>138</v>
      </c>
      <c r="E114">
        <v>1</v>
      </c>
      <c r="F114" s="3">
        <v>42005</v>
      </c>
      <c r="G114" s="3" t="str">
        <f>TEXT(pizza_sales[[#This Row],[Order_date]],"dddd")</f>
        <v>Thursday</v>
      </c>
      <c r="H114" s="2">
        <v>0.76795138888888892</v>
      </c>
      <c r="I114">
        <v>20.5</v>
      </c>
      <c r="J114">
        <v>20.5</v>
      </c>
      <c r="K114" s="1" t="s">
        <v>21</v>
      </c>
      <c r="L114" s="1" t="s">
        <v>14</v>
      </c>
      <c r="M114" s="1" t="s">
        <v>18</v>
      </c>
      <c r="N114" s="1" t="s">
        <v>19</v>
      </c>
    </row>
    <row r="115" spans="1:14" x14ac:dyDescent="0.2">
      <c r="A115">
        <v>114</v>
      </c>
      <c r="B115">
        <v>46</v>
      </c>
      <c r="C115">
        <f>1/COUNTIF(B:B,pizza_sales[[#This Row],[order_id]])</f>
        <v>0.33333333333333331</v>
      </c>
      <c r="D115" s="1" t="s">
        <v>137</v>
      </c>
      <c r="E115">
        <v>1</v>
      </c>
      <c r="F115" s="3">
        <v>42005</v>
      </c>
      <c r="G115" s="3" t="str">
        <f>TEXT(pizza_sales[[#This Row],[Order_date]],"dddd")</f>
        <v>Thursday</v>
      </c>
      <c r="H115" s="2">
        <v>0.76795138888888892</v>
      </c>
      <c r="I115">
        <v>16.75</v>
      </c>
      <c r="J115">
        <v>16.75</v>
      </c>
      <c r="K115" s="1" t="s">
        <v>13</v>
      </c>
      <c r="L115" s="1" t="s">
        <v>33</v>
      </c>
      <c r="M115" s="1" t="s">
        <v>34</v>
      </c>
      <c r="N115" s="1" t="s">
        <v>35</v>
      </c>
    </row>
    <row r="116" spans="1:14" x14ac:dyDescent="0.2">
      <c r="A116">
        <v>115</v>
      </c>
      <c r="B116">
        <v>47</v>
      </c>
      <c r="C116">
        <f>1/COUNTIF(B:B,pizza_sales[[#This Row],[order_id]])</f>
        <v>0.5</v>
      </c>
      <c r="D116" s="1" t="s">
        <v>69</v>
      </c>
      <c r="E116">
        <v>1</v>
      </c>
      <c r="F116" s="3">
        <v>42005</v>
      </c>
      <c r="G116" s="3" t="str">
        <f>TEXT(pizza_sales[[#This Row],[Order_date]],"dddd")</f>
        <v>Thursday</v>
      </c>
      <c r="H116" s="2">
        <v>0.76844907407407403</v>
      </c>
      <c r="I116">
        <v>20.75</v>
      </c>
      <c r="J116">
        <v>20.75</v>
      </c>
      <c r="K116" s="1" t="s">
        <v>21</v>
      </c>
      <c r="L116" s="1" t="s">
        <v>33</v>
      </c>
      <c r="M116" s="1" t="s">
        <v>70</v>
      </c>
      <c r="N116" s="1" t="s">
        <v>71</v>
      </c>
    </row>
    <row r="117" spans="1:14" x14ac:dyDescent="0.2">
      <c r="A117">
        <v>116</v>
      </c>
      <c r="B117">
        <v>47</v>
      </c>
      <c r="C117">
        <f>1/COUNTIF(B:B,pizza_sales[[#This Row],[order_id]])</f>
        <v>0.5</v>
      </c>
      <c r="D117" s="1" t="s">
        <v>65</v>
      </c>
      <c r="E117">
        <v>1</v>
      </c>
      <c r="F117" s="3">
        <v>42005</v>
      </c>
      <c r="G117" s="3" t="str">
        <f>TEXT(pizza_sales[[#This Row],[Order_date]],"dddd")</f>
        <v>Thursday</v>
      </c>
      <c r="H117" s="2">
        <v>0.76844907407407403</v>
      </c>
      <c r="I117">
        <v>12</v>
      </c>
      <c r="J117">
        <v>12</v>
      </c>
      <c r="K117" s="1" t="s">
        <v>41</v>
      </c>
      <c r="L117" s="1" t="s">
        <v>22</v>
      </c>
      <c r="M117" s="1" t="s">
        <v>66</v>
      </c>
      <c r="N117" s="1" t="s">
        <v>67</v>
      </c>
    </row>
    <row r="118" spans="1:14" x14ac:dyDescent="0.2">
      <c r="A118">
        <v>117</v>
      </c>
      <c r="B118">
        <v>48</v>
      </c>
      <c r="C118">
        <f>1/COUNTIF(B:B,pizza_sales[[#This Row],[order_id]])</f>
        <v>0.25</v>
      </c>
      <c r="D118" s="1" t="s">
        <v>139</v>
      </c>
      <c r="E118">
        <v>1</v>
      </c>
      <c r="F118" s="3">
        <v>42005</v>
      </c>
      <c r="G118" s="3" t="str">
        <f>TEXT(pizza_sales[[#This Row],[Order_date]],"dddd")</f>
        <v>Thursday</v>
      </c>
      <c r="H118" s="2">
        <v>0.76854166666666668</v>
      </c>
      <c r="I118">
        <v>16.75</v>
      </c>
      <c r="J118">
        <v>16.75</v>
      </c>
      <c r="K118" s="1" t="s">
        <v>13</v>
      </c>
      <c r="L118" s="1" t="s">
        <v>33</v>
      </c>
      <c r="M118" s="1" t="s">
        <v>82</v>
      </c>
      <c r="N118" s="1" t="s">
        <v>83</v>
      </c>
    </row>
    <row r="119" spans="1:14" x14ac:dyDescent="0.2">
      <c r="A119">
        <v>118</v>
      </c>
      <c r="B119">
        <v>48</v>
      </c>
      <c r="C119">
        <f>1/COUNTIF(B:B,pizza_sales[[#This Row],[order_id]])</f>
        <v>0.25</v>
      </c>
      <c r="D119" s="1" t="s">
        <v>51</v>
      </c>
      <c r="E119">
        <v>1</v>
      </c>
      <c r="F119" s="3">
        <v>42005</v>
      </c>
      <c r="G119" s="3" t="str">
        <f>TEXT(pizza_sales[[#This Row],[Order_date]],"dddd")</f>
        <v>Thursday</v>
      </c>
      <c r="H119" s="2">
        <v>0.76854166666666668</v>
      </c>
      <c r="I119">
        <v>12</v>
      </c>
      <c r="J119">
        <v>12</v>
      </c>
      <c r="K119" s="1" t="s">
        <v>41</v>
      </c>
      <c r="L119" s="1" t="s">
        <v>22</v>
      </c>
      <c r="M119" s="1" t="s">
        <v>52</v>
      </c>
      <c r="N119" s="1" t="s">
        <v>53</v>
      </c>
    </row>
    <row r="120" spans="1:14" x14ac:dyDescent="0.2">
      <c r="A120">
        <v>119</v>
      </c>
      <c r="B120">
        <v>48</v>
      </c>
      <c r="C120">
        <f>1/COUNTIF(B:B,pizza_sales[[#This Row],[order_id]])</f>
        <v>0.25</v>
      </c>
      <c r="D120" s="1" t="s">
        <v>37</v>
      </c>
      <c r="E120">
        <v>1</v>
      </c>
      <c r="F120" s="3">
        <v>42005</v>
      </c>
      <c r="G120" s="3" t="str">
        <f>TEXT(pizza_sales[[#This Row],[Order_date]],"dddd")</f>
        <v>Thursday</v>
      </c>
      <c r="H120" s="2">
        <v>0.76854166666666668</v>
      </c>
      <c r="I120">
        <v>20.75</v>
      </c>
      <c r="J120">
        <v>20.75</v>
      </c>
      <c r="K120" s="1" t="s">
        <v>21</v>
      </c>
      <c r="L120" s="1" t="s">
        <v>26</v>
      </c>
      <c r="M120" s="1" t="s">
        <v>38</v>
      </c>
      <c r="N120" s="1" t="s">
        <v>39</v>
      </c>
    </row>
    <row r="121" spans="1:14" x14ac:dyDescent="0.2">
      <c r="A121">
        <v>120</v>
      </c>
      <c r="B121">
        <v>48</v>
      </c>
      <c r="C121">
        <f>1/COUNTIF(B:B,pizza_sales[[#This Row],[order_id]])</f>
        <v>0.25</v>
      </c>
      <c r="D121" s="1" t="s">
        <v>59</v>
      </c>
      <c r="E121">
        <v>1</v>
      </c>
      <c r="F121" s="3">
        <v>42005</v>
      </c>
      <c r="G121" s="3" t="str">
        <f>TEXT(pizza_sales[[#This Row],[Order_date]],"dddd")</f>
        <v>Thursday</v>
      </c>
      <c r="H121" s="2">
        <v>0.76854166666666668</v>
      </c>
      <c r="I121">
        <v>20.75</v>
      </c>
      <c r="J121">
        <v>20.75</v>
      </c>
      <c r="K121" s="1" t="s">
        <v>21</v>
      </c>
      <c r="L121" s="1" t="s">
        <v>26</v>
      </c>
      <c r="M121" s="1" t="s">
        <v>60</v>
      </c>
      <c r="N121" s="1" t="s">
        <v>61</v>
      </c>
    </row>
    <row r="122" spans="1:14" x14ac:dyDescent="0.2">
      <c r="A122">
        <v>121</v>
      </c>
      <c r="B122">
        <v>49</v>
      </c>
      <c r="C122">
        <f>1/COUNTIF(B:B,pizza_sales[[#This Row],[order_id]])</f>
        <v>1</v>
      </c>
      <c r="D122" s="1" t="s">
        <v>113</v>
      </c>
      <c r="E122">
        <v>1</v>
      </c>
      <c r="F122" s="3">
        <v>42005</v>
      </c>
      <c r="G122" s="3" t="str">
        <f>TEXT(pizza_sales[[#This Row],[Order_date]],"dddd")</f>
        <v>Thursday</v>
      </c>
      <c r="H122" s="2">
        <v>0.7729166666666667</v>
      </c>
      <c r="I122">
        <v>20.25</v>
      </c>
      <c r="J122">
        <v>20.25</v>
      </c>
      <c r="K122" s="1" t="s">
        <v>21</v>
      </c>
      <c r="L122" s="1" t="s">
        <v>26</v>
      </c>
      <c r="M122" s="1" t="s">
        <v>114</v>
      </c>
      <c r="N122" s="1" t="s">
        <v>115</v>
      </c>
    </row>
    <row r="123" spans="1:14" x14ac:dyDescent="0.2">
      <c r="A123">
        <v>122</v>
      </c>
      <c r="B123">
        <v>50</v>
      </c>
      <c r="C123">
        <f>1/COUNTIF(B:B,pizza_sales[[#This Row],[order_id]])</f>
        <v>1</v>
      </c>
      <c r="D123" s="1" t="s">
        <v>140</v>
      </c>
      <c r="E123">
        <v>1</v>
      </c>
      <c r="F123" s="3">
        <v>42005</v>
      </c>
      <c r="G123" s="3" t="str">
        <f>TEXT(pizza_sales[[#This Row],[Order_date]],"dddd")</f>
        <v>Thursday</v>
      </c>
      <c r="H123" s="2">
        <v>0.77848379629629627</v>
      </c>
      <c r="I123">
        <v>25.5</v>
      </c>
      <c r="J123">
        <v>25.5</v>
      </c>
      <c r="K123" s="1" t="s">
        <v>141</v>
      </c>
      <c r="L123" s="1" t="s">
        <v>14</v>
      </c>
      <c r="M123" s="1" t="s">
        <v>45</v>
      </c>
      <c r="N123" s="1" t="s">
        <v>46</v>
      </c>
    </row>
    <row r="124" spans="1:14" x14ac:dyDescent="0.2">
      <c r="A124">
        <v>123</v>
      </c>
      <c r="B124">
        <v>51</v>
      </c>
      <c r="C124">
        <f>1/COUNTIF(B:B,pizza_sales[[#This Row],[order_id]])</f>
        <v>0.5</v>
      </c>
      <c r="D124" s="1" t="s">
        <v>72</v>
      </c>
      <c r="E124">
        <v>1</v>
      </c>
      <c r="F124" s="3">
        <v>42005</v>
      </c>
      <c r="G124" s="3" t="str">
        <f>TEXT(pizza_sales[[#This Row],[Order_date]],"dddd")</f>
        <v>Thursday</v>
      </c>
      <c r="H124" s="2">
        <v>0.78365740740740741</v>
      </c>
      <c r="I124">
        <v>20.75</v>
      </c>
      <c r="J124">
        <v>20.75</v>
      </c>
      <c r="K124" s="1" t="s">
        <v>21</v>
      </c>
      <c r="L124" s="1" t="s">
        <v>33</v>
      </c>
      <c r="M124" s="1" t="s">
        <v>42</v>
      </c>
      <c r="N124" s="1" t="s">
        <v>43</v>
      </c>
    </row>
    <row r="125" spans="1:14" x14ac:dyDescent="0.2">
      <c r="A125">
        <v>124</v>
      </c>
      <c r="B125">
        <v>51</v>
      </c>
      <c r="C125">
        <f>1/COUNTIF(B:B,pizza_sales[[#This Row],[order_id]])</f>
        <v>0.5</v>
      </c>
      <c r="D125" s="1" t="s">
        <v>129</v>
      </c>
      <c r="E125">
        <v>1</v>
      </c>
      <c r="F125" s="3">
        <v>42005</v>
      </c>
      <c r="G125" s="3" t="str">
        <f>TEXT(pizza_sales[[#This Row],[Order_date]],"dddd")</f>
        <v>Thursday</v>
      </c>
      <c r="H125" s="2">
        <v>0.78365740740740741</v>
      </c>
      <c r="I125">
        <v>17.5</v>
      </c>
      <c r="J125">
        <v>17.5</v>
      </c>
      <c r="K125" s="1" t="s">
        <v>21</v>
      </c>
      <c r="L125" s="1" t="s">
        <v>14</v>
      </c>
      <c r="M125" s="1" t="s">
        <v>130</v>
      </c>
      <c r="N125" s="1" t="s">
        <v>131</v>
      </c>
    </row>
    <row r="126" spans="1:14" x14ac:dyDescent="0.2">
      <c r="A126">
        <v>125</v>
      </c>
      <c r="B126">
        <v>52</v>
      </c>
      <c r="C126">
        <f>1/COUNTIF(B:B,pizza_sales[[#This Row],[order_id]])</f>
        <v>0.33333333333333331</v>
      </c>
      <c r="D126" s="1" t="s">
        <v>142</v>
      </c>
      <c r="E126">
        <v>1</v>
      </c>
      <c r="F126" s="3">
        <v>42005</v>
      </c>
      <c r="G126" s="3" t="str">
        <f>TEXT(pizza_sales[[#This Row],[Order_date]],"dddd")</f>
        <v>Thursday</v>
      </c>
      <c r="H126" s="2">
        <v>0.78682870370370372</v>
      </c>
      <c r="I126">
        <v>16.5</v>
      </c>
      <c r="J126">
        <v>16.5</v>
      </c>
      <c r="K126" s="1" t="s">
        <v>21</v>
      </c>
      <c r="L126" s="1" t="s">
        <v>14</v>
      </c>
      <c r="M126" s="1" t="s">
        <v>15</v>
      </c>
      <c r="N126" s="1" t="s">
        <v>16</v>
      </c>
    </row>
    <row r="127" spans="1:14" x14ac:dyDescent="0.2">
      <c r="A127">
        <v>126</v>
      </c>
      <c r="B127">
        <v>52</v>
      </c>
      <c r="C127">
        <f>1/COUNTIF(B:B,pizza_sales[[#This Row],[order_id]])</f>
        <v>0.33333333333333331</v>
      </c>
      <c r="D127" s="1" t="s">
        <v>68</v>
      </c>
      <c r="E127">
        <v>1</v>
      </c>
      <c r="F127" s="3">
        <v>42005</v>
      </c>
      <c r="G127" s="3" t="str">
        <f>TEXT(pizza_sales[[#This Row],[Order_date]],"dddd")</f>
        <v>Thursday</v>
      </c>
      <c r="H127" s="2">
        <v>0.78682870370370372</v>
      </c>
      <c r="I127">
        <v>20.25</v>
      </c>
      <c r="J127">
        <v>20.25</v>
      </c>
      <c r="K127" s="1" t="s">
        <v>21</v>
      </c>
      <c r="L127" s="1" t="s">
        <v>22</v>
      </c>
      <c r="M127" s="1" t="s">
        <v>30</v>
      </c>
      <c r="N127" s="1" t="s">
        <v>31</v>
      </c>
    </row>
    <row r="128" spans="1:14" x14ac:dyDescent="0.2">
      <c r="A128">
        <v>127</v>
      </c>
      <c r="B128">
        <v>52</v>
      </c>
      <c r="C128">
        <f>1/COUNTIF(B:B,pizza_sales[[#This Row],[order_id]])</f>
        <v>0.33333333333333331</v>
      </c>
      <c r="D128" s="1" t="s">
        <v>59</v>
      </c>
      <c r="E128">
        <v>1</v>
      </c>
      <c r="F128" s="3">
        <v>42005</v>
      </c>
      <c r="G128" s="3" t="str">
        <f>TEXT(pizza_sales[[#This Row],[Order_date]],"dddd")</f>
        <v>Thursday</v>
      </c>
      <c r="H128" s="2">
        <v>0.78682870370370372</v>
      </c>
      <c r="I128">
        <v>20.75</v>
      </c>
      <c r="J128">
        <v>20.75</v>
      </c>
      <c r="K128" s="1" t="s">
        <v>21</v>
      </c>
      <c r="L128" s="1" t="s">
        <v>26</v>
      </c>
      <c r="M128" s="1" t="s">
        <v>60</v>
      </c>
      <c r="N128" s="1" t="s">
        <v>61</v>
      </c>
    </row>
    <row r="129" spans="1:14" x14ac:dyDescent="0.2">
      <c r="A129">
        <v>128</v>
      </c>
      <c r="B129">
        <v>53</v>
      </c>
      <c r="C129">
        <f>1/COUNTIF(B:B,pizza_sales[[#This Row],[order_id]])</f>
        <v>0.5</v>
      </c>
      <c r="D129" s="1" t="s">
        <v>143</v>
      </c>
      <c r="E129">
        <v>1</v>
      </c>
      <c r="F129" s="3">
        <v>42005</v>
      </c>
      <c r="G129" s="3" t="str">
        <f>TEXT(pizza_sales[[#This Row],[Order_date]],"dddd")</f>
        <v>Thursday</v>
      </c>
      <c r="H129" s="2">
        <v>0.7876967592592593</v>
      </c>
      <c r="I129">
        <v>11</v>
      </c>
      <c r="J129">
        <v>11</v>
      </c>
      <c r="K129" s="1" t="s">
        <v>41</v>
      </c>
      <c r="L129" s="1" t="s">
        <v>14</v>
      </c>
      <c r="M129" s="1" t="s">
        <v>130</v>
      </c>
      <c r="N129" s="1" t="s">
        <v>131</v>
      </c>
    </row>
    <row r="130" spans="1:14" x14ac:dyDescent="0.2">
      <c r="A130">
        <v>129</v>
      </c>
      <c r="B130">
        <v>53</v>
      </c>
      <c r="C130">
        <f>1/COUNTIF(B:B,pizza_sales[[#This Row],[order_id]])</f>
        <v>0.5</v>
      </c>
      <c r="D130" s="1" t="s">
        <v>144</v>
      </c>
      <c r="E130">
        <v>1</v>
      </c>
      <c r="F130" s="3">
        <v>42005</v>
      </c>
      <c r="G130" s="3" t="str">
        <f>TEXT(pizza_sales[[#This Row],[Order_date]],"dddd")</f>
        <v>Thursday</v>
      </c>
      <c r="H130" s="2">
        <v>0.7876967592592593</v>
      </c>
      <c r="I130">
        <v>16.5</v>
      </c>
      <c r="J130">
        <v>16.5</v>
      </c>
      <c r="K130" s="1" t="s">
        <v>13</v>
      </c>
      <c r="L130" s="1" t="s">
        <v>26</v>
      </c>
      <c r="M130" s="1" t="s">
        <v>48</v>
      </c>
      <c r="N130" s="1" t="s">
        <v>49</v>
      </c>
    </row>
    <row r="131" spans="1:14" x14ac:dyDescent="0.2">
      <c r="A131">
        <v>130</v>
      </c>
      <c r="B131">
        <v>54</v>
      </c>
      <c r="C131">
        <f>1/COUNTIF(B:B,pizza_sales[[#This Row],[order_id]])</f>
        <v>0.5</v>
      </c>
      <c r="D131" s="1" t="s">
        <v>145</v>
      </c>
      <c r="E131">
        <v>1</v>
      </c>
      <c r="F131" s="3">
        <v>42005</v>
      </c>
      <c r="G131" s="3" t="str">
        <f>TEXT(pizza_sales[[#This Row],[Order_date]],"dddd")</f>
        <v>Thursday</v>
      </c>
      <c r="H131" s="2">
        <v>0.79288194444444449</v>
      </c>
      <c r="I131">
        <v>16.5</v>
      </c>
      <c r="J131">
        <v>16.5</v>
      </c>
      <c r="K131" s="1" t="s">
        <v>13</v>
      </c>
      <c r="L131" s="1" t="s">
        <v>26</v>
      </c>
      <c r="M131" s="1" t="s">
        <v>38</v>
      </c>
      <c r="N131" s="1" t="s">
        <v>39</v>
      </c>
    </row>
    <row r="132" spans="1:14" x14ac:dyDescent="0.2">
      <c r="A132">
        <v>131</v>
      </c>
      <c r="B132">
        <v>54</v>
      </c>
      <c r="C132">
        <f>1/COUNTIF(B:B,pizza_sales[[#This Row],[order_id]])</f>
        <v>0.5</v>
      </c>
      <c r="D132" s="1" t="s">
        <v>32</v>
      </c>
      <c r="E132">
        <v>1</v>
      </c>
      <c r="F132" s="3">
        <v>42005</v>
      </c>
      <c r="G132" s="3" t="str">
        <f>TEXT(pizza_sales[[#This Row],[Order_date]],"dddd")</f>
        <v>Thursday</v>
      </c>
      <c r="H132" s="2">
        <v>0.79288194444444449</v>
      </c>
      <c r="I132">
        <v>20.75</v>
      </c>
      <c r="J132">
        <v>20.75</v>
      </c>
      <c r="K132" s="1" t="s">
        <v>21</v>
      </c>
      <c r="L132" s="1" t="s">
        <v>33</v>
      </c>
      <c r="M132" s="1" t="s">
        <v>34</v>
      </c>
      <c r="N132" s="1" t="s">
        <v>35</v>
      </c>
    </row>
    <row r="133" spans="1:14" x14ac:dyDescent="0.2">
      <c r="A133">
        <v>132</v>
      </c>
      <c r="B133">
        <v>55</v>
      </c>
      <c r="C133">
        <f>1/COUNTIF(B:B,pizza_sales[[#This Row],[order_id]])</f>
        <v>0.5</v>
      </c>
      <c r="D133" s="1" t="s">
        <v>106</v>
      </c>
      <c r="E133">
        <v>1</v>
      </c>
      <c r="F133" s="3">
        <v>42005</v>
      </c>
      <c r="G133" s="3" t="str">
        <f>TEXT(pizza_sales[[#This Row],[Order_date]],"dddd")</f>
        <v>Thursday</v>
      </c>
      <c r="H133" s="2">
        <v>0.79396990740740736</v>
      </c>
      <c r="I133">
        <v>12.5</v>
      </c>
      <c r="J133">
        <v>12.5</v>
      </c>
      <c r="K133" s="1" t="s">
        <v>41</v>
      </c>
      <c r="L133" s="1" t="s">
        <v>26</v>
      </c>
      <c r="M133" s="1" t="s">
        <v>107</v>
      </c>
      <c r="N133" s="1" t="s">
        <v>108</v>
      </c>
    </row>
    <row r="134" spans="1:14" x14ac:dyDescent="0.2">
      <c r="A134">
        <v>133</v>
      </c>
      <c r="B134">
        <v>55</v>
      </c>
      <c r="C134">
        <f>1/COUNTIF(B:B,pizza_sales[[#This Row],[order_id]])</f>
        <v>0.5</v>
      </c>
      <c r="D134" s="1" t="s">
        <v>59</v>
      </c>
      <c r="E134">
        <v>1</v>
      </c>
      <c r="F134" s="3">
        <v>42005</v>
      </c>
      <c r="G134" s="3" t="str">
        <f>TEXT(pizza_sales[[#This Row],[Order_date]],"dddd")</f>
        <v>Thursday</v>
      </c>
      <c r="H134" s="2">
        <v>0.79396990740740736</v>
      </c>
      <c r="I134">
        <v>20.75</v>
      </c>
      <c r="J134">
        <v>20.75</v>
      </c>
      <c r="K134" s="1" t="s">
        <v>21</v>
      </c>
      <c r="L134" s="1" t="s">
        <v>26</v>
      </c>
      <c r="M134" s="1" t="s">
        <v>60</v>
      </c>
      <c r="N134" s="1" t="s">
        <v>61</v>
      </c>
    </row>
    <row r="135" spans="1:14" x14ac:dyDescent="0.2">
      <c r="A135">
        <v>134</v>
      </c>
      <c r="B135">
        <v>56</v>
      </c>
      <c r="C135">
        <f>1/COUNTIF(B:B,pizza_sales[[#This Row],[order_id]])</f>
        <v>0.33333333333333331</v>
      </c>
      <c r="D135" s="1" t="s">
        <v>17</v>
      </c>
      <c r="E135">
        <v>1</v>
      </c>
      <c r="F135" s="3">
        <v>42005</v>
      </c>
      <c r="G135" s="3" t="str">
        <f>TEXT(pizza_sales[[#This Row],[Order_date]],"dddd")</f>
        <v>Thursday</v>
      </c>
      <c r="H135" s="2">
        <v>0.79652777777777772</v>
      </c>
      <c r="I135">
        <v>16</v>
      </c>
      <c r="J135">
        <v>16</v>
      </c>
      <c r="K135" s="1" t="s">
        <v>13</v>
      </c>
      <c r="L135" s="1" t="s">
        <v>14</v>
      </c>
      <c r="M135" s="1" t="s">
        <v>18</v>
      </c>
      <c r="N135" s="1" t="s">
        <v>19</v>
      </c>
    </row>
    <row r="136" spans="1:14" x14ac:dyDescent="0.2">
      <c r="A136">
        <v>135</v>
      </c>
      <c r="B136">
        <v>56</v>
      </c>
      <c r="C136">
        <f>1/COUNTIF(B:B,pizza_sales[[#This Row],[order_id]])</f>
        <v>0.33333333333333331</v>
      </c>
      <c r="D136" s="1" t="s">
        <v>146</v>
      </c>
      <c r="E136">
        <v>1</v>
      </c>
      <c r="F136" s="3">
        <v>42005</v>
      </c>
      <c r="G136" s="3" t="str">
        <f>TEXT(pizza_sales[[#This Row],[Order_date]],"dddd")</f>
        <v>Thursday</v>
      </c>
      <c r="H136" s="2">
        <v>0.79652777777777772</v>
      </c>
      <c r="I136">
        <v>20.25</v>
      </c>
      <c r="J136">
        <v>20.25</v>
      </c>
      <c r="K136" s="1" t="s">
        <v>21</v>
      </c>
      <c r="L136" s="1" t="s">
        <v>22</v>
      </c>
      <c r="M136" s="1" t="s">
        <v>104</v>
      </c>
      <c r="N136" s="1" t="s">
        <v>105</v>
      </c>
    </row>
    <row r="137" spans="1:14" x14ac:dyDescent="0.2">
      <c r="A137">
        <v>136</v>
      </c>
      <c r="B137">
        <v>56</v>
      </c>
      <c r="C137">
        <f>1/COUNTIF(B:B,pizza_sales[[#This Row],[order_id]])</f>
        <v>0.33333333333333331</v>
      </c>
      <c r="D137" s="1" t="s">
        <v>147</v>
      </c>
      <c r="E137">
        <v>1</v>
      </c>
      <c r="F137" s="3">
        <v>42005</v>
      </c>
      <c r="G137" s="3" t="str">
        <f>TEXT(pizza_sales[[#This Row],[Order_date]],"dddd")</f>
        <v>Thursday</v>
      </c>
      <c r="H137" s="2">
        <v>0.79652777777777772</v>
      </c>
      <c r="I137">
        <v>16.75</v>
      </c>
      <c r="J137">
        <v>16.75</v>
      </c>
      <c r="K137" s="1" t="s">
        <v>13</v>
      </c>
      <c r="L137" s="1" t="s">
        <v>33</v>
      </c>
      <c r="M137" s="1" t="s">
        <v>70</v>
      </c>
      <c r="N137" s="1" t="s">
        <v>71</v>
      </c>
    </row>
    <row r="138" spans="1:14" x14ac:dyDescent="0.2">
      <c r="A138">
        <v>137</v>
      </c>
      <c r="B138">
        <v>57</v>
      </c>
      <c r="C138">
        <f>1/COUNTIF(B:B,pizza_sales[[#This Row],[order_id]])</f>
        <v>1</v>
      </c>
      <c r="D138" s="1" t="s">
        <v>17</v>
      </c>
      <c r="E138">
        <v>1</v>
      </c>
      <c r="F138" s="3">
        <v>42005</v>
      </c>
      <c r="G138" s="3" t="str">
        <f>TEXT(pizza_sales[[#This Row],[Order_date]],"dddd")</f>
        <v>Thursday</v>
      </c>
      <c r="H138" s="2">
        <v>0.79920138888888892</v>
      </c>
      <c r="I138">
        <v>16</v>
      </c>
      <c r="J138">
        <v>16</v>
      </c>
      <c r="K138" s="1" t="s">
        <v>13</v>
      </c>
      <c r="L138" s="1" t="s">
        <v>14</v>
      </c>
      <c r="M138" s="1" t="s">
        <v>18</v>
      </c>
      <c r="N138" s="1" t="s">
        <v>19</v>
      </c>
    </row>
    <row r="139" spans="1:14" x14ac:dyDescent="0.2">
      <c r="A139">
        <v>138</v>
      </c>
      <c r="B139">
        <v>58</v>
      </c>
      <c r="C139">
        <f>1/COUNTIF(B:B,pizza_sales[[#This Row],[order_id]])</f>
        <v>0.5</v>
      </c>
      <c r="D139" s="1" t="s">
        <v>20</v>
      </c>
      <c r="E139">
        <v>1</v>
      </c>
      <c r="F139" s="3">
        <v>42005</v>
      </c>
      <c r="G139" s="3" t="str">
        <f>TEXT(pizza_sales[[#This Row],[Order_date]],"dddd")</f>
        <v>Thursday</v>
      </c>
      <c r="H139" s="2">
        <v>0.812962962962963</v>
      </c>
      <c r="I139">
        <v>18.5</v>
      </c>
      <c r="J139">
        <v>18.5</v>
      </c>
      <c r="K139" s="1" t="s">
        <v>21</v>
      </c>
      <c r="L139" s="1" t="s">
        <v>22</v>
      </c>
      <c r="M139" s="1" t="s">
        <v>23</v>
      </c>
      <c r="N139" s="1" t="s">
        <v>24</v>
      </c>
    </row>
    <row r="140" spans="1:14" x14ac:dyDescent="0.2">
      <c r="A140">
        <v>139</v>
      </c>
      <c r="B140">
        <v>58</v>
      </c>
      <c r="C140">
        <f>1/COUNTIF(B:B,pizza_sales[[#This Row],[order_id]])</f>
        <v>0.5</v>
      </c>
      <c r="D140" s="1" t="s">
        <v>119</v>
      </c>
      <c r="E140">
        <v>1</v>
      </c>
      <c r="F140" s="3">
        <v>42005</v>
      </c>
      <c r="G140" s="3" t="str">
        <f>TEXT(pizza_sales[[#This Row],[Order_date]],"dddd")</f>
        <v>Thursday</v>
      </c>
      <c r="H140" s="2">
        <v>0.812962962962963</v>
      </c>
      <c r="I140">
        <v>12.5</v>
      </c>
      <c r="J140">
        <v>12.5</v>
      </c>
      <c r="K140" s="1" t="s">
        <v>13</v>
      </c>
      <c r="L140" s="1" t="s">
        <v>14</v>
      </c>
      <c r="M140" s="1" t="s">
        <v>78</v>
      </c>
      <c r="N140" s="1" t="s">
        <v>79</v>
      </c>
    </row>
    <row r="141" spans="1:14" x14ac:dyDescent="0.2">
      <c r="A141">
        <v>140</v>
      </c>
      <c r="B141">
        <v>59</v>
      </c>
      <c r="C141">
        <f>1/COUNTIF(B:B,pizza_sales[[#This Row],[order_id]])</f>
        <v>0.33333333333333331</v>
      </c>
      <c r="D141" s="1" t="s">
        <v>100</v>
      </c>
      <c r="E141">
        <v>1</v>
      </c>
      <c r="F141" s="3">
        <v>42005</v>
      </c>
      <c r="G141" s="3" t="str">
        <f>TEXT(pizza_sales[[#This Row],[Order_date]],"dddd")</f>
        <v>Thursday</v>
      </c>
      <c r="H141" s="2">
        <v>0.81953703703703706</v>
      </c>
      <c r="I141">
        <v>12.75</v>
      </c>
      <c r="J141">
        <v>12.75</v>
      </c>
      <c r="K141" s="1" t="s">
        <v>41</v>
      </c>
      <c r="L141" s="1" t="s">
        <v>22</v>
      </c>
      <c r="M141" s="1" t="s">
        <v>101</v>
      </c>
      <c r="N141" s="1" t="s">
        <v>102</v>
      </c>
    </row>
    <row r="142" spans="1:14" x14ac:dyDescent="0.2">
      <c r="A142">
        <v>141</v>
      </c>
      <c r="B142">
        <v>59</v>
      </c>
      <c r="C142">
        <f>1/COUNTIF(B:B,pizza_sales[[#This Row],[order_id]])</f>
        <v>0.33333333333333331</v>
      </c>
      <c r="D142" s="1" t="s">
        <v>143</v>
      </c>
      <c r="E142">
        <v>1</v>
      </c>
      <c r="F142" s="3">
        <v>42005</v>
      </c>
      <c r="G142" s="3" t="str">
        <f>TEXT(pizza_sales[[#This Row],[Order_date]],"dddd")</f>
        <v>Thursday</v>
      </c>
      <c r="H142" s="2">
        <v>0.81953703703703706</v>
      </c>
      <c r="I142">
        <v>11</v>
      </c>
      <c r="J142">
        <v>11</v>
      </c>
      <c r="K142" s="1" t="s">
        <v>41</v>
      </c>
      <c r="L142" s="1" t="s">
        <v>14</v>
      </c>
      <c r="M142" s="1" t="s">
        <v>130</v>
      </c>
      <c r="N142" s="1" t="s">
        <v>131</v>
      </c>
    </row>
    <row r="143" spans="1:14" x14ac:dyDescent="0.2">
      <c r="A143">
        <v>142</v>
      </c>
      <c r="B143">
        <v>59</v>
      </c>
      <c r="C143">
        <f>1/COUNTIF(B:B,pizza_sales[[#This Row],[order_id]])</f>
        <v>0.33333333333333331</v>
      </c>
      <c r="D143" s="1" t="s">
        <v>77</v>
      </c>
      <c r="E143">
        <v>1</v>
      </c>
      <c r="F143" s="3">
        <v>42005</v>
      </c>
      <c r="G143" s="3" t="str">
        <f>TEXT(pizza_sales[[#This Row],[Order_date]],"dddd")</f>
        <v>Thursday</v>
      </c>
      <c r="H143" s="2">
        <v>0.81953703703703706</v>
      </c>
      <c r="I143">
        <v>15.25</v>
      </c>
      <c r="J143">
        <v>15.25</v>
      </c>
      <c r="K143" s="1" t="s">
        <v>21</v>
      </c>
      <c r="L143" s="1" t="s">
        <v>14</v>
      </c>
      <c r="M143" s="1" t="s">
        <v>78</v>
      </c>
      <c r="N143" s="1" t="s">
        <v>79</v>
      </c>
    </row>
    <row r="144" spans="1:14" x14ac:dyDescent="0.2">
      <c r="A144">
        <v>143</v>
      </c>
      <c r="B144">
        <v>60</v>
      </c>
      <c r="C144">
        <f>1/COUNTIF(B:B,pizza_sales[[#This Row],[order_id]])</f>
        <v>0.5</v>
      </c>
      <c r="D144" s="1" t="s">
        <v>81</v>
      </c>
      <c r="E144">
        <v>1</v>
      </c>
      <c r="F144" s="3">
        <v>42005</v>
      </c>
      <c r="G144" s="3" t="str">
        <f>TEXT(pizza_sales[[#This Row],[Order_date]],"dddd")</f>
        <v>Thursday</v>
      </c>
      <c r="H144" s="2">
        <v>0.83699074074074076</v>
      </c>
      <c r="I144">
        <v>20.75</v>
      </c>
      <c r="J144">
        <v>20.75</v>
      </c>
      <c r="K144" s="1" t="s">
        <v>21</v>
      </c>
      <c r="L144" s="1" t="s">
        <v>33</v>
      </c>
      <c r="M144" s="1" t="s">
        <v>82</v>
      </c>
      <c r="N144" s="1" t="s">
        <v>83</v>
      </c>
    </row>
    <row r="145" spans="1:14" x14ac:dyDescent="0.2">
      <c r="A145">
        <v>144</v>
      </c>
      <c r="B145">
        <v>60</v>
      </c>
      <c r="C145">
        <f>1/COUNTIF(B:B,pizza_sales[[#This Row],[order_id]])</f>
        <v>0.5</v>
      </c>
      <c r="D145" s="1" t="s">
        <v>99</v>
      </c>
      <c r="E145">
        <v>1</v>
      </c>
      <c r="F145" s="3">
        <v>42005</v>
      </c>
      <c r="G145" s="3" t="str">
        <f>TEXT(pizza_sales[[#This Row],[Order_date]],"dddd")</f>
        <v>Thursday</v>
      </c>
      <c r="H145" s="2">
        <v>0.83699074074074076</v>
      </c>
      <c r="I145">
        <v>14.75</v>
      </c>
      <c r="J145">
        <v>14.75</v>
      </c>
      <c r="K145" s="1" t="s">
        <v>13</v>
      </c>
      <c r="L145" s="1" t="s">
        <v>22</v>
      </c>
      <c r="M145" s="1" t="s">
        <v>91</v>
      </c>
      <c r="N145" s="1" t="s">
        <v>92</v>
      </c>
    </row>
    <row r="146" spans="1:14" x14ac:dyDescent="0.2">
      <c r="A146">
        <v>145</v>
      </c>
      <c r="B146">
        <v>61</v>
      </c>
      <c r="C146">
        <f>1/COUNTIF(B:B,pizza_sales[[#This Row],[order_id]])</f>
        <v>0.5</v>
      </c>
      <c r="D146" s="1" t="s">
        <v>118</v>
      </c>
      <c r="E146">
        <v>1</v>
      </c>
      <c r="F146" s="3">
        <v>42005</v>
      </c>
      <c r="G146" s="3" t="str">
        <f>TEXT(pizza_sales[[#This Row],[Order_date]],"dddd")</f>
        <v>Thursday</v>
      </c>
      <c r="H146" s="2">
        <v>0.83938657407407402</v>
      </c>
      <c r="I146">
        <v>16.75</v>
      </c>
      <c r="J146">
        <v>16.75</v>
      </c>
      <c r="K146" s="1" t="s">
        <v>13</v>
      </c>
      <c r="L146" s="1" t="s">
        <v>33</v>
      </c>
      <c r="M146" s="1" t="s">
        <v>42</v>
      </c>
      <c r="N146" s="1" t="s">
        <v>43</v>
      </c>
    </row>
    <row r="147" spans="1:14" x14ac:dyDescent="0.2">
      <c r="A147">
        <v>146</v>
      </c>
      <c r="B147">
        <v>61</v>
      </c>
      <c r="C147">
        <f>1/COUNTIF(B:B,pizza_sales[[#This Row],[order_id]])</f>
        <v>0.5</v>
      </c>
      <c r="D147" s="1" t="s">
        <v>25</v>
      </c>
      <c r="E147">
        <v>1</v>
      </c>
      <c r="F147" s="3">
        <v>42005</v>
      </c>
      <c r="G147" s="3" t="str">
        <f>TEXT(pizza_sales[[#This Row],[Order_date]],"dddd")</f>
        <v>Thursday</v>
      </c>
      <c r="H147" s="2">
        <v>0.83938657407407402</v>
      </c>
      <c r="I147">
        <v>20.75</v>
      </c>
      <c r="J147">
        <v>20.75</v>
      </c>
      <c r="K147" s="1" t="s">
        <v>21</v>
      </c>
      <c r="L147" s="1" t="s">
        <v>26</v>
      </c>
      <c r="M147" s="1" t="s">
        <v>27</v>
      </c>
      <c r="N147" s="1" t="s">
        <v>28</v>
      </c>
    </row>
    <row r="148" spans="1:14" x14ac:dyDescent="0.2">
      <c r="A148">
        <v>147</v>
      </c>
      <c r="B148">
        <v>62</v>
      </c>
      <c r="C148">
        <f>1/COUNTIF(B:B,pizza_sales[[#This Row],[order_id]])</f>
        <v>0.5</v>
      </c>
      <c r="D148" s="1" t="s">
        <v>118</v>
      </c>
      <c r="E148">
        <v>1</v>
      </c>
      <c r="F148" s="3">
        <v>42005</v>
      </c>
      <c r="G148" s="3" t="str">
        <f>TEXT(pizza_sales[[#This Row],[Order_date]],"dddd")</f>
        <v>Thursday</v>
      </c>
      <c r="H148" s="2">
        <v>0.86824074074074076</v>
      </c>
      <c r="I148">
        <v>16.75</v>
      </c>
      <c r="J148">
        <v>16.75</v>
      </c>
      <c r="K148" s="1" t="s">
        <v>13</v>
      </c>
      <c r="L148" s="1" t="s">
        <v>33</v>
      </c>
      <c r="M148" s="1" t="s">
        <v>42</v>
      </c>
      <c r="N148" s="1" t="s">
        <v>43</v>
      </c>
    </row>
    <row r="149" spans="1:14" x14ac:dyDescent="0.2">
      <c r="A149">
        <v>148</v>
      </c>
      <c r="B149">
        <v>62</v>
      </c>
      <c r="C149">
        <f>1/COUNTIF(B:B,pizza_sales[[#This Row],[order_id]])</f>
        <v>0.5</v>
      </c>
      <c r="D149" s="1" t="s">
        <v>144</v>
      </c>
      <c r="E149">
        <v>1</v>
      </c>
      <c r="F149" s="3">
        <v>42005</v>
      </c>
      <c r="G149" s="3" t="str">
        <f>TEXT(pizza_sales[[#This Row],[Order_date]],"dddd")</f>
        <v>Thursday</v>
      </c>
      <c r="H149" s="2">
        <v>0.86824074074074076</v>
      </c>
      <c r="I149">
        <v>16.5</v>
      </c>
      <c r="J149">
        <v>16.5</v>
      </c>
      <c r="K149" s="1" t="s">
        <v>13</v>
      </c>
      <c r="L149" s="1" t="s">
        <v>26</v>
      </c>
      <c r="M149" s="1" t="s">
        <v>48</v>
      </c>
      <c r="N149" s="1" t="s">
        <v>49</v>
      </c>
    </row>
    <row r="150" spans="1:14" x14ac:dyDescent="0.2">
      <c r="A150">
        <v>149</v>
      </c>
      <c r="B150">
        <v>63</v>
      </c>
      <c r="C150">
        <f>1/COUNTIF(B:B,pizza_sales[[#This Row],[order_id]])</f>
        <v>1</v>
      </c>
      <c r="D150" s="1" t="s">
        <v>148</v>
      </c>
      <c r="E150">
        <v>1</v>
      </c>
      <c r="F150" s="3">
        <v>42005</v>
      </c>
      <c r="G150" s="3" t="str">
        <f>TEXT(pizza_sales[[#This Row],[Order_date]],"dddd")</f>
        <v>Thursday</v>
      </c>
      <c r="H150" s="2">
        <v>0.8692361111111111</v>
      </c>
      <c r="I150">
        <v>14.5</v>
      </c>
      <c r="J150">
        <v>14.5</v>
      </c>
      <c r="K150" s="1" t="s">
        <v>13</v>
      </c>
      <c r="L150" s="1" t="s">
        <v>14</v>
      </c>
      <c r="M150" s="1" t="s">
        <v>130</v>
      </c>
      <c r="N150" s="1" t="s">
        <v>131</v>
      </c>
    </row>
    <row r="151" spans="1:14" x14ac:dyDescent="0.2">
      <c r="A151">
        <v>150</v>
      </c>
      <c r="B151">
        <v>64</v>
      </c>
      <c r="C151">
        <f>1/COUNTIF(B:B,pizza_sales[[#This Row],[order_id]])</f>
        <v>1</v>
      </c>
      <c r="D151" s="1" t="s">
        <v>84</v>
      </c>
      <c r="E151">
        <v>1</v>
      </c>
      <c r="F151" s="3">
        <v>42005</v>
      </c>
      <c r="G151" s="3" t="str">
        <f>TEXT(pizza_sales[[#This Row],[Order_date]],"dddd")</f>
        <v>Thursday</v>
      </c>
      <c r="H151" s="2">
        <v>0.869537037037037</v>
      </c>
      <c r="I151">
        <v>12</v>
      </c>
      <c r="J151">
        <v>12</v>
      </c>
      <c r="K151" s="1" t="s">
        <v>41</v>
      </c>
      <c r="L151" s="1" t="s">
        <v>14</v>
      </c>
      <c r="M151" s="1" t="s">
        <v>85</v>
      </c>
      <c r="N151" s="1" t="s">
        <v>86</v>
      </c>
    </row>
    <row r="152" spans="1:14" x14ac:dyDescent="0.2">
      <c r="A152">
        <v>151</v>
      </c>
      <c r="B152">
        <v>65</v>
      </c>
      <c r="C152">
        <f>1/COUNTIF(B:B,pizza_sales[[#This Row],[order_id]])</f>
        <v>0.25</v>
      </c>
      <c r="D152" s="1" t="s">
        <v>143</v>
      </c>
      <c r="E152">
        <v>1</v>
      </c>
      <c r="F152" s="3">
        <v>42005</v>
      </c>
      <c r="G152" s="3" t="str">
        <f>TEXT(pizza_sales[[#This Row],[Order_date]],"dddd")</f>
        <v>Thursday</v>
      </c>
      <c r="H152" s="2">
        <v>0.88611111111111107</v>
      </c>
      <c r="I152">
        <v>11</v>
      </c>
      <c r="J152">
        <v>11</v>
      </c>
      <c r="K152" s="1" t="s">
        <v>41</v>
      </c>
      <c r="L152" s="1" t="s">
        <v>14</v>
      </c>
      <c r="M152" s="1" t="s">
        <v>130</v>
      </c>
      <c r="N152" s="1" t="s">
        <v>131</v>
      </c>
    </row>
    <row r="153" spans="1:14" x14ac:dyDescent="0.2">
      <c r="A153">
        <v>152</v>
      </c>
      <c r="B153">
        <v>65</v>
      </c>
      <c r="C153">
        <f>1/COUNTIF(B:B,pizza_sales[[#This Row],[order_id]])</f>
        <v>0.25</v>
      </c>
      <c r="D153" s="1" t="s">
        <v>149</v>
      </c>
      <c r="E153">
        <v>1</v>
      </c>
      <c r="F153" s="3">
        <v>42005</v>
      </c>
      <c r="G153" s="3" t="str">
        <f>TEXT(pizza_sales[[#This Row],[Order_date]],"dddd")</f>
        <v>Thursday</v>
      </c>
      <c r="H153" s="2">
        <v>0.88611111111111107</v>
      </c>
      <c r="I153">
        <v>12.25</v>
      </c>
      <c r="J153">
        <v>12.25</v>
      </c>
      <c r="K153" s="1" t="s">
        <v>41</v>
      </c>
      <c r="L153" s="1" t="s">
        <v>26</v>
      </c>
      <c r="M153" s="1" t="s">
        <v>114</v>
      </c>
      <c r="N153" s="1" t="s">
        <v>115</v>
      </c>
    </row>
    <row r="154" spans="1:14" x14ac:dyDescent="0.2">
      <c r="A154">
        <v>153</v>
      </c>
      <c r="B154">
        <v>65</v>
      </c>
      <c r="C154">
        <f>1/COUNTIF(B:B,pizza_sales[[#This Row],[order_id]])</f>
        <v>0.25</v>
      </c>
      <c r="D154" s="1" t="s">
        <v>150</v>
      </c>
      <c r="E154">
        <v>1</v>
      </c>
      <c r="F154" s="3">
        <v>42005</v>
      </c>
      <c r="G154" s="3" t="str">
        <f>TEXT(pizza_sales[[#This Row],[Order_date]],"dddd")</f>
        <v>Thursday</v>
      </c>
      <c r="H154" s="2">
        <v>0.88611111111111107</v>
      </c>
      <c r="I154">
        <v>12.5</v>
      </c>
      <c r="J154">
        <v>12.5</v>
      </c>
      <c r="K154" s="1" t="s">
        <v>41</v>
      </c>
      <c r="L154" s="1" t="s">
        <v>26</v>
      </c>
      <c r="M154" s="1" t="s">
        <v>60</v>
      </c>
      <c r="N154" s="1" t="s">
        <v>61</v>
      </c>
    </row>
    <row r="155" spans="1:14" x14ac:dyDescent="0.2">
      <c r="A155">
        <v>154</v>
      </c>
      <c r="B155">
        <v>65</v>
      </c>
      <c r="C155">
        <f>1/COUNTIF(B:B,pizza_sales[[#This Row],[order_id]])</f>
        <v>0.25</v>
      </c>
      <c r="D155" s="1" t="s">
        <v>144</v>
      </c>
      <c r="E155">
        <v>1</v>
      </c>
      <c r="F155" s="3">
        <v>42005</v>
      </c>
      <c r="G155" s="3" t="str">
        <f>TEXT(pizza_sales[[#This Row],[Order_date]],"dddd")</f>
        <v>Thursday</v>
      </c>
      <c r="H155" s="2">
        <v>0.88611111111111107</v>
      </c>
      <c r="I155">
        <v>16.5</v>
      </c>
      <c r="J155">
        <v>16.5</v>
      </c>
      <c r="K155" s="1" t="s">
        <v>13</v>
      </c>
      <c r="L155" s="1" t="s">
        <v>26</v>
      </c>
      <c r="M155" s="1" t="s">
        <v>48</v>
      </c>
      <c r="N155" s="1" t="s">
        <v>49</v>
      </c>
    </row>
    <row r="156" spans="1:14" x14ac:dyDescent="0.2">
      <c r="A156">
        <v>155</v>
      </c>
      <c r="B156">
        <v>66</v>
      </c>
      <c r="C156">
        <f>1/COUNTIF(B:B,pizza_sales[[#This Row],[order_id]])</f>
        <v>0.5</v>
      </c>
      <c r="D156" s="1" t="s">
        <v>17</v>
      </c>
      <c r="E156">
        <v>1</v>
      </c>
      <c r="F156" s="3">
        <v>42005</v>
      </c>
      <c r="G156" s="3" t="str">
        <f>TEXT(pizza_sales[[#This Row],[Order_date]],"dddd")</f>
        <v>Thursday</v>
      </c>
      <c r="H156" s="2">
        <v>0.90827546296296291</v>
      </c>
      <c r="I156">
        <v>16</v>
      </c>
      <c r="J156">
        <v>16</v>
      </c>
      <c r="K156" s="1" t="s">
        <v>13</v>
      </c>
      <c r="L156" s="1" t="s">
        <v>14</v>
      </c>
      <c r="M156" s="1" t="s">
        <v>18</v>
      </c>
      <c r="N156" s="1" t="s">
        <v>19</v>
      </c>
    </row>
    <row r="157" spans="1:14" x14ac:dyDescent="0.2">
      <c r="A157">
        <v>156</v>
      </c>
      <c r="B157">
        <v>66</v>
      </c>
      <c r="C157">
        <f>1/COUNTIF(B:B,pizza_sales[[#This Row],[order_id]])</f>
        <v>0.5</v>
      </c>
      <c r="D157" s="1" t="s">
        <v>116</v>
      </c>
      <c r="E157">
        <v>1</v>
      </c>
      <c r="F157" s="3">
        <v>42005</v>
      </c>
      <c r="G157" s="3" t="str">
        <f>TEXT(pizza_sales[[#This Row],[Order_date]],"dddd")</f>
        <v>Thursday</v>
      </c>
      <c r="H157" s="2">
        <v>0.90827546296296291</v>
      </c>
      <c r="I157">
        <v>16</v>
      </c>
      <c r="J157">
        <v>16</v>
      </c>
      <c r="K157" s="1" t="s">
        <v>13</v>
      </c>
      <c r="L157" s="1" t="s">
        <v>14</v>
      </c>
      <c r="M157" s="1" t="s">
        <v>55</v>
      </c>
      <c r="N157" s="1" t="s">
        <v>56</v>
      </c>
    </row>
    <row r="158" spans="1:14" x14ac:dyDescent="0.2">
      <c r="A158">
        <v>157</v>
      </c>
      <c r="B158">
        <v>67</v>
      </c>
      <c r="C158">
        <f>1/COUNTIF(B:B,pizza_sales[[#This Row],[order_id]])</f>
        <v>1</v>
      </c>
      <c r="D158" s="1" t="s">
        <v>69</v>
      </c>
      <c r="E158">
        <v>1</v>
      </c>
      <c r="F158" s="3">
        <v>42005</v>
      </c>
      <c r="G158" s="3" t="str">
        <f>TEXT(pizza_sales[[#This Row],[Order_date]],"dddd")</f>
        <v>Thursday</v>
      </c>
      <c r="H158" s="2">
        <v>0.91921296296296295</v>
      </c>
      <c r="I158">
        <v>20.75</v>
      </c>
      <c r="J158">
        <v>20.75</v>
      </c>
      <c r="K158" s="1" t="s">
        <v>21</v>
      </c>
      <c r="L158" s="1" t="s">
        <v>33</v>
      </c>
      <c r="M158" s="1" t="s">
        <v>70</v>
      </c>
      <c r="N158" s="1" t="s">
        <v>71</v>
      </c>
    </row>
    <row r="159" spans="1:14" x14ac:dyDescent="0.2">
      <c r="A159">
        <v>158</v>
      </c>
      <c r="B159">
        <v>68</v>
      </c>
      <c r="C159">
        <f>1/COUNTIF(B:B,pizza_sales[[#This Row],[order_id]])</f>
        <v>0.33333333333333331</v>
      </c>
      <c r="D159" s="1" t="s">
        <v>17</v>
      </c>
      <c r="E159">
        <v>1</v>
      </c>
      <c r="F159" s="3">
        <v>42005</v>
      </c>
      <c r="G159" s="3" t="str">
        <f>TEXT(pizza_sales[[#This Row],[Order_date]],"dddd")</f>
        <v>Thursday</v>
      </c>
      <c r="H159" s="2">
        <v>0.92189814814814819</v>
      </c>
      <c r="I159">
        <v>16</v>
      </c>
      <c r="J159">
        <v>16</v>
      </c>
      <c r="K159" s="1" t="s">
        <v>13</v>
      </c>
      <c r="L159" s="1" t="s">
        <v>14</v>
      </c>
      <c r="M159" s="1" t="s">
        <v>18</v>
      </c>
      <c r="N159" s="1" t="s">
        <v>19</v>
      </c>
    </row>
    <row r="160" spans="1:14" x14ac:dyDescent="0.2">
      <c r="A160">
        <v>159</v>
      </c>
      <c r="B160">
        <v>68</v>
      </c>
      <c r="C160">
        <f>1/COUNTIF(B:B,pizza_sales[[#This Row],[order_id]])</f>
        <v>0.33333333333333331</v>
      </c>
      <c r="D160" s="1" t="s">
        <v>25</v>
      </c>
      <c r="E160">
        <v>1</v>
      </c>
      <c r="F160" s="3">
        <v>42005</v>
      </c>
      <c r="G160" s="3" t="str">
        <f>TEXT(pizza_sales[[#This Row],[Order_date]],"dddd")</f>
        <v>Thursday</v>
      </c>
      <c r="H160" s="2">
        <v>0.92189814814814819</v>
      </c>
      <c r="I160">
        <v>20.75</v>
      </c>
      <c r="J160">
        <v>20.75</v>
      </c>
      <c r="K160" s="1" t="s">
        <v>21</v>
      </c>
      <c r="L160" s="1" t="s">
        <v>26</v>
      </c>
      <c r="M160" s="1" t="s">
        <v>27</v>
      </c>
      <c r="N160" s="1" t="s">
        <v>28</v>
      </c>
    </row>
    <row r="161" spans="1:14" x14ac:dyDescent="0.2">
      <c r="A161">
        <v>160</v>
      </c>
      <c r="B161">
        <v>68</v>
      </c>
      <c r="C161">
        <f>1/COUNTIF(B:B,pizza_sales[[#This Row],[order_id]])</f>
        <v>0.33333333333333331</v>
      </c>
      <c r="D161" s="1" t="s">
        <v>36</v>
      </c>
      <c r="E161">
        <v>1</v>
      </c>
      <c r="F161" s="3">
        <v>42005</v>
      </c>
      <c r="G161" s="3" t="str">
        <f>TEXT(pizza_sales[[#This Row],[Order_date]],"dddd")</f>
        <v>Thursday</v>
      </c>
      <c r="H161" s="2">
        <v>0.92189814814814819</v>
      </c>
      <c r="I161">
        <v>16.5</v>
      </c>
      <c r="J161">
        <v>16.5</v>
      </c>
      <c r="K161" s="1" t="s">
        <v>13</v>
      </c>
      <c r="L161" s="1" t="s">
        <v>26</v>
      </c>
      <c r="M161" s="1" t="s">
        <v>27</v>
      </c>
      <c r="N161" s="1" t="s">
        <v>28</v>
      </c>
    </row>
    <row r="162" spans="1:14" x14ac:dyDescent="0.2">
      <c r="A162">
        <v>161</v>
      </c>
      <c r="B162">
        <v>69</v>
      </c>
      <c r="C162">
        <f>1/COUNTIF(B:B,pizza_sales[[#This Row],[order_id]])</f>
        <v>1</v>
      </c>
      <c r="D162" s="1" t="s">
        <v>72</v>
      </c>
      <c r="E162">
        <v>1</v>
      </c>
      <c r="F162" s="3">
        <v>42005</v>
      </c>
      <c r="G162" s="3" t="str">
        <f>TEXT(pizza_sales[[#This Row],[Order_date]],"dddd")</f>
        <v>Thursday</v>
      </c>
      <c r="H162" s="2">
        <v>0.92515046296296299</v>
      </c>
      <c r="I162">
        <v>20.75</v>
      </c>
      <c r="J162">
        <v>20.75</v>
      </c>
      <c r="K162" s="1" t="s">
        <v>21</v>
      </c>
      <c r="L162" s="1" t="s">
        <v>33</v>
      </c>
      <c r="M162" s="1" t="s">
        <v>42</v>
      </c>
      <c r="N162" s="1" t="s">
        <v>43</v>
      </c>
    </row>
    <row r="163" spans="1:14" x14ac:dyDescent="0.2">
      <c r="A163">
        <v>162</v>
      </c>
      <c r="B163">
        <v>70</v>
      </c>
      <c r="C163">
        <f>1/COUNTIF(B:B,pizza_sales[[#This Row],[order_id]])</f>
        <v>0.5</v>
      </c>
      <c r="D163" s="1" t="s">
        <v>100</v>
      </c>
      <c r="E163">
        <v>1</v>
      </c>
      <c r="F163" s="3">
        <v>42006</v>
      </c>
      <c r="G163" s="3" t="str">
        <f>TEXT(pizza_sales[[#This Row],[Order_date]],"dddd")</f>
        <v>Friday</v>
      </c>
      <c r="H163" s="2">
        <v>0.48531249999999998</v>
      </c>
      <c r="I163">
        <v>12.75</v>
      </c>
      <c r="J163">
        <v>12.75</v>
      </c>
      <c r="K163" s="1" t="s">
        <v>41</v>
      </c>
      <c r="L163" s="1" t="s">
        <v>22</v>
      </c>
      <c r="M163" s="1" t="s">
        <v>101</v>
      </c>
      <c r="N163" s="1" t="s">
        <v>102</v>
      </c>
    </row>
    <row r="164" spans="1:14" x14ac:dyDescent="0.2">
      <c r="A164">
        <v>163</v>
      </c>
      <c r="B164">
        <v>70</v>
      </c>
      <c r="C164">
        <f>1/COUNTIF(B:B,pizza_sales[[#This Row],[order_id]])</f>
        <v>0.5</v>
      </c>
      <c r="D164" s="1" t="s">
        <v>87</v>
      </c>
      <c r="E164">
        <v>1</v>
      </c>
      <c r="F164" s="3">
        <v>42006</v>
      </c>
      <c r="G164" s="3" t="str">
        <f>TEXT(pizza_sales[[#This Row],[Order_date]],"dddd")</f>
        <v>Friday</v>
      </c>
      <c r="H164" s="2">
        <v>0.48531249999999998</v>
      </c>
      <c r="I164">
        <v>20.75</v>
      </c>
      <c r="J164">
        <v>20.75</v>
      </c>
      <c r="K164" s="1" t="s">
        <v>21</v>
      </c>
      <c r="L164" s="1" t="s">
        <v>26</v>
      </c>
      <c r="M164" s="1" t="s">
        <v>88</v>
      </c>
      <c r="N164" s="1" t="s">
        <v>89</v>
      </c>
    </row>
    <row r="165" spans="1:14" x14ac:dyDescent="0.2">
      <c r="A165">
        <v>164</v>
      </c>
      <c r="B165">
        <v>71</v>
      </c>
      <c r="C165">
        <f>1/COUNTIF(B:B,pizza_sales[[#This Row],[order_id]])</f>
        <v>1</v>
      </c>
      <c r="D165" s="1" t="s">
        <v>32</v>
      </c>
      <c r="E165">
        <v>1</v>
      </c>
      <c r="F165" s="3">
        <v>42006</v>
      </c>
      <c r="G165" s="3" t="str">
        <f>TEXT(pizza_sales[[#This Row],[Order_date]],"dddd")</f>
        <v>Friday</v>
      </c>
      <c r="H165" s="2">
        <v>0.48668981481481483</v>
      </c>
      <c r="I165">
        <v>20.75</v>
      </c>
      <c r="J165">
        <v>20.75</v>
      </c>
      <c r="K165" s="1" t="s">
        <v>21</v>
      </c>
      <c r="L165" s="1" t="s">
        <v>33</v>
      </c>
      <c r="M165" s="1" t="s">
        <v>34</v>
      </c>
      <c r="N165" s="1" t="s">
        <v>35</v>
      </c>
    </row>
    <row r="166" spans="1:14" x14ac:dyDescent="0.2">
      <c r="A166">
        <v>165</v>
      </c>
      <c r="B166">
        <v>72</v>
      </c>
      <c r="C166">
        <f>1/COUNTIF(B:B,pizza_sales[[#This Row],[order_id]])</f>
        <v>1</v>
      </c>
      <c r="D166" s="1" t="s">
        <v>109</v>
      </c>
      <c r="E166">
        <v>1</v>
      </c>
      <c r="F166" s="3">
        <v>42006</v>
      </c>
      <c r="G166" s="3" t="str">
        <f>TEXT(pizza_sales[[#This Row],[Order_date]],"dddd")</f>
        <v>Friday</v>
      </c>
      <c r="H166" s="2">
        <v>0.49820601851851853</v>
      </c>
      <c r="I166">
        <v>20.25</v>
      </c>
      <c r="J166">
        <v>20.25</v>
      </c>
      <c r="K166" s="1" t="s">
        <v>21</v>
      </c>
      <c r="L166" s="1" t="s">
        <v>22</v>
      </c>
      <c r="M166" s="1" t="s">
        <v>110</v>
      </c>
      <c r="N166" s="1" t="s">
        <v>111</v>
      </c>
    </row>
    <row r="167" spans="1:14" x14ac:dyDescent="0.2">
      <c r="A167">
        <v>166</v>
      </c>
      <c r="B167">
        <v>73</v>
      </c>
      <c r="C167">
        <f>1/COUNTIF(B:B,pizza_sales[[#This Row],[order_id]])</f>
        <v>1</v>
      </c>
      <c r="D167" s="1" t="s">
        <v>151</v>
      </c>
      <c r="E167">
        <v>1</v>
      </c>
      <c r="F167" s="3">
        <v>42006</v>
      </c>
      <c r="G167" s="3" t="str">
        <f>TEXT(pizza_sales[[#This Row],[Order_date]],"dddd")</f>
        <v>Friday</v>
      </c>
      <c r="H167" s="2">
        <v>0.49925925925925924</v>
      </c>
      <c r="I167">
        <v>12.75</v>
      </c>
      <c r="J167">
        <v>12.75</v>
      </c>
      <c r="K167" s="1" t="s">
        <v>41</v>
      </c>
      <c r="L167" s="1" t="s">
        <v>33</v>
      </c>
      <c r="M167" s="1" t="s">
        <v>34</v>
      </c>
      <c r="N167" s="1" t="s">
        <v>35</v>
      </c>
    </row>
    <row r="168" spans="1:14" x14ac:dyDescent="0.2">
      <c r="A168">
        <v>167</v>
      </c>
      <c r="B168">
        <v>74</v>
      </c>
      <c r="C168">
        <f>1/COUNTIF(B:B,pizza_sales[[#This Row],[order_id]])</f>
        <v>0.25</v>
      </c>
      <c r="D168" s="1" t="s">
        <v>20</v>
      </c>
      <c r="E168">
        <v>1</v>
      </c>
      <c r="F168" s="3">
        <v>42006</v>
      </c>
      <c r="G168" s="3" t="str">
        <f>TEXT(pizza_sales[[#This Row],[Order_date]],"dddd")</f>
        <v>Friday</v>
      </c>
      <c r="H168" s="2">
        <v>0.50083333333333335</v>
      </c>
      <c r="I168">
        <v>18.5</v>
      </c>
      <c r="J168">
        <v>18.5</v>
      </c>
      <c r="K168" s="1" t="s">
        <v>21</v>
      </c>
      <c r="L168" s="1" t="s">
        <v>22</v>
      </c>
      <c r="M168" s="1" t="s">
        <v>23</v>
      </c>
      <c r="N168" s="1" t="s">
        <v>24</v>
      </c>
    </row>
    <row r="169" spans="1:14" x14ac:dyDescent="0.2">
      <c r="A169">
        <v>168</v>
      </c>
      <c r="B169">
        <v>74</v>
      </c>
      <c r="C169">
        <f>1/COUNTIF(B:B,pizza_sales[[#This Row],[order_id]])</f>
        <v>0.25</v>
      </c>
      <c r="D169" s="1" t="s">
        <v>68</v>
      </c>
      <c r="E169">
        <v>1</v>
      </c>
      <c r="F169" s="3">
        <v>42006</v>
      </c>
      <c r="G169" s="3" t="str">
        <f>TEXT(pizza_sales[[#This Row],[Order_date]],"dddd")</f>
        <v>Friday</v>
      </c>
      <c r="H169" s="2">
        <v>0.50083333333333335</v>
      </c>
      <c r="I169">
        <v>20.25</v>
      </c>
      <c r="J169">
        <v>20.25</v>
      </c>
      <c r="K169" s="1" t="s">
        <v>21</v>
      </c>
      <c r="L169" s="1" t="s">
        <v>22</v>
      </c>
      <c r="M169" s="1" t="s">
        <v>30</v>
      </c>
      <c r="N169" s="1" t="s">
        <v>31</v>
      </c>
    </row>
    <row r="170" spans="1:14" x14ac:dyDescent="0.2">
      <c r="A170">
        <v>169</v>
      </c>
      <c r="B170">
        <v>74</v>
      </c>
      <c r="C170">
        <f>1/COUNTIF(B:B,pizza_sales[[#This Row],[order_id]])</f>
        <v>0.25</v>
      </c>
      <c r="D170" s="1" t="s">
        <v>136</v>
      </c>
      <c r="E170">
        <v>1</v>
      </c>
      <c r="F170" s="3">
        <v>42006</v>
      </c>
      <c r="G170" s="3" t="str">
        <f>TEXT(pizza_sales[[#This Row],[Order_date]],"dddd")</f>
        <v>Friday</v>
      </c>
      <c r="H170" s="2">
        <v>0.50083333333333335</v>
      </c>
      <c r="I170">
        <v>12.5</v>
      </c>
      <c r="J170">
        <v>12.5</v>
      </c>
      <c r="K170" s="1" t="s">
        <v>41</v>
      </c>
      <c r="L170" s="1" t="s">
        <v>22</v>
      </c>
      <c r="M170" s="1" t="s">
        <v>63</v>
      </c>
      <c r="N170" s="1" t="s">
        <v>64</v>
      </c>
    </row>
    <row r="171" spans="1:14" x14ac:dyDescent="0.2">
      <c r="A171">
        <v>170</v>
      </c>
      <c r="B171">
        <v>74</v>
      </c>
      <c r="C171">
        <f>1/COUNTIF(B:B,pizza_sales[[#This Row],[order_id]])</f>
        <v>0.25</v>
      </c>
      <c r="D171" s="1" t="s">
        <v>152</v>
      </c>
      <c r="E171">
        <v>1</v>
      </c>
      <c r="F171" s="3">
        <v>42006</v>
      </c>
      <c r="G171" s="3" t="str">
        <f>TEXT(pizza_sales[[#This Row],[Order_date]],"dddd")</f>
        <v>Friday</v>
      </c>
      <c r="H171" s="2">
        <v>0.50083333333333335</v>
      </c>
      <c r="I171">
        <v>20.75</v>
      </c>
      <c r="J171">
        <v>20.75</v>
      </c>
      <c r="K171" s="1" t="s">
        <v>21</v>
      </c>
      <c r="L171" s="1" t="s">
        <v>26</v>
      </c>
      <c r="M171" s="1" t="s">
        <v>48</v>
      </c>
      <c r="N171" s="1" t="s">
        <v>49</v>
      </c>
    </row>
    <row r="172" spans="1:14" x14ac:dyDescent="0.2">
      <c r="A172">
        <v>171</v>
      </c>
      <c r="B172">
        <v>75</v>
      </c>
      <c r="C172">
        <f>1/COUNTIF(B:B,pizza_sales[[#This Row],[order_id]])</f>
        <v>0.33333333333333331</v>
      </c>
      <c r="D172" s="1" t="s">
        <v>57</v>
      </c>
      <c r="E172">
        <v>1</v>
      </c>
      <c r="F172" s="3">
        <v>42006</v>
      </c>
      <c r="G172" s="3" t="str">
        <f>TEXT(pizza_sales[[#This Row],[Order_date]],"dddd")</f>
        <v>Friday</v>
      </c>
      <c r="H172" s="2">
        <v>0.50711805555555556</v>
      </c>
      <c r="I172">
        <v>12.5</v>
      </c>
      <c r="J172">
        <v>12.5</v>
      </c>
      <c r="K172" s="1" t="s">
        <v>41</v>
      </c>
      <c r="L172" s="1" t="s">
        <v>26</v>
      </c>
      <c r="M172" s="1" t="s">
        <v>27</v>
      </c>
      <c r="N172" s="1" t="s">
        <v>28</v>
      </c>
    </row>
    <row r="173" spans="1:14" x14ac:dyDescent="0.2">
      <c r="A173">
        <v>172</v>
      </c>
      <c r="B173">
        <v>75</v>
      </c>
      <c r="C173">
        <f>1/COUNTIF(B:B,pizza_sales[[#This Row],[order_id]])</f>
        <v>0.33333333333333331</v>
      </c>
      <c r="D173" s="1" t="s">
        <v>146</v>
      </c>
      <c r="E173">
        <v>1</v>
      </c>
      <c r="F173" s="3">
        <v>42006</v>
      </c>
      <c r="G173" s="3" t="str">
        <f>TEXT(pizza_sales[[#This Row],[Order_date]],"dddd")</f>
        <v>Friday</v>
      </c>
      <c r="H173" s="2">
        <v>0.50711805555555556</v>
      </c>
      <c r="I173">
        <v>20.25</v>
      </c>
      <c r="J173">
        <v>20.25</v>
      </c>
      <c r="K173" s="1" t="s">
        <v>21</v>
      </c>
      <c r="L173" s="1" t="s">
        <v>22</v>
      </c>
      <c r="M173" s="1" t="s">
        <v>104</v>
      </c>
      <c r="N173" s="1" t="s">
        <v>105</v>
      </c>
    </row>
    <row r="174" spans="1:14" x14ac:dyDescent="0.2">
      <c r="A174">
        <v>173</v>
      </c>
      <c r="B174">
        <v>75</v>
      </c>
      <c r="C174">
        <f>1/COUNTIF(B:B,pizza_sales[[#This Row],[order_id]])</f>
        <v>0.33333333333333331</v>
      </c>
      <c r="D174" s="1" t="s">
        <v>112</v>
      </c>
      <c r="E174">
        <v>1</v>
      </c>
      <c r="F174" s="3">
        <v>42006</v>
      </c>
      <c r="G174" s="3" t="str">
        <f>TEXT(pizza_sales[[#This Row],[Order_date]],"dddd")</f>
        <v>Friday</v>
      </c>
      <c r="H174" s="2">
        <v>0.50711805555555556</v>
      </c>
      <c r="I174">
        <v>20.5</v>
      </c>
      <c r="J174">
        <v>20.5</v>
      </c>
      <c r="K174" s="1" t="s">
        <v>21</v>
      </c>
      <c r="L174" s="1" t="s">
        <v>14</v>
      </c>
      <c r="M174" s="1" t="s">
        <v>94</v>
      </c>
      <c r="N174" s="1" t="s">
        <v>95</v>
      </c>
    </row>
    <row r="175" spans="1:14" x14ac:dyDescent="0.2">
      <c r="A175">
        <v>174</v>
      </c>
      <c r="B175">
        <v>76</v>
      </c>
      <c r="C175">
        <f>1/COUNTIF(B:B,pizza_sales[[#This Row],[order_id]])</f>
        <v>0.25</v>
      </c>
      <c r="D175" s="1" t="s">
        <v>84</v>
      </c>
      <c r="E175">
        <v>1</v>
      </c>
      <c r="F175" s="3">
        <v>42006</v>
      </c>
      <c r="G175" s="3" t="str">
        <f>TEXT(pizza_sales[[#This Row],[Order_date]],"dddd")</f>
        <v>Friday</v>
      </c>
      <c r="H175" s="2">
        <v>0.51478009259259261</v>
      </c>
      <c r="I175">
        <v>12</v>
      </c>
      <c r="J175">
        <v>12</v>
      </c>
      <c r="K175" s="1" t="s">
        <v>41</v>
      </c>
      <c r="L175" s="1" t="s">
        <v>14</v>
      </c>
      <c r="M175" s="1" t="s">
        <v>85</v>
      </c>
      <c r="N175" s="1" t="s">
        <v>86</v>
      </c>
    </row>
    <row r="176" spans="1:14" x14ac:dyDescent="0.2">
      <c r="A176">
        <v>175</v>
      </c>
      <c r="B176">
        <v>76</v>
      </c>
      <c r="C176">
        <f>1/COUNTIF(B:B,pizza_sales[[#This Row],[order_id]])</f>
        <v>0.25</v>
      </c>
      <c r="D176" s="1" t="s">
        <v>142</v>
      </c>
      <c r="E176">
        <v>1</v>
      </c>
      <c r="F176" s="3">
        <v>42006</v>
      </c>
      <c r="G176" s="3" t="str">
        <f>TEXT(pizza_sales[[#This Row],[Order_date]],"dddd")</f>
        <v>Friday</v>
      </c>
      <c r="H176" s="2">
        <v>0.51478009259259261</v>
      </c>
      <c r="I176">
        <v>16.5</v>
      </c>
      <c r="J176">
        <v>16.5</v>
      </c>
      <c r="K176" s="1" t="s">
        <v>21</v>
      </c>
      <c r="L176" s="1" t="s">
        <v>14</v>
      </c>
      <c r="M176" s="1" t="s">
        <v>15</v>
      </c>
      <c r="N176" s="1" t="s">
        <v>16</v>
      </c>
    </row>
    <row r="177" spans="1:14" x14ac:dyDescent="0.2">
      <c r="A177">
        <v>176</v>
      </c>
      <c r="B177">
        <v>76</v>
      </c>
      <c r="C177">
        <f>1/COUNTIF(B:B,pizza_sales[[#This Row],[order_id]])</f>
        <v>0.25</v>
      </c>
      <c r="D177" s="1" t="s">
        <v>153</v>
      </c>
      <c r="E177">
        <v>1</v>
      </c>
      <c r="F177" s="3">
        <v>42006</v>
      </c>
      <c r="G177" s="3" t="str">
        <f>TEXT(pizza_sales[[#This Row],[Order_date]],"dddd")</f>
        <v>Friday</v>
      </c>
      <c r="H177" s="2">
        <v>0.51478009259259261</v>
      </c>
      <c r="I177">
        <v>21</v>
      </c>
      <c r="J177">
        <v>21</v>
      </c>
      <c r="K177" s="1" t="s">
        <v>21</v>
      </c>
      <c r="L177" s="1" t="s">
        <v>22</v>
      </c>
      <c r="M177" s="1" t="s">
        <v>101</v>
      </c>
      <c r="N177" s="1" t="s">
        <v>102</v>
      </c>
    </row>
    <row r="178" spans="1:14" x14ac:dyDescent="0.2">
      <c r="A178">
        <v>177</v>
      </c>
      <c r="B178">
        <v>76</v>
      </c>
      <c r="C178">
        <f>1/COUNTIF(B:B,pizza_sales[[#This Row],[order_id]])</f>
        <v>0.25</v>
      </c>
      <c r="D178" s="1" t="s">
        <v>59</v>
      </c>
      <c r="E178">
        <v>1</v>
      </c>
      <c r="F178" s="3">
        <v>42006</v>
      </c>
      <c r="G178" s="3" t="str">
        <f>TEXT(pizza_sales[[#This Row],[Order_date]],"dddd")</f>
        <v>Friday</v>
      </c>
      <c r="H178" s="2">
        <v>0.51478009259259261</v>
      </c>
      <c r="I178">
        <v>20.75</v>
      </c>
      <c r="J178">
        <v>20.75</v>
      </c>
      <c r="K178" s="1" t="s">
        <v>21</v>
      </c>
      <c r="L178" s="1" t="s">
        <v>26</v>
      </c>
      <c r="M178" s="1" t="s">
        <v>60</v>
      </c>
      <c r="N178" s="1" t="s">
        <v>61</v>
      </c>
    </row>
    <row r="179" spans="1:14" x14ac:dyDescent="0.2">
      <c r="A179">
        <v>178</v>
      </c>
      <c r="B179">
        <v>77</v>
      </c>
      <c r="C179">
        <f>1/COUNTIF(B:B,pizza_sales[[#This Row],[order_id]])</f>
        <v>0.5</v>
      </c>
      <c r="D179" s="1" t="s">
        <v>118</v>
      </c>
      <c r="E179">
        <v>1</v>
      </c>
      <c r="F179" s="3">
        <v>42006</v>
      </c>
      <c r="G179" s="3" t="str">
        <f>TEXT(pizza_sales[[#This Row],[Order_date]],"dddd")</f>
        <v>Friday</v>
      </c>
      <c r="H179" s="2">
        <v>0.51581018518518518</v>
      </c>
      <c r="I179">
        <v>16.75</v>
      </c>
      <c r="J179">
        <v>16.75</v>
      </c>
      <c r="K179" s="1" t="s">
        <v>13</v>
      </c>
      <c r="L179" s="1" t="s">
        <v>33</v>
      </c>
      <c r="M179" s="1" t="s">
        <v>42</v>
      </c>
      <c r="N179" s="1" t="s">
        <v>43</v>
      </c>
    </row>
    <row r="180" spans="1:14" x14ac:dyDescent="0.2">
      <c r="A180">
        <v>179</v>
      </c>
      <c r="B180">
        <v>77</v>
      </c>
      <c r="C180">
        <f>1/COUNTIF(B:B,pizza_sales[[#This Row],[order_id]])</f>
        <v>0.5</v>
      </c>
      <c r="D180" s="1" t="s">
        <v>12</v>
      </c>
      <c r="E180">
        <v>1</v>
      </c>
      <c r="F180" s="3">
        <v>42006</v>
      </c>
      <c r="G180" s="3" t="str">
        <f>TEXT(pizza_sales[[#This Row],[Order_date]],"dddd")</f>
        <v>Friday</v>
      </c>
      <c r="H180" s="2">
        <v>0.51581018518518518</v>
      </c>
      <c r="I180">
        <v>13.25</v>
      </c>
      <c r="J180">
        <v>13.25</v>
      </c>
      <c r="K180" s="1" t="s">
        <v>13</v>
      </c>
      <c r="L180" s="1" t="s">
        <v>14</v>
      </c>
      <c r="M180" s="1" t="s">
        <v>15</v>
      </c>
      <c r="N180" s="1" t="s">
        <v>16</v>
      </c>
    </row>
    <row r="181" spans="1:14" x14ac:dyDescent="0.2">
      <c r="A181">
        <v>180</v>
      </c>
      <c r="B181">
        <v>78</v>
      </c>
      <c r="C181">
        <f>1/COUNTIF(B:B,pizza_sales[[#This Row],[order_id]])</f>
        <v>0.16666666666666666</v>
      </c>
      <c r="D181" s="1" t="s">
        <v>84</v>
      </c>
      <c r="E181">
        <v>1</v>
      </c>
      <c r="F181" s="3">
        <v>42006</v>
      </c>
      <c r="G181" s="3" t="str">
        <f>TEXT(pizza_sales[[#This Row],[Order_date]],"dddd")</f>
        <v>Friday</v>
      </c>
      <c r="H181" s="2">
        <v>0.51960648148148147</v>
      </c>
      <c r="I181">
        <v>12</v>
      </c>
      <c r="J181">
        <v>12</v>
      </c>
      <c r="K181" s="1" t="s">
        <v>41</v>
      </c>
      <c r="L181" s="1" t="s">
        <v>14</v>
      </c>
      <c r="M181" s="1" t="s">
        <v>85</v>
      </c>
      <c r="N181" s="1" t="s">
        <v>86</v>
      </c>
    </row>
    <row r="182" spans="1:14" x14ac:dyDescent="0.2">
      <c r="A182">
        <v>181</v>
      </c>
      <c r="B182">
        <v>78</v>
      </c>
      <c r="C182">
        <f>1/COUNTIF(B:B,pizza_sales[[#This Row],[order_id]])</f>
        <v>0.16666666666666666</v>
      </c>
      <c r="D182" s="1" t="s">
        <v>50</v>
      </c>
      <c r="E182">
        <v>1</v>
      </c>
      <c r="F182" s="3">
        <v>42006</v>
      </c>
      <c r="G182" s="3" t="str">
        <f>TEXT(pizza_sales[[#This Row],[Order_date]],"dddd")</f>
        <v>Friday</v>
      </c>
      <c r="H182" s="2">
        <v>0.51960648148148147</v>
      </c>
      <c r="I182">
        <v>12</v>
      </c>
      <c r="J182">
        <v>12</v>
      </c>
      <c r="K182" s="1" t="s">
        <v>41</v>
      </c>
      <c r="L182" s="1" t="s">
        <v>14</v>
      </c>
      <c r="M182" s="1" t="s">
        <v>18</v>
      </c>
      <c r="N182" s="1" t="s">
        <v>19</v>
      </c>
    </row>
    <row r="183" spans="1:14" x14ac:dyDescent="0.2">
      <c r="A183">
        <v>182</v>
      </c>
      <c r="B183">
        <v>78</v>
      </c>
      <c r="C183">
        <f>1/COUNTIF(B:B,pizza_sales[[#This Row],[order_id]])</f>
        <v>0.16666666666666666</v>
      </c>
      <c r="D183" s="1" t="s">
        <v>90</v>
      </c>
      <c r="E183">
        <v>1</v>
      </c>
      <c r="F183" s="3">
        <v>42006</v>
      </c>
      <c r="G183" s="3" t="str">
        <f>TEXT(pizza_sales[[#This Row],[Order_date]],"dddd")</f>
        <v>Friday</v>
      </c>
      <c r="H183" s="2">
        <v>0.51960648148148147</v>
      </c>
      <c r="I183">
        <v>17.95</v>
      </c>
      <c r="J183">
        <v>17.95</v>
      </c>
      <c r="K183" s="1" t="s">
        <v>21</v>
      </c>
      <c r="L183" s="1" t="s">
        <v>22</v>
      </c>
      <c r="M183" s="1" t="s">
        <v>91</v>
      </c>
      <c r="N183" s="1" t="s">
        <v>92</v>
      </c>
    </row>
    <row r="184" spans="1:14" x14ac:dyDescent="0.2">
      <c r="A184">
        <v>183</v>
      </c>
      <c r="B184">
        <v>78</v>
      </c>
      <c r="C184">
        <f>1/COUNTIF(B:B,pizza_sales[[#This Row],[order_id]])</f>
        <v>0.16666666666666666</v>
      </c>
      <c r="D184" s="1" t="s">
        <v>116</v>
      </c>
      <c r="E184">
        <v>1</v>
      </c>
      <c r="F184" s="3">
        <v>42006</v>
      </c>
      <c r="G184" s="3" t="str">
        <f>TEXT(pizza_sales[[#This Row],[Order_date]],"dddd")</f>
        <v>Friday</v>
      </c>
      <c r="H184" s="2">
        <v>0.51960648148148147</v>
      </c>
      <c r="I184">
        <v>16</v>
      </c>
      <c r="J184">
        <v>16</v>
      </c>
      <c r="K184" s="1" t="s">
        <v>13</v>
      </c>
      <c r="L184" s="1" t="s">
        <v>14</v>
      </c>
      <c r="M184" s="1" t="s">
        <v>55</v>
      </c>
      <c r="N184" s="1" t="s">
        <v>56</v>
      </c>
    </row>
    <row r="185" spans="1:14" x14ac:dyDescent="0.2">
      <c r="A185">
        <v>184</v>
      </c>
      <c r="B185">
        <v>78</v>
      </c>
      <c r="C185">
        <f>1/COUNTIF(B:B,pizza_sales[[#This Row],[order_id]])</f>
        <v>0.16666666666666666</v>
      </c>
      <c r="D185" s="1" t="s">
        <v>59</v>
      </c>
      <c r="E185">
        <v>3</v>
      </c>
      <c r="F185" s="3">
        <v>42006</v>
      </c>
      <c r="G185" s="3" t="str">
        <f>TEXT(pizza_sales[[#This Row],[Order_date]],"dddd")</f>
        <v>Friday</v>
      </c>
      <c r="H185" s="2">
        <v>0.51960648148148147</v>
      </c>
      <c r="I185">
        <v>20.75</v>
      </c>
      <c r="J185">
        <v>62.25</v>
      </c>
      <c r="K185" s="1" t="s">
        <v>21</v>
      </c>
      <c r="L185" s="1" t="s">
        <v>26</v>
      </c>
      <c r="M185" s="1" t="s">
        <v>60</v>
      </c>
      <c r="N185" s="1" t="s">
        <v>61</v>
      </c>
    </row>
    <row r="186" spans="1:14" x14ac:dyDescent="0.2">
      <c r="A186">
        <v>185</v>
      </c>
      <c r="B186">
        <v>78</v>
      </c>
      <c r="C186">
        <f>1/COUNTIF(B:B,pizza_sales[[#This Row],[order_id]])</f>
        <v>0.16666666666666666</v>
      </c>
      <c r="D186" s="1" t="s">
        <v>151</v>
      </c>
      <c r="E186">
        <v>1</v>
      </c>
      <c r="F186" s="3">
        <v>42006</v>
      </c>
      <c r="G186" s="3" t="str">
        <f>TEXT(pizza_sales[[#This Row],[Order_date]],"dddd")</f>
        <v>Friday</v>
      </c>
      <c r="H186" s="2">
        <v>0.51960648148148147</v>
      </c>
      <c r="I186">
        <v>12.75</v>
      </c>
      <c r="J186">
        <v>12.75</v>
      </c>
      <c r="K186" s="1" t="s">
        <v>41</v>
      </c>
      <c r="L186" s="1" t="s">
        <v>33</v>
      </c>
      <c r="M186" s="1" t="s">
        <v>34</v>
      </c>
      <c r="N186" s="1" t="s">
        <v>35</v>
      </c>
    </row>
    <row r="187" spans="1:14" x14ac:dyDescent="0.2">
      <c r="A187">
        <v>186</v>
      </c>
      <c r="B187">
        <v>79</v>
      </c>
      <c r="C187">
        <f>1/COUNTIF(B:B,pizza_sales[[#This Row],[order_id]])</f>
        <v>0.33333333333333331</v>
      </c>
      <c r="D187" s="1" t="s">
        <v>54</v>
      </c>
      <c r="E187">
        <v>1</v>
      </c>
      <c r="F187" s="3">
        <v>42006</v>
      </c>
      <c r="G187" s="3" t="str">
        <f>TEXT(pizza_sales[[#This Row],[Order_date]],"dddd")</f>
        <v>Friday</v>
      </c>
      <c r="H187" s="2">
        <v>0.52026620370370369</v>
      </c>
      <c r="I187">
        <v>20.5</v>
      </c>
      <c r="J187">
        <v>20.5</v>
      </c>
      <c r="K187" s="1" t="s">
        <v>21</v>
      </c>
      <c r="L187" s="1" t="s">
        <v>14</v>
      </c>
      <c r="M187" s="1" t="s">
        <v>55</v>
      </c>
      <c r="N187" s="1" t="s">
        <v>56</v>
      </c>
    </row>
    <row r="188" spans="1:14" x14ac:dyDescent="0.2">
      <c r="A188">
        <v>187</v>
      </c>
      <c r="B188">
        <v>79</v>
      </c>
      <c r="C188">
        <f>1/COUNTIF(B:B,pizza_sales[[#This Row],[order_id]])</f>
        <v>0.33333333333333331</v>
      </c>
      <c r="D188" s="1" t="s">
        <v>143</v>
      </c>
      <c r="E188">
        <v>1</v>
      </c>
      <c r="F188" s="3">
        <v>42006</v>
      </c>
      <c r="G188" s="3" t="str">
        <f>TEXT(pizza_sales[[#This Row],[Order_date]],"dddd")</f>
        <v>Friday</v>
      </c>
      <c r="H188" s="2">
        <v>0.52026620370370369</v>
      </c>
      <c r="I188">
        <v>11</v>
      </c>
      <c r="J188">
        <v>11</v>
      </c>
      <c r="K188" s="1" t="s">
        <v>41</v>
      </c>
      <c r="L188" s="1" t="s">
        <v>14</v>
      </c>
      <c r="M188" s="1" t="s">
        <v>130</v>
      </c>
      <c r="N188" s="1" t="s">
        <v>131</v>
      </c>
    </row>
    <row r="189" spans="1:14" x14ac:dyDescent="0.2">
      <c r="A189">
        <v>188</v>
      </c>
      <c r="B189">
        <v>79</v>
      </c>
      <c r="C189">
        <f>1/COUNTIF(B:B,pizza_sales[[#This Row],[order_id]])</f>
        <v>0.33333333333333331</v>
      </c>
      <c r="D189" s="1" t="s">
        <v>32</v>
      </c>
      <c r="E189">
        <v>1</v>
      </c>
      <c r="F189" s="3">
        <v>42006</v>
      </c>
      <c r="G189" s="3" t="str">
        <f>TEXT(pizza_sales[[#This Row],[Order_date]],"dddd")</f>
        <v>Friday</v>
      </c>
      <c r="H189" s="2">
        <v>0.52026620370370369</v>
      </c>
      <c r="I189">
        <v>20.75</v>
      </c>
      <c r="J189">
        <v>20.75</v>
      </c>
      <c r="K189" s="1" t="s">
        <v>21</v>
      </c>
      <c r="L189" s="1" t="s">
        <v>33</v>
      </c>
      <c r="M189" s="1" t="s">
        <v>34</v>
      </c>
      <c r="N189" s="1" t="s">
        <v>35</v>
      </c>
    </row>
    <row r="190" spans="1:14" x14ac:dyDescent="0.2">
      <c r="A190">
        <v>189</v>
      </c>
      <c r="B190">
        <v>80</v>
      </c>
      <c r="C190">
        <f>1/COUNTIF(B:B,pizza_sales[[#This Row],[order_id]])</f>
        <v>0.5</v>
      </c>
      <c r="D190" s="1" t="s">
        <v>126</v>
      </c>
      <c r="E190">
        <v>1</v>
      </c>
      <c r="F190" s="3">
        <v>42006</v>
      </c>
      <c r="G190" s="3" t="str">
        <f>TEXT(pizza_sales[[#This Row],[Order_date]],"dddd")</f>
        <v>Friday</v>
      </c>
      <c r="H190" s="2">
        <v>0.52474537037037039</v>
      </c>
      <c r="I190">
        <v>9.75</v>
      </c>
      <c r="J190">
        <v>9.75</v>
      </c>
      <c r="K190" s="1" t="s">
        <v>41</v>
      </c>
      <c r="L190" s="1" t="s">
        <v>14</v>
      </c>
      <c r="M190" s="1" t="s">
        <v>78</v>
      </c>
      <c r="N190" s="1" t="s">
        <v>79</v>
      </c>
    </row>
    <row r="191" spans="1:14" x14ac:dyDescent="0.2">
      <c r="A191">
        <v>190</v>
      </c>
      <c r="B191">
        <v>80</v>
      </c>
      <c r="C191">
        <f>1/COUNTIF(B:B,pizza_sales[[#This Row],[order_id]])</f>
        <v>0.5</v>
      </c>
      <c r="D191" s="1" t="s">
        <v>137</v>
      </c>
      <c r="E191">
        <v>1</v>
      </c>
      <c r="F191" s="3">
        <v>42006</v>
      </c>
      <c r="G191" s="3" t="str">
        <f>TEXT(pizza_sales[[#This Row],[Order_date]],"dddd")</f>
        <v>Friday</v>
      </c>
      <c r="H191" s="2">
        <v>0.52474537037037039</v>
      </c>
      <c r="I191">
        <v>16.75</v>
      </c>
      <c r="J191">
        <v>16.75</v>
      </c>
      <c r="K191" s="1" t="s">
        <v>13</v>
      </c>
      <c r="L191" s="1" t="s">
        <v>33</v>
      </c>
      <c r="M191" s="1" t="s">
        <v>34</v>
      </c>
      <c r="N191" s="1" t="s">
        <v>35</v>
      </c>
    </row>
    <row r="192" spans="1:14" x14ac:dyDescent="0.2">
      <c r="A192">
        <v>191</v>
      </c>
      <c r="B192">
        <v>81</v>
      </c>
      <c r="C192">
        <f>1/COUNTIF(B:B,pizza_sales[[#This Row],[order_id]])</f>
        <v>1</v>
      </c>
      <c r="D192" s="1" t="s">
        <v>32</v>
      </c>
      <c r="E192">
        <v>1</v>
      </c>
      <c r="F192" s="3">
        <v>42006</v>
      </c>
      <c r="G192" s="3" t="str">
        <f>TEXT(pizza_sales[[#This Row],[Order_date]],"dddd")</f>
        <v>Friday</v>
      </c>
      <c r="H192" s="2">
        <v>0.52778935185185183</v>
      </c>
      <c r="I192">
        <v>20.75</v>
      </c>
      <c r="J192">
        <v>20.75</v>
      </c>
      <c r="K192" s="1" t="s">
        <v>21</v>
      </c>
      <c r="L192" s="1" t="s">
        <v>33</v>
      </c>
      <c r="M192" s="1" t="s">
        <v>34</v>
      </c>
      <c r="N192" s="1" t="s">
        <v>35</v>
      </c>
    </row>
    <row r="193" spans="1:14" x14ac:dyDescent="0.2">
      <c r="A193">
        <v>192</v>
      </c>
      <c r="B193">
        <v>82</v>
      </c>
      <c r="C193">
        <f>1/COUNTIF(B:B,pizza_sales[[#This Row],[order_id]])</f>
        <v>0.25</v>
      </c>
      <c r="D193" s="1" t="s">
        <v>84</v>
      </c>
      <c r="E193">
        <v>1</v>
      </c>
      <c r="F193" s="3">
        <v>42006</v>
      </c>
      <c r="G193" s="3" t="str">
        <f>TEXT(pizza_sales[[#This Row],[Order_date]],"dddd")</f>
        <v>Friday</v>
      </c>
      <c r="H193" s="2">
        <v>0.53184027777777776</v>
      </c>
      <c r="I193">
        <v>12</v>
      </c>
      <c r="J193">
        <v>12</v>
      </c>
      <c r="K193" s="1" t="s">
        <v>41</v>
      </c>
      <c r="L193" s="1" t="s">
        <v>14</v>
      </c>
      <c r="M193" s="1" t="s">
        <v>85</v>
      </c>
      <c r="N193" s="1" t="s">
        <v>86</v>
      </c>
    </row>
    <row r="194" spans="1:14" x14ac:dyDescent="0.2">
      <c r="A194">
        <v>193</v>
      </c>
      <c r="B194">
        <v>82</v>
      </c>
      <c r="C194">
        <f>1/COUNTIF(B:B,pizza_sales[[#This Row],[order_id]])</f>
        <v>0.25</v>
      </c>
      <c r="D194" s="1" t="s">
        <v>76</v>
      </c>
      <c r="E194">
        <v>1</v>
      </c>
      <c r="F194" s="3">
        <v>42006</v>
      </c>
      <c r="G194" s="3" t="str">
        <f>TEXT(pizza_sales[[#This Row],[Order_date]],"dddd")</f>
        <v>Friday</v>
      </c>
      <c r="H194" s="2">
        <v>0.53184027777777776</v>
      </c>
      <c r="I194">
        <v>16.75</v>
      </c>
      <c r="J194">
        <v>16.75</v>
      </c>
      <c r="K194" s="1" t="s">
        <v>13</v>
      </c>
      <c r="L194" s="1" t="s">
        <v>33</v>
      </c>
      <c r="M194" s="1" t="s">
        <v>74</v>
      </c>
      <c r="N194" s="1" t="s">
        <v>75</v>
      </c>
    </row>
    <row r="195" spans="1:14" x14ac:dyDescent="0.2">
      <c r="A195">
        <v>194</v>
      </c>
      <c r="B195">
        <v>82</v>
      </c>
      <c r="C195">
        <f>1/COUNTIF(B:B,pizza_sales[[#This Row],[order_id]])</f>
        <v>0.25</v>
      </c>
      <c r="D195" s="1" t="s">
        <v>59</v>
      </c>
      <c r="E195">
        <v>1</v>
      </c>
      <c r="F195" s="3">
        <v>42006</v>
      </c>
      <c r="G195" s="3" t="str">
        <f>TEXT(pizza_sales[[#This Row],[Order_date]],"dddd")</f>
        <v>Friday</v>
      </c>
      <c r="H195" s="2">
        <v>0.53184027777777776</v>
      </c>
      <c r="I195">
        <v>20.75</v>
      </c>
      <c r="J195">
        <v>20.75</v>
      </c>
      <c r="K195" s="1" t="s">
        <v>21</v>
      </c>
      <c r="L195" s="1" t="s">
        <v>26</v>
      </c>
      <c r="M195" s="1" t="s">
        <v>60</v>
      </c>
      <c r="N195" s="1" t="s">
        <v>61</v>
      </c>
    </row>
    <row r="196" spans="1:14" x14ac:dyDescent="0.2">
      <c r="A196">
        <v>195</v>
      </c>
      <c r="B196">
        <v>82</v>
      </c>
      <c r="C196">
        <f>1/COUNTIF(B:B,pizza_sales[[#This Row],[order_id]])</f>
        <v>0.25</v>
      </c>
      <c r="D196" s="1" t="s">
        <v>154</v>
      </c>
      <c r="E196">
        <v>1</v>
      </c>
      <c r="F196" s="3">
        <v>42006</v>
      </c>
      <c r="G196" s="3" t="str">
        <f>TEXT(pizza_sales[[#This Row],[Order_date]],"dddd")</f>
        <v>Friday</v>
      </c>
      <c r="H196" s="2">
        <v>0.53184027777777776</v>
      </c>
      <c r="I196">
        <v>16</v>
      </c>
      <c r="J196">
        <v>16</v>
      </c>
      <c r="K196" s="1" t="s">
        <v>13</v>
      </c>
      <c r="L196" s="1" t="s">
        <v>22</v>
      </c>
      <c r="M196" s="1" t="s">
        <v>66</v>
      </c>
      <c r="N196" s="1" t="s">
        <v>67</v>
      </c>
    </row>
    <row r="197" spans="1:14" x14ac:dyDescent="0.2">
      <c r="A197">
        <v>196</v>
      </c>
      <c r="B197">
        <v>83</v>
      </c>
      <c r="C197">
        <f>1/COUNTIF(B:B,pizza_sales[[#This Row],[order_id]])</f>
        <v>1</v>
      </c>
      <c r="D197" s="1" t="s">
        <v>117</v>
      </c>
      <c r="E197">
        <v>1</v>
      </c>
      <c r="F197" s="3">
        <v>42006</v>
      </c>
      <c r="G197" s="3" t="str">
        <f>TEXT(pizza_sales[[#This Row],[Order_date]],"dddd")</f>
        <v>Friday</v>
      </c>
      <c r="H197" s="2">
        <v>0.53711805555555558</v>
      </c>
      <c r="I197">
        <v>12.75</v>
      </c>
      <c r="J197">
        <v>12.75</v>
      </c>
      <c r="K197" s="1" t="s">
        <v>41</v>
      </c>
      <c r="L197" s="1" t="s">
        <v>33</v>
      </c>
      <c r="M197" s="1" t="s">
        <v>70</v>
      </c>
      <c r="N197" s="1" t="s">
        <v>71</v>
      </c>
    </row>
    <row r="198" spans="1:14" x14ac:dyDescent="0.2">
      <c r="A198">
        <v>197</v>
      </c>
      <c r="B198">
        <v>84</v>
      </c>
      <c r="C198">
        <f>1/COUNTIF(B:B,pizza_sales[[#This Row],[order_id]])</f>
        <v>1</v>
      </c>
      <c r="D198" s="1" t="s">
        <v>77</v>
      </c>
      <c r="E198">
        <v>1</v>
      </c>
      <c r="F198" s="3">
        <v>42006</v>
      </c>
      <c r="G198" s="3" t="str">
        <f>TEXT(pizza_sales[[#This Row],[Order_date]],"dddd")</f>
        <v>Friday</v>
      </c>
      <c r="H198" s="2">
        <v>0.55116898148148152</v>
      </c>
      <c r="I198">
        <v>15.25</v>
      </c>
      <c r="J198">
        <v>15.25</v>
      </c>
      <c r="K198" s="1" t="s">
        <v>21</v>
      </c>
      <c r="L198" s="1" t="s">
        <v>14</v>
      </c>
      <c r="M198" s="1" t="s">
        <v>78</v>
      </c>
      <c r="N198" s="1" t="s">
        <v>79</v>
      </c>
    </row>
    <row r="199" spans="1:14" x14ac:dyDescent="0.2">
      <c r="A199">
        <v>198</v>
      </c>
      <c r="B199">
        <v>85</v>
      </c>
      <c r="C199">
        <f>1/COUNTIF(B:B,pizza_sales[[#This Row],[order_id]])</f>
        <v>0.25</v>
      </c>
      <c r="D199" s="1" t="s">
        <v>17</v>
      </c>
      <c r="E199">
        <v>1</v>
      </c>
      <c r="F199" s="3">
        <v>42006</v>
      </c>
      <c r="G199" s="3" t="str">
        <f>TEXT(pizza_sales[[#This Row],[Order_date]],"dddd")</f>
        <v>Friday</v>
      </c>
      <c r="H199" s="2">
        <v>0.56584490740740745</v>
      </c>
      <c r="I199">
        <v>16</v>
      </c>
      <c r="J199">
        <v>16</v>
      </c>
      <c r="K199" s="1" t="s">
        <v>13</v>
      </c>
      <c r="L199" s="1" t="s">
        <v>14</v>
      </c>
      <c r="M199" s="1" t="s">
        <v>18</v>
      </c>
      <c r="N199" s="1" t="s">
        <v>19</v>
      </c>
    </row>
    <row r="200" spans="1:14" x14ac:dyDescent="0.2">
      <c r="A200">
        <v>199</v>
      </c>
      <c r="B200">
        <v>85</v>
      </c>
      <c r="C200">
        <f>1/COUNTIF(B:B,pizza_sales[[#This Row],[order_id]])</f>
        <v>0.25</v>
      </c>
      <c r="D200" s="1" t="s">
        <v>50</v>
      </c>
      <c r="E200">
        <v>1</v>
      </c>
      <c r="F200" s="3">
        <v>42006</v>
      </c>
      <c r="G200" s="3" t="str">
        <f>TEXT(pizza_sales[[#This Row],[Order_date]],"dddd")</f>
        <v>Friday</v>
      </c>
      <c r="H200" s="2">
        <v>0.56584490740740745</v>
      </c>
      <c r="I200">
        <v>12</v>
      </c>
      <c r="J200">
        <v>12</v>
      </c>
      <c r="K200" s="1" t="s">
        <v>41</v>
      </c>
      <c r="L200" s="1" t="s">
        <v>14</v>
      </c>
      <c r="M200" s="1" t="s">
        <v>18</v>
      </c>
      <c r="N200" s="1" t="s">
        <v>19</v>
      </c>
    </row>
    <row r="201" spans="1:14" x14ac:dyDescent="0.2">
      <c r="A201">
        <v>200</v>
      </c>
      <c r="B201">
        <v>85</v>
      </c>
      <c r="C201">
        <f>1/COUNTIF(B:B,pizza_sales[[#This Row],[order_id]])</f>
        <v>0.25</v>
      </c>
      <c r="D201" s="1" t="s">
        <v>25</v>
      </c>
      <c r="E201">
        <v>1</v>
      </c>
      <c r="F201" s="3">
        <v>42006</v>
      </c>
      <c r="G201" s="3" t="str">
        <f>TEXT(pizza_sales[[#This Row],[Order_date]],"dddd")</f>
        <v>Friday</v>
      </c>
      <c r="H201" s="2">
        <v>0.56584490740740745</v>
      </c>
      <c r="I201">
        <v>20.75</v>
      </c>
      <c r="J201">
        <v>20.75</v>
      </c>
      <c r="K201" s="1" t="s">
        <v>21</v>
      </c>
      <c r="L201" s="1" t="s">
        <v>26</v>
      </c>
      <c r="M201" s="1" t="s">
        <v>27</v>
      </c>
      <c r="N201" s="1" t="s">
        <v>28</v>
      </c>
    </row>
    <row r="202" spans="1:14" x14ac:dyDescent="0.2">
      <c r="A202">
        <v>201</v>
      </c>
      <c r="B202">
        <v>85</v>
      </c>
      <c r="C202">
        <f>1/COUNTIF(B:B,pizza_sales[[#This Row],[order_id]])</f>
        <v>0.25</v>
      </c>
      <c r="D202" s="1" t="s">
        <v>155</v>
      </c>
      <c r="E202">
        <v>1</v>
      </c>
      <c r="F202" s="3">
        <v>42006</v>
      </c>
      <c r="G202" s="3" t="str">
        <f>TEXT(pizza_sales[[#This Row],[Order_date]],"dddd")</f>
        <v>Friday</v>
      </c>
      <c r="H202" s="2">
        <v>0.56584490740740745</v>
      </c>
      <c r="I202">
        <v>16</v>
      </c>
      <c r="J202">
        <v>16</v>
      </c>
      <c r="K202" s="1" t="s">
        <v>13</v>
      </c>
      <c r="L202" s="1" t="s">
        <v>14</v>
      </c>
      <c r="M202" s="1" t="s">
        <v>45</v>
      </c>
      <c r="N202" s="1" t="s">
        <v>46</v>
      </c>
    </row>
    <row r="203" spans="1:14" x14ac:dyDescent="0.2">
      <c r="A203">
        <v>202</v>
      </c>
      <c r="B203">
        <v>86</v>
      </c>
      <c r="C203">
        <f>1/COUNTIF(B:B,pizza_sales[[#This Row],[order_id]])</f>
        <v>1</v>
      </c>
      <c r="D203" s="1" t="s">
        <v>142</v>
      </c>
      <c r="E203">
        <v>1</v>
      </c>
      <c r="F203" s="3">
        <v>42006</v>
      </c>
      <c r="G203" s="3" t="str">
        <f>TEXT(pizza_sales[[#This Row],[Order_date]],"dddd")</f>
        <v>Friday</v>
      </c>
      <c r="H203" s="2">
        <v>0.56980324074074074</v>
      </c>
      <c r="I203">
        <v>16.5</v>
      </c>
      <c r="J203">
        <v>16.5</v>
      </c>
      <c r="K203" s="1" t="s">
        <v>21</v>
      </c>
      <c r="L203" s="1" t="s">
        <v>14</v>
      </c>
      <c r="M203" s="1" t="s">
        <v>15</v>
      </c>
      <c r="N203" s="1" t="s">
        <v>16</v>
      </c>
    </row>
    <row r="204" spans="1:14" x14ac:dyDescent="0.2">
      <c r="A204">
        <v>203</v>
      </c>
      <c r="B204">
        <v>87</v>
      </c>
      <c r="C204">
        <f>1/COUNTIF(B:B,pizza_sales[[#This Row],[order_id]])</f>
        <v>0.25</v>
      </c>
      <c r="D204" s="1" t="s">
        <v>116</v>
      </c>
      <c r="E204">
        <v>1</v>
      </c>
      <c r="F204" s="3">
        <v>42006</v>
      </c>
      <c r="G204" s="3" t="str">
        <f>TEXT(pizza_sales[[#This Row],[Order_date]],"dddd")</f>
        <v>Friday</v>
      </c>
      <c r="H204" s="2">
        <v>0.58405092592592589</v>
      </c>
      <c r="I204">
        <v>16</v>
      </c>
      <c r="J204">
        <v>16</v>
      </c>
      <c r="K204" s="1" t="s">
        <v>13</v>
      </c>
      <c r="L204" s="1" t="s">
        <v>14</v>
      </c>
      <c r="M204" s="1" t="s">
        <v>55</v>
      </c>
      <c r="N204" s="1" t="s">
        <v>56</v>
      </c>
    </row>
    <row r="205" spans="1:14" x14ac:dyDescent="0.2">
      <c r="A205">
        <v>204</v>
      </c>
      <c r="B205">
        <v>87</v>
      </c>
      <c r="C205">
        <f>1/COUNTIF(B:B,pizza_sales[[#This Row],[order_id]])</f>
        <v>0.25</v>
      </c>
      <c r="D205" s="1" t="s">
        <v>29</v>
      </c>
      <c r="E205">
        <v>1</v>
      </c>
      <c r="F205" s="3">
        <v>42006</v>
      </c>
      <c r="G205" s="3" t="str">
        <f>TEXT(pizza_sales[[#This Row],[Order_date]],"dddd")</f>
        <v>Friday</v>
      </c>
      <c r="H205" s="2">
        <v>0.58405092592592589</v>
      </c>
      <c r="I205">
        <v>16</v>
      </c>
      <c r="J205">
        <v>16</v>
      </c>
      <c r="K205" s="1" t="s">
        <v>13</v>
      </c>
      <c r="L205" s="1" t="s">
        <v>22</v>
      </c>
      <c r="M205" s="1" t="s">
        <v>30</v>
      </c>
      <c r="N205" s="1" t="s">
        <v>31</v>
      </c>
    </row>
    <row r="206" spans="1:14" x14ac:dyDescent="0.2">
      <c r="A206">
        <v>205</v>
      </c>
      <c r="B206">
        <v>87</v>
      </c>
      <c r="C206">
        <f>1/COUNTIF(B:B,pizza_sales[[#This Row],[order_id]])</f>
        <v>0.25</v>
      </c>
      <c r="D206" s="1" t="s">
        <v>152</v>
      </c>
      <c r="E206">
        <v>1</v>
      </c>
      <c r="F206" s="3">
        <v>42006</v>
      </c>
      <c r="G206" s="3" t="str">
        <f>TEXT(pizza_sales[[#This Row],[Order_date]],"dddd")</f>
        <v>Friday</v>
      </c>
      <c r="H206" s="2">
        <v>0.58405092592592589</v>
      </c>
      <c r="I206">
        <v>20.75</v>
      </c>
      <c r="J206">
        <v>20.75</v>
      </c>
      <c r="K206" s="1" t="s">
        <v>21</v>
      </c>
      <c r="L206" s="1" t="s">
        <v>26</v>
      </c>
      <c r="M206" s="1" t="s">
        <v>48</v>
      </c>
      <c r="N206" s="1" t="s">
        <v>49</v>
      </c>
    </row>
    <row r="207" spans="1:14" x14ac:dyDescent="0.2">
      <c r="A207">
        <v>206</v>
      </c>
      <c r="B207">
        <v>87</v>
      </c>
      <c r="C207">
        <f>1/COUNTIF(B:B,pizza_sales[[#This Row],[order_id]])</f>
        <v>0.25</v>
      </c>
      <c r="D207" s="1" t="s">
        <v>47</v>
      </c>
      <c r="E207">
        <v>1</v>
      </c>
      <c r="F207" s="3">
        <v>42006</v>
      </c>
      <c r="G207" s="3" t="str">
        <f>TEXT(pizza_sales[[#This Row],[Order_date]],"dddd")</f>
        <v>Friday</v>
      </c>
      <c r="H207" s="2">
        <v>0.58405092592592589</v>
      </c>
      <c r="I207">
        <v>12.5</v>
      </c>
      <c r="J207">
        <v>12.5</v>
      </c>
      <c r="K207" s="1" t="s">
        <v>41</v>
      </c>
      <c r="L207" s="1" t="s">
        <v>26</v>
      </c>
      <c r="M207" s="1" t="s">
        <v>48</v>
      </c>
      <c r="N207" s="1" t="s">
        <v>49</v>
      </c>
    </row>
    <row r="208" spans="1:14" x14ac:dyDescent="0.2">
      <c r="A208">
        <v>207</v>
      </c>
      <c r="B208">
        <v>88</v>
      </c>
      <c r="C208">
        <f>1/COUNTIF(B:B,pizza_sales[[#This Row],[order_id]])</f>
        <v>1</v>
      </c>
      <c r="D208" s="1" t="s">
        <v>20</v>
      </c>
      <c r="E208">
        <v>1</v>
      </c>
      <c r="F208" s="3">
        <v>42006</v>
      </c>
      <c r="G208" s="3" t="str">
        <f>TEXT(pizza_sales[[#This Row],[Order_date]],"dddd")</f>
        <v>Friday</v>
      </c>
      <c r="H208" s="2">
        <v>0.59037037037037032</v>
      </c>
      <c r="I208">
        <v>18.5</v>
      </c>
      <c r="J208">
        <v>18.5</v>
      </c>
      <c r="K208" s="1" t="s">
        <v>21</v>
      </c>
      <c r="L208" s="1" t="s">
        <v>22</v>
      </c>
      <c r="M208" s="1" t="s">
        <v>23</v>
      </c>
      <c r="N208" s="1" t="s">
        <v>24</v>
      </c>
    </row>
    <row r="209" spans="1:14" x14ac:dyDescent="0.2">
      <c r="A209">
        <v>208</v>
      </c>
      <c r="B209">
        <v>89</v>
      </c>
      <c r="C209">
        <f>1/COUNTIF(B:B,pizza_sales[[#This Row],[order_id]])</f>
        <v>0.5</v>
      </c>
      <c r="D209" s="1" t="s">
        <v>87</v>
      </c>
      <c r="E209">
        <v>1</v>
      </c>
      <c r="F209" s="3">
        <v>42006</v>
      </c>
      <c r="G209" s="3" t="str">
        <f>TEXT(pizza_sales[[#This Row],[Order_date]],"dddd")</f>
        <v>Friday</v>
      </c>
      <c r="H209" s="2">
        <v>0.60438657407407403</v>
      </c>
      <c r="I209">
        <v>20.75</v>
      </c>
      <c r="J209">
        <v>20.75</v>
      </c>
      <c r="K209" s="1" t="s">
        <v>21</v>
      </c>
      <c r="L209" s="1" t="s">
        <v>26</v>
      </c>
      <c r="M209" s="1" t="s">
        <v>88</v>
      </c>
      <c r="N209" s="1" t="s">
        <v>89</v>
      </c>
    </row>
    <row r="210" spans="1:14" x14ac:dyDescent="0.2">
      <c r="A210">
        <v>209</v>
      </c>
      <c r="B210">
        <v>89</v>
      </c>
      <c r="C210">
        <f>1/COUNTIF(B:B,pizza_sales[[#This Row],[order_id]])</f>
        <v>0.5</v>
      </c>
      <c r="D210" s="1" t="s">
        <v>32</v>
      </c>
      <c r="E210">
        <v>1</v>
      </c>
      <c r="F210" s="3">
        <v>42006</v>
      </c>
      <c r="G210" s="3" t="str">
        <f>TEXT(pizza_sales[[#This Row],[Order_date]],"dddd")</f>
        <v>Friday</v>
      </c>
      <c r="H210" s="2">
        <v>0.60438657407407403</v>
      </c>
      <c r="I210">
        <v>20.75</v>
      </c>
      <c r="J210">
        <v>20.75</v>
      </c>
      <c r="K210" s="1" t="s">
        <v>21</v>
      </c>
      <c r="L210" s="1" t="s">
        <v>33</v>
      </c>
      <c r="M210" s="1" t="s">
        <v>34</v>
      </c>
      <c r="N210" s="1" t="s">
        <v>35</v>
      </c>
    </row>
    <row r="211" spans="1:14" x14ac:dyDescent="0.2">
      <c r="A211">
        <v>210</v>
      </c>
      <c r="B211">
        <v>90</v>
      </c>
      <c r="C211">
        <f>1/COUNTIF(B:B,pizza_sales[[#This Row],[order_id]])</f>
        <v>0.5</v>
      </c>
      <c r="D211" s="1" t="s">
        <v>113</v>
      </c>
      <c r="E211">
        <v>1</v>
      </c>
      <c r="F211" s="3">
        <v>42006</v>
      </c>
      <c r="G211" s="3" t="str">
        <f>TEXT(pizza_sales[[#This Row],[Order_date]],"dddd")</f>
        <v>Friday</v>
      </c>
      <c r="H211" s="2">
        <v>0.63111111111111107</v>
      </c>
      <c r="I211">
        <v>20.25</v>
      </c>
      <c r="J211">
        <v>20.25</v>
      </c>
      <c r="K211" s="1" t="s">
        <v>21</v>
      </c>
      <c r="L211" s="1" t="s">
        <v>26</v>
      </c>
      <c r="M211" s="1" t="s">
        <v>114</v>
      </c>
      <c r="N211" s="1" t="s">
        <v>115</v>
      </c>
    </row>
    <row r="212" spans="1:14" x14ac:dyDescent="0.2">
      <c r="A212">
        <v>211</v>
      </c>
      <c r="B212">
        <v>90</v>
      </c>
      <c r="C212">
        <f>1/COUNTIF(B:B,pizza_sales[[#This Row],[order_id]])</f>
        <v>0.5</v>
      </c>
      <c r="D212" s="1" t="s">
        <v>151</v>
      </c>
      <c r="E212">
        <v>1</v>
      </c>
      <c r="F212" s="3">
        <v>42006</v>
      </c>
      <c r="G212" s="3" t="str">
        <f>TEXT(pizza_sales[[#This Row],[Order_date]],"dddd")</f>
        <v>Friday</v>
      </c>
      <c r="H212" s="2">
        <v>0.63111111111111107</v>
      </c>
      <c r="I212">
        <v>12.75</v>
      </c>
      <c r="J212">
        <v>12.75</v>
      </c>
      <c r="K212" s="1" t="s">
        <v>41</v>
      </c>
      <c r="L212" s="1" t="s">
        <v>33</v>
      </c>
      <c r="M212" s="1" t="s">
        <v>34</v>
      </c>
      <c r="N212" s="1" t="s">
        <v>35</v>
      </c>
    </row>
    <row r="213" spans="1:14" x14ac:dyDescent="0.2">
      <c r="A213">
        <v>212</v>
      </c>
      <c r="B213">
        <v>91</v>
      </c>
      <c r="C213">
        <f>1/COUNTIF(B:B,pizza_sales[[#This Row],[order_id]])</f>
        <v>0.33333333333333331</v>
      </c>
      <c r="D213" s="1" t="s">
        <v>72</v>
      </c>
      <c r="E213">
        <v>2</v>
      </c>
      <c r="F213" s="3">
        <v>42006</v>
      </c>
      <c r="G213" s="3" t="str">
        <f>TEXT(pizza_sales[[#This Row],[Order_date]],"dddd")</f>
        <v>Friday</v>
      </c>
      <c r="H213" s="2">
        <v>0.63521990740740741</v>
      </c>
      <c r="I213">
        <v>20.75</v>
      </c>
      <c r="J213">
        <v>41.5</v>
      </c>
      <c r="K213" s="1" t="s">
        <v>21</v>
      </c>
      <c r="L213" s="1" t="s">
        <v>33</v>
      </c>
      <c r="M213" s="1" t="s">
        <v>42</v>
      </c>
      <c r="N213" s="1" t="s">
        <v>43</v>
      </c>
    </row>
    <row r="214" spans="1:14" x14ac:dyDescent="0.2">
      <c r="A214">
        <v>213</v>
      </c>
      <c r="B214">
        <v>91</v>
      </c>
      <c r="C214">
        <f>1/COUNTIF(B:B,pizza_sales[[#This Row],[order_id]])</f>
        <v>0.33333333333333331</v>
      </c>
      <c r="D214" s="1" t="s">
        <v>156</v>
      </c>
      <c r="E214">
        <v>1</v>
      </c>
      <c r="F214" s="3">
        <v>42006</v>
      </c>
      <c r="G214" s="3" t="str">
        <f>TEXT(pizza_sales[[#This Row],[Order_date]],"dddd")</f>
        <v>Friday</v>
      </c>
      <c r="H214" s="2">
        <v>0.63521990740740741</v>
      </c>
      <c r="I214">
        <v>12.75</v>
      </c>
      <c r="J214">
        <v>12.75</v>
      </c>
      <c r="K214" s="1" t="s">
        <v>41</v>
      </c>
      <c r="L214" s="1" t="s">
        <v>33</v>
      </c>
      <c r="M214" s="1" t="s">
        <v>82</v>
      </c>
      <c r="N214" s="1" t="s">
        <v>83</v>
      </c>
    </row>
    <row r="215" spans="1:14" x14ac:dyDescent="0.2">
      <c r="A215">
        <v>214</v>
      </c>
      <c r="B215">
        <v>91</v>
      </c>
      <c r="C215">
        <f>1/COUNTIF(B:B,pizza_sales[[#This Row],[order_id]])</f>
        <v>0.33333333333333331</v>
      </c>
      <c r="D215" s="1" t="s">
        <v>126</v>
      </c>
      <c r="E215">
        <v>1</v>
      </c>
      <c r="F215" s="3">
        <v>42006</v>
      </c>
      <c r="G215" s="3" t="str">
        <f>TEXT(pizza_sales[[#This Row],[Order_date]],"dddd")</f>
        <v>Friday</v>
      </c>
      <c r="H215" s="2">
        <v>0.63521990740740741</v>
      </c>
      <c r="I215">
        <v>9.75</v>
      </c>
      <c r="J215">
        <v>9.75</v>
      </c>
      <c r="K215" s="1" t="s">
        <v>41</v>
      </c>
      <c r="L215" s="1" t="s">
        <v>14</v>
      </c>
      <c r="M215" s="1" t="s">
        <v>78</v>
      </c>
      <c r="N215" s="1" t="s">
        <v>79</v>
      </c>
    </row>
    <row r="216" spans="1:14" x14ac:dyDescent="0.2">
      <c r="A216">
        <v>215</v>
      </c>
      <c r="B216">
        <v>92</v>
      </c>
      <c r="C216">
        <f>1/COUNTIF(B:B,pizza_sales[[#This Row],[order_id]])</f>
        <v>0.1111111111111111</v>
      </c>
      <c r="D216" s="1" t="s">
        <v>118</v>
      </c>
      <c r="E216">
        <v>1</v>
      </c>
      <c r="F216" s="3">
        <v>42006</v>
      </c>
      <c r="G216" s="3" t="str">
        <f>TEXT(pizza_sales[[#This Row],[Order_date]],"dddd")</f>
        <v>Friday</v>
      </c>
      <c r="H216" s="2">
        <v>0.6368287037037037</v>
      </c>
      <c r="I216">
        <v>16.75</v>
      </c>
      <c r="J216">
        <v>16.75</v>
      </c>
      <c r="K216" s="1" t="s">
        <v>13</v>
      </c>
      <c r="L216" s="1" t="s">
        <v>33</v>
      </c>
      <c r="M216" s="1" t="s">
        <v>42</v>
      </c>
      <c r="N216" s="1" t="s">
        <v>43</v>
      </c>
    </row>
    <row r="217" spans="1:14" x14ac:dyDescent="0.2">
      <c r="A217">
        <v>216</v>
      </c>
      <c r="B217">
        <v>92</v>
      </c>
      <c r="C217">
        <f>1/COUNTIF(B:B,pizza_sales[[#This Row],[order_id]])</f>
        <v>0.1111111111111111</v>
      </c>
      <c r="D217" s="1" t="s">
        <v>25</v>
      </c>
      <c r="E217">
        <v>1</v>
      </c>
      <c r="F217" s="3">
        <v>42006</v>
      </c>
      <c r="G217" s="3" t="str">
        <f>TEXT(pizza_sales[[#This Row],[Order_date]],"dddd")</f>
        <v>Friday</v>
      </c>
      <c r="H217" s="2">
        <v>0.6368287037037037</v>
      </c>
      <c r="I217">
        <v>20.75</v>
      </c>
      <c r="J217">
        <v>20.75</v>
      </c>
      <c r="K217" s="1" t="s">
        <v>21</v>
      </c>
      <c r="L217" s="1" t="s">
        <v>26</v>
      </c>
      <c r="M217" s="1" t="s">
        <v>27</v>
      </c>
      <c r="N217" s="1" t="s">
        <v>28</v>
      </c>
    </row>
    <row r="218" spans="1:14" x14ac:dyDescent="0.2">
      <c r="A218">
        <v>217</v>
      </c>
      <c r="B218">
        <v>92</v>
      </c>
      <c r="C218">
        <f>1/COUNTIF(B:B,pizza_sales[[#This Row],[order_id]])</f>
        <v>0.1111111111111111</v>
      </c>
      <c r="D218" s="1" t="s">
        <v>36</v>
      </c>
      <c r="E218">
        <v>1</v>
      </c>
      <c r="F218" s="3">
        <v>42006</v>
      </c>
      <c r="G218" s="3" t="str">
        <f>TEXT(pizza_sales[[#This Row],[Order_date]],"dddd")</f>
        <v>Friday</v>
      </c>
      <c r="H218" s="2">
        <v>0.6368287037037037</v>
      </c>
      <c r="I218">
        <v>16.5</v>
      </c>
      <c r="J218">
        <v>16.5</v>
      </c>
      <c r="K218" s="1" t="s">
        <v>13</v>
      </c>
      <c r="L218" s="1" t="s">
        <v>26</v>
      </c>
      <c r="M218" s="1" t="s">
        <v>27</v>
      </c>
      <c r="N218" s="1" t="s">
        <v>28</v>
      </c>
    </row>
    <row r="219" spans="1:14" x14ac:dyDescent="0.2">
      <c r="A219">
        <v>218</v>
      </c>
      <c r="B219">
        <v>92</v>
      </c>
      <c r="C219">
        <f>1/COUNTIF(B:B,pizza_sales[[#This Row],[order_id]])</f>
        <v>0.1111111111111111</v>
      </c>
      <c r="D219" s="1" t="s">
        <v>100</v>
      </c>
      <c r="E219">
        <v>1</v>
      </c>
      <c r="F219" s="3">
        <v>42006</v>
      </c>
      <c r="G219" s="3" t="str">
        <f>TEXT(pizza_sales[[#This Row],[Order_date]],"dddd")</f>
        <v>Friday</v>
      </c>
      <c r="H219" s="2">
        <v>0.6368287037037037</v>
      </c>
      <c r="I219">
        <v>12.75</v>
      </c>
      <c r="J219">
        <v>12.75</v>
      </c>
      <c r="K219" s="1" t="s">
        <v>41</v>
      </c>
      <c r="L219" s="1" t="s">
        <v>22</v>
      </c>
      <c r="M219" s="1" t="s">
        <v>101</v>
      </c>
      <c r="N219" s="1" t="s">
        <v>102</v>
      </c>
    </row>
    <row r="220" spans="1:14" x14ac:dyDescent="0.2">
      <c r="A220">
        <v>219</v>
      </c>
      <c r="B220">
        <v>92</v>
      </c>
      <c r="C220">
        <f>1/COUNTIF(B:B,pizza_sales[[#This Row],[order_id]])</f>
        <v>0.1111111111111111</v>
      </c>
      <c r="D220" s="1" t="s">
        <v>119</v>
      </c>
      <c r="E220">
        <v>1</v>
      </c>
      <c r="F220" s="3">
        <v>42006</v>
      </c>
      <c r="G220" s="3" t="str">
        <f>TEXT(pizza_sales[[#This Row],[Order_date]],"dddd")</f>
        <v>Friday</v>
      </c>
      <c r="H220" s="2">
        <v>0.6368287037037037</v>
      </c>
      <c r="I220">
        <v>12.5</v>
      </c>
      <c r="J220">
        <v>12.5</v>
      </c>
      <c r="K220" s="1" t="s">
        <v>13</v>
      </c>
      <c r="L220" s="1" t="s">
        <v>14</v>
      </c>
      <c r="M220" s="1" t="s">
        <v>78</v>
      </c>
      <c r="N220" s="1" t="s">
        <v>79</v>
      </c>
    </row>
    <row r="221" spans="1:14" x14ac:dyDescent="0.2">
      <c r="A221">
        <v>220</v>
      </c>
      <c r="B221">
        <v>92</v>
      </c>
      <c r="C221">
        <f>1/COUNTIF(B:B,pizza_sales[[#This Row],[order_id]])</f>
        <v>0.1111111111111111</v>
      </c>
      <c r="D221" s="1" t="s">
        <v>133</v>
      </c>
      <c r="E221">
        <v>1</v>
      </c>
      <c r="F221" s="3">
        <v>42006</v>
      </c>
      <c r="G221" s="3" t="str">
        <f>TEXT(pizza_sales[[#This Row],[Order_date]],"dddd")</f>
        <v>Friday</v>
      </c>
      <c r="H221" s="2">
        <v>0.6368287037037037</v>
      </c>
      <c r="I221">
        <v>16.5</v>
      </c>
      <c r="J221">
        <v>16.5</v>
      </c>
      <c r="K221" s="1" t="s">
        <v>13</v>
      </c>
      <c r="L221" s="1" t="s">
        <v>26</v>
      </c>
      <c r="M221" s="1" t="s">
        <v>107</v>
      </c>
      <c r="N221" s="1" t="s">
        <v>108</v>
      </c>
    </row>
    <row r="222" spans="1:14" x14ac:dyDescent="0.2">
      <c r="A222">
        <v>221</v>
      </c>
      <c r="B222">
        <v>92</v>
      </c>
      <c r="C222">
        <f>1/COUNTIF(B:B,pizza_sales[[#This Row],[order_id]])</f>
        <v>0.1111111111111111</v>
      </c>
      <c r="D222" s="1" t="s">
        <v>157</v>
      </c>
      <c r="E222">
        <v>1</v>
      </c>
      <c r="F222" s="3">
        <v>42006</v>
      </c>
      <c r="G222" s="3" t="str">
        <f>TEXT(pizza_sales[[#This Row],[Order_date]],"dddd")</f>
        <v>Friday</v>
      </c>
      <c r="H222" s="2">
        <v>0.6368287037037037</v>
      </c>
      <c r="I222">
        <v>12</v>
      </c>
      <c r="J222">
        <v>12</v>
      </c>
      <c r="K222" s="1" t="s">
        <v>41</v>
      </c>
      <c r="L222" s="1" t="s">
        <v>22</v>
      </c>
      <c r="M222" s="1" t="s">
        <v>110</v>
      </c>
      <c r="N222" s="1" t="s">
        <v>111</v>
      </c>
    </row>
    <row r="223" spans="1:14" x14ac:dyDescent="0.2">
      <c r="A223">
        <v>222</v>
      </c>
      <c r="B223">
        <v>92</v>
      </c>
      <c r="C223">
        <f>1/COUNTIF(B:B,pizza_sales[[#This Row],[order_id]])</f>
        <v>0.1111111111111111</v>
      </c>
      <c r="D223" s="1" t="s">
        <v>47</v>
      </c>
      <c r="E223">
        <v>1</v>
      </c>
      <c r="F223" s="3">
        <v>42006</v>
      </c>
      <c r="G223" s="3" t="str">
        <f>TEXT(pizza_sales[[#This Row],[Order_date]],"dddd")</f>
        <v>Friday</v>
      </c>
      <c r="H223" s="2">
        <v>0.6368287037037037</v>
      </c>
      <c r="I223">
        <v>12.5</v>
      </c>
      <c r="J223">
        <v>12.5</v>
      </c>
      <c r="K223" s="1" t="s">
        <v>41</v>
      </c>
      <c r="L223" s="1" t="s">
        <v>26</v>
      </c>
      <c r="M223" s="1" t="s">
        <v>48</v>
      </c>
      <c r="N223" s="1" t="s">
        <v>49</v>
      </c>
    </row>
    <row r="224" spans="1:14" x14ac:dyDescent="0.2">
      <c r="A224">
        <v>223</v>
      </c>
      <c r="B224">
        <v>92</v>
      </c>
      <c r="C224">
        <f>1/COUNTIF(B:B,pizza_sales[[#This Row],[order_id]])</f>
        <v>0.1111111111111111</v>
      </c>
      <c r="D224" s="1" t="s">
        <v>155</v>
      </c>
      <c r="E224">
        <v>2</v>
      </c>
      <c r="F224" s="3">
        <v>42006</v>
      </c>
      <c r="G224" s="3" t="str">
        <f>TEXT(pizza_sales[[#This Row],[Order_date]],"dddd")</f>
        <v>Friday</v>
      </c>
      <c r="H224" s="2">
        <v>0.6368287037037037</v>
      </c>
      <c r="I224">
        <v>16</v>
      </c>
      <c r="J224">
        <v>32</v>
      </c>
      <c r="K224" s="1" t="s">
        <v>13</v>
      </c>
      <c r="L224" s="1" t="s">
        <v>14</v>
      </c>
      <c r="M224" s="1" t="s">
        <v>45</v>
      </c>
      <c r="N224" s="1" t="s">
        <v>46</v>
      </c>
    </row>
    <row r="225" spans="1:14" x14ac:dyDescent="0.2">
      <c r="A225">
        <v>224</v>
      </c>
      <c r="B225">
        <v>93</v>
      </c>
      <c r="C225">
        <f>1/COUNTIF(B:B,pizza_sales[[#This Row],[order_id]])</f>
        <v>1</v>
      </c>
      <c r="D225" s="1" t="s">
        <v>121</v>
      </c>
      <c r="E225">
        <v>1</v>
      </c>
      <c r="F225" s="3">
        <v>42006</v>
      </c>
      <c r="G225" s="3" t="str">
        <f>TEXT(pizza_sales[[#This Row],[Order_date]],"dddd")</f>
        <v>Friday</v>
      </c>
      <c r="H225" s="2">
        <v>0.64549768518518513</v>
      </c>
      <c r="I225">
        <v>16.25</v>
      </c>
      <c r="J225">
        <v>16.25</v>
      </c>
      <c r="K225" s="1" t="s">
        <v>13</v>
      </c>
      <c r="L225" s="1" t="s">
        <v>26</v>
      </c>
      <c r="M225" s="1" t="s">
        <v>114</v>
      </c>
      <c r="N225" s="1" t="s">
        <v>115</v>
      </c>
    </row>
    <row r="226" spans="1:14" x14ac:dyDescent="0.2">
      <c r="A226">
        <v>225</v>
      </c>
      <c r="B226">
        <v>94</v>
      </c>
      <c r="C226">
        <f>1/COUNTIF(B:B,pizza_sales[[#This Row],[order_id]])</f>
        <v>0.5</v>
      </c>
      <c r="D226" s="1" t="s">
        <v>116</v>
      </c>
      <c r="E226">
        <v>1</v>
      </c>
      <c r="F226" s="3">
        <v>42006</v>
      </c>
      <c r="G226" s="3" t="str">
        <f>TEXT(pizza_sales[[#This Row],[Order_date]],"dddd")</f>
        <v>Friday</v>
      </c>
      <c r="H226" s="2">
        <v>0.67865740740740743</v>
      </c>
      <c r="I226">
        <v>16</v>
      </c>
      <c r="J226">
        <v>16</v>
      </c>
      <c r="K226" s="1" t="s">
        <v>13</v>
      </c>
      <c r="L226" s="1" t="s">
        <v>14</v>
      </c>
      <c r="M226" s="1" t="s">
        <v>55</v>
      </c>
      <c r="N226" s="1" t="s">
        <v>56</v>
      </c>
    </row>
    <row r="227" spans="1:14" x14ac:dyDescent="0.2">
      <c r="A227">
        <v>226</v>
      </c>
      <c r="B227">
        <v>94</v>
      </c>
      <c r="C227">
        <f>1/COUNTIF(B:B,pizza_sales[[#This Row],[order_id]])</f>
        <v>0.5</v>
      </c>
      <c r="D227" s="1" t="s">
        <v>117</v>
      </c>
      <c r="E227">
        <v>1</v>
      </c>
      <c r="F227" s="3">
        <v>42006</v>
      </c>
      <c r="G227" s="3" t="str">
        <f>TEXT(pizza_sales[[#This Row],[Order_date]],"dddd")</f>
        <v>Friday</v>
      </c>
      <c r="H227" s="2">
        <v>0.67865740740740743</v>
      </c>
      <c r="I227">
        <v>12.75</v>
      </c>
      <c r="J227">
        <v>12.75</v>
      </c>
      <c r="K227" s="1" t="s">
        <v>41</v>
      </c>
      <c r="L227" s="1" t="s">
        <v>33</v>
      </c>
      <c r="M227" s="1" t="s">
        <v>70</v>
      </c>
      <c r="N227" s="1" t="s">
        <v>71</v>
      </c>
    </row>
    <row r="228" spans="1:14" x14ac:dyDescent="0.2">
      <c r="A228">
        <v>227</v>
      </c>
      <c r="B228">
        <v>95</v>
      </c>
      <c r="C228">
        <f>1/COUNTIF(B:B,pizza_sales[[#This Row],[order_id]])</f>
        <v>0.5</v>
      </c>
      <c r="D228" s="1" t="s">
        <v>93</v>
      </c>
      <c r="E228">
        <v>1</v>
      </c>
      <c r="F228" s="3">
        <v>42006</v>
      </c>
      <c r="G228" s="3" t="str">
        <f>TEXT(pizza_sales[[#This Row],[Order_date]],"dddd")</f>
        <v>Friday</v>
      </c>
      <c r="H228" s="2">
        <v>0.67921296296296296</v>
      </c>
      <c r="I228">
        <v>12</v>
      </c>
      <c r="J228">
        <v>12</v>
      </c>
      <c r="K228" s="1" t="s">
        <v>41</v>
      </c>
      <c r="L228" s="1" t="s">
        <v>14</v>
      </c>
      <c r="M228" s="1" t="s">
        <v>94</v>
      </c>
      <c r="N228" s="1" t="s">
        <v>95</v>
      </c>
    </row>
    <row r="229" spans="1:14" x14ac:dyDescent="0.2">
      <c r="A229">
        <v>228</v>
      </c>
      <c r="B229">
        <v>95</v>
      </c>
      <c r="C229">
        <f>1/COUNTIF(B:B,pizza_sales[[#This Row],[order_id]])</f>
        <v>0.5</v>
      </c>
      <c r="D229" s="1" t="s">
        <v>135</v>
      </c>
      <c r="E229">
        <v>1</v>
      </c>
      <c r="F229" s="3">
        <v>42006</v>
      </c>
      <c r="G229" s="3" t="str">
        <f>TEXT(pizza_sales[[#This Row],[Order_date]],"dddd")</f>
        <v>Friday</v>
      </c>
      <c r="H229" s="2">
        <v>0.67921296296296296</v>
      </c>
      <c r="I229">
        <v>20.75</v>
      </c>
      <c r="J229">
        <v>20.75</v>
      </c>
      <c r="K229" s="1" t="s">
        <v>21</v>
      </c>
      <c r="L229" s="1" t="s">
        <v>26</v>
      </c>
      <c r="M229" s="1" t="s">
        <v>107</v>
      </c>
      <c r="N229" s="1" t="s">
        <v>108</v>
      </c>
    </row>
    <row r="230" spans="1:14" x14ac:dyDescent="0.2">
      <c r="A230">
        <v>229</v>
      </c>
      <c r="B230">
        <v>96</v>
      </c>
      <c r="C230">
        <f>1/COUNTIF(B:B,pizza_sales[[#This Row],[order_id]])</f>
        <v>1</v>
      </c>
      <c r="D230" s="1" t="s">
        <v>93</v>
      </c>
      <c r="E230">
        <v>1</v>
      </c>
      <c r="F230" s="3">
        <v>42006</v>
      </c>
      <c r="G230" s="3" t="str">
        <f>TEXT(pizza_sales[[#This Row],[Order_date]],"dddd")</f>
        <v>Friday</v>
      </c>
      <c r="H230" s="2">
        <v>0.68148148148148147</v>
      </c>
      <c r="I230">
        <v>12</v>
      </c>
      <c r="J230">
        <v>12</v>
      </c>
      <c r="K230" s="1" t="s">
        <v>41</v>
      </c>
      <c r="L230" s="1" t="s">
        <v>14</v>
      </c>
      <c r="M230" s="1" t="s">
        <v>94</v>
      </c>
      <c r="N230" s="1" t="s">
        <v>95</v>
      </c>
    </row>
    <row r="231" spans="1:14" x14ac:dyDescent="0.2">
      <c r="A231">
        <v>230</v>
      </c>
      <c r="B231">
        <v>97</v>
      </c>
      <c r="C231">
        <f>1/COUNTIF(B:B,pizza_sales[[#This Row],[order_id]])</f>
        <v>1</v>
      </c>
      <c r="D231" s="1" t="s">
        <v>84</v>
      </c>
      <c r="E231">
        <v>1</v>
      </c>
      <c r="F231" s="3">
        <v>42006</v>
      </c>
      <c r="G231" s="3" t="str">
        <f>TEXT(pizza_sales[[#This Row],[Order_date]],"dddd")</f>
        <v>Friday</v>
      </c>
      <c r="H231" s="2">
        <v>0.69829861111111113</v>
      </c>
      <c r="I231">
        <v>12</v>
      </c>
      <c r="J231">
        <v>12</v>
      </c>
      <c r="K231" s="1" t="s">
        <v>41</v>
      </c>
      <c r="L231" s="1" t="s">
        <v>14</v>
      </c>
      <c r="M231" s="1" t="s">
        <v>85</v>
      </c>
      <c r="N231" s="1" t="s">
        <v>86</v>
      </c>
    </row>
    <row r="232" spans="1:14" x14ac:dyDescent="0.2">
      <c r="A232">
        <v>231</v>
      </c>
      <c r="B232">
        <v>98</v>
      </c>
      <c r="C232">
        <f>1/COUNTIF(B:B,pizza_sales[[#This Row],[order_id]])</f>
        <v>0.5</v>
      </c>
      <c r="D232" s="1" t="s">
        <v>138</v>
      </c>
      <c r="E232">
        <v>1</v>
      </c>
      <c r="F232" s="3">
        <v>42006</v>
      </c>
      <c r="G232" s="3" t="str">
        <f>TEXT(pizza_sales[[#This Row],[Order_date]],"dddd")</f>
        <v>Friday</v>
      </c>
      <c r="H232" s="2">
        <v>0.72104166666666669</v>
      </c>
      <c r="I232">
        <v>20.5</v>
      </c>
      <c r="J232">
        <v>20.5</v>
      </c>
      <c r="K232" s="1" t="s">
        <v>21</v>
      </c>
      <c r="L232" s="1" t="s">
        <v>14</v>
      </c>
      <c r="M232" s="1" t="s">
        <v>18</v>
      </c>
      <c r="N232" s="1" t="s">
        <v>19</v>
      </c>
    </row>
    <row r="233" spans="1:14" x14ac:dyDescent="0.2">
      <c r="A233">
        <v>232</v>
      </c>
      <c r="B233">
        <v>98</v>
      </c>
      <c r="C233">
        <f>1/COUNTIF(B:B,pizza_sales[[#This Row],[order_id]])</f>
        <v>0.5</v>
      </c>
      <c r="D233" s="1" t="s">
        <v>112</v>
      </c>
      <c r="E233">
        <v>1</v>
      </c>
      <c r="F233" s="3">
        <v>42006</v>
      </c>
      <c r="G233" s="3" t="str">
        <f>TEXT(pizza_sales[[#This Row],[Order_date]],"dddd")</f>
        <v>Friday</v>
      </c>
      <c r="H233" s="2">
        <v>0.72104166666666669</v>
      </c>
      <c r="I233">
        <v>20.5</v>
      </c>
      <c r="J233">
        <v>20.5</v>
      </c>
      <c r="K233" s="1" t="s">
        <v>21</v>
      </c>
      <c r="L233" s="1" t="s">
        <v>14</v>
      </c>
      <c r="M233" s="1" t="s">
        <v>94</v>
      </c>
      <c r="N233" s="1" t="s">
        <v>95</v>
      </c>
    </row>
    <row r="234" spans="1:14" x14ac:dyDescent="0.2">
      <c r="A234">
        <v>233</v>
      </c>
      <c r="B234">
        <v>99</v>
      </c>
      <c r="C234">
        <f>1/COUNTIF(B:B,pizza_sales[[#This Row],[order_id]])</f>
        <v>1</v>
      </c>
      <c r="D234" s="1" t="s">
        <v>25</v>
      </c>
      <c r="E234">
        <v>1</v>
      </c>
      <c r="F234" s="3">
        <v>42006</v>
      </c>
      <c r="G234" s="3" t="str">
        <f>TEXT(pizza_sales[[#This Row],[Order_date]],"dddd")</f>
        <v>Friday</v>
      </c>
      <c r="H234" s="2">
        <v>0.74006944444444445</v>
      </c>
      <c r="I234">
        <v>20.75</v>
      </c>
      <c r="J234">
        <v>20.75</v>
      </c>
      <c r="K234" s="1" t="s">
        <v>21</v>
      </c>
      <c r="L234" s="1" t="s">
        <v>26</v>
      </c>
      <c r="M234" s="1" t="s">
        <v>27</v>
      </c>
      <c r="N234" s="1" t="s">
        <v>28</v>
      </c>
    </row>
    <row r="235" spans="1:14" x14ac:dyDescent="0.2">
      <c r="A235">
        <v>234</v>
      </c>
      <c r="B235">
        <v>100</v>
      </c>
      <c r="C235">
        <f>1/COUNTIF(B:B,pizza_sales[[#This Row],[order_id]])</f>
        <v>1</v>
      </c>
      <c r="D235" s="1" t="s">
        <v>142</v>
      </c>
      <c r="E235">
        <v>1</v>
      </c>
      <c r="F235" s="3">
        <v>42006</v>
      </c>
      <c r="G235" s="3" t="str">
        <f>TEXT(pizza_sales[[#This Row],[Order_date]],"dddd")</f>
        <v>Friday</v>
      </c>
      <c r="H235" s="2">
        <v>0.74047453703703703</v>
      </c>
      <c r="I235">
        <v>16.5</v>
      </c>
      <c r="J235">
        <v>16.5</v>
      </c>
      <c r="K235" s="1" t="s">
        <v>21</v>
      </c>
      <c r="L235" s="1" t="s">
        <v>14</v>
      </c>
      <c r="M235" s="1" t="s">
        <v>15</v>
      </c>
      <c r="N235" s="1" t="s">
        <v>16</v>
      </c>
    </row>
    <row r="236" spans="1:14" x14ac:dyDescent="0.2">
      <c r="A236">
        <v>235</v>
      </c>
      <c r="B236">
        <v>101</v>
      </c>
      <c r="C236">
        <f>1/COUNTIF(B:B,pizza_sales[[#This Row],[order_id]])</f>
        <v>0.25</v>
      </c>
      <c r="D236" s="1" t="s">
        <v>73</v>
      </c>
      <c r="E236">
        <v>1</v>
      </c>
      <c r="F236" s="3">
        <v>42006</v>
      </c>
      <c r="G236" s="3" t="str">
        <f>TEXT(pizza_sales[[#This Row],[Order_date]],"dddd")</f>
        <v>Friday</v>
      </c>
      <c r="H236" s="2">
        <v>0.74413194444444442</v>
      </c>
      <c r="I236">
        <v>20.75</v>
      </c>
      <c r="J236">
        <v>20.75</v>
      </c>
      <c r="K236" s="1" t="s">
        <v>21</v>
      </c>
      <c r="L236" s="1" t="s">
        <v>33</v>
      </c>
      <c r="M236" s="1" t="s">
        <v>74</v>
      </c>
      <c r="N236" s="1" t="s">
        <v>75</v>
      </c>
    </row>
    <row r="237" spans="1:14" x14ac:dyDescent="0.2">
      <c r="A237">
        <v>236</v>
      </c>
      <c r="B237">
        <v>101</v>
      </c>
      <c r="C237">
        <f>1/COUNTIF(B:B,pizza_sales[[#This Row],[order_id]])</f>
        <v>0.25</v>
      </c>
      <c r="D237" s="1" t="s">
        <v>77</v>
      </c>
      <c r="E237">
        <v>1</v>
      </c>
      <c r="F237" s="3">
        <v>42006</v>
      </c>
      <c r="G237" s="3" t="str">
        <f>TEXT(pizza_sales[[#This Row],[Order_date]],"dddd")</f>
        <v>Friday</v>
      </c>
      <c r="H237" s="2">
        <v>0.74413194444444442</v>
      </c>
      <c r="I237">
        <v>15.25</v>
      </c>
      <c r="J237">
        <v>15.25</v>
      </c>
      <c r="K237" s="1" t="s">
        <v>21</v>
      </c>
      <c r="L237" s="1" t="s">
        <v>14</v>
      </c>
      <c r="M237" s="1" t="s">
        <v>78</v>
      </c>
      <c r="N237" s="1" t="s">
        <v>79</v>
      </c>
    </row>
    <row r="238" spans="1:14" x14ac:dyDescent="0.2">
      <c r="A238">
        <v>237</v>
      </c>
      <c r="B238">
        <v>101</v>
      </c>
      <c r="C238">
        <f>1/COUNTIF(B:B,pizza_sales[[#This Row],[order_id]])</f>
        <v>0.25</v>
      </c>
      <c r="D238" s="1" t="s">
        <v>87</v>
      </c>
      <c r="E238">
        <v>1</v>
      </c>
      <c r="F238" s="3">
        <v>42006</v>
      </c>
      <c r="G238" s="3" t="str">
        <f>TEXT(pizza_sales[[#This Row],[Order_date]],"dddd")</f>
        <v>Friday</v>
      </c>
      <c r="H238" s="2">
        <v>0.74413194444444442</v>
      </c>
      <c r="I238">
        <v>20.75</v>
      </c>
      <c r="J238">
        <v>20.75</v>
      </c>
      <c r="K238" s="1" t="s">
        <v>21</v>
      </c>
      <c r="L238" s="1" t="s">
        <v>26</v>
      </c>
      <c r="M238" s="1" t="s">
        <v>88</v>
      </c>
      <c r="N238" s="1" t="s">
        <v>89</v>
      </c>
    </row>
    <row r="239" spans="1:14" x14ac:dyDescent="0.2">
      <c r="A239">
        <v>238</v>
      </c>
      <c r="B239">
        <v>101</v>
      </c>
      <c r="C239">
        <f>1/COUNTIF(B:B,pizza_sales[[#This Row],[order_id]])</f>
        <v>0.25</v>
      </c>
      <c r="D239" s="1" t="s">
        <v>158</v>
      </c>
      <c r="E239">
        <v>1</v>
      </c>
      <c r="F239" s="3">
        <v>42006</v>
      </c>
      <c r="G239" s="3" t="str">
        <f>TEXT(pizza_sales[[#This Row],[Order_date]],"dddd")</f>
        <v>Friday</v>
      </c>
      <c r="H239" s="2">
        <v>0.74413194444444442</v>
      </c>
      <c r="I239">
        <v>16.5</v>
      </c>
      <c r="J239">
        <v>16.5</v>
      </c>
      <c r="K239" s="1" t="s">
        <v>13</v>
      </c>
      <c r="L239" s="1" t="s">
        <v>26</v>
      </c>
      <c r="M239" s="1" t="s">
        <v>60</v>
      </c>
      <c r="N239" s="1" t="s">
        <v>61</v>
      </c>
    </row>
    <row r="240" spans="1:14" x14ac:dyDescent="0.2">
      <c r="A240">
        <v>239</v>
      </c>
      <c r="B240">
        <v>102</v>
      </c>
      <c r="C240">
        <f>1/COUNTIF(B:B,pizza_sales[[#This Row],[order_id]])</f>
        <v>0.5</v>
      </c>
      <c r="D240" s="1" t="s">
        <v>40</v>
      </c>
      <c r="E240">
        <v>1</v>
      </c>
      <c r="F240" s="3">
        <v>42006</v>
      </c>
      <c r="G240" s="3" t="str">
        <f>TEXT(pizza_sales[[#This Row],[Order_date]],"dddd")</f>
        <v>Friday</v>
      </c>
      <c r="H240" s="2">
        <v>0.74587962962962961</v>
      </c>
      <c r="I240">
        <v>12.75</v>
      </c>
      <c r="J240">
        <v>12.75</v>
      </c>
      <c r="K240" s="1" t="s">
        <v>41</v>
      </c>
      <c r="L240" s="1" t="s">
        <v>33</v>
      </c>
      <c r="M240" s="1" t="s">
        <v>42</v>
      </c>
      <c r="N240" s="1" t="s">
        <v>43</v>
      </c>
    </row>
    <row r="241" spans="1:14" x14ac:dyDescent="0.2">
      <c r="A241">
        <v>240</v>
      </c>
      <c r="B241">
        <v>102</v>
      </c>
      <c r="C241">
        <f>1/COUNTIF(B:B,pizza_sales[[#This Row],[order_id]])</f>
        <v>0.5</v>
      </c>
      <c r="D241" s="1" t="s">
        <v>120</v>
      </c>
      <c r="E241">
        <v>1</v>
      </c>
      <c r="F241" s="3">
        <v>42006</v>
      </c>
      <c r="G241" s="3" t="str">
        <f>TEXT(pizza_sales[[#This Row],[Order_date]],"dddd")</f>
        <v>Friday</v>
      </c>
      <c r="H241" s="2">
        <v>0.74587962962962961</v>
      </c>
      <c r="I241">
        <v>12.5</v>
      </c>
      <c r="J241">
        <v>12.5</v>
      </c>
      <c r="K241" s="1" t="s">
        <v>41</v>
      </c>
      <c r="L241" s="1" t="s">
        <v>26</v>
      </c>
      <c r="M241" s="1" t="s">
        <v>38</v>
      </c>
      <c r="N241" s="1" t="s">
        <v>39</v>
      </c>
    </row>
    <row r="242" spans="1:14" x14ac:dyDescent="0.2">
      <c r="A242">
        <v>241</v>
      </c>
      <c r="B242">
        <v>103</v>
      </c>
      <c r="C242">
        <f>1/COUNTIF(B:B,pizza_sales[[#This Row],[order_id]])</f>
        <v>1</v>
      </c>
      <c r="D242" s="1" t="s">
        <v>47</v>
      </c>
      <c r="E242">
        <v>1</v>
      </c>
      <c r="F242" s="3">
        <v>42006</v>
      </c>
      <c r="G242" s="3" t="str">
        <f>TEXT(pizza_sales[[#This Row],[Order_date]],"dddd")</f>
        <v>Friday</v>
      </c>
      <c r="H242" s="2">
        <v>0.75149305555555557</v>
      </c>
      <c r="I242">
        <v>12.5</v>
      </c>
      <c r="J242">
        <v>12.5</v>
      </c>
      <c r="K242" s="1" t="s">
        <v>41</v>
      </c>
      <c r="L242" s="1" t="s">
        <v>26</v>
      </c>
      <c r="M242" s="1" t="s">
        <v>48</v>
      </c>
      <c r="N242" s="1" t="s">
        <v>49</v>
      </c>
    </row>
    <row r="243" spans="1:14" x14ac:dyDescent="0.2">
      <c r="A243">
        <v>242</v>
      </c>
      <c r="B243">
        <v>104</v>
      </c>
      <c r="C243">
        <f>1/COUNTIF(B:B,pizza_sales[[#This Row],[order_id]])</f>
        <v>0.25</v>
      </c>
      <c r="D243" s="1" t="s">
        <v>118</v>
      </c>
      <c r="E243">
        <v>1</v>
      </c>
      <c r="F243" s="3">
        <v>42006</v>
      </c>
      <c r="G243" s="3" t="str">
        <f>TEXT(pizza_sales[[#This Row],[Order_date]],"dddd")</f>
        <v>Friday</v>
      </c>
      <c r="H243" s="2">
        <v>0.75152777777777779</v>
      </c>
      <c r="I243">
        <v>16.75</v>
      </c>
      <c r="J243">
        <v>16.75</v>
      </c>
      <c r="K243" s="1" t="s">
        <v>13</v>
      </c>
      <c r="L243" s="1" t="s">
        <v>33</v>
      </c>
      <c r="M243" s="1" t="s">
        <v>42</v>
      </c>
      <c r="N243" s="1" t="s">
        <v>43</v>
      </c>
    </row>
    <row r="244" spans="1:14" x14ac:dyDescent="0.2">
      <c r="A244">
        <v>243</v>
      </c>
      <c r="B244">
        <v>104</v>
      </c>
      <c r="C244">
        <f>1/COUNTIF(B:B,pizza_sales[[#This Row],[order_id]])</f>
        <v>0.25</v>
      </c>
      <c r="D244" s="1" t="s">
        <v>134</v>
      </c>
      <c r="E244">
        <v>1</v>
      </c>
      <c r="F244" s="3">
        <v>42006</v>
      </c>
      <c r="G244" s="3" t="str">
        <f>TEXT(pizza_sales[[#This Row],[Order_date]],"dddd")</f>
        <v>Friday</v>
      </c>
      <c r="H244" s="2">
        <v>0.75152777777777779</v>
      </c>
      <c r="I244">
        <v>16.75</v>
      </c>
      <c r="J244">
        <v>16.75</v>
      </c>
      <c r="K244" s="1" t="s">
        <v>13</v>
      </c>
      <c r="L244" s="1" t="s">
        <v>33</v>
      </c>
      <c r="M244" s="1" t="s">
        <v>124</v>
      </c>
      <c r="N244" s="1" t="s">
        <v>125</v>
      </c>
    </row>
    <row r="245" spans="1:14" x14ac:dyDescent="0.2">
      <c r="A245">
        <v>244</v>
      </c>
      <c r="B245">
        <v>104</v>
      </c>
      <c r="C245">
        <f>1/COUNTIF(B:B,pizza_sales[[#This Row],[order_id]])</f>
        <v>0.25</v>
      </c>
      <c r="D245" s="1" t="s">
        <v>159</v>
      </c>
      <c r="E245">
        <v>1</v>
      </c>
      <c r="F245" s="3">
        <v>42006</v>
      </c>
      <c r="G245" s="3" t="str">
        <f>TEXT(pizza_sales[[#This Row],[Order_date]],"dddd")</f>
        <v>Friday</v>
      </c>
      <c r="H245" s="2">
        <v>0.75152777777777779</v>
      </c>
      <c r="I245">
        <v>16.75</v>
      </c>
      <c r="J245">
        <v>16.75</v>
      </c>
      <c r="K245" s="1" t="s">
        <v>13</v>
      </c>
      <c r="L245" s="1" t="s">
        <v>22</v>
      </c>
      <c r="M245" s="1" t="s">
        <v>101</v>
      </c>
      <c r="N245" s="1" t="s">
        <v>102</v>
      </c>
    </row>
    <row r="246" spans="1:14" x14ac:dyDescent="0.2">
      <c r="A246">
        <v>245</v>
      </c>
      <c r="B246">
        <v>104</v>
      </c>
      <c r="C246">
        <f>1/COUNTIF(B:B,pizza_sales[[#This Row],[order_id]])</f>
        <v>0.25</v>
      </c>
      <c r="D246" s="1" t="s">
        <v>122</v>
      </c>
      <c r="E246">
        <v>1</v>
      </c>
      <c r="F246" s="3">
        <v>42006</v>
      </c>
      <c r="G246" s="3" t="str">
        <f>TEXT(pizza_sales[[#This Row],[Order_date]],"dddd")</f>
        <v>Friday</v>
      </c>
      <c r="H246" s="2">
        <v>0.75152777777777779</v>
      </c>
      <c r="I246">
        <v>20.25</v>
      </c>
      <c r="J246">
        <v>20.25</v>
      </c>
      <c r="K246" s="1" t="s">
        <v>21</v>
      </c>
      <c r="L246" s="1" t="s">
        <v>22</v>
      </c>
      <c r="M246" s="1" t="s">
        <v>66</v>
      </c>
      <c r="N246" s="1" t="s">
        <v>67</v>
      </c>
    </row>
    <row r="247" spans="1:14" x14ac:dyDescent="0.2">
      <c r="A247">
        <v>246</v>
      </c>
      <c r="B247">
        <v>105</v>
      </c>
      <c r="C247">
        <f>1/COUNTIF(B:B,pizza_sales[[#This Row],[order_id]])</f>
        <v>0.33333333333333331</v>
      </c>
      <c r="D247" s="1" t="s">
        <v>132</v>
      </c>
      <c r="E247">
        <v>2</v>
      </c>
      <c r="F247" s="3">
        <v>42006</v>
      </c>
      <c r="G247" s="3" t="str">
        <f>TEXT(pizza_sales[[#This Row],[Order_date]],"dddd")</f>
        <v>Friday</v>
      </c>
      <c r="H247" s="2">
        <v>0.75834490740740745</v>
      </c>
      <c r="I247">
        <v>10.5</v>
      </c>
      <c r="J247">
        <v>21</v>
      </c>
      <c r="K247" s="1" t="s">
        <v>41</v>
      </c>
      <c r="L247" s="1" t="s">
        <v>14</v>
      </c>
      <c r="M247" s="1" t="s">
        <v>15</v>
      </c>
      <c r="N247" s="1" t="s">
        <v>16</v>
      </c>
    </row>
    <row r="248" spans="1:14" x14ac:dyDescent="0.2">
      <c r="A248">
        <v>247</v>
      </c>
      <c r="B248">
        <v>105</v>
      </c>
      <c r="C248">
        <f>1/COUNTIF(B:B,pizza_sales[[#This Row],[order_id]])</f>
        <v>0.33333333333333331</v>
      </c>
      <c r="D248" s="1" t="s">
        <v>77</v>
      </c>
      <c r="E248">
        <v>1</v>
      </c>
      <c r="F248" s="3">
        <v>42006</v>
      </c>
      <c r="G248" s="3" t="str">
        <f>TEXT(pizza_sales[[#This Row],[Order_date]],"dddd")</f>
        <v>Friday</v>
      </c>
      <c r="H248" s="2">
        <v>0.75834490740740745</v>
      </c>
      <c r="I248">
        <v>15.25</v>
      </c>
      <c r="J248">
        <v>15.25</v>
      </c>
      <c r="K248" s="1" t="s">
        <v>21</v>
      </c>
      <c r="L248" s="1" t="s">
        <v>14</v>
      </c>
      <c r="M248" s="1" t="s">
        <v>78</v>
      </c>
      <c r="N248" s="1" t="s">
        <v>79</v>
      </c>
    </row>
    <row r="249" spans="1:14" x14ac:dyDescent="0.2">
      <c r="A249">
        <v>248</v>
      </c>
      <c r="B249">
        <v>105</v>
      </c>
      <c r="C249">
        <f>1/COUNTIF(B:B,pizza_sales[[#This Row],[order_id]])</f>
        <v>0.33333333333333331</v>
      </c>
      <c r="D249" s="1" t="s">
        <v>145</v>
      </c>
      <c r="E249">
        <v>1</v>
      </c>
      <c r="F249" s="3">
        <v>42006</v>
      </c>
      <c r="G249" s="3" t="str">
        <f>TEXT(pizza_sales[[#This Row],[Order_date]],"dddd")</f>
        <v>Friday</v>
      </c>
      <c r="H249" s="2">
        <v>0.75834490740740745</v>
      </c>
      <c r="I249">
        <v>16.5</v>
      </c>
      <c r="J249">
        <v>16.5</v>
      </c>
      <c r="K249" s="1" t="s">
        <v>13</v>
      </c>
      <c r="L249" s="1" t="s">
        <v>26</v>
      </c>
      <c r="M249" s="1" t="s">
        <v>38</v>
      </c>
      <c r="N249" s="1" t="s">
        <v>39</v>
      </c>
    </row>
    <row r="250" spans="1:14" x14ac:dyDescent="0.2">
      <c r="A250">
        <v>249</v>
      </c>
      <c r="B250">
        <v>106</v>
      </c>
      <c r="C250">
        <f>1/COUNTIF(B:B,pizza_sales[[#This Row],[order_id]])</f>
        <v>0.5</v>
      </c>
      <c r="D250" s="1" t="s">
        <v>68</v>
      </c>
      <c r="E250">
        <v>1</v>
      </c>
      <c r="F250" s="3">
        <v>42006</v>
      </c>
      <c r="G250" s="3" t="str">
        <f>TEXT(pizza_sales[[#This Row],[Order_date]],"dddd")</f>
        <v>Friday</v>
      </c>
      <c r="H250" s="2">
        <v>0.75848379629629625</v>
      </c>
      <c r="I250">
        <v>20.25</v>
      </c>
      <c r="J250">
        <v>20.25</v>
      </c>
      <c r="K250" s="1" t="s">
        <v>21</v>
      </c>
      <c r="L250" s="1" t="s">
        <v>22</v>
      </c>
      <c r="M250" s="1" t="s">
        <v>30</v>
      </c>
      <c r="N250" s="1" t="s">
        <v>31</v>
      </c>
    </row>
    <row r="251" spans="1:14" x14ac:dyDescent="0.2">
      <c r="A251">
        <v>250</v>
      </c>
      <c r="B251">
        <v>106</v>
      </c>
      <c r="C251">
        <f>1/COUNTIF(B:B,pizza_sales[[#This Row],[order_id]])</f>
        <v>0.5</v>
      </c>
      <c r="D251" s="1" t="s">
        <v>59</v>
      </c>
      <c r="E251">
        <v>1</v>
      </c>
      <c r="F251" s="3">
        <v>42006</v>
      </c>
      <c r="G251" s="3" t="str">
        <f>TEXT(pizza_sales[[#This Row],[Order_date]],"dddd")</f>
        <v>Friday</v>
      </c>
      <c r="H251" s="2">
        <v>0.75848379629629625</v>
      </c>
      <c r="I251">
        <v>20.75</v>
      </c>
      <c r="J251">
        <v>20.75</v>
      </c>
      <c r="K251" s="1" t="s">
        <v>21</v>
      </c>
      <c r="L251" s="1" t="s">
        <v>26</v>
      </c>
      <c r="M251" s="1" t="s">
        <v>60</v>
      </c>
      <c r="N251" s="1" t="s">
        <v>61</v>
      </c>
    </row>
    <row r="252" spans="1:14" x14ac:dyDescent="0.2">
      <c r="A252">
        <v>251</v>
      </c>
      <c r="B252">
        <v>107</v>
      </c>
      <c r="C252">
        <f>1/COUNTIF(B:B,pizza_sales[[#This Row],[order_id]])</f>
        <v>0.25</v>
      </c>
      <c r="D252" s="1" t="s">
        <v>73</v>
      </c>
      <c r="E252">
        <v>1</v>
      </c>
      <c r="F252" s="3">
        <v>42006</v>
      </c>
      <c r="G252" s="3" t="str">
        <f>TEXT(pizza_sales[[#This Row],[Order_date]],"dddd")</f>
        <v>Friday</v>
      </c>
      <c r="H252" s="2">
        <v>0.76746527777777773</v>
      </c>
      <c r="I252">
        <v>20.75</v>
      </c>
      <c r="J252">
        <v>20.75</v>
      </c>
      <c r="K252" s="1" t="s">
        <v>21</v>
      </c>
      <c r="L252" s="1" t="s">
        <v>33</v>
      </c>
      <c r="M252" s="1" t="s">
        <v>74</v>
      </c>
      <c r="N252" s="1" t="s">
        <v>75</v>
      </c>
    </row>
    <row r="253" spans="1:14" x14ac:dyDescent="0.2">
      <c r="A253">
        <v>252</v>
      </c>
      <c r="B253">
        <v>107</v>
      </c>
      <c r="C253">
        <f>1/COUNTIF(B:B,pizza_sales[[#This Row],[order_id]])</f>
        <v>0.25</v>
      </c>
      <c r="D253" s="1" t="s">
        <v>36</v>
      </c>
      <c r="E253">
        <v>1</v>
      </c>
      <c r="F253" s="3">
        <v>42006</v>
      </c>
      <c r="G253" s="3" t="str">
        <f>TEXT(pizza_sales[[#This Row],[Order_date]],"dddd")</f>
        <v>Friday</v>
      </c>
      <c r="H253" s="2">
        <v>0.76746527777777773</v>
      </c>
      <c r="I253">
        <v>16.5</v>
      </c>
      <c r="J253">
        <v>16.5</v>
      </c>
      <c r="K253" s="1" t="s">
        <v>13</v>
      </c>
      <c r="L253" s="1" t="s">
        <v>26</v>
      </c>
      <c r="M253" s="1" t="s">
        <v>27</v>
      </c>
      <c r="N253" s="1" t="s">
        <v>28</v>
      </c>
    </row>
    <row r="254" spans="1:14" x14ac:dyDescent="0.2">
      <c r="A254">
        <v>253</v>
      </c>
      <c r="B254">
        <v>107</v>
      </c>
      <c r="C254">
        <f>1/COUNTIF(B:B,pizza_sales[[#This Row],[order_id]])</f>
        <v>0.25</v>
      </c>
      <c r="D254" s="1" t="s">
        <v>59</v>
      </c>
      <c r="E254">
        <v>1</v>
      </c>
      <c r="F254" s="3">
        <v>42006</v>
      </c>
      <c r="G254" s="3" t="str">
        <f>TEXT(pizza_sales[[#This Row],[Order_date]],"dddd")</f>
        <v>Friday</v>
      </c>
      <c r="H254" s="2">
        <v>0.76746527777777773</v>
      </c>
      <c r="I254">
        <v>20.75</v>
      </c>
      <c r="J254">
        <v>20.75</v>
      </c>
      <c r="K254" s="1" t="s">
        <v>21</v>
      </c>
      <c r="L254" s="1" t="s">
        <v>26</v>
      </c>
      <c r="M254" s="1" t="s">
        <v>60</v>
      </c>
      <c r="N254" s="1" t="s">
        <v>61</v>
      </c>
    </row>
    <row r="255" spans="1:14" x14ac:dyDescent="0.2">
      <c r="A255">
        <v>254</v>
      </c>
      <c r="B255">
        <v>107</v>
      </c>
      <c r="C255">
        <f>1/COUNTIF(B:B,pizza_sales[[#This Row],[order_id]])</f>
        <v>0.25</v>
      </c>
      <c r="D255" s="1" t="s">
        <v>122</v>
      </c>
      <c r="E255">
        <v>1</v>
      </c>
      <c r="F255" s="3">
        <v>42006</v>
      </c>
      <c r="G255" s="3" t="str">
        <f>TEXT(pizza_sales[[#This Row],[Order_date]],"dddd")</f>
        <v>Friday</v>
      </c>
      <c r="H255" s="2">
        <v>0.76746527777777773</v>
      </c>
      <c r="I255">
        <v>20.25</v>
      </c>
      <c r="J255">
        <v>20.25</v>
      </c>
      <c r="K255" s="1" t="s">
        <v>21</v>
      </c>
      <c r="L255" s="1" t="s">
        <v>22</v>
      </c>
      <c r="M255" s="1" t="s">
        <v>66</v>
      </c>
      <c r="N255" s="1" t="s">
        <v>67</v>
      </c>
    </row>
    <row r="256" spans="1:14" x14ac:dyDescent="0.2">
      <c r="A256">
        <v>255</v>
      </c>
      <c r="B256">
        <v>108</v>
      </c>
      <c r="C256">
        <f>1/COUNTIF(B:B,pizza_sales[[#This Row],[order_id]])</f>
        <v>0.33333333333333331</v>
      </c>
      <c r="D256" s="1" t="s">
        <v>138</v>
      </c>
      <c r="E256">
        <v>1</v>
      </c>
      <c r="F256" s="3">
        <v>42006</v>
      </c>
      <c r="G256" s="3" t="str">
        <f>TEXT(pizza_sales[[#This Row],[Order_date]],"dddd")</f>
        <v>Friday</v>
      </c>
      <c r="H256" s="2">
        <v>0.76765046296296291</v>
      </c>
      <c r="I256">
        <v>20.5</v>
      </c>
      <c r="J256">
        <v>20.5</v>
      </c>
      <c r="K256" s="1" t="s">
        <v>21</v>
      </c>
      <c r="L256" s="1" t="s">
        <v>14</v>
      </c>
      <c r="M256" s="1" t="s">
        <v>18</v>
      </c>
      <c r="N256" s="1" t="s">
        <v>19</v>
      </c>
    </row>
    <row r="257" spans="1:14" x14ac:dyDescent="0.2">
      <c r="A257">
        <v>256</v>
      </c>
      <c r="B257">
        <v>108</v>
      </c>
      <c r="C257">
        <f>1/COUNTIF(B:B,pizza_sales[[#This Row],[order_id]])</f>
        <v>0.33333333333333331</v>
      </c>
      <c r="D257" s="1" t="s">
        <v>142</v>
      </c>
      <c r="E257">
        <v>1</v>
      </c>
      <c r="F257" s="3">
        <v>42006</v>
      </c>
      <c r="G257" s="3" t="str">
        <f>TEXT(pizza_sales[[#This Row],[Order_date]],"dddd")</f>
        <v>Friday</v>
      </c>
      <c r="H257" s="2">
        <v>0.76765046296296291</v>
      </c>
      <c r="I257">
        <v>16.5</v>
      </c>
      <c r="J257">
        <v>16.5</v>
      </c>
      <c r="K257" s="1" t="s">
        <v>21</v>
      </c>
      <c r="L257" s="1" t="s">
        <v>14</v>
      </c>
      <c r="M257" s="1" t="s">
        <v>15</v>
      </c>
      <c r="N257" s="1" t="s">
        <v>16</v>
      </c>
    </row>
    <row r="258" spans="1:14" x14ac:dyDescent="0.2">
      <c r="A258">
        <v>257</v>
      </c>
      <c r="B258">
        <v>108</v>
      </c>
      <c r="C258">
        <f>1/COUNTIF(B:B,pizza_sales[[#This Row],[order_id]])</f>
        <v>0.33333333333333331</v>
      </c>
      <c r="D258" s="1" t="s">
        <v>152</v>
      </c>
      <c r="E258">
        <v>1</v>
      </c>
      <c r="F258" s="3">
        <v>42006</v>
      </c>
      <c r="G258" s="3" t="str">
        <f>TEXT(pizza_sales[[#This Row],[Order_date]],"dddd")</f>
        <v>Friday</v>
      </c>
      <c r="H258" s="2">
        <v>0.76765046296296291</v>
      </c>
      <c r="I258">
        <v>20.75</v>
      </c>
      <c r="J258">
        <v>20.75</v>
      </c>
      <c r="K258" s="1" t="s">
        <v>21</v>
      </c>
      <c r="L258" s="1" t="s">
        <v>26</v>
      </c>
      <c r="M258" s="1" t="s">
        <v>48</v>
      </c>
      <c r="N258" s="1" t="s">
        <v>49</v>
      </c>
    </row>
    <row r="259" spans="1:14" x14ac:dyDescent="0.2">
      <c r="A259">
        <v>258</v>
      </c>
      <c r="B259">
        <v>109</v>
      </c>
      <c r="C259">
        <f>1/COUNTIF(B:B,pizza_sales[[#This Row],[order_id]])</f>
        <v>0.25</v>
      </c>
      <c r="D259" s="1" t="s">
        <v>54</v>
      </c>
      <c r="E259">
        <v>1</v>
      </c>
      <c r="F259" s="3">
        <v>42006</v>
      </c>
      <c r="G259" s="3" t="str">
        <f>TEXT(pizza_sales[[#This Row],[Order_date]],"dddd")</f>
        <v>Friday</v>
      </c>
      <c r="H259" s="2">
        <v>0.76932870370370365</v>
      </c>
      <c r="I259">
        <v>20.5</v>
      </c>
      <c r="J259">
        <v>20.5</v>
      </c>
      <c r="K259" s="1" t="s">
        <v>21</v>
      </c>
      <c r="L259" s="1" t="s">
        <v>14</v>
      </c>
      <c r="M259" s="1" t="s">
        <v>55</v>
      </c>
      <c r="N259" s="1" t="s">
        <v>56</v>
      </c>
    </row>
    <row r="260" spans="1:14" x14ac:dyDescent="0.2">
      <c r="A260">
        <v>259</v>
      </c>
      <c r="B260">
        <v>109</v>
      </c>
      <c r="C260">
        <f>1/COUNTIF(B:B,pizza_sales[[#This Row],[order_id]])</f>
        <v>0.25</v>
      </c>
      <c r="D260" s="1" t="s">
        <v>25</v>
      </c>
      <c r="E260">
        <v>1</v>
      </c>
      <c r="F260" s="3">
        <v>42006</v>
      </c>
      <c r="G260" s="3" t="str">
        <f>TEXT(pizza_sales[[#This Row],[Order_date]],"dddd")</f>
        <v>Friday</v>
      </c>
      <c r="H260" s="2">
        <v>0.76932870370370365</v>
      </c>
      <c r="I260">
        <v>20.75</v>
      </c>
      <c r="J260">
        <v>20.75</v>
      </c>
      <c r="K260" s="1" t="s">
        <v>21</v>
      </c>
      <c r="L260" s="1" t="s">
        <v>26</v>
      </c>
      <c r="M260" s="1" t="s">
        <v>27</v>
      </c>
      <c r="N260" s="1" t="s">
        <v>28</v>
      </c>
    </row>
    <row r="261" spans="1:14" x14ac:dyDescent="0.2">
      <c r="A261">
        <v>260</v>
      </c>
      <c r="B261">
        <v>109</v>
      </c>
      <c r="C261">
        <f>1/COUNTIF(B:B,pizza_sales[[#This Row],[order_id]])</f>
        <v>0.25</v>
      </c>
      <c r="D261" s="1" t="s">
        <v>119</v>
      </c>
      <c r="E261">
        <v>1</v>
      </c>
      <c r="F261" s="3">
        <v>42006</v>
      </c>
      <c r="G261" s="3" t="str">
        <f>TEXT(pizza_sales[[#This Row],[Order_date]],"dddd")</f>
        <v>Friday</v>
      </c>
      <c r="H261" s="2">
        <v>0.76932870370370365</v>
      </c>
      <c r="I261">
        <v>12.5</v>
      </c>
      <c r="J261">
        <v>12.5</v>
      </c>
      <c r="K261" s="1" t="s">
        <v>13</v>
      </c>
      <c r="L261" s="1" t="s">
        <v>14</v>
      </c>
      <c r="M261" s="1" t="s">
        <v>78</v>
      </c>
      <c r="N261" s="1" t="s">
        <v>79</v>
      </c>
    </row>
    <row r="262" spans="1:14" x14ac:dyDescent="0.2">
      <c r="A262">
        <v>261</v>
      </c>
      <c r="B262">
        <v>109</v>
      </c>
      <c r="C262">
        <f>1/COUNTIF(B:B,pizza_sales[[#This Row],[order_id]])</f>
        <v>0.25</v>
      </c>
      <c r="D262" s="1" t="s">
        <v>37</v>
      </c>
      <c r="E262">
        <v>1</v>
      </c>
      <c r="F262" s="3">
        <v>42006</v>
      </c>
      <c r="G262" s="3" t="str">
        <f>TEXT(pizza_sales[[#This Row],[Order_date]],"dddd")</f>
        <v>Friday</v>
      </c>
      <c r="H262" s="2">
        <v>0.76932870370370365</v>
      </c>
      <c r="I262">
        <v>20.75</v>
      </c>
      <c r="J262">
        <v>20.75</v>
      </c>
      <c r="K262" s="1" t="s">
        <v>21</v>
      </c>
      <c r="L262" s="1" t="s">
        <v>26</v>
      </c>
      <c r="M262" s="1" t="s">
        <v>38</v>
      </c>
      <c r="N262" s="1" t="s">
        <v>39</v>
      </c>
    </row>
    <row r="263" spans="1:14" x14ac:dyDescent="0.2">
      <c r="A263">
        <v>262</v>
      </c>
      <c r="B263">
        <v>110</v>
      </c>
      <c r="C263">
        <f>1/COUNTIF(B:B,pizza_sales[[#This Row],[order_id]])</f>
        <v>0.25</v>
      </c>
      <c r="D263" s="1" t="s">
        <v>84</v>
      </c>
      <c r="E263">
        <v>1</v>
      </c>
      <c r="F263" s="3">
        <v>42006</v>
      </c>
      <c r="G263" s="3" t="str">
        <f>TEXT(pizza_sales[[#This Row],[Order_date]],"dddd")</f>
        <v>Friday</v>
      </c>
      <c r="H263" s="2">
        <v>0.77521990740740743</v>
      </c>
      <c r="I263">
        <v>12</v>
      </c>
      <c r="J263">
        <v>12</v>
      </c>
      <c r="K263" s="1" t="s">
        <v>41</v>
      </c>
      <c r="L263" s="1" t="s">
        <v>14</v>
      </c>
      <c r="M263" s="1" t="s">
        <v>85</v>
      </c>
      <c r="N263" s="1" t="s">
        <v>86</v>
      </c>
    </row>
    <row r="264" spans="1:14" x14ac:dyDescent="0.2">
      <c r="A264">
        <v>263</v>
      </c>
      <c r="B264">
        <v>110</v>
      </c>
      <c r="C264">
        <f>1/COUNTIF(B:B,pizza_sales[[#This Row],[order_id]])</f>
        <v>0.25</v>
      </c>
      <c r="D264" s="1" t="s">
        <v>112</v>
      </c>
      <c r="E264">
        <v>1</v>
      </c>
      <c r="F264" s="3">
        <v>42006</v>
      </c>
      <c r="G264" s="3" t="str">
        <f>TEXT(pizza_sales[[#This Row],[Order_date]],"dddd")</f>
        <v>Friday</v>
      </c>
      <c r="H264" s="2">
        <v>0.77521990740740743</v>
      </c>
      <c r="I264">
        <v>20.5</v>
      </c>
      <c r="J264">
        <v>20.5</v>
      </c>
      <c r="K264" s="1" t="s">
        <v>21</v>
      </c>
      <c r="L264" s="1" t="s">
        <v>14</v>
      </c>
      <c r="M264" s="1" t="s">
        <v>94</v>
      </c>
      <c r="N264" s="1" t="s">
        <v>95</v>
      </c>
    </row>
    <row r="265" spans="1:14" x14ac:dyDescent="0.2">
      <c r="A265">
        <v>264</v>
      </c>
      <c r="B265">
        <v>110</v>
      </c>
      <c r="C265">
        <f>1/COUNTIF(B:B,pizza_sales[[#This Row],[order_id]])</f>
        <v>0.25</v>
      </c>
      <c r="D265" s="1" t="s">
        <v>87</v>
      </c>
      <c r="E265">
        <v>1</v>
      </c>
      <c r="F265" s="3">
        <v>42006</v>
      </c>
      <c r="G265" s="3" t="str">
        <f>TEXT(pizza_sales[[#This Row],[Order_date]],"dddd")</f>
        <v>Friday</v>
      </c>
      <c r="H265" s="2">
        <v>0.77521990740740743</v>
      </c>
      <c r="I265">
        <v>20.75</v>
      </c>
      <c r="J265">
        <v>20.75</v>
      </c>
      <c r="K265" s="1" t="s">
        <v>21</v>
      </c>
      <c r="L265" s="1" t="s">
        <v>26</v>
      </c>
      <c r="M265" s="1" t="s">
        <v>88</v>
      </c>
      <c r="N265" s="1" t="s">
        <v>89</v>
      </c>
    </row>
    <row r="266" spans="1:14" x14ac:dyDescent="0.2">
      <c r="A266">
        <v>265</v>
      </c>
      <c r="B266">
        <v>110</v>
      </c>
      <c r="C266">
        <f>1/COUNTIF(B:B,pizza_sales[[#This Row],[order_id]])</f>
        <v>0.25</v>
      </c>
      <c r="D266" s="1" t="s">
        <v>150</v>
      </c>
      <c r="E266">
        <v>1</v>
      </c>
      <c r="F266" s="3">
        <v>42006</v>
      </c>
      <c r="G266" s="3" t="str">
        <f>TEXT(pizza_sales[[#This Row],[Order_date]],"dddd")</f>
        <v>Friday</v>
      </c>
      <c r="H266" s="2">
        <v>0.77521990740740743</v>
      </c>
      <c r="I266">
        <v>12.5</v>
      </c>
      <c r="J266">
        <v>12.5</v>
      </c>
      <c r="K266" s="1" t="s">
        <v>41</v>
      </c>
      <c r="L266" s="1" t="s">
        <v>26</v>
      </c>
      <c r="M266" s="1" t="s">
        <v>60</v>
      </c>
      <c r="N266" s="1" t="s">
        <v>61</v>
      </c>
    </row>
    <row r="267" spans="1:14" x14ac:dyDescent="0.2">
      <c r="A267">
        <v>266</v>
      </c>
      <c r="B267">
        <v>111</v>
      </c>
      <c r="C267">
        <f>1/COUNTIF(B:B,pizza_sales[[#This Row],[order_id]])</f>
        <v>0.25</v>
      </c>
      <c r="D267" s="1" t="s">
        <v>76</v>
      </c>
      <c r="E267">
        <v>1</v>
      </c>
      <c r="F267" s="3">
        <v>42006</v>
      </c>
      <c r="G267" s="3" t="str">
        <f>TEXT(pizza_sales[[#This Row],[Order_date]],"dddd")</f>
        <v>Friday</v>
      </c>
      <c r="H267" s="2">
        <v>0.77640046296296295</v>
      </c>
      <c r="I267">
        <v>16.75</v>
      </c>
      <c r="J267">
        <v>16.75</v>
      </c>
      <c r="K267" s="1" t="s">
        <v>13</v>
      </c>
      <c r="L267" s="1" t="s">
        <v>33</v>
      </c>
      <c r="M267" s="1" t="s">
        <v>74</v>
      </c>
      <c r="N267" s="1" t="s">
        <v>75</v>
      </c>
    </row>
    <row r="268" spans="1:14" x14ac:dyDescent="0.2">
      <c r="A268">
        <v>267</v>
      </c>
      <c r="B268">
        <v>111</v>
      </c>
      <c r="C268">
        <f>1/COUNTIF(B:B,pizza_sales[[#This Row],[order_id]])</f>
        <v>0.25</v>
      </c>
      <c r="D268" s="1" t="s">
        <v>20</v>
      </c>
      <c r="E268">
        <v>1</v>
      </c>
      <c r="F268" s="3">
        <v>42006</v>
      </c>
      <c r="G268" s="3" t="str">
        <f>TEXT(pizza_sales[[#This Row],[Order_date]],"dddd")</f>
        <v>Friday</v>
      </c>
      <c r="H268" s="2">
        <v>0.77640046296296295</v>
      </c>
      <c r="I268">
        <v>18.5</v>
      </c>
      <c r="J268">
        <v>18.5</v>
      </c>
      <c r="K268" s="1" t="s">
        <v>21</v>
      </c>
      <c r="L268" s="1" t="s">
        <v>22</v>
      </c>
      <c r="M268" s="1" t="s">
        <v>23</v>
      </c>
      <c r="N268" s="1" t="s">
        <v>24</v>
      </c>
    </row>
    <row r="269" spans="1:14" x14ac:dyDescent="0.2">
      <c r="A269">
        <v>268</v>
      </c>
      <c r="B269">
        <v>111</v>
      </c>
      <c r="C269">
        <f>1/COUNTIF(B:B,pizza_sales[[#This Row],[order_id]])</f>
        <v>0.25</v>
      </c>
      <c r="D269" s="1" t="s">
        <v>119</v>
      </c>
      <c r="E269">
        <v>1</v>
      </c>
      <c r="F269" s="3">
        <v>42006</v>
      </c>
      <c r="G269" s="3" t="str">
        <f>TEXT(pizza_sales[[#This Row],[Order_date]],"dddd")</f>
        <v>Friday</v>
      </c>
      <c r="H269" s="2">
        <v>0.77640046296296295</v>
      </c>
      <c r="I269">
        <v>12.5</v>
      </c>
      <c r="J269">
        <v>12.5</v>
      </c>
      <c r="K269" s="1" t="s">
        <v>13</v>
      </c>
      <c r="L269" s="1" t="s">
        <v>14</v>
      </c>
      <c r="M269" s="1" t="s">
        <v>78</v>
      </c>
      <c r="N269" s="1" t="s">
        <v>79</v>
      </c>
    </row>
    <row r="270" spans="1:14" x14ac:dyDescent="0.2">
      <c r="A270">
        <v>269</v>
      </c>
      <c r="B270">
        <v>111</v>
      </c>
      <c r="C270">
        <f>1/COUNTIF(B:B,pizza_sales[[#This Row],[order_id]])</f>
        <v>0.25</v>
      </c>
      <c r="D270" s="1" t="s">
        <v>62</v>
      </c>
      <c r="E270">
        <v>1</v>
      </c>
      <c r="F270" s="3">
        <v>42006</v>
      </c>
      <c r="G270" s="3" t="str">
        <f>TEXT(pizza_sales[[#This Row],[Order_date]],"dddd")</f>
        <v>Friday</v>
      </c>
      <c r="H270" s="2">
        <v>0.77640046296296295</v>
      </c>
      <c r="I270">
        <v>20.75</v>
      </c>
      <c r="J270">
        <v>20.75</v>
      </c>
      <c r="K270" s="1" t="s">
        <v>21</v>
      </c>
      <c r="L270" s="1" t="s">
        <v>22</v>
      </c>
      <c r="M270" s="1" t="s">
        <v>63</v>
      </c>
      <c r="N270" s="1" t="s">
        <v>64</v>
      </c>
    </row>
    <row r="271" spans="1:14" x14ac:dyDescent="0.2">
      <c r="A271">
        <v>270</v>
      </c>
      <c r="B271">
        <v>112</v>
      </c>
      <c r="C271">
        <f>1/COUNTIF(B:B,pizza_sales[[#This Row],[order_id]])</f>
        <v>1</v>
      </c>
      <c r="D271" s="1" t="s">
        <v>126</v>
      </c>
      <c r="E271">
        <v>1</v>
      </c>
      <c r="F271" s="3">
        <v>42006</v>
      </c>
      <c r="G271" s="3" t="str">
        <f>TEXT(pizza_sales[[#This Row],[Order_date]],"dddd")</f>
        <v>Friday</v>
      </c>
      <c r="H271" s="2">
        <v>0.77893518518518523</v>
      </c>
      <c r="I271">
        <v>9.75</v>
      </c>
      <c r="J271">
        <v>9.75</v>
      </c>
      <c r="K271" s="1" t="s">
        <v>41</v>
      </c>
      <c r="L271" s="1" t="s">
        <v>14</v>
      </c>
      <c r="M271" s="1" t="s">
        <v>78</v>
      </c>
      <c r="N271" s="1" t="s">
        <v>79</v>
      </c>
    </row>
    <row r="272" spans="1:14" x14ac:dyDescent="0.2">
      <c r="A272">
        <v>271</v>
      </c>
      <c r="B272">
        <v>113</v>
      </c>
      <c r="C272">
        <f>1/COUNTIF(B:B,pizza_sales[[#This Row],[order_id]])</f>
        <v>0.33333333333333331</v>
      </c>
      <c r="D272" s="1" t="s">
        <v>73</v>
      </c>
      <c r="E272">
        <v>1</v>
      </c>
      <c r="F272" s="3">
        <v>42006</v>
      </c>
      <c r="G272" s="3" t="str">
        <f>TEXT(pizza_sales[[#This Row],[Order_date]],"dddd")</f>
        <v>Friday</v>
      </c>
      <c r="H272" s="2">
        <v>0.7849652777777778</v>
      </c>
      <c r="I272">
        <v>20.75</v>
      </c>
      <c r="J272">
        <v>20.75</v>
      </c>
      <c r="K272" s="1" t="s">
        <v>21</v>
      </c>
      <c r="L272" s="1" t="s">
        <v>33</v>
      </c>
      <c r="M272" s="1" t="s">
        <v>74</v>
      </c>
      <c r="N272" s="1" t="s">
        <v>75</v>
      </c>
    </row>
    <row r="273" spans="1:14" x14ac:dyDescent="0.2">
      <c r="A273">
        <v>272</v>
      </c>
      <c r="B273">
        <v>113</v>
      </c>
      <c r="C273">
        <f>1/COUNTIF(B:B,pizza_sales[[#This Row],[order_id]])</f>
        <v>0.33333333333333331</v>
      </c>
      <c r="D273" s="1" t="s">
        <v>68</v>
      </c>
      <c r="E273">
        <v>1</v>
      </c>
      <c r="F273" s="3">
        <v>42006</v>
      </c>
      <c r="G273" s="3" t="str">
        <f>TEXT(pizza_sales[[#This Row],[Order_date]],"dddd")</f>
        <v>Friday</v>
      </c>
      <c r="H273" s="2">
        <v>0.7849652777777778</v>
      </c>
      <c r="I273">
        <v>20.25</v>
      </c>
      <c r="J273">
        <v>20.25</v>
      </c>
      <c r="K273" s="1" t="s">
        <v>21</v>
      </c>
      <c r="L273" s="1" t="s">
        <v>22</v>
      </c>
      <c r="M273" s="1" t="s">
        <v>30</v>
      </c>
      <c r="N273" s="1" t="s">
        <v>31</v>
      </c>
    </row>
    <row r="274" spans="1:14" x14ac:dyDescent="0.2">
      <c r="A274">
        <v>273</v>
      </c>
      <c r="B274">
        <v>113</v>
      </c>
      <c r="C274">
        <f>1/COUNTIF(B:B,pizza_sales[[#This Row],[order_id]])</f>
        <v>0.33333333333333331</v>
      </c>
      <c r="D274" s="1" t="s">
        <v>147</v>
      </c>
      <c r="E274">
        <v>1</v>
      </c>
      <c r="F274" s="3">
        <v>42006</v>
      </c>
      <c r="G274" s="3" t="str">
        <f>TEXT(pizza_sales[[#This Row],[Order_date]],"dddd")</f>
        <v>Friday</v>
      </c>
      <c r="H274" s="2">
        <v>0.7849652777777778</v>
      </c>
      <c r="I274">
        <v>16.75</v>
      </c>
      <c r="J274">
        <v>16.75</v>
      </c>
      <c r="K274" s="1" t="s">
        <v>13</v>
      </c>
      <c r="L274" s="1" t="s">
        <v>33</v>
      </c>
      <c r="M274" s="1" t="s">
        <v>70</v>
      </c>
      <c r="N274" s="1" t="s">
        <v>71</v>
      </c>
    </row>
    <row r="275" spans="1:14" x14ac:dyDescent="0.2">
      <c r="A275">
        <v>274</v>
      </c>
      <c r="B275">
        <v>114</v>
      </c>
      <c r="C275">
        <f>1/COUNTIF(B:B,pizza_sales[[#This Row],[order_id]])</f>
        <v>0.5</v>
      </c>
      <c r="D275" s="1" t="s">
        <v>77</v>
      </c>
      <c r="E275">
        <v>1</v>
      </c>
      <c r="F275" s="3">
        <v>42006</v>
      </c>
      <c r="G275" s="3" t="str">
        <f>TEXT(pizza_sales[[#This Row],[Order_date]],"dddd")</f>
        <v>Friday</v>
      </c>
      <c r="H275" s="2">
        <v>0.79134259259259254</v>
      </c>
      <c r="I275">
        <v>15.25</v>
      </c>
      <c r="J275">
        <v>15.25</v>
      </c>
      <c r="K275" s="1" t="s">
        <v>21</v>
      </c>
      <c r="L275" s="1" t="s">
        <v>14</v>
      </c>
      <c r="M275" s="1" t="s">
        <v>78</v>
      </c>
      <c r="N275" s="1" t="s">
        <v>79</v>
      </c>
    </row>
    <row r="276" spans="1:14" x14ac:dyDescent="0.2">
      <c r="A276">
        <v>275</v>
      </c>
      <c r="B276">
        <v>114</v>
      </c>
      <c r="C276">
        <f>1/COUNTIF(B:B,pizza_sales[[#This Row],[order_id]])</f>
        <v>0.5</v>
      </c>
      <c r="D276" s="1" t="s">
        <v>149</v>
      </c>
      <c r="E276">
        <v>1</v>
      </c>
      <c r="F276" s="3">
        <v>42006</v>
      </c>
      <c r="G276" s="3" t="str">
        <f>TEXT(pizza_sales[[#This Row],[Order_date]],"dddd")</f>
        <v>Friday</v>
      </c>
      <c r="H276" s="2">
        <v>0.79134259259259254</v>
      </c>
      <c r="I276">
        <v>12.25</v>
      </c>
      <c r="J276">
        <v>12.25</v>
      </c>
      <c r="K276" s="1" t="s">
        <v>41</v>
      </c>
      <c r="L276" s="1" t="s">
        <v>26</v>
      </c>
      <c r="M276" s="1" t="s">
        <v>114</v>
      </c>
      <c r="N276" s="1" t="s">
        <v>115</v>
      </c>
    </row>
    <row r="277" spans="1:14" x14ac:dyDescent="0.2">
      <c r="A277">
        <v>276</v>
      </c>
      <c r="B277">
        <v>115</v>
      </c>
      <c r="C277">
        <f>1/COUNTIF(B:B,pizza_sales[[#This Row],[order_id]])</f>
        <v>0.33333333333333331</v>
      </c>
      <c r="D277" s="1" t="s">
        <v>84</v>
      </c>
      <c r="E277">
        <v>1</v>
      </c>
      <c r="F277" s="3">
        <v>42006</v>
      </c>
      <c r="G277" s="3" t="str">
        <f>TEXT(pizza_sales[[#This Row],[Order_date]],"dddd")</f>
        <v>Friday</v>
      </c>
      <c r="H277" s="2">
        <v>0.79533564814814817</v>
      </c>
      <c r="I277">
        <v>12</v>
      </c>
      <c r="J277">
        <v>12</v>
      </c>
      <c r="K277" s="1" t="s">
        <v>41</v>
      </c>
      <c r="L277" s="1" t="s">
        <v>14</v>
      </c>
      <c r="M277" s="1" t="s">
        <v>85</v>
      </c>
      <c r="N277" s="1" t="s">
        <v>86</v>
      </c>
    </row>
    <row r="278" spans="1:14" x14ac:dyDescent="0.2">
      <c r="A278">
        <v>277</v>
      </c>
      <c r="B278">
        <v>115</v>
      </c>
      <c r="C278">
        <f>1/COUNTIF(B:B,pizza_sales[[#This Row],[order_id]])</f>
        <v>0.33333333333333331</v>
      </c>
      <c r="D278" s="1" t="s">
        <v>112</v>
      </c>
      <c r="E278">
        <v>1</v>
      </c>
      <c r="F278" s="3">
        <v>42006</v>
      </c>
      <c r="G278" s="3" t="str">
        <f>TEXT(pizza_sales[[#This Row],[Order_date]],"dddd")</f>
        <v>Friday</v>
      </c>
      <c r="H278" s="2">
        <v>0.79533564814814817</v>
      </c>
      <c r="I278">
        <v>20.5</v>
      </c>
      <c r="J278">
        <v>20.5</v>
      </c>
      <c r="K278" s="1" t="s">
        <v>21</v>
      </c>
      <c r="L278" s="1" t="s">
        <v>14</v>
      </c>
      <c r="M278" s="1" t="s">
        <v>94</v>
      </c>
      <c r="N278" s="1" t="s">
        <v>95</v>
      </c>
    </row>
    <row r="279" spans="1:14" x14ac:dyDescent="0.2">
      <c r="A279">
        <v>278</v>
      </c>
      <c r="B279">
        <v>115</v>
      </c>
      <c r="C279">
        <f>1/COUNTIF(B:B,pizza_sales[[#This Row],[order_id]])</f>
        <v>0.33333333333333331</v>
      </c>
      <c r="D279" s="1" t="s">
        <v>137</v>
      </c>
      <c r="E279">
        <v>1</v>
      </c>
      <c r="F279" s="3">
        <v>42006</v>
      </c>
      <c r="G279" s="3" t="str">
        <f>TEXT(pizza_sales[[#This Row],[Order_date]],"dddd")</f>
        <v>Friday</v>
      </c>
      <c r="H279" s="2">
        <v>0.79533564814814817</v>
      </c>
      <c r="I279">
        <v>16.75</v>
      </c>
      <c r="J279">
        <v>16.75</v>
      </c>
      <c r="K279" s="1" t="s">
        <v>13</v>
      </c>
      <c r="L279" s="1" t="s">
        <v>33</v>
      </c>
      <c r="M279" s="1" t="s">
        <v>34</v>
      </c>
      <c r="N279" s="1" t="s">
        <v>35</v>
      </c>
    </row>
    <row r="280" spans="1:14" x14ac:dyDescent="0.2">
      <c r="A280">
        <v>279</v>
      </c>
      <c r="B280">
        <v>116</v>
      </c>
      <c r="C280">
        <f>1/COUNTIF(B:B,pizza_sales[[#This Row],[order_id]])</f>
        <v>1</v>
      </c>
      <c r="D280" s="1" t="s">
        <v>20</v>
      </c>
      <c r="E280">
        <v>1</v>
      </c>
      <c r="F280" s="3">
        <v>42006</v>
      </c>
      <c r="G280" s="3" t="str">
        <f>TEXT(pizza_sales[[#This Row],[Order_date]],"dddd")</f>
        <v>Friday</v>
      </c>
      <c r="H280" s="2">
        <v>0.80473379629629627</v>
      </c>
      <c r="I280">
        <v>18.5</v>
      </c>
      <c r="J280">
        <v>18.5</v>
      </c>
      <c r="K280" s="1" t="s">
        <v>21</v>
      </c>
      <c r="L280" s="1" t="s">
        <v>22</v>
      </c>
      <c r="M280" s="1" t="s">
        <v>23</v>
      </c>
      <c r="N280" s="1" t="s">
        <v>24</v>
      </c>
    </row>
    <row r="281" spans="1:14" x14ac:dyDescent="0.2">
      <c r="A281">
        <v>280</v>
      </c>
      <c r="B281">
        <v>117</v>
      </c>
      <c r="C281">
        <f>1/COUNTIF(B:B,pizza_sales[[#This Row],[order_id]])</f>
        <v>0.5</v>
      </c>
      <c r="D281" s="1" t="s">
        <v>133</v>
      </c>
      <c r="E281">
        <v>1</v>
      </c>
      <c r="F281" s="3">
        <v>42006</v>
      </c>
      <c r="G281" s="3" t="str">
        <f>TEXT(pizza_sales[[#This Row],[Order_date]],"dddd")</f>
        <v>Friday</v>
      </c>
      <c r="H281" s="2">
        <v>0.80766203703703698</v>
      </c>
      <c r="I281">
        <v>16.5</v>
      </c>
      <c r="J281">
        <v>16.5</v>
      </c>
      <c r="K281" s="1" t="s">
        <v>13</v>
      </c>
      <c r="L281" s="1" t="s">
        <v>26</v>
      </c>
      <c r="M281" s="1" t="s">
        <v>107</v>
      </c>
      <c r="N281" s="1" t="s">
        <v>108</v>
      </c>
    </row>
    <row r="282" spans="1:14" x14ac:dyDescent="0.2">
      <c r="A282">
        <v>281</v>
      </c>
      <c r="B282">
        <v>117</v>
      </c>
      <c r="C282">
        <f>1/COUNTIF(B:B,pizza_sales[[#This Row],[order_id]])</f>
        <v>0.5</v>
      </c>
      <c r="D282" s="1" t="s">
        <v>113</v>
      </c>
      <c r="E282">
        <v>1</v>
      </c>
      <c r="F282" s="3">
        <v>42006</v>
      </c>
      <c r="G282" s="3" t="str">
        <f>TEXT(pizza_sales[[#This Row],[Order_date]],"dddd")</f>
        <v>Friday</v>
      </c>
      <c r="H282" s="2">
        <v>0.80766203703703698</v>
      </c>
      <c r="I282">
        <v>20.25</v>
      </c>
      <c r="J282">
        <v>20.25</v>
      </c>
      <c r="K282" s="1" t="s">
        <v>21</v>
      </c>
      <c r="L282" s="1" t="s">
        <v>26</v>
      </c>
      <c r="M282" s="1" t="s">
        <v>114</v>
      </c>
      <c r="N282" s="1" t="s">
        <v>115</v>
      </c>
    </row>
    <row r="283" spans="1:14" x14ac:dyDescent="0.2">
      <c r="A283">
        <v>282</v>
      </c>
      <c r="B283">
        <v>118</v>
      </c>
      <c r="C283">
        <f>1/COUNTIF(B:B,pizza_sales[[#This Row],[order_id]])</f>
        <v>0.5</v>
      </c>
      <c r="D283" s="1" t="s">
        <v>37</v>
      </c>
      <c r="E283">
        <v>1</v>
      </c>
      <c r="F283" s="3">
        <v>42006</v>
      </c>
      <c r="G283" s="3" t="str">
        <f>TEXT(pizza_sales[[#This Row],[Order_date]],"dddd")</f>
        <v>Friday</v>
      </c>
      <c r="H283" s="2">
        <v>0.81040509259259264</v>
      </c>
      <c r="I283">
        <v>20.75</v>
      </c>
      <c r="J283">
        <v>20.75</v>
      </c>
      <c r="K283" s="1" t="s">
        <v>21</v>
      </c>
      <c r="L283" s="1" t="s">
        <v>26</v>
      </c>
      <c r="M283" s="1" t="s">
        <v>38</v>
      </c>
      <c r="N283" s="1" t="s">
        <v>39</v>
      </c>
    </row>
    <row r="284" spans="1:14" x14ac:dyDescent="0.2">
      <c r="A284">
        <v>283</v>
      </c>
      <c r="B284">
        <v>118</v>
      </c>
      <c r="C284">
        <f>1/COUNTIF(B:B,pizza_sales[[#This Row],[order_id]])</f>
        <v>0.5</v>
      </c>
      <c r="D284" s="1" t="s">
        <v>157</v>
      </c>
      <c r="E284">
        <v>1</v>
      </c>
      <c r="F284" s="3">
        <v>42006</v>
      </c>
      <c r="G284" s="3" t="str">
        <f>TEXT(pizza_sales[[#This Row],[Order_date]],"dddd")</f>
        <v>Friday</v>
      </c>
      <c r="H284" s="2">
        <v>0.81040509259259264</v>
      </c>
      <c r="I284">
        <v>12</v>
      </c>
      <c r="J284">
        <v>12</v>
      </c>
      <c r="K284" s="1" t="s">
        <v>41</v>
      </c>
      <c r="L284" s="1" t="s">
        <v>22</v>
      </c>
      <c r="M284" s="1" t="s">
        <v>110</v>
      </c>
      <c r="N284" s="1" t="s">
        <v>111</v>
      </c>
    </row>
    <row r="285" spans="1:14" x14ac:dyDescent="0.2">
      <c r="A285">
        <v>284</v>
      </c>
      <c r="B285">
        <v>119</v>
      </c>
      <c r="C285">
        <f>1/COUNTIF(B:B,pizza_sales[[#This Row],[order_id]])</f>
        <v>1</v>
      </c>
      <c r="D285" s="1" t="s">
        <v>99</v>
      </c>
      <c r="E285">
        <v>1</v>
      </c>
      <c r="F285" s="3">
        <v>42006</v>
      </c>
      <c r="G285" s="3" t="str">
        <f>TEXT(pizza_sales[[#This Row],[Order_date]],"dddd")</f>
        <v>Friday</v>
      </c>
      <c r="H285" s="2">
        <v>0.81422453703703701</v>
      </c>
      <c r="I285">
        <v>14.75</v>
      </c>
      <c r="J285">
        <v>14.75</v>
      </c>
      <c r="K285" s="1" t="s">
        <v>13</v>
      </c>
      <c r="L285" s="1" t="s">
        <v>22</v>
      </c>
      <c r="M285" s="1" t="s">
        <v>91</v>
      </c>
      <c r="N285" s="1" t="s">
        <v>92</v>
      </c>
    </row>
    <row r="286" spans="1:14" x14ac:dyDescent="0.2">
      <c r="A286">
        <v>285</v>
      </c>
      <c r="B286">
        <v>120</v>
      </c>
      <c r="C286">
        <f>1/COUNTIF(B:B,pizza_sales[[#This Row],[order_id]])</f>
        <v>0.33333333333333331</v>
      </c>
      <c r="D286" s="1" t="s">
        <v>50</v>
      </c>
      <c r="E286">
        <v>1</v>
      </c>
      <c r="F286" s="3">
        <v>42006</v>
      </c>
      <c r="G286" s="3" t="str">
        <f>TEXT(pizza_sales[[#This Row],[Order_date]],"dddd")</f>
        <v>Friday</v>
      </c>
      <c r="H286" s="2">
        <v>0.8160532407407407</v>
      </c>
      <c r="I286">
        <v>12</v>
      </c>
      <c r="J286">
        <v>12</v>
      </c>
      <c r="K286" s="1" t="s">
        <v>41</v>
      </c>
      <c r="L286" s="1" t="s">
        <v>14</v>
      </c>
      <c r="M286" s="1" t="s">
        <v>18</v>
      </c>
      <c r="N286" s="1" t="s">
        <v>19</v>
      </c>
    </row>
    <row r="287" spans="1:14" x14ac:dyDescent="0.2">
      <c r="A287">
        <v>286</v>
      </c>
      <c r="B287">
        <v>120</v>
      </c>
      <c r="C287">
        <f>1/COUNTIF(B:B,pizza_sales[[#This Row],[order_id]])</f>
        <v>0.33333333333333331</v>
      </c>
      <c r="D287" s="1" t="s">
        <v>132</v>
      </c>
      <c r="E287">
        <v>1</v>
      </c>
      <c r="F287" s="3">
        <v>42006</v>
      </c>
      <c r="G287" s="3" t="str">
        <f>TEXT(pizza_sales[[#This Row],[Order_date]],"dddd")</f>
        <v>Friday</v>
      </c>
      <c r="H287" s="2">
        <v>0.8160532407407407</v>
      </c>
      <c r="I287">
        <v>10.5</v>
      </c>
      <c r="J287">
        <v>10.5</v>
      </c>
      <c r="K287" s="1" t="s">
        <v>41</v>
      </c>
      <c r="L287" s="1" t="s">
        <v>14</v>
      </c>
      <c r="M287" s="1" t="s">
        <v>15</v>
      </c>
      <c r="N287" s="1" t="s">
        <v>16</v>
      </c>
    </row>
    <row r="288" spans="1:14" x14ac:dyDescent="0.2">
      <c r="A288">
        <v>287</v>
      </c>
      <c r="B288">
        <v>120</v>
      </c>
      <c r="C288">
        <f>1/COUNTIF(B:B,pizza_sales[[#This Row],[order_id]])</f>
        <v>0.33333333333333331</v>
      </c>
      <c r="D288" s="1" t="s">
        <v>109</v>
      </c>
      <c r="E288">
        <v>1</v>
      </c>
      <c r="F288" s="3">
        <v>42006</v>
      </c>
      <c r="G288" s="3" t="str">
        <f>TEXT(pizza_sales[[#This Row],[Order_date]],"dddd")</f>
        <v>Friday</v>
      </c>
      <c r="H288" s="2">
        <v>0.8160532407407407</v>
      </c>
      <c r="I288">
        <v>20.25</v>
      </c>
      <c r="J288">
        <v>20.25</v>
      </c>
      <c r="K288" s="1" t="s">
        <v>21</v>
      </c>
      <c r="L288" s="1" t="s">
        <v>22</v>
      </c>
      <c r="M288" s="1" t="s">
        <v>110</v>
      </c>
      <c r="N288" s="1" t="s">
        <v>111</v>
      </c>
    </row>
    <row r="289" spans="1:14" x14ac:dyDescent="0.2">
      <c r="A289">
        <v>288</v>
      </c>
      <c r="B289">
        <v>121</v>
      </c>
      <c r="C289">
        <f>1/COUNTIF(B:B,pizza_sales[[#This Row],[order_id]])</f>
        <v>0.25</v>
      </c>
      <c r="D289" s="1" t="s">
        <v>118</v>
      </c>
      <c r="E289">
        <v>1</v>
      </c>
      <c r="F289" s="3">
        <v>42006</v>
      </c>
      <c r="G289" s="3" t="str">
        <f>TEXT(pizza_sales[[#This Row],[Order_date]],"dddd")</f>
        <v>Friday</v>
      </c>
      <c r="H289" s="2">
        <v>0.81861111111111107</v>
      </c>
      <c r="I289">
        <v>16.75</v>
      </c>
      <c r="J289">
        <v>16.75</v>
      </c>
      <c r="K289" s="1" t="s">
        <v>13</v>
      </c>
      <c r="L289" s="1" t="s">
        <v>33</v>
      </c>
      <c r="M289" s="1" t="s">
        <v>42</v>
      </c>
      <c r="N289" s="1" t="s">
        <v>43</v>
      </c>
    </row>
    <row r="290" spans="1:14" x14ac:dyDescent="0.2">
      <c r="A290">
        <v>289</v>
      </c>
      <c r="B290">
        <v>121</v>
      </c>
      <c r="C290">
        <f>1/COUNTIF(B:B,pizza_sales[[#This Row],[order_id]])</f>
        <v>0.25</v>
      </c>
      <c r="D290" s="1" t="s">
        <v>90</v>
      </c>
      <c r="E290">
        <v>1</v>
      </c>
      <c r="F290" s="3">
        <v>42006</v>
      </c>
      <c r="G290" s="3" t="str">
        <f>TEXT(pizza_sales[[#This Row],[Order_date]],"dddd")</f>
        <v>Friday</v>
      </c>
      <c r="H290" s="2">
        <v>0.81861111111111107</v>
      </c>
      <c r="I290">
        <v>17.95</v>
      </c>
      <c r="J290">
        <v>17.95</v>
      </c>
      <c r="K290" s="1" t="s">
        <v>21</v>
      </c>
      <c r="L290" s="1" t="s">
        <v>22</v>
      </c>
      <c r="M290" s="1" t="s">
        <v>91</v>
      </c>
      <c r="N290" s="1" t="s">
        <v>92</v>
      </c>
    </row>
    <row r="291" spans="1:14" x14ac:dyDescent="0.2">
      <c r="A291">
        <v>290</v>
      </c>
      <c r="B291">
        <v>121</v>
      </c>
      <c r="C291">
        <f>1/COUNTIF(B:B,pizza_sales[[#This Row],[order_id]])</f>
        <v>0.25</v>
      </c>
      <c r="D291" s="1" t="s">
        <v>113</v>
      </c>
      <c r="E291">
        <v>1</v>
      </c>
      <c r="F291" s="3">
        <v>42006</v>
      </c>
      <c r="G291" s="3" t="str">
        <f>TEXT(pizza_sales[[#This Row],[Order_date]],"dddd")</f>
        <v>Friday</v>
      </c>
      <c r="H291" s="2">
        <v>0.81861111111111107</v>
      </c>
      <c r="I291">
        <v>20.25</v>
      </c>
      <c r="J291">
        <v>20.25</v>
      </c>
      <c r="K291" s="1" t="s">
        <v>21</v>
      </c>
      <c r="L291" s="1" t="s">
        <v>26</v>
      </c>
      <c r="M291" s="1" t="s">
        <v>114</v>
      </c>
      <c r="N291" s="1" t="s">
        <v>115</v>
      </c>
    </row>
    <row r="292" spans="1:14" x14ac:dyDescent="0.2">
      <c r="A292">
        <v>291</v>
      </c>
      <c r="B292">
        <v>121</v>
      </c>
      <c r="C292">
        <f>1/COUNTIF(B:B,pizza_sales[[#This Row],[order_id]])</f>
        <v>0.25</v>
      </c>
      <c r="D292" s="1" t="s">
        <v>69</v>
      </c>
      <c r="E292">
        <v>1</v>
      </c>
      <c r="F292" s="3">
        <v>42006</v>
      </c>
      <c r="G292" s="3" t="str">
        <f>TEXT(pizza_sales[[#This Row],[Order_date]],"dddd")</f>
        <v>Friday</v>
      </c>
      <c r="H292" s="2">
        <v>0.81861111111111107</v>
      </c>
      <c r="I292">
        <v>20.75</v>
      </c>
      <c r="J292">
        <v>20.75</v>
      </c>
      <c r="K292" s="1" t="s">
        <v>21</v>
      </c>
      <c r="L292" s="1" t="s">
        <v>33</v>
      </c>
      <c r="M292" s="1" t="s">
        <v>70</v>
      </c>
      <c r="N292" s="1" t="s">
        <v>71</v>
      </c>
    </row>
    <row r="293" spans="1:14" x14ac:dyDescent="0.2">
      <c r="A293">
        <v>292</v>
      </c>
      <c r="B293">
        <v>122</v>
      </c>
      <c r="C293">
        <f>1/COUNTIF(B:B,pizza_sales[[#This Row],[order_id]])</f>
        <v>1</v>
      </c>
      <c r="D293" s="1" t="s">
        <v>36</v>
      </c>
      <c r="E293">
        <v>1</v>
      </c>
      <c r="F293" s="3">
        <v>42006</v>
      </c>
      <c r="G293" s="3" t="str">
        <f>TEXT(pizza_sales[[#This Row],[Order_date]],"dddd")</f>
        <v>Friday</v>
      </c>
      <c r="H293" s="2">
        <v>0.82660879629629624</v>
      </c>
      <c r="I293">
        <v>16.5</v>
      </c>
      <c r="J293">
        <v>16.5</v>
      </c>
      <c r="K293" s="1" t="s">
        <v>13</v>
      </c>
      <c r="L293" s="1" t="s">
        <v>26</v>
      </c>
      <c r="M293" s="1" t="s">
        <v>27</v>
      </c>
      <c r="N293" s="1" t="s">
        <v>28</v>
      </c>
    </row>
    <row r="294" spans="1:14" x14ac:dyDescent="0.2">
      <c r="A294">
        <v>293</v>
      </c>
      <c r="B294">
        <v>123</v>
      </c>
      <c r="C294">
        <f>1/COUNTIF(B:B,pizza_sales[[#This Row],[order_id]])</f>
        <v>1</v>
      </c>
      <c r="D294" s="1" t="s">
        <v>160</v>
      </c>
      <c r="E294">
        <v>1</v>
      </c>
      <c r="F294" s="3">
        <v>42006</v>
      </c>
      <c r="G294" s="3" t="str">
        <f>TEXT(pizza_sales[[#This Row],[Order_date]],"dddd")</f>
        <v>Friday</v>
      </c>
      <c r="H294" s="2">
        <v>0.84177083333333336</v>
      </c>
      <c r="I294">
        <v>12</v>
      </c>
      <c r="J294">
        <v>12</v>
      </c>
      <c r="K294" s="1" t="s">
        <v>41</v>
      </c>
      <c r="L294" s="1" t="s">
        <v>14</v>
      </c>
      <c r="M294" s="1" t="s">
        <v>55</v>
      </c>
      <c r="N294" s="1" t="s">
        <v>56</v>
      </c>
    </row>
    <row r="295" spans="1:14" x14ac:dyDescent="0.2">
      <c r="A295">
        <v>294</v>
      </c>
      <c r="B295">
        <v>124</v>
      </c>
      <c r="C295">
        <f>1/COUNTIF(B:B,pizza_sales[[#This Row],[order_id]])</f>
        <v>0.25</v>
      </c>
      <c r="D295" s="1" t="s">
        <v>40</v>
      </c>
      <c r="E295">
        <v>1</v>
      </c>
      <c r="F295" s="3">
        <v>42006</v>
      </c>
      <c r="G295" s="3" t="str">
        <f>TEXT(pizza_sales[[#This Row],[Order_date]],"dddd")</f>
        <v>Friday</v>
      </c>
      <c r="H295" s="2">
        <v>0.84206018518518522</v>
      </c>
      <c r="I295">
        <v>12.75</v>
      </c>
      <c r="J295">
        <v>12.75</v>
      </c>
      <c r="K295" s="1" t="s">
        <v>41</v>
      </c>
      <c r="L295" s="1" t="s">
        <v>33</v>
      </c>
      <c r="M295" s="1" t="s">
        <v>42</v>
      </c>
      <c r="N295" s="1" t="s">
        <v>43</v>
      </c>
    </row>
    <row r="296" spans="1:14" x14ac:dyDescent="0.2">
      <c r="A296">
        <v>295</v>
      </c>
      <c r="B296">
        <v>124</v>
      </c>
      <c r="C296">
        <f>1/COUNTIF(B:B,pizza_sales[[#This Row],[order_id]])</f>
        <v>0.25</v>
      </c>
      <c r="D296" s="1" t="s">
        <v>113</v>
      </c>
      <c r="E296">
        <v>1</v>
      </c>
      <c r="F296" s="3">
        <v>42006</v>
      </c>
      <c r="G296" s="3" t="str">
        <f>TEXT(pizza_sales[[#This Row],[Order_date]],"dddd")</f>
        <v>Friday</v>
      </c>
      <c r="H296" s="2">
        <v>0.84206018518518522</v>
      </c>
      <c r="I296">
        <v>20.25</v>
      </c>
      <c r="J296">
        <v>20.25</v>
      </c>
      <c r="K296" s="1" t="s">
        <v>21</v>
      </c>
      <c r="L296" s="1" t="s">
        <v>26</v>
      </c>
      <c r="M296" s="1" t="s">
        <v>114</v>
      </c>
      <c r="N296" s="1" t="s">
        <v>115</v>
      </c>
    </row>
    <row r="297" spans="1:14" x14ac:dyDescent="0.2">
      <c r="A297">
        <v>296</v>
      </c>
      <c r="B297">
        <v>124</v>
      </c>
      <c r="C297">
        <f>1/COUNTIF(B:B,pizza_sales[[#This Row],[order_id]])</f>
        <v>0.25</v>
      </c>
      <c r="D297" s="1" t="s">
        <v>59</v>
      </c>
      <c r="E297">
        <v>1</v>
      </c>
      <c r="F297" s="3">
        <v>42006</v>
      </c>
      <c r="G297" s="3" t="str">
        <f>TEXT(pizza_sales[[#This Row],[Order_date]],"dddd")</f>
        <v>Friday</v>
      </c>
      <c r="H297" s="2">
        <v>0.84206018518518522</v>
      </c>
      <c r="I297">
        <v>20.75</v>
      </c>
      <c r="J297">
        <v>20.75</v>
      </c>
      <c r="K297" s="1" t="s">
        <v>21</v>
      </c>
      <c r="L297" s="1" t="s">
        <v>26</v>
      </c>
      <c r="M297" s="1" t="s">
        <v>60</v>
      </c>
      <c r="N297" s="1" t="s">
        <v>61</v>
      </c>
    </row>
    <row r="298" spans="1:14" x14ac:dyDescent="0.2">
      <c r="A298">
        <v>297</v>
      </c>
      <c r="B298">
        <v>124</v>
      </c>
      <c r="C298">
        <f>1/COUNTIF(B:B,pizza_sales[[#This Row],[order_id]])</f>
        <v>0.25</v>
      </c>
      <c r="D298" s="1" t="s">
        <v>44</v>
      </c>
      <c r="E298">
        <v>1</v>
      </c>
      <c r="F298" s="3">
        <v>42006</v>
      </c>
      <c r="G298" s="3" t="str">
        <f>TEXT(pizza_sales[[#This Row],[Order_date]],"dddd")</f>
        <v>Friday</v>
      </c>
      <c r="H298" s="2">
        <v>0.84206018518518522</v>
      </c>
      <c r="I298">
        <v>12</v>
      </c>
      <c r="J298">
        <v>12</v>
      </c>
      <c r="K298" s="1" t="s">
        <v>41</v>
      </c>
      <c r="L298" s="1" t="s">
        <v>14</v>
      </c>
      <c r="M298" s="1" t="s">
        <v>45</v>
      </c>
      <c r="N298" s="1" t="s">
        <v>46</v>
      </c>
    </row>
    <row r="299" spans="1:14" x14ac:dyDescent="0.2">
      <c r="A299">
        <v>298</v>
      </c>
      <c r="B299">
        <v>125</v>
      </c>
      <c r="C299">
        <f>1/COUNTIF(B:B,pizza_sales[[#This Row],[order_id]])</f>
        <v>1</v>
      </c>
      <c r="D299" s="1" t="s">
        <v>140</v>
      </c>
      <c r="E299">
        <v>1</v>
      </c>
      <c r="F299" s="3">
        <v>42006</v>
      </c>
      <c r="G299" s="3" t="str">
        <f>TEXT(pizza_sales[[#This Row],[Order_date]],"dddd")</f>
        <v>Friday</v>
      </c>
      <c r="H299" s="2">
        <v>0.85493055555555553</v>
      </c>
      <c r="I299">
        <v>25.5</v>
      </c>
      <c r="J299">
        <v>25.5</v>
      </c>
      <c r="K299" s="1" t="s">
        <v>141</v>
      </c>
      <c r="L299" s="1" t="s">
        <v>14</v>
      </c>
      <c r="M299" s="1" t="s">
        <v>45</v>
      </c>
      <c r="N299" s="1" t="s">
        <v>46</v>
      </c>
    </row>
    <row r="300" spans="1:14" x14ac:dyDescent="0.2">
      <c r="A300">
        <v>299</v>
      </c>
      <c r="B300">
        <v>126</v>
      </c>
      <c r="C300">
        <f>1/COUNTIF(B:B,pizza_sales[[#This Row],[order_id]])</f>
        <v>1</v>
      </c>
      <c r="D300" s="1" t="s">
        <v>122</v>
      </c>
      <c r="E300">
        <v>1</v>
      </c>
      <c r="F300" s="3">
        <v>42006</v>
      </c>
      <c r="G300" s="3" t="str">
        <f>TEXT(pizza_sales[[#This Row],[Order_date]],"dddd")</f>
        <v>Friday</v>
      </c>
      <c r="H300" s="2">
        <v>0.87062499999999998</v>
      </c>
      <c r="I300">
        <v>20.25</v>
      </c>
      <c r="J300">
        <v>20.25</v>
      </c>
      <c r="K300" s="1" t="s">
        <v>21</v>
      </c>
      <c r="L300" s="1" t="s">
        <v>22</v>
      </c>
      <c r="M300" s="1" t="s">
        <v>66</v>
      </c>
      <c r="N300" s="1" t="s">
        <v>67</v>
      </c>
    </row>
    <row r="301" spans="1:14" x14ac:dyDescent="0.2">
      <c r="A301">
        <v>300</v>
      </c>
      <c r="B301">
        <v>127</v>
      </c>
      <c r="C301">
        <f>1/COUNTIF(B:B,pizza_sales[[#This Row],[order_id]])</f>
        <v>1</v>
      </c>
      <c r="D301" s="1" t="s">
        <v>119</v>
      </c>
      <c r="E301">
        <v>1</v>
      </c>
      <c r="F301" s="3">
        <v>42006</v>
      </c>
      <c r="G301" s="3" t="str">
        <f>TEXT(pizza_sales[[#This Row],[Order_date]],"dddd")</f>
        <v>Friday</v>
      </c>
      <c r="H301" s="2">
        <v>0.87387731481481479</v>
      </c>
      <c r="I301">
        <v>12.5</v>
      </c>
      <c r="J301">
        <v>12.5</v>
      </c>
      <c r="K301" s="1" t="s">
        <v>13</v>
      </c>
      <c r="L301" s="1" t="s">
        <v>14</v>
      </c>
      <c r="M301" s="1" t="s">
        <v>78</v>
      </c>
      <c r="N301" s="1" t="s">
        <v>79</v>
      </c>
    </row>
    <row r="302" spans="1:14" x14ac:dyDescent="0.2">
      <c r="A302">
        <v>301</v>
      </c>
      <c r="B302">
        <v>128</v>
      </c>
      <c r="C302">
        <f>1/COUNTIF(B:B,pizza_sales[[#This Row],[order_id]])</f>
        <v>1</v>
      </c>
      <c r="D302" s="1" t="s">
        <v>150</v>
      </c>
      <c r="E302">
        <v>1</v>
      </c>
      <c r="F302" s="3">
        <v>42006</v>
      </c>
      <c r="G302" s="3" t="str">
        <f>TEXT(pizza_sales[[#This Row],[Order_date]],"dddd")</f>
        <v>Friday</v>
      </c>
      <c r="H302" s="2">
        <v>0.87854166666666667</v>
      </c>
      <c r="I302">
        <v>12.5</v>
      </c>
      <c r="J302">
        <v>12.5</v>
      </c>
      <c r="K302" s="1" t="s">
        <v>41</v>
      </c>
      <c r="L302" s="1" t="s">
        <v>26</v>
      </c>
      <c r="M302" s="1" t="s">
        <v>60</v>
      </c>
      <c r="N302" s="1" t="s">
        <v>61</v>
      </c>
    </row>
    <row r="303" spans="1:14" x14ac:dyDescent="0.2">
      <c r="A303">
        <v>302</v>
      </c>
      <c r="B303">
        <v>129</v>
      </c>
      <c r="C303">
        <f>1/COUNTIF(B:B,pizza_sales[[#This Row],[order_id]])</f>
        <v>0.5</v>
      </c>
      <c r="D303" s="1" t="s">
        <v>84</v>
      </c>
      <c r="E303">
        <v>1</v>
      </c>
      <c r="F303" s="3">
        <v>42006</v>
      </c>
      <c r="G303" s="3" t="str">
        <f>TEXT(pizza_sales[[#This Row],[Order_date]],"dddd")</f>
        <v>Friday</v>
      </c>
      <c r="H303" s="2">
        <v>0.88405092592592593</v>
      </c>
      <c r="I303">
        <v>12</v>
      </c>
      <c r="J303">
        <v>12</v>
      </c>
      <c r="K303" s="1" t="s">
        <v>41</v>
      </c>
      <c r="L303" s="1" t="s">
        <v>14</v>
      </c>
      <c r="M303" s="1" t="s">
        <v>85</v>
      </c>
      <c r="N303" s="1" t="s">
        <v>86</v>
      </c>
    </row>
    <row r="304" spans="1:14" x14ac:dyDescent="0.2">
      <c r="A304">
        <v>303</v>
      </c>
      <c r="B304">
        <v>129</v>
      </c>
      <c r="C304">
        <f>1/COUNTIF(B:B,pizza_sales[[#This Row],[order_id]])</f>
        <v>0.5</v>
      </c>
      <c r="D304" s="1" t="s">
        <v>155</v>
      </c>
      <c r="E304">
        <v>1</v>
      </c>
      <c r="F304" s="3">
        <v>42006</v>
      </c>
      <c r="G304" s="3" t="str">
        <f>TEXT(pizza_sales[[#This Row],[Order_date]],"dddd")</f>
        <v>Friday</v>
      </c>
      <c r="H304" s="2">
        <v>0.88405092592592593</v>
      </c>
      <c r="I304">
        <v>16</v>
      </c>
      <c r="J304">
        <v>16</v>
      </c>
      <c r="K304" s="1" t="s">
        <v>13</v>
      </c>
      <c r="L304" s="1" t="s">
        <v>14</v>
      </c>
      <c r="M304" s="1" t="s">
        <v>45</v>
      </c>
      <c r="N304" s="1" t="s">
        <v>46</v>
      </c>
    </row>
    <row r="305" spans="1:14" x14ac:dyDescent="0.2">
      <c r="A305">
        <v>304</v>
      </c>
      <c r="B305">
        <v>130</v>
      </c>
      <c r="C305">
        <f>1/COUNTIF(B:B,pizza_sales[[#This Row],[order_id]])</f>
        <v>0.25</v>
      </c>
      <c r="D305" s="1" t="s">
        <v>132</v>
      </c>
      <c r="E305">
        <v>1</v>
      </c>
      <c r="F305" s="3">
        <v>42006</v>
      </c>
      <c r="G305" s="3" t="str">
        <f>TEXT(pizza_sales[[#This Row],[Order_date]],"dddd")</f>
        <v>Friday</v>
      </c>
      <c r="H305" s="2">
        <v>0.88535879629629632</v>
      </c>
      <c r="I305">
        <v>10.5</v>
      </c>
      <c r="J305">
        <v>10.5</v>
      </c>
      <c r="K305" s="1" t="s">
        <v>41</v>
      </c>
      <c r="L305" s="1" t="s">
        <v>14</v>
      </c>
      <c r="M305" s="1" t="s">
        <v>15</v>
      </c>
      <c r="N305" s="1" t="s">
        <v>16</v>
      </c>
    </row>
    <row r="306" spans="1:14" x14ac:dyDescent="0.2">
      <c r="A306">
        <v>305</v>
      </c>
      <c r="B306">
        <v>130</v>
      </c>
      <c r="C306">
        <f>1/COUNTIF(B:B,pizza_sales[[#This Row],[order_id]])</f>
        <v>0.25</v>
      </c>
      <c r="D306" s="1" t="s">
        <v>54</v>
      </c>
      <c r="E306">
        <v>1</v>
      </c>
      <c r="F306" s="3">
        <v>42006</v>
      </c>
      <c r="G306" s="3" t="str">
        <f>TEXT(pizza_sales[[#This Row],[Order_date]],"dddd")</f>
        <v>Friday</v>
      </c>
      <c r="H306" s="2">
        <v>0.88535879629629632</v>
      </c>
      <c r="I306">
        <v>20.5</v>
      </c>
      <c r="J306">
        <v>20.5</v>
      </c>
      <c r="K306" s="1" t="s">
        <v>21</v>
      </c>
      <c r="L306" s="1" t="s">
        <v>14</v>
      </c>
      <c r="M306" s="1" t="s">
        <v>55</v>
      </c>
      <c r="N306" s="1" t="s">
        <v>56</v>
      </c>
    </row>
    <row r="307" spans="1:14" x14ac:dyDescent="0.2">
      <c r="A307">
        <v>306</v>
      </c>
      <c r="B307">
        <v>130</v>
      </c>
      <c r="C307">
        <f>1/COUNTIF(B:B,pizza_sales[[#This Row],[order_id]])</f>
        <v>0.25</v>
      </c>
      <c r="D307" s="1" t="s">
        <v>29</v>
      </c>
      <c r="E307">
        <v>1</v>
      </c>
      <c r="F307" s="3">
        <v>42006</v>
      </c>
      <c r="G307" s="3" t="str">
        <f>TEXT(pizza_sales[[#This Row],[Order_date]],"dddd")</f>
        <v>Friday</v>
      </c>
      <c r="H307" s="2">
        <v>0.88535879629629632</v>
      </c>
      <c r="I307">
        <v>16</v>
      </c>
      <c r="J307">
        <v>16</v>
      </c>
      <c r="K307" s="1" t="s">
        <v>13</v>
      </c>
      <c r="L307" s="1" t="s">
        <v>22</v>
      </c>
      <c r="M307" s="1" t="s">
        <v>30</v>
      </c>
      <c r="N307" s="1" t="s">
        <v>31</v>
      </c>
    </row>
    <row r="308" spans="1:14" x14ac:dyDescent="0.2">
      <c r="A308">
        <v>307</v>
      </c>
      <c r="B308">
        <v>130</v>
      </c>
      <c r="C308">
        <f>1/COUNTIF(B:B,pizza_sales[[#This Row],[order_id]])</f>
        <v>0.25</v>
      </c>
      <c r="D308" s="1" t="s">
        <v>117</v>
      </c>
      <c r="E308">
        <v>1</v>
      </c>
      <c r="F308" s="3">
        <v>42006</v>
      </c>
      <c r="G308" s="3" t="str">
        <f>TEXT(pizza_sales[[#This Row],[Order_date]],"dddd")</f>
        <v>Friday</v>
      </c>
      <c r="H308" s="2">
        <v>0.88535879629629632</v>
      </c>
      <c r="I308">
        <v>12.75</v>
      </c>
      <c r="J308">
        <v>12.75</v>
      </c>
      <c r="K308" s="1" t="s">
        <v>41</v>
      </c>
      <c r="L308" s="1" t="s">
        <v>33</v>
      </c>
      <c r="M308" s="1" t="s">
        <v>70</v>
      </c>
      <c r="N308" s="1" t="s">
        <v>71</v>
      </c>
    </row>
    <row r="309" spans="1:14" x14ac:dyDescent="0.2">
      <c r="A309">
        <v>308</v>
      </c>
      <c r="B309">
        <v>131</v>
      </c>
      <c r="C309">
        <f>1/COUNTIF(B:B,pizza_sales[[#This Row],[order_id]])</f>
        <v>0.25</v>
      </c>
      <c r="D309" s="1" t="s">
        <v>81</v>
      </c>
      <c r="E309">
        <v>1</v>
      </c>
      <c r="F309" s="3">
        <v>42006</v>
      </c>
      <c r="G309" s="3" t="str">
        <f>TEXT(pizza_sales[[#This Row],[Order_date]],"dddd")</f>
        <v>Friday</v>
      </c>
      <c r="H309" s="2">
        <v>0.89803240740740742</v>
      </c>
      <c r="I309">
        <v>20.75</v>
      </c>
      <c r="J309">
        <v>20.75</v>
      </c>
      <c r="K309" s="1" t="s">
        <v>21</v>
      </c>
      <c r="L309" s="1" t="s">
        <v>33</v>
      </c>
      <c r="M309" s="1" t="s">
        <v>82</v>
      </c>
      <c r="N309" s="1" t="s">
        <v>83</v>
      </c>
    </row>
    <row r="310" spans="1:14" x14ac:dyDescent="0.2">
      <c r="A310">
        <v>309</v>
      </c>
      <c r="B310">
        <v>131</v>
      </c>
      <c r="C310">
        <f>1/COUNTIF(B:B,pizza_sales[[#This Row],[order_id]])</f>
        <v>0.25</v>
      </c>
      <c r="D310" s="1" t="s">
        <v>20</v>
      </c>
      <c r="E310">
        <v>1</v>
      </c>
      <c r="F310" s="3">
        <v>42006</v>
      </c>
      <c r="G310" s="3" t="str">
        <f>TEXT(pizza_sales[[#This Row],[Order_date]],"dddd")</f>
        <v>Friday</v>
      </c>
      <c r="H310" s="2">
        <v>0.89803240740740742</v>
      </c>
      <c r="I310">
        <v>18.5</v>
      </c>
      <c r="J310">
        <v>18.5</v>
      </c>
      <c r="K310" s="1" t="s">
        <v>21</v>
      </c>
      <c r="L310" s="1" t="s">
        <v>22</v>
      </c>
      <c r="M310" s="1" t="s">
        <v>23</v>
      </c>
      <c r="N310" s="1" t="s">
        <v>24</v>
      </c>
    </row>
    <row r="311" spans="1:14" x14ac:dyDescent="0.2">
      <c r="A311">
        <v>310</v>
      </c>
      <c r="B311">
        <v>131</v>
      </c>
      <c r="C311">
        <f>1/COUNTIF(B:B,pizza_sales[[#This Row],[order_id]])</f>
        <v>0.25</v>
      </c>
      <c r="D311" s="1" t="s">
        <v>51</v>
      </c>
      <c r="E311">
        <v>1</v>
      </c>
      <c r="F311" s="3">
        <v>42006</v>
      </c>
      <c r="G311" s="3" t="str">
        <f>TEXT(pizza_sales[[#This Row],[Order_date]],"dddd")</f>
        <v>Friday</v>
      </c>
      <c r="H311" s="2">
        <v>0.89803240740740742</v>
      </c>
      <c r="I311">
        <v>12</v>
      </c>
      <c r="J311">
        <v>12</v>
      </c>
      <c r="K311" s="1" t="s">
        <v>41</v>
      </c>
      <c r="L311" s="1" t="s">
        <v>22</v>
      </c>
      <c r="M311" s="1" t="s">
        <v>52</v>
      </c>
      <c r="N311" s="1" t="s">
        <v>53</v>
      </c>
    </row>
    <row r="312" spans="1:14" x14ac:dyDescent="0.2">
      <c r="A312">
        <v>311</v>
      </c>
      <c r="B312">
        <v>131</v>
      </c>
      <c r="C312">
        <f>1/COUNTIF(B:B,pizza_sales[[#This Row],[order_id]])</f>
        <v>0.25</v>
      </c>
      <c r="D312" s="1" t="s">
        <v>47</v>
      </c>
      <c r="E312">
        <v>1</v>
      </c>
      <c r="F312" s="3">
        <v>42006</v>
      </c>
      <c r="G312" s="3" t="str">
        <f>TEXT(pizza_sales[[#This Row],[Order_date]],"dddd")</f>
        <v>Friday</v>
      </c>
      <c r="H312" s="2">
        <v>0.89803240740740742</v>
      </c>
      <c r="I312">
        <v>12.5</v>
      </c>
      <c r="J312">
        <v>12.5</v>
      </c>
      <c r="K312" s="1" t="s">
        <v>41</v>
      </c>
      <c r="L312" s="1" t="s">
        <v>26</v>
      </c>
      <c r="M312" s="1" t="s">
        <v>48</v>
      </c>
      <c r="N312" s="1" t="s">
        <v>49</v>
      </c>
    </row>
    <row r="313" spans="1:14" x14ac:dyDescent="0.2">
      <c r="A313">
        <v>312</v>
      </c>
      <c r="B313">
        <v>132</v>
      </c>
      <c r="C313">
        <f>1/COUNTIF(B:B,pizza_sales[[#This Row],[order_id]])</f>
        <v>1</v>
      </c>
      <c r="D313" s="1" t="s">
        <v>126</v>
      </c>
      <c r="E313">
        <v>1</v>
      </c>
      <c r="F313" s="3">
        <v>42006</v>
      </c>
      <c r="G313" s="3" t="str">
        <f>TEXT(pizza_sales[[#This Row],[Order_date]],"dddd")</f>
        <v>Friday</v>
      </c>
      <c r="H313" s="2">
        <v>0.90468749999999998</v>
      </c>
      <c r="I313">
        <v>9.75</v>
      </c>
      <c r="J313">
        <v>9.75</v>
      </c>
      <c r="K313" s="1" t="s">
        <v>41</v>
      </c>
      <c r="L313" s="1" t="s">
        <v>14</v>
      </c>
      <c r="M313" s="1" t="s">
        <v>78</v>
      </c>
      <c r="N313" s="1" t="s">
        <v>79</v>
      </c>
    </row>
    <row r="314" spans="1:14" x14ac:dyDescent="0.2">
      <c r="A314">
        <v>313</v>
      </c>
      <c r="B314">
        <v>133</v>
      </c>
      <c r="C314">
        <f>1/COUNTIF(B:B,pizza_sales[[#This Row],[order_id]])</f>
        <v>0.33333333333333331</v>
      </c>
      <c r="D314" s="1" t="s">
        <v>72</v>
      </c>
      <c r="E314">
        <v>1</v>
      </c>
      <c r="F314" s="3">
        <v>42006</v>
      </c>
      <c r="G314" s="3" t="str">
        <f>TEXT(pizza_sales[[#This Row],[Order_date]],"dddd")</f>
        <v>Friday</v>
      </c>
      <c r="H314" s="2">
        <v>0.91686342592592596</v>
      </c>
      <c r="I314">
        <v>20.75</v>
      </c>
      <c r="J314">
        <v>20.75</v>
      </c>
      <c r="K314" s="1" t="s">
        <v>21</v>
      </c>
      <c r="L314" s="1" t="s">
        <v>33</v>
      </c>
      <c r="M314" s="1" t="s">
        <v>42</v>
      </c>
      <c r="N314" s="1" t="s">
        <v>43</v>
      </c>
    </row>
    <row r="315" spans="1:14" x14ac:dyDescent="0.2">
      <c r="A315">
        <v>314</v>
      </c>
      <c r="B315">
        <v>133</v>
      </c>
      <c r="C315">
        <f>1/COUNTIF(B:B,pizza_sales[[#This Row],[order_id]])</f>
        <v>0.33333333333333331</v>
      </c>
      <c r="D315" s="1" t="s">
        <v>142</v>
      </c>
      <c r="E315">
        <v>1</v>
      </c>
      <c r="F315" s="3">
        <v>42006</v>
      </c>
      <c r="G315" s="3" t="str">
        <f>TEXT(pizza_sales[[#This Row],[Order_date]],"dddd")</f>
        <v>Friday</v>
      </c>
      <c r="H315" s="2">
        <v>0.91686342592592596</v>
      </c>
      <c r="I315">
        <v>16.5</v>
      </c>
      <c r="J315">
        <v>16.5</v>
      </c>
      <c r="K315" s="1" t="s">
        <v>21</v>
      </c>
      <c r="L315" s="1" t="s">
        <v>14</v>
      </c>
      <c r="M315" s="1" t="s">
        <v>15</v>
      </c>
      <c r="N315" s="1" t="s">
        <v>16</v>
      </c>
    </row>
    <row r="316" spans="1:14" x14ac:dyDescent="0.2">
      <c r="A316">
        <v>315</v>
      </c>
      <c r="B316">
        <v>133</v>
      </c>
      <c r="C316">
        <f>1/COUNTIF(B:B,pizza_sales[[#This Row],[order_id]])</f>
        <v>0.33333333333333331</v>
      </c>
      <c r="D316" s="1" t="s">
        <v>44</v>
      </c>
      <c r="E316">
        <v>1</v>
      </c>
      <c r="F316" s="3">
        <v>42006</v>
      </c>
      <c r="G316" s="3" t="str">
        <f>TEXT(pizza_sales[[#This Row],[Order_date]],"dddd")</f>
        <v>Friday</v>
      </c>
      <c r="H316" s="2">
        <v>0.91686342592592596</v>
      </c>
      <c r="I316">
        <v>12</v>
      </c>
      <c r="J316">
        <v>12</v>
      </c>
      <c r="K316" s="1" t="s">
        <v>41</v>
      </c>
      <c r="L316" s="1" t="s">
        <v>14</v>
      </c>
      <c r="M316" s="1" t="s">
        <v>45</v>
      </c>
      <c r="N316" s="1" t="s">
        <v>46</v>
      </c>
    </row>
    <row r="317" spans="1:14" x14ac:dyDescent="0.2">
      <c r="A317">
        <v>316</v>
      </c>
      <c r="B317">
        <v>134</v>
      </c>
      <c r="C317">
        <f>1/COUNTIF(B:B,pizza_sales[[#This Row],[order_id]])</f>
        <v>0.33333333333333331</v>
      </c>
      <c r="D317" s="1" t="s">
        <v>84</v>
      </c>
      <c r="E317">
        <v>1</v>
      </c>
      <c r="F317" s="3">
        <v>42006</v>
      </c>
      <c r="G317" s="3" t="str">
        <f>TEXT(pizza_sales[[#This Row],[Order_date]],"dddd")</f>
        <v>Friday</v>
      </c>
      <c r="H317" s="2">
        <v>0.9259722222222222</v>
      </c>
      <c r="I317">
        <v>12</v>
      </c>
      <c r="J317">
        <v>12</v>
      </c>
      <c r="K317" s="1" t="s">
        <v>41</v>
      </c>
      <c r="L317" s="1" t="s">
        <v>14</v>
      </c>
      <c r="M317" s="1" t="s">
        <v>85</v>
      </c>
      <c r="N317" s="1" t="s">
        <v>86</v>
      </c>
    </row>
    <row r="318" spans="1:14" x14ac:dyDescent="0.2">
      <c r="A318">
        <v>317</v>
      </c>
      <c r="B318">
        <v>134</v>
      </c>
      <c r="C318">
        <f>1/COUNTIF(B:B,pizza_sales[[#This Row],[order_id]])</f>
        <v>0.33333333333333331</v>
      </c>
      <c r="D318" s="1" t="s">
        <v>69</v>
      </c>
      <c r="E318">
        <v>1</v>
      </c>
      <c r="F318" s="3">
        <v>42006</v>
      </c>
      <c r="G318" s="3" t="str">
        <f>TEXT(pizza_sales[[#This Row],[Order_date]],"dddd")</f>
        <v>Friday</v>
      </c>
      <c r="H318" s="2">
        <v>0.9259722222222222</v>
      </c>
      <c r="I318">
        <v>20.75</v>
      </c>
      <c r="J318">
        <v>20.75</v>
      </c>
      <c r="K318" s="1" t="s">
        <v>21</v>
      </c>
      <c r="L318" s="1" t="s">
        <v>33</v>
      </c>
      <c r="M318" s="1" t="s">
        <v>70</v>
      </c>
      <c r="N318" s="1" t="s">
        <v>71</v>
      </c>
    </row>
    <row r="319" spans="1:14" x14ac:dyDescent="0.2">
      <c r="A319">
        <v>318</v>
      </c>
      <c r="B319">
        <v>134</v>
      </c>
      <c r="C319">
        <f>1/COUNTIF(B:B,pizza_sales[[#This Row],[order_id]])</f>
        <v>0.33333333333333331</v>
      </c>
      <c r="D319" s="1" t="s">
        <v>47</v>
      </c>
      <c r="E319">
        <v>1</v>
      </c>
      <c r="F319" s="3">
        <v>42006</v>
      </c>
      <c r="G319" s="3" t="str">
        <f>TEXT(pizza_sales[[#This Row],[Order_date]],"dddd")</f>
        <v>Friday</v>
      </c>
      <c r="H319" s="2">
        <v>0.9259722222222222</v>
      </c>
      <c r="I319">
        <v>12.5</v>
      </c>
      <c r="J319">
        <v>12.5</v>
      </c>
      <c r="K319" s="1" t="s">
        <v>41</v>
      </c>
      <c r="L319" s="1" t="s">
        <v>26</v>
      </c>
      <c r="M319" s="1" t="s">
        <v>48</v>
      </c>
      <c r="N319" s="1" t="s">
        <v>49</v>
      </c>
    </row>
    <row r="320" spans="1:14" x14ac:dyDescent="0.2">
      <c r="A320">
        <v>319</v>
      </c>
      <c r="B320">
        <v>135</v>
      </c>
      <c r="C320">
        <f>1/COUNTIF(B:B,pizza_sales[[#This Row],[order_id]])</f>
        <v>1</v>
      </c>
      <c r="D320" s="1" t="s">
        <v>122</v>
      </c>
      <c r="E320">
        <v>1</v>
      </c>
      <c r="F320" s="3">
        <v>42006</v>
      </c>
      <c r="G320" s="3" t="str">
        <f>TEXT(pizza_sales[[#This Row],[Order_date]],"dddd")</f>
        <v>Friday</v>
      </c>
      <c r="H320" s="2">
        <v>0.9371990740740741</v>
      </c>
      <c r="I320">
        <v>20.25</v>
      </c>
      <c r="J320">
        <v>20.25</v>
      </c>
      <c r="K320" s="1" t="s">
        <v>21</v>
      </c>
      <c r="L320" s="1" t="s">
        <v>22</v>
      </c>
      <c r="M320" s="1" t="s">
        <v>66</v>
      </c>
      <c r="N320" s="1" t="s">
        <v>67</v>
      </c>
    </row>
    <row r="321" spans="1:14" x14ac:dyDescent="0.2">
      <c r="A321">
        <v>320</v>
      </c>
      <c r="B321">
        <v>136</v>
      </c>
      <c r="C321">
        <f>1/COUNTIF(B:B,pizza_sales[[#This Row],[order_id]])</f>
        <v>0.5</v>
      </c>
      <c r="D321" s="1" t="s">
        <v>20</v>
      </c>
      <c r="E321">
        <v>1</v>
      </c>
      <c r="F321" s="3">
        <v>42006</v>
      </c>
      <c r="G321" s="3" t="str">
        <f>TEXT(pizza_sales[[#This Row],[Order_date]],"dddd")</f>
        <v>Friday</v>
      </c>
      <c r="H321" s="2">
        <v>0.93945601851851857</v>
      </c>
      <c r="I321">
        <v>18.5</v>
      </c>
      <c r="J321">
        <v>18.5</v>
      </c>
      <c r="K321" s="1" t="s">
        <v>21</v>
      </c>
      <c r="L321" s="1" t="s">
        <v>22</v>
      </c>
      <c r="M321" s="1" t="s">
        <v>23</v>
      </c>
      <c r="N321" s="1" t="s">
        <v>24</v>
      </c>
    </row>
    <row r="322" spans="1:14" x14ac:dyDescent="0.2">
      <c r="A322">
        <v>321</v>
      </c>
      <c r="B322">
        <v>136</v>
      </c>
      <c r="C322">
        <f>1/COUNTIF(B:B,pizza_sales[[#This Row],[order_id]])</f>
        <v>0.5</v>
      </c>
      <c r="D322" s="1" t="s">
        <v>106</v>
      </c>
      <c r="E322">
        <v>1</v>
      </c>
      <c r="F322" s="3">
        <v>42006</v>
      </c>
      <c r="G322" s="3" t="str">
        <f>TEXT(pizza_sales[[#This Row],[Order_date]],"dddd")</f>
        <v>Friday</v>
      </c>
      <c r="H322" s="2">
        <v>0.93945601851851857</v>
      </c>
      <c r="I322">
        <v>12.5</v>
      </c>
      <c r="J322">
        <v>12.5</v>
      </c>
      <c r="K322" s="1" t="s">
        <v>41</v>
      </c>
      <c r="L322" s="1" t="s">
        <v>26</v>
      </c>
      <c r="M322" s="1" t="s">
        <v>107</v>
      </c>
      <c r="N322" s="1" t="s">
        <v>108</v>
      </c>
    </row>
    <row r="323" spans="1:14" x14ac:dyDescent="0.2">
      <c r="A323">
        <v>322</v>
      </c>
      <c r="B323">
        <v>137</v>
      </c>
      <c r="C323">
        <f>1/COUNTIF(B:B,pizza_sales[[#This Row],[order_id]])</f>
        <v>0.33333333333333331</v>
      </c>
      <c r="D323" s="1" t="s">
        <v>146</v>
      </c>
      <c r="E323">
        <v>1</v>
      </c>
      <c r="F323" s="3">
        <v>42007</v>
      </c>
      <c r="G323" s="3" t="str">
        <f>TEXT(pizza_sales[[#This Row],[Order_date]],"dddd")</f>
        <v>Saturday</v>
      </c>
      <c r="H323" s="2">
        <v>0.48206018518518517</v>
      </c>
      <c r="I323">
        <v>20.25</v>
      </c>
      <c r="J323">
        <v>20.25</v>
      </c>
      <c r="K323" s="1" t="s">
        <v>21</v>
      </c>
      <c r="L323" s="1" t="s">
        <v>22</v>
      </c>
      <c r="M323" s="1" t="s">
        <v>104</v>
      </c>
      <c r="N323" s="1" t="s">
        <v>105</v>
      </c>
    </row>
    <row r="324" spans="1:14" x14ac:dyDescent="0.2">
      <c r="A324">
        <v>323</v>
      </c>
      <c r="B324">
        <v>137</v>
      </c>
      <c r="C324">
        <f>1/COUNTIF(B:B,pizza_sales[[#This Row],[order_id]])</f>
        <v>0.33333333333333331</v>
      </c>
      <c r="D324" s="1" t="s">
        <v>126</v>
      </c>
      <c r="E324">
        <v>1</v>
      </c>
      <c r="F324" s="3">
        <v>42007</v>
      </c>
      <c r="G324" s="3" t="str">
        <f>TEXT(pizza_sales[[#This Row],[Order_date]],"dddd")</f>
        <v>Saturday</v>
      </c>
      <c r="H324" s="2">
        <v>0.48206018518518517</v>
      </c>
      <c r="I324">
        <v>9.75</v>
      </c>
      <c r="J324">
        <v>9.75</v>
      </c>
      <c r="K324" s="1" t="s">
        <v>41</v>
      </c>
      <c r="L324" s="1" t="s">
        <v>14</v>
      </c>
      <c r="M324" s="1" t="s">
        <v>78</v>
      </c>
      <c r="N324" s="1" t="s">
        <v>79</v>
      </c>
    </row>
    <row r="325" spans="1:14" x14ac:dyDescent="0.2">
      <c r="A325">
        <v>324</v>
      </c>
      <c r="B325">
        <v>137</v>
      </c>
      <c r="C325">
        <f>1/COUNTIF(B:B,pizza_sales[[#This Row],[order_id]])</f>
        <v>0.33333333333333331</v>
      </c>
      <c r="D325" s="1" t="s">
        <v>158</v>
      </c>
      <c r="E325">
        <v>1</v>
      </c>
      <c r="F325" s="3">
        <v>42007</v>
      </c>
      <c r="G325" s="3" t="str">
        <f>TEXT(pizza_sales[[#This Row],[Order_date]],"dddd")</f>
        <v>Saturday</v>
      </c>
      <c r="H325" s="2">
        <v>0.48206018518518517</v>
      </c>
      <c r="I325">
        <v>16.5</v>
      </c>
      <c r="J325">
        <v>16.5</v>
      </c>
      <c r="K325" s="1" t="s">
        <v>13</v>
      </c>
      <c r="L325" s="1" t="s">
        <v>26</v>
      </c>
      <c r="M325" s="1" t="s">
        <v>60</v>
      </c>
      <c r="N325" s="1" t="s">
        <v>61</v>
      </c>
    </row>
    <row r="326" spans="1:14" x14ac:dyDescent="0.2">
      <c r="A326">
        <v>325</v>
      </c>
      <c r="B326">
        <v>138</v>
      </c>
      <c r="C326">
        <f>1/COUNTIF(B:B,pizza_sales[[#This Row],[order_id]])</f>
        <v>0.25</v>
      </c>
      <c r="D326" s="1" t="s">
        <v>76</v>
      </c>
      <c r="E326">
        <v>1</v>
      </c>
      <c r="F326" s="3">
        <v>42007</v>
      </c>
      <c r="G326" s="3" t="str">
        <f>TEXT(pizza_sales[[#This Row],[Order_date]],"dddd")</f>
        <v>Saturday</v>
      </c>
      <c r="H326" s="2">
        <v>0.48946759259259259</v>
      </c>
      <c r="I326">
        <v>16.75</v>
      </c>
      <c r="J326">
        <v>16.75</v>
      </c>
      <c r="K326" s="1" t="s">
        <v>13</v>
      </c>
      <c r="L326" s="1" t="s">
        <v>33</v>
      </c>
      <c r="M326" s="1" t="s">
        <v>74</v>
      </c>
      <c r="N326" s="1" t="s">
        <v>75</v>
      </c>
    </row>
    <row r="327" spans="1:14" x14ac:dyDescent="0.2">
      <c r="A327">
        <v>326</v>
      </c>
      <c r="B327">
        <v>138</v>
      </c>
      <c r="C327">
        <f>1/COUNTIF(B:B,pizza_sales[[#This Row],[order_id]])</f>
        <v>0.25</v>
      </c>
      <c r="D327" s="1" t="s">
        <v>90</v>
      </c>
      <c r="E327">
        <v>1</v>
      </c>
      <c r="F327" s="3">
        <v>42007</v>
      </c>
      <c r="G327" s="3" t="str">
        <f>TEXT(pizza_sales[[#This Row],[Order_date]],"dddd")</f>
        <v>Saturday</v>
      </c>
      <c r="H327" s="2">
        <v>0.48946759259259259</v>
      </c>
      <c r="I327">
        <v>17.95</v>
      </c>
      <c r="J327">
        <v>17.95</v>
      </c>
      <c r="K327" s="1" t="s">
        <v>21</v>
      </c>
      <c r="L327" s="1" t="s">
        <v>22</v>
      </c>
      <c r="M327" s="1" t="s">
        <v>91</v>
      </c>
      <c r="N327" s="1" t="s">
        <v>92</v>
      </c>
    </row>
    <row r="328" spans="1:14" x14ac:dyDescent="0.2">
      <c r="A328">
        <v>327</v>
      </c>
      <c r="B328">
        <v>138</v>
      </c>
      <c r="C328">
        <f>1/COUNTIF(B:B,pizza_sales[[#This Row],[order_id]])</f>
        <v>0.25</v>
      </c>
      <c r="D328" s="1" t="s">
        <v>153</v>
      </c>
      <c r="E328">
        <v>1</v>
      </c>
      <c r="F328" s="3">
        <v>42007</v>
      </c>
      <c r="G328" s="3" t="str">
        <f>TEXT(pizza_sales[[#This Row],[Order_date]],"dddd")</f>
        <v>Saturday</v>
      </c>
      <c r="H328" s="2">
        <v>0.48946759259259259</v>
      </c>
      <c r="I328">
        <v>21</v>
      </c>
      <c r="J328">
        <v>21</v>
      </c>
      <c r="K328" s="1" t="s">
        <v>21</v>
      </c>
      <c r="L328" s="1" t="s">
        <v>22</v>
      </c>
      <c r="M328" s="1" t="s">
        <v>101</v>
      </c>
      <c r="N328" s="1" t="s">
        <v>102</v>
      </c>
    </row>
    <row r="329" spans="1:14" x14ac:dyDescent="0.2">
      <c r="A329">
        <v>328</v>
      </c>
      <c r="B329">
        <v>138</v>
      </c>
      <c r="C329">
        <f>1/COUNTIF(B:B,pizza_sales[[#This Row],[order_id]])</f>
        <v>0.25</v>
      </c>
      <c r="D329" s="1" t="s">
        <v>121</v>
      </c>
      <c r="E329">
        <v>1</v>
      </c>
      <c r="F329" s="3">
        <v>42007</v>
      </c>
      <c r="G329" s="3" t="str">
        <f>TEXT(pizza_sales[[#This Row],[Order_date]],"dddd")</f>
        <v>Saturday</v>
      </c>
      <c r="H329" s="2">
        <v>0.48946759259259259</v>
      </c>
      <c r="I329">
        <v>16.25</v>
      </c>
      <c r="J329">
        <v>16.25</v>
      </c>
      <c r="K329" s="1" t="s">
        <v>13</v>
      </c>
      <c r="L329" s="1" t="s">
        <v>26</v>
      </c>
      <c r="M329" s="1" t="s">
        <v>114</v>
      </c>
      <c r="N329" s="1" t="s">
        <v>115</v>
      </c>
    </row>
    <row r="330" spans="1:14" x14ac:dyDescent="0.2">
      <c r="A330">
        <v>329</v>
      </c>
      <c r="B330">
        <v>139</v>
      </c>
      <c r="C330">
        <f>1/COUNTIF(B:B,pizza_sales[[#This Row],[order_id]])</f>
        <v>1</v>
      </c>
      <c r="D330" s="1" t="s">
        <v>20</v>
      </c>
      <c r="E330">
        <v>1</v>
      </c>
      <c r="F330" s="3">
        <v>42007</v>
      </c>
      <c r="G330" s="3" t="str">
        <f>TEXT(pizza_sales[[#This Row],[Order_date]],"dddd")</f>
        <v>Saturday</v>
      </c>
      <c r="H330" s="2">
        <v>0.49836805555555558</v>
      </c>
      <c r="I330">
        <v>18.5</v>
      </c>
      <c r="J330">
        <v>18.5</v>
      </c>
      <c r="K330" s="1" t="s">
        <v>21</v>
      </c>
      <c r="L330" s="1" t="s">
        <v>22</v>
      </c>
      <c r="M330" s="1" t="s">
        <v>23</v>
      </c>
      <c r="N330" s="1" t="s">
        <v>24</v>
      </c>
    </row>
    <row r="331" spans="1:14" x14ac:dyDescent="0.2">
      <c r="A331">
        <v>330</v>
      </c>
      <c r="B331">
        <v>140</v>
      </c>
      <c r="C331">
        <f>1/COUNTIF(B:B,pizza_sales[[#This Row],[order_id]])</f>
        <v>0.5</v>
      </c>
      <c r="D331" s="1" t="s">
        <v>120</v>
      </c>
      <c r="E331">
        <v>1</v>
      </c>
      <c r="F331" s="3">
        <v>42007</v>
      </c>
      <c r="G331" s="3" t="str">
        <f>TEXT(pizza_sales[[#This Row],[Order_date]],"dddd")</f>
        <v>Saturday</v>
      </c>
      <c r="H331" s="2">
        <v>0.51856481481481487</v>
      </c>
      <c r="I331">
        <v>12.5</v>
      </c>
      <c r="J331">
        <v>12.5</v>
      </c>
      <c r="K331" s="1" t="s">
        <v>41</v>
      </c>
      <c r="L331" s="1" t="s">
        <v>26</v>
      </c>
      <c r="M331" s="1" t="s">
        <v>38</v>
      </c>
      <c r="N331" s="1" t="s">
        <v>39</v>
      </c>
    </row>
    <row r="332" spans="1:14" x14ac:dyDescent="0.2">
      <c r="A332">
        <v>331</v>
      </c>
      <c r="B332">
        <v>140</v>
      </c>
      <c r="C332">
        <f>1/COUNTIF(B:B,pizza_sales[[#This Row],[order_id]])</f>
        <v>0.5</v>
      </c>
      <c r="D332" s="1" t="s">
        <v>154</v>
      </c>
      <c r="E332">
        <v>1</v>
      </c>
      <c r="F332" s="3">
        <v>42007</v>
      </c>
      <c r="G332" s="3" t="str">
        <f>TEXT(pizza_sales[[#This Row],[Order_date]],"dddd")</f>
        <v>Saturday</v>
      </c>
      <c r="H332" s="2">
        <v>0.51856481481481487</v>
      </c>
      <c r="I332">
        <v>16</v>
      </c>
      <c r="J332">
        <v>16</v>
      </c>
      <c r="K332" s="1" t="s">
        <v>13</v>
      </c>
      <c r="L332" s="1" t="s">
        <v>22</v>
      </c>
      <c r="M332" s="1" t="s">
        <v>66</v>
      </c>
      <c r="N332" s="1" t="s">
        <v>67</v>
      </c>
    </row>
    <row r="333" spans="1:14" x14ac:dyDescent="0.2">
      <c r="A333">
        <v>332</v>
      </c>
      <c r="B333">
        <v>141</v>
      </c>
      <c r="C333">
        <f>1/COUNTIF(B:B,pizza_sales[[#This Row],[order_id]])</f>
        <v>1</v>
      </c>
      <c r="D333" s="1" t="s">
        <v>17</v>
      </c>
      <c r="E333">
        <v>1</v>
      </c>
      <c r="F333" s="3">
        <v>42007</v>
      </c>
      <c r="G333" s="3" t="str">
        <f>TEXT(pizza_sales[[#This Row],[Order_date]],"dddd")</f>
        <v>Saturday</v>
      </c>
      <c r="H333" s="2">
        <v>0.55278935185185185</v>
      </c>
      <c r="I333">
        <v>16</v>
      </c>
      <c r="J333">
        <v>16</v>
      </c>
      <c r="K333" s="1" t="s">
        <v>13</v>
      </c>
      <c r="L333" s="1" t="s">
        <v>14</v>
      </c>
      <c r="M333" s="1" t="s">
        <v>18</v>
      </c>
      <c r="N333" s="1" t="s">
        <v>19</v>
      </c>
    </row>
    <row r="334" spans="1:14" x14ac:dyDescent="0.2">
      <c r="A334">
        <v>333</v>
      </c>
      <c r="B334">
        <v>142</v>
      </c>
      <c r="C334">
        <f>1/COUNTIF(B:B,pizza_sales[[#This Row],[order_id]])</f>
        <v>1</v>
      </c>
      <c r="D334" s="1" t="s">
        <v>128</v>
      </c>
      <c r="E334">
        <v>1</v>
      </c>
      <c r="F334" s="3">
        <v>42007</v>
      </c>
      <c r="G334" s="3" t="str">
        <f>TEXT(pizza_sales[[#This Row],[Order_date]],"dddd")</f>
        <v>Saturday</v>
      </c>
      <c r="H334" s="2">
        <v>0.56526620370370373</v>
      </c>
      <c r="I334">
        <v>16</v>
      </c>
      <c r="J334">
        <v>16</v>
      </c>
      <c r="K334" s="1" t="s">
        <v>13</v>
      </c>
      <c r="L334" s="1" t="s">
        <v>22</v>
      </c>
      <c r="M334" s="1" t="s">
        <v>52</v>
      </c>
      <c r="N334" s="1" t="s">
        <v>53</v>
      </c>
    </row>
    <row r="335" spans="1:14" x14ac:dyDescent="0.2">
      <c r="A335">
        <v>334</v>
      </c>
      <c r="B335">
        <v>143</v>
      </c>
      <c r="C335">
        <f>1/COUNTIF(B:B,pizza_sales[[#This Row],[order_id]])</f>
        <v>0.125</v>
      </c>
      <c r="D335" s="1" t="s">
        <v>80</v>
      </c>
      <c r="E335">
        <v>1</v>
      </c>
      <c r="F335" s="3">
        <v>42007</v>
      </c>
      <c r="G335" s="3" t="str">
        <f>TEXT(pizza_sales[[#This Row],[Order_date]],"dddd")</f>
        <v>Saturday</v>
      </c>
      <c r="H335" s="2">
        <v>0.57055555555555559</v>
      </c>
      <c r="I335">
        <v>12.75</v>
      </c>
      <c r="J335">
        <v>12.75</v>
      </c>
      <c r="K335" s="1" t="s">
        <v>41</v>
      </c>
      <c r="L335" s="1" t="s">
        <v>33</v>
      </c>
      <c r="M335" s="1" t="s">
        <v>74</v>
      </c>
      <c r="N335" s="1" t="s">
        <v>75</v>
      </c>
    </row>
    <row r="336" spans="1:14" x14ac:dyDescent="0.2">
      <c r="A336">
        <v>335</v>
      </c>
      <c r="B336">
        <v>143</v>
      </c>
      <c r="C336">
        <f>1/COUNTIF(B:B,pizza_sales[[#This Row],[order_id]])</f>
        <v>0.125</v>
      </c>
      <c r="D336" s="1" t="s">
        <v>50</v>
      </c>
      <c r="E336">
        <v>1</v>
      </c>
      <c r="F336" s="3">
        <v>42007</v>
      </c>
      <c r="G336" s="3" t="str">
        <f>TEXT(pizza_sales[[#This Row],[Order_date]],"dddd")</f>
        <v>Saturday</v>
      </c>
      <c r="H336" s="2">
        <v>0.57055555555555559</v>
      </c>
      <c r="I336">
        <v>12</v>
      </c>
      <c r="J336">
        <v>12</v>
      </c>
      <c r="K336" s="1" t="s">
        <v>41</v>
      </c>
      <c r="L336" s="1" t="s">
        <v>14</v>
      </c>
      <c r="M336" s="1" t="s">
        <v>18</v>
      </c>
      <c r="N336" s="1" t="s">
        <v>19</v>
      </c>
    </row>
    <row r="337" spans="1:14" x14ac:dyDescent="0.2">
      <c r="A337">
        <v>336</v>
      </c>
      <c r="B337">
        <v>143</v>
      </c>
      <c r="C337">
        <f>1/COUNTIF(B:B,pizza_sales[[#This Row],[order_id]])</f>
        <v>0.125</v>
      </c>
      <c r="D337" s="1" t="s">
        <v>142</v>
      </c>
      <c r="E337">
        <v>1</v>
      </c>
      <c r="F337" s="3">
        <v>42007</v>
      </c>
      <c r="G337" s="3" t="str">
        <f>TEXT(pizza_sales[[#This Row],[Order_date]],"dddd")</f>
        <v>Saturday</v>
      </c>
      <c r="H337" s="2">
        <v>0.57055555555555559</v>
      </c>
      <c r="I337">
        <v>16.5</v>
      </c>
      <c r="J337">
        <v>16.5</v>
      </c>
      <c r="K337" s="1" t="s">
        <v>21</v>
      </c>
      <c r="L337" s="1" t="s">
        <v>14</v>
      </c>
      <c r="M337" s="1" t="s">
        <v>15</v>
      </c>
      <c r="N337" s="1" t="s">
        <v>16</v>
      </c>
    </row>
    <row r="338" spans="1:14" x14ac:dyDescent="0.2">
      <c r="A338">
        <v>337</v>
      </c>
      <c r="B338">
        <v>143</v>
      </c>
      <c r="C338">
        <f>1/COUNTIF(B:B,pizza_sales[[#This Row],[order_id]])</f>
        <v>0.125</v>
      </c>
      <c r="D338" s="1" t="s">
        <v>29</v>
      </c>
      <c r="E338">
        <v>1</v>
      </c>
      <c r="F338" s="3">
        <v>42007</v>
      </c>
      <c r="G338" s="3" t="str">
        <f>TEXT(pizza_sales[[#This Row],[Order_date]],"dddd")</f>
        <v>Saturday</v>
      </c>
      <c r="H338" s="2">
        <v>0.57055555555555559</v>
      </c>
      <c r="I338">
        <v>16</v>
      </c>
      <c r="J338">
        <v>16</v>
      </c>
      <c r="K338" s="1" t="s">
        <v>13</v>
      </c>
      <c r="L338" s="1" t="s">
        <v>22</v>
      </c>
      <c r="M338" s="1" t="s">
        <v>30</v>
      </c>
      <c r="N338" s="1" t="s">
        <v>31</v>
      </c>
    </row>
    <row r="339" spans="1:14" x14ac:dyDescent="0.2">
      <c r="A339">
        <v>338</v>
      </c>
      <c r="B339">
        <v>143</v>
      </c>
      <c r="C339">
        <f>1/COUNTIF(B:B,pizza_sales[[#This Row],[order_id]])</f>
        <v>0.125</v>
      </c>
      <c r="D339" s="1" t="s">
        <v>77</v>
      </c>
      <c r="E339">
        <v>1</v>
      </c>
      <c r="F339" s="3">
        <v>42007</v>
      </c>
      <c r="G339" s="3" t="str">
        <f>TEXT(pizza_sales[[#This Row],[Order_date]],"dddd")</f>
        <v>Saturday</v>
      </c>
      <c r="H339" s="2">
        <v>0.57055555555555559</v>
      </c>
      <c r="I339">
        <v>15.25</v>
      </c>
      <c r="J339">
        <v>15.25</v>
      </c>
      <c r="K339" s="1" t="s">
        <v>21</v>
      </c>
      <c r="L339" s="1" t="s">
        <v>14</v>
      </c>
      <c r="M339" s="1" t="s">
        <v>78</v>
      </c>
      <c r="N339" s="1" t="s">
        <v>79</v>
      </c>
    </row>
    <row r="340" spans="1:14" x14ac:dyDescent="0.2">
      <c r="A340">
        <v>339</v>
      </c>
      <c r="B340">
        <v>143</v>
      </c>
      <c r="C340">
        <f>1/COUNTIF(B:B,pizza_sales[[#This Row],[order_id]])</f>
        <v>0.125</v>
      </c>
      <c r="D340" s="1" t="s">
        <v>120</v>
      </c>
      <c r="E340">
        <v>1</v>
      </c>
      <c r="F340" s="3">
        <v>42007</v>
      </c>
      <c r="G340" s="3" t="str">
        <f>TEXT(pizza_sales[[#This Row],[Order_date]],"dddd")</f>
        <v>Saturday</v>
      </c>
      <c r="H340" s="2">
        <v>0.57055555555555559</v>
      </c>
      <c r="I340">
        <v>12.5</v>
      </c>
      <c r="J340">
        <v>12.5</v>
      </c>
      <c r="K340" s="1" t="s">
        <v>41</v>
      </c>
      <c r="L340" s="1" t="s">
        <v>26</v>
      </c>
      <c r="M340" s="1" t="s">
        <v>38</v>
      </c>
      <c r="N340" s="1" t="s">
        <v>39</v>
      </c>
    </row>
    <row r="341" spans="1:14" x14ac:dyDescent="0.2">
      <c r="A341">
        <v>340</v>
      </c>
      <c r="B341">
        <v>143</v>
      </c>
      <c r="C341">
        <f>1/COUNTIF(B:B,pizza_sales[[#This Row],[order_id]])</f>
        <v>0.125</v>
      </c>
      <c r="D341" s="1" t="s">
        <v>32</v>
      </c>
      <c r="E341">
        <v>1</v>
      </c>
      <c r="F341" s="3">
        <v>42007</v>
      </c>
      <c r="G341" s="3" t="str">
        <f>TEXT(pizza_sales[[#This Row],[Order_date]],"dddd")</f>
        <v>Saturday</v>
      </c>
      <c r="H341" s="2">
        <v>0.57055555555555559</v>
      </c>
      <c r="I341">
        <v>20.75</v>
      </c>
      <c r="J341">
        <v>20.75</v>
      </c>
      <c r="K341" s="1" t="s">
        <v>21</v>
      </c>
      <c r="L341" s="1" t="s">
        <v>33</v>
      </c>
      <c r="M341" s="1" t="s">
        <v>34</v>
      </c>
      <c r="N341" s="1" t="s">
        <v>35</v>
      </c>
    </row>
    <row r="342" spans="1:14" x14ac:dyDescent="0.2">
      <c r="A342">
        <v>341</v>
      </c>
      <c r="B342">
        <v>143</v>
      </c>
      <c r="C342">
        <f>1/COUNTIF(B:B,pizza_sales[[#This Row],[order_id]])</f>
        <v>0.125</v>
      </c>
      <c r="D342" s="1" t="s">
        <v>154</v>
      </c>
      <c r="E342">
        <v>1</v>
      </c>
      <c r="F342" s="3">
        <v>42007</v>
      </c>
      <c r="G342" s="3" t="str">
        <f>TEXT(pizza_sales[[#This Row],[Order_date]],"dddd")</f>
        <v>Saturday</v>
      </c>
      <c r="H342" s="2">
        <v>0.57055555555555559</v>
      </c>
      <c r="I342">
        <v>16</v>
      </c>
      <c r="J342">
        <v>16</v>
      </c>
      <c r="K342" s="1" t="s">
        <v>13</v>
      </c>
      <c r="L342" s="1" t="s">
        <v>22</v>
      </c>
      <c r="M342" s="1" t="s">
        <v>66</v>
      </c>
      <c r="N342" s="1" t="s">
        <v>67</v>
      </c>
    </row>
    <row r="343" spans="1:14" x14ac:dyDescent="0.2">
      <c r="A343">
        <v>342</v>
      </c>
      <c r="B343">
        <v>144</v>
      </c>
      <c r="C343">
        <f>1/COUNTIF(B:B,pizza_sales[[#This Row],[order_id]])</f>
        <v>8.3333333333333329E-2</v>
      </c>
      <c r="D343" s="1" t="s">
        <v>118</v>
      </c>
      <c r="E343">
        <v>3</v>
      </c>
      <c r="F343" s="3">
        <v>42007</v>
      </c>
      <c r="G343" s="3" t="str">
        <f>TEXT(pizza_sales[[#This Row],[Order_date]],"dddd")</f>
        <v>Saturday</v>
      </c>
      <c r="H343" s="2">
        <v>0.57254629629629628</v>
      </c>
      <c r="I343">
        <v>16.75</v>
      </c>
      <c r="J343">
        <v>50.25</v>
      </c>
      <c r="K343" s="1" t="s">
        <v>13</v>
      </c>
      <c r="L343" s="1" t="s">
        <v>33</v>
      </c>
      <c r="M343" s="1" t="s">
        <v>42</v>
      </c>
      <c r="N343" s="1" t="s">
        <v>43</v>
      </c>
    </row>
    <row r="344" spans="1:14" x14ac:dyDescent="0.2">
      <c r="A344">
        <v>343</v>
      </c>
      <c r="B344">
        <v>144</v>
      </c>
      <c r="C344">
        <f>1/COUNTIF(B:B,pizza_sales[[#This Row],[order_id]])</f>
        <v>8.3333333333333329E-2</v>
      </c>
      <c r="D344" s="1" t="s">
        <v>84</v>
      </c>
      <c r="E344">
        <v>1</v>
      </c>
      <c r="F344" s="3">
        <v>42007</v>
      </c>
      <c r="G344" s="3" t="str">
        <f>TEXT(pizza_sales[[#This Row],[Order_date]],"dddd")</f>
        <v>Saturday</v>
      </c>
      <c r="H344" s="2">
        <v>0.57254629629629628</v>
      </c>
      <c r="I344">
        <v>12</v>
      </c>
      <c r="J344">
        <v>12</v>
      </c>
      <c r="K344" s="1" t="s">
        <v>41</v>
      </c>
      <c r="L344" s="1" t="s">
        <v>14</v>
      </c>
      <c r="M344" s="1" t="s">
        <v>85</v>
      </c>
      <c r="N344" s="1" t="s">
        <v>86</v>
      </c>
    </row>
    <row r="345" spans="1:14" x14ac:dyDescent="0.2">
      <c r="A345">
        <v>344</v>
      </c>
      <c r="B345">
        <v>144</v>
      </c>
      <c r="C345">
        <f>1/COUNTIF(B:B,pizza_sales[[#This Row],[order_id]])</f>
        <v>8.3333333333333329E-2</v>
      </c>
      <c r="D345" s="1" t="s">
        <v>73</v>
      </c>
      <c r="E345">
        <v>1</v>
      </c>
      <c r="F345" s="3">
        <v>42007</v>
      </c>
      <c r="G345" s="3" t="str">
        <f>TEXT(pizza_sales[[#This Row],[Order_date]],"dddd")</f>
        <v>Saturday</v>
      </c>
      <c r="H345" s="2">
        <v>0.57254629629629628</v>
      </c>
      <c r="I345">
        <v>20.75</v>
      </c>
      <c r="J345">
        <v>20.75</v>
      </c>
      <c r="K345" s="1" t="s">
        <v>21</v>
      </c>
      <c r="L345" s="1" t="s">
        <v>33</v>
      </c>
      <c r="M345" s="1" t="s">
        <v>74</v>
      </c>
      <c r="N345" s="1" t="s">
        <v>75</v>
      </c>
    </row>
    <row r="346" spans="1:14" x14ac:dyDescent="0.2">
      <c r="A346">
        <v>345</v>
      </c>
      <c r="B346">
        <v>144</v>
      </c>
      <c r="C346">
        <f>1/COUNTIF(B:B,pizza_sales[[#This Row],[order_id]])</f>
        <v>8.3333333333333329E-2</v>
      </c>
      <c r="D346" s="1" t="s">
        <v>139</v>
      </c>
      <c r="E346">
        <v>1</v>
      </c>
      <c r="F346" s="3">
        <v>42007</v>
      </c>
      <c r="G346" s="3" t="str">
        <f>TEXT(pizza_sales[[#This Row],[Order_date]],"dddd")</f>
        <v>Saturday</v>
      </c>
      <c r="H346" s="2">
        <v>0.57254629629629628</v>
      </c>
      <c r="I346">
        <v>16.75</v>
      </c>
      <c r="J346">
        <v>16.75</v>
      </c>
      <c r="K346" s="1" t="s">
        <v>13</v>
      </c>
      <c r="L346" s="1" t="s">
        <v>33</v>
      </c>
      <c r="M346" s="1" t="s">
        <v>82</v>
      </c>
      <c r="N346" s="1" t="s">
        <v>83</v>
      </c>
    </row>
    <row r="347" spans="1:14" x14ac:dyDescent="0.2">
      <c r="A347">
        <v>346</v>
      </c>
      <c r="B347">
        <v>144</v>
      </c>
      <c r="C347">
        <f>1/COUNTIF(B:B,pizza_sales[[#This Row],[order_id]])</f>
        <v>8.3333333333333329E-2</v>
      </c>
      <c r="D347" s="1" t="s">
        <v>20</v>
      </c>
      <c r="E347">
        <v>1</v>
      </c>
      <c r="F347" s="3">
        <v>42007</v>
      </c>
      <c r="G347" s="3" t="str">
        <f>TEXT(pizza_sales[[#This Row],[Order_date]],"dddd")</f>
        <v>Saturday</v>
      </c>
      <c r="H347" s="2">
        <v>0.57254629629629628</v>
      </c>
      <c r="I347">
        <v>18.5</v>
      </c>
      <c r="J347">
        <v>18.5</v>
      </c>
      <c r="K347" s="1" t="s">
        <v>21</v>
      </c>
      <c r="L347" s="1" t="s">
        <v>22</v>
      </c>
      <c r="M347" s="1" t="s">
        <v>23</v>
      </c>
      <c r="N347" s="1" t="s">
        <v>24</v>
      </c>
    </row>
    <row r="348" spans="1:14" x14ac:dyDescent="0.2">
      <c r="A348">
        <v>347</v>
      </c>
      <c r="B348">
        <v>144</v>
      </c>
      <c r="C348">
        <f>1/COUNTIF(B:B,pizza_sales[[#This Row],[order_id]])</f>
        <v>8.3333333333333329E-2</v>
      </c>
      <c r="D348" s="1" t="s">
        <v>90</v>
      </c>
      <c r="E348">
        <v>1</v>
      </c>
      <c r="F348" s="3">
        <v>42007</v>
      </c>
      <c r="G348" s="3" t="str">
        <f>TEXT(pizza_sales[[#This Row],[Order_date]],"dddd")</f>
        <v>Saturday</v>
      </c>
      <c r="H348" s="2">
        <v>0.57254629629629628</v>
      </c>
      <c r="I348">
        <v>17.95</v>
      </c>
      <c r="J348">
        <v>17.95</v>
      </c>
      <c r="K348" s="1" t="s">
        <v>21</v>
      </c>
      <c r="L348" s="1" t="s">
        <v>22</v>
      </c>
      <c r="M348" s="1" t="s">
        <v>91</v>
      </c>
      <c r="N348" s="1" t="s">
        <v>92</v>
      </c>
    </row>
    <row r="349" spans="1:14" x14ac:dyDescent="0.2">
      <c r="A349">
        <v>348</v>
      </c>
      <c r="B349">
        <v>144</v>
      </c>
      <c r="C349">
        <f>1/COUNTIF(B:B,pizza_sales[[#This Row],[order_id]])</f>
        <v>8.3333333333333329E-2</v>
      </c>
      <c r="D349" s="1" t="s">
        <v>143</v>
      </c>
      <c r="E349">
        <v>1</v>
      </c>
      <c r="F349" s="3">
        <v>42007</v>
      </c>
      <c r="G349" s="3" t="str">
        <f>TEXT(pizza_sales[[#This Row],[Order_date]],"dddd")</f>
        <v>Saturday</v>
      </c>
      <c r="H349" s="2">
        <v>0.57254629629629628</v>
      </c>
      <c r="I349">
        <v>11</v>
      </c>
      <c r="J349">
        <v>11</v>
      </c>
      <c r="K349" s="1" t="s">
        <v>41</v>
      </c>
      <c r="L349" s="1" t="s">
        <v>14</v>
      </c>
      <c r="M349" s="1" t="s">
        <v>130</v>
      </c>
      <c r="N349" s="1" t="s">
        <v>131</v>
      </c>
    </row>
    <row r="350" spans="1:14" x14ac:dyDescent="0.2">
      <c r="A350">
        <v>349</v>
      </c>
      <c r="B350">
        <v>144</v>
      </c>
      <c r="C350">
        <f>1/COUNTIF(B:B,pizza_sales[[#This Row],[order_id]])</f>
        <v>8.3333333333333329E-2</v>
      </c>
      <c r="D350" s="1" t="s">
        <v>69</v>
      </c>
      <c r="E350">
        <v>1</v>
      </c>
      <c r="F350" s="3">
        <v>42007</v>
      </c>
      <c r="G350" s="3" t="str">
        <f>TEXT(pizza_sales[[#This Row],[Order_date]],"dddd")</f>
        <v>Saturday</v>
      </c>
      <c r="H350" s="2">
        <v>0.57254629629629628</v>
      </c>
      <c r="I350">
        <v>20.75</v>
      </c>
      <c r="J350">
        <v>20.75</v>
      </c>
      <c r="K350" s="1" t="s">
        <v>21</v>
      </c>
      <c r="L350" s="1" t="s">
        <v>33</v>
      </c>
      <c r="M350" s="1" t="s">
        <v>70</v>
      </c>
      <c r="N350" s="1" t="s">
        <v>71</v>
      </c>
    </row>
    <row r="351" spans="1:14" x14ac:dyDescent="0.2">
      <c r="A351">
        <v>350</v>
      </c>
      <c r="B351">
        <v>144</v>
      </c>
      <c r="C351">
        <f>1/COUNTIF(B:B,pizza_sales[[#This Row],[order_id]])</f>
        <v>8.3333333333333329E-2</v>
      </c>
      <c r="D351" s="1" t="s">
        <v>117</v>
      </c>
      <c r="E351">
        <v>1</v>
      </c>
      <c r="F351" s="3">
        <v>42007</v>
      </c>
      <c r="G351" s="3" t="str">
        <f>TEXT(pizza_sales[[#This Row],[Order_date]],"dddd")</f>
        <v>Saturday</v>
      </c>
      <c r="H351" s="2">
        <v>0.57254629629629628</v>
      </c>
      <c r="I351">
        <v>12.75</v>
      </c>
      <c r="J351">
        <v>12.75</v>
      </c>
      <c r="K351" s="1" t="s">
        <v>41</v>
      </c>
      <c r="L351" s="1" t="s">
        <v>33</v>
      </c>
      <c r="M351" s="1" t="s">
        <v>70</v>
      </c>
      <c r="N351" s="1" t="s">
        <v>71</v>
      </c>
    </row>
    <row r="352" spans="1:14" x14ac:dyDescent="0.2">
      <c r="A352">
        <v>351</v>
      </c>
      <c r="B352">
        <v>144</v>
      </c>
      <c r="C352">
        <f>1/COUNTIF(B:B,pizza_sales[[#This Row],[order_id]])</f>
        <v>8.3333333333333329E-2</v>
      </c>
      <c r="D352" s="1" t="s">
        <v>59</v>
      </c>
      <c r="E352">
        <v>1</v>
      </c>
      <c r="F352" s="3">
        <v>42007</v>
      </c>
      <c r="G352" s="3" t="str">
        <f>TEXT(pizza_sales[[#This Row],[Order_date]],"dddd")</f>
        <v>Saturday</v>
      </c>
      <c r="H352" s="2">
        <v>0.57254629629629628</v>
      </c>
      <c r="I352">
        <v>20.75</v>
      </c>
      <c r="J352">
        <v>20.75</v>
      </c>
      <c r="K352" s="1" t="s">
        <v>21</v>
      </c>
      <c r="L352" s="1" t="s">
        <v>26</v>
      </c>
      <c r="M352" s="1" t="s">
        <v>60</v>
      </c>
      <c r="N352" s="1" t="s">
        <v>61</v>
      </c>
    </row>
    <row r="353" spans="1:14" x14ac:dyDescent="0.2">
      <c r="A353">
        <v>352</v>
      </c>
      <c r="B353">
        <v>144</v>
      </c>
      <c r="C353">
        <f>1/COUNTIF(B:B,pizza_sales[[#This Row],[order_id]])</f>
        <v>8.3333333333333329E-2</v>
      </c>
      <c r="D353" s="1" t="s">
        <v>137</v>
      </c>
      <c r="E353">
        <v>1</v>
      </c>
      <c r="F353" s="3">
        <v>42007</v>
      </c>
      <c r="G353" s="3" t="str">
        <f>TEXT(pizza_sales[[#This Row],[Order_date]],"dddd")</f>
        <v>Saturday</v>
      </c>
      <c r="H353" s="2">
        <v>0.57254629629629628</v>
      </c>
      <c r="I353">
        <v>16.75</v>
      </c>
      <c r="J353">
        <v>16.75</v>
      </c>
      <c r="K353" s="1" t="s">
        <v>13</v>
      </c>
      <c r="L353" s="1" t="s">
        <v>33</v>
      </c>
      <c r="M353" s="1" t="s">
        <v>34</v>
      </c>
      <c r="N353" s="1" t="s">
        <v>35</v>
      </c>
    </row>
    <row r="354" spans="1:14" x14ac:dyDescent="0.2">
      <c r="A354">
        <v>353</v>
      </c>
      <c r="B354">
        <v>144</v>
      </c>
      <c r="C354">
        <f>1/COUNTIF(B:B,pizza_sales[[#This Row],[order_id]])</f>
        <v>8.3333333333333329E-2</v>
      </c>
      <c r="D354" s="1" t="s">
        <v>122</v>
      </c>
      <c r="E354">
        <v>1</v>
      </c>
      <c r="F354" s="3">
        <v>42007</v>
      </c>
      <c r="G354" s="3" t="str">
        <f>TEXT(pizza_sales[[#This Row],[Order_date]],"dddd")</f>
        <v>Saturday</v>
      </c>
      <c r="H354" s="2">
        <v>0.57254629629629628</v>
      </c>
      <c r="I354">
        <v>20.25</v>
      </c>
      <c r="J354">
        <v>20.25</v>
      </c>
      <c r="K354" s="1" t="s">
        <v>21</v>
      </c>
      <c r="L354" s="1" t="s">
        <v>22</v>
      </c>
      <c r="M354" s="1" t="s">
        <v>66</v>
      </c>
      <c r="N354" s="1" t="s">
        <v>67</v>
      </c>
    </row>
    <row r="355" spans="1:14" x14ac:dyDescent="0.2">
      <c r="A355">
        <v>354</v>
      </c>
      <c r="B355">
        <v>145</v>
      </c>
      <c r="C355">
        <f>1/COUNTIF(B:B,pizza_sales[[#This Row],[order_id]])</f>
        <v>1</v>
      </c>
      <c r="D355" s="1" t="s">
        <v>44</v>
      </c>
      <c r="E355">
        <v>1</v>
      </c>
      <c r="F355" s="3">
        <v>42007</v>
      </c>
      <c r="G355" s="3" t="str">
        <f>TEXT(pizza_sales[[#This Row],[Order_date]],"dddd")</f>
        <v>Saturday</v>
      </c>
      <c r="H355" s="2">
        <v>0.57902777777777781</v>
      </c>
      <c r="I355">
        <v>12</v>
      </c>
      <c r="J355">
        <v>12</v>
      </c>
      <c r="K355" s="1" t="s">
        <v>41</v>
      </c>
      <c r="L355" s="1" t="s">
        <v>14</v>
      </c>
      <c r="M355" s="1" t="s">
        <v>45</v>
      </c>
      <c r="N355" s="1" t="s">
        <v>46</v>
      </c>
    </row>
    <row r="356" spans="1:14" x14ac:dyDescent="0.2">
      <c r="A356">
        <v>355</v>
      </c>
      <c r="B356">
        <v>146</v>
      </c>
      <c r="C356">
        <f>1/COUNTIF(B:B,pizza_sales[[#This Row],[order_id]])</f>
        <v>0.33333333333333331</v>
      </c>
      <c r="D356" s="1" t="s">
        <v>73</v>
      </c>
      <c r="E356">
        <v>1</v>
      </c>
      <c r="F356" s="3">
        <v>42007</v>
      </c>
      <c r="G356" s="3" t="str">
        <f>TEXT(pizza_sales[[#This Row],[Order_date]],"dddd")</f>
        <v>Saturday</v>
      </c>
      <c r="H356" s="2">
        <v>0.59872685185185182</v>
      </c>
      <c r="I356">
        <v>20.75</v>
      </c>
      <c r="J356">
        <v>20.75</v>
      </c>
      <c r="K356" s="1" t="s">
        <v>21</v>
      </c>
      <c r="L356" s="1" t="s">
        <v>33</v>
      </c>
      <c r="M356" s="1" t="s">
        <v>74</v>
      </c>
      <c r="N356" s="1" t="s">
        <v>75</v>
      </c>
    </row>
    <row r="357" spans="1:14" x14ac:dyDescent="0.2">
      <c r="A357">
        <v>356</v>
      </c>
      <c r="B357">
        <v>146</v>
      </c>
      <c r="C357">
        <f>1/COUNTIF(B:B,pizza_sales[[#This Row],[order_id]])</f>
        <v>0.33333333333333331</v>
      </c>
      <c r="D357" s="1" t="s">
        <v>99</v>
      </c>
      <c r="E357">
        <v>1</v>
      </c>
      <c r="F357" s="3">
        <v>42007</v>
      </c>
      <c r="G357" s="3" t="str">
        <f>TEXT(pizza_sales[[#This Row],[Order_date]],"dddd")</f>
        <v>Saturday</v>
      </c>
      <c r="H357" s="2">
        <v>0.59872685185185182</v>
      </c>
      <c r="I357">
        <v>14.75</v>
      </c>
      <c r="J357">
        <v>14.75</v>
      </c>
      <c r="K357" s="1" t="s">
        <v>13</v>
      </c>
      <c r="L357" s="1" t="s">
        <v>22</v>
      </c>
      <c r="M357" s="1" t="s">
        <v>91</v>
      </c>
      <c r="N357" s="1" t="s">
        <v>92</v>
      </c>
    </row>
    <row r="358" spans="1:14" x14ac:dyDescent="0.2">
      <c r="A358">
        <v>357</v>
      </c>
      <c r="B358">
        <v>146</v>
      </c>
      <c r="C358">
        <f>1/COUNTIF(B:B,pizza_sales[[#This Row],[order_id]])</f>
        <v>0.33333333333333331</v>
      </c>
      <c r="D358" s="1" t="s">
        <v>12</v>
      </c>
      <c r="E358">
        <v>1</v>
      </c>
      <c r="F358" s="3">
        <v>42007</v>
      </c>
      <c r="G358" s="3" t="str">
        <f>TEXT(pizza_sales[[#This Row],[Order_date]],"dddd")</f>
        <v>Saturday</v>
      </c>
      <c r="H358" s="2">
        <v>0.59872685185185182</v>
      </c>
      <c r="I358">
        <v>13.25</v>
      </c>
      <c r="J358">
        <v>13.25</v>
      </c>
      <c r="K358" s="1" t="s">
        <v>13</v>
      </c>
      <c r="L358" s="1" t="s">
        <v>14</v>
      </c>
      <c r="M358" s="1" t="s">
        <v>15</v>
      </c>
      <c r="N358" s="1" t="s">
        <v>16</v>
      </c>
    </row>
    <row r="359" spans="1:14" x14ac:dyDescent="0.2">
      <c r="A359">
        <v>358</v>
      </c>
      <c r="B359">
        <v>147</v>
      </c>
      <c r="C359">
        <f>1/COUNTIF(B:B,pizza_sales[[#This Row],[order_id]])</f>
        <v>1</v>
      </c>
      <c r="D359" s="1" t="s">
        <v>140</v>
      </c>
      <c r="E359">
        <v>1</v>
      </c>
      <c r="F359" s="3">
        <v>42007</v>
      </c>
      <c r="G359" s="3" t="str">
        <f>TEXT(pizza_sales[[#This Row],[Order_date]],"dddd")</f>
        <v>Saturday</v>
      </c>
      <c r="H359" s="2">
        <v>0.60614583333333338</v>
      </c>
      <c r="I359">
        <v>25.5</v>
      </c>
      <c r="J359">
        <v>25.5</v>
      </c>
      <c r="K359" s="1" t="s">
        <v>141</v>
      </c>
      <c r="L359" s="1" t="s">
        <v>14</v>
      </c>
      <c r="M359" s="1" t="s">
        <v>45</v>
      </c>
      <c r="N359" s="1" t="s">
        <v>46</v>
      </c>
    </row>
    <row r="360" spans="1:14" x14ac:dyDescent="0.2">
      <c r="A360">
        <v>359</v>
      </c>
      <c r="B360">
        <v>148</v>
      </c>
      <c r="C360">
        <f>1/COUNTIF(B:B,pizza_sales[[#This Row],[order_id]])</f>
        <v>1</v>
      </c>
      <c r="D360" s="1" t="s">
        <v>161</v>
      </c>
      <c r="E360">
        <v>1</v>
      </c>
      <c r="F360" s="3">
        <v>42007</v>
      </c>
      <c r="G360" s="3" t="str">
        <f>TEXT(pizza_sales[[#This Row],[Order_date]],"dddd")</f>
        <v>Saturday</v>
      </c>
      <c r="H360" s="2">
        <v>0.61159722222222224</v>
      </c>
      <c r="I360">
        <v>12</v>
      </c>
      <c r="J360">
        <v>12</v>
      </c>
      <c r="K360" s="1" t="s">
        <v>41</v>
      </c>
      <c r="L360" s="1" t="s">
        <v>22</v>
      </c>
      <c r="M360" s="1" t="s">
        <v>104</v>
      </c>
      <c r="N360" s="1" t="s">
        <v>105</v>
      </c>
    </row>
    <row r="361" spans="1:14" x14ac:dyDescent="0.2">
      <c r="A361">
        <v>360</v>
      </c>
      <c r="B361">
        <v>149</v>
      </c>
      <c r="C361">
        <f>1/COUNTIF(B:B,pizza_sales[[#This Row],[order_id]])</f>
        <v>1</v>
      </c>
      <c r="D361" s="1" t="s">
        <v>162</v>
      </c>
      <c r="E361">
        <v>1</v>
      </c>
      <c r="F361" s="3">
        <v>42007</v>
      </c>
      <c r="G361" s="3" t="str">
        <f>TEXT(pizza_sales[[#This Row],[Order_date]],"dddd")</f>
        <v>Saturday</v>
      </c>
      <c r="H361" s="2">
        <v>0.6171875</v>
      </c>
      <c r="I361">
        <v>16</v>
      </c>
      <c r="J361">
        <v>16</v>
      </c>
      <c r="K361" s="1" t="s">
        <v>13</v>
      </c>
      <c r="L361" s="1" t="s">
        <v>22</v>
      </c>
      <c r="M361" s="1" t="s">
        <v>110</v>
      </c>
      <c r="N361" s="1" t="s">
        <v>111</v>
      </c>
    </row>
    <row r="362" spans="1:14" x14ac:dyDescent="0.2">
      <c r="A362">
        <v>361</v>
      </c>
      <c r="B362">
        <v>150</v>
      </c>
      <c r="C362">
        <f>1/COUNTIF(B:B,pizza_sales[[#This Row],[order_id]])</f>
        <v>1</v>
      </c>
      <c r="D362" s="1" t="s">
        <v>119</v>
      </c>
      <c r="E362">
        <v>1</v>
      </c>
      <c r="F362" s="3">
        <v>42007</v>
      </c>
      <c r="G362" s="3" t="str">
        <f>TEXT(pizza_sales[[#This Row],[Order_date]],"dddd")</f>
        <v>Saturday</v>
      </c>
      <c r="H362" s="2">
        <v>0.61803240740740739</v>
      </c>
      <c r="I362">
        <v>12.5</v>
      </c>
      <c r="J362">
        <v>12.5</v>
      </c>
      <c r="K362" s="1" t="s">
        <v>13</v>
      </c>
      <c r="L362" s="1" t="s">
        <v>14</v>
      </c>
      <c r="M362" s="1" t="s">
        <v>78</v>
      </c>
      <c r="N362" s="1" t="s">
        <v>79</v>
      </c>
    </row>
    <row r="363" spans="1:14" x14ac:dyDescent="0.2">
      <c r="A363">
        <v>362</v>
      </c>
      <c r="B363">
        <v>151</v>
      </c>
      <c r="C363">
        <f>1/COUNTIF(B:B,pizza_sales[[#This Row],[order_id]])</f>
        <v>0.5</v>
      </c>
      <c r="D363" s="1" t="s">
        <v>69</v>
      </c>
      <c r="E363">
        <v>1</v>
      </c>
      <c r="F363" s="3">
        <v>42007</v>
      </c>
      <c r="G363" s="3" t="str">
        <f>TEXT(pizza_sales[[#This Row],[Order_date]],"dddd")</f>
        <v>Saturday</v>
      </c>
      <c r="H363" s="2">
        <v>0.63164351851851852</v>
      </c>
      <c r="I363">
        <v>20.75</v>
      </c>
      <c r="J363">
        <v>20.75</v>
      </c>
      <c r="K363" s="1" t="s">
        <v>21</v>
      </c>
      <c r="L363" s="1" t="s">
        <v>33</v>
      </c>
      <c r="M363" s="1" t="s">
        <v>70</v>
      </c>
      <c r="N363" s="1" t="s">
        <v>71</v>
      </c>
    </row>
    <row r="364" spans="1:14" x14ac:dyDescent="0.2">
      <c r="A364">
        <v>363</v>
      </c>
      <c r="B364">
        <v>151</v>
      </c>
      <c r="C364">
        <f>1/COUNTIF(B:B,pizza_sales[[#This Row],[order_id]])</f>
        <v>0.5</v>
      </c>
      <c r="D364" s="1" t="s">
        <v>47</v>
      </c>
      <c r="E364">
        <v>1</v>
      </c>
      <c r="F364" s="3">
        <v>42007</v>
      </c>
      <c r="G364" s="3" t="str">
        <f>TEXT(pizza_sales[[#This Row],[Order_date]],"dddd")</f>
        <v>Saturday</v>
      </c>
      <c r="H364" s="2">
        <v>0.63164351851851852</v>
      </c>
      <c r="I364">
        <v>12.5</v>
      </c>
      <c r="J364">
        <v>12.5</v>
      </c>
      <c r="K364" s="1" t="s">
        <v>41</v>
      </c>
      <c r="L364" s="1" t="s">
        <v>26</v>
      </c>
      <c r="M364" s="1" t="s">
        <v>48</v>
      </c>
      <c r="N364" s="1" t="s">
        <v>49</v>
      </c>
    </row>
    <row r="365" spans="1:14" x14ac:dyDescent="0.2">
      <c r="A365">
        <v>364</v>
      </c>
      <c r="B365">
        <v>152</v>
      </c>
      <c r="C365">
        <f>1/COUNTIF(B:B,pizza_sales[[#This Row],[order_id]])</f>
        <v>0.25</v>
      </c>
      <c r="D365" s="1" t="s">
        <v>132</v>
      </c>
      <c r="E365">
        <v>1</v>
      </c>
      <c r="F365" s="3">
        <v>42007</v>
      </c>
      <c r="G365" s="3" t="str">
        <f>TEXT(pizza_sales[[#This Row],[Order_date]],"dddd")</f>
        <v>Saturday</v>
      </c>
      <c r="H365" s="2">
        <v>0.63173611111111116</v>
      </c>
      <c r="I365">
        <v>10.5</v>
      </c>
      <c r="J365">
        <v>10.5</v>
      </c>
      <c r="K365" s="1" t="s">
        <v>41</v>
      </c>
      <c r="L365" s="1" t="s">
        <v>14</v>
      </c>
      <c r="M365" s="1" t="s">
        <v>15</v>
      </c>
      <c r="N365" s="1" t="s">
        <v>16</v>
      </c>
    </row>
    <row r="366" spans="1:14" x14ac:dyDescent="0.2">
      <c r="A366">
        <v>365</v>
      </c>
      <c r="B366">
        <v>152</v>
      </c>
      <c r="C366">
        <f>1/COUNTIF(B:B,pizza_sales[[#This Row],[order_id]])</f>
        <v>0.25</v>
      </c>
      <c r="D366" s="1" t="s">
        <v>109</v>
      </c>
      <c r="E366">
        <v>1</v>
      </c>
      <c r="F366" s="3">
        <v>42007</v>
      </c>
      <c r="G366" s="3" t="str">
        <f>TEXT(pizza_sales[[#This Row],[Order_date]],"dddd")</f>
        <v>Saturday</v>
      </c>
      <c r="H366" s="2">
        <v>0.63173611111111116</v>
      </c>
      <c r="I366">
        <v>20.25</v>
      </c>
      <c r="J366">
        <v>20.25</v>
      </c>
      <c r="K366" s="1" t="s">
        <v>21</v>
      </c>
      <c r="L366" s="1" t="s">
        <v>22</v>
      </c>
      <c r="M366" s="1" t="s">
        <v>110</v>
      </c>
      <c r="N366" s="1" t="s">
        <v>111</v>
      </c>
    </row>
    <row r="367" spans="1:14" x14ac:dyDescent="0.2">
      <c r="A367">
        <v>366</v>
      </c>
      <c r="B367">
        <v>152</v>
      </c>
      <c r="C367">
        <f>1/COUNTIF(B:B,pizza_sales[[#This Row],[order_id]])</f>
        <v>0.25</v>
      </c>
      <c r="D367" s="1" t="s">
        <v>151</v>
      </c>
      <c r="E367">
        <v>1</v>
      </c>
      <c r="F367" s="3">
        <v>42007</v>
      </c>
      <c r="G367" s="3" t="str">
        <f>TEXT(pizza_sales[[#This Row],[Order_date]],"dddd")</f>
        <v>Saturday</v>
      </c>
      <c r="H367" s="2">
        <v>0.63173611111111116</v>
      </c>
      <c r="I367">
        <v>12.75</v>
      </c>
      <c r="J367">
        <v>12.75</v>
      </c>
      <c r="K367" s="1" t="s">
        <v>41</v>
      </c>
      <c r="L367" s="1" t="s">
        <v>33</v>
      </c>
      <c r="M367" s="1" t="s">
        <v>34</v>
      </c>
      <c r="N367" s="1" t="s">
        <v>35</v>
      </c>
    </row>
    <row r="368" spans="1:14" x14ac:dyDescent="0.2">
      <c r="A368">
        <v>367</v>
      </c>
      <c r="B368">
        <v>152</v>
      </c>
      <c r="C368">
        <f>1/COUNTIF(B:B,pizza_sales[[#This Row],[order_id]])</f>
        <v>0.25</v>
      </c>
      <c r="D368" s="1" t="s">
        <v>155</v>
      </c>
      <c r="E368">
        <v>1</v>
      </c>
      <c r="F368" s="3">
        <v>42007</v>
      </c>
      <c r="G368" s="3" t="str">
        <f>TEXT(pizza_sales[[#This Row],[Order_date]],"dddd")</f>
        <v>Saturday</v>
      </c>
      <c r="H368" s="2">
        <v>0.63173611111111116</v>
      </c>
      <c r="I368">
        <v>16</v>
      </c>
      <c r="J368">
        <v>16</v>
      </c>
      <c r="K368" s="1" t="s">
        <v>13</v>
      </c>
      <c r="L368" s="1" t="s">
        <v>14</v>
      </c>
      <c r="M368" s="1" t="s">
        <v>45</v>
      </c>
      <c r="N368" s="1" t="s">
        <v>46</v>
      </c>
    </row>
    <row r="369" spans="1:14" x14ac:dyDescent="0.2">
      <c r="A369">
        <v>368</v>
      </c>
      <c r="B369">
        <v>153</v>
      </c>
      <c r="C369">
        <f>1/COUNTIF(B:B,pizza_sales[[#This Row],[order_id]])</f>
        <v>1</v>
      </c>
      <c r="D369" s="1" t="s">
        <v>29</v>
      </c>
      <c r="E369">
        <v>1</v>
      </c>
      <c r="F369" s="3">
        <v>42007</v>
      </c>
      <c r="G369" s="3" t="str">
        <f>TEXT(pizza_sales[[#This Row],[Order_date]],"dddd")</f>
        <v>Saturday</v>
      </c>
      <c r="H369" s="2">
        <v>0.63650462962962961</v>
      </c>
      <c r="I369">
        <v>16</v>
      </c>
      <c r="J369">
        <v>16</v>
      </c>
      <c r="K369" s="1" t="s">
        <v>13</v>
      </c>
      <c r="L369" s="1" t="s">
        <v>22</v>
      </c>
      <c r="M369" s="1" t="s">
        <v>30</v>
      </c>
      <c r="N369" s="1" t="s">
        <v>31</v>
      </c>
    </row>
    <row r="370" spans="1:14" x14ac:dyDescent="0.2">
      <c r="A370">
        <v>369</v>
      </c>
      <c r="B370">
        <v>154</v>
      </c>
      <c r="C370">
        <f>1/COUNTIF(B:B,pizza_sales[[#This Row],[order_id]])</f>
        <v>1</v>
      </c>
      <c r="D370" s="1" t="s">
        <v>120</v>
      </c>
      <c r="E370">
        <v>1</v>
      </c>
      <c r="F370" s="3">
        <v>42007</v>
      </c>
      <c r="G370" s="3" t="str">
        <f>TEXT(pizza_sales[[#This Row],[Order_date]],"dddd")</f>
        <v>Saturday</v>
      </c>
      <c r="H370" s="2">
        <v>0.64077546296296295</v>
      </c>
      <c r="I370">
        <v>12.5</v>
      </c>
      <c r="J370">
        <v>12.5</v>
      </c>
      <c r="K370" s="1" t="s">
        <v>41</v>
      </c>
      <c r="L370" s="1" t="s">
        <v>26</v>
      </c>
      <c r="M370" s="1" t="s">
        <v>38</v>
      </c>
      <c r="N370" s="1" t="s">
        <v>39</v>
      </c>
    </row>
    <row r="371" spans="1:14" x14ac:dyDescent="0.2">
      <c r="A371">
        <v>370</v>
      </c>
      <c r="B371">
        <v>155</v>
      </c>
      <c r="C371">
        <f>1/COUNTIF(B:B,pizza_sales[[#This Row],[order_id]])</f>
        <v>0.25</v>
      </c>
      <c r="D371" s="1" t="s">
        <v>156</v>
      </c>
      <c r="E371">
        <v>1</v>
      </c>
      <c r="F371" s="3">
        <v>42007</v>
      </c>
      <c r="G371" s="3" t="str">
        <f>TEXT(pizza_sales[[#This Row],[Order_date]],"dddd")</f>
        <v>Saturday</v>
      </c>
      <c r="H371" s="2">
        <v>0.64512731481481478</v>
      </c>
      <c r="I371">
        <v>12.75</v>
      </c>
      <c r="J371">
        <v>12.75</v>
      </c>
      <c r="K371" s="1" t="s">
        <v>41</v>
      </c>
      <c r="L371" s="1" t="s">
        <v>33</v>
      </c>
      <c r="M371" s="1" t="s">
        <v>82</v>
      </c>
      <c r="N371" s="1" t="s">
        <v>83</v>
      </c>
    </row>
    <row r="372" spans="1:14" x14ac:dyDescent="0.2">
      <c r="A372">
        <v>371</v>
      </c>
      <c r="B372">
        <v>155</v>
      </c>
      <c r="C372">
        <f>1/COUNTIF(B:B,pizza_sales[[#This Row],[order_id]])</f>
        <v>0.25</v>
      </c>
      <c r="D372" s="1" t="s">
        <v>112</v>
      </c>
      <c r="E372">
        <v>1</v>
      </c>
      <c r="F372" s="3">
        <v>42007</v>
      </c>
      <c r="G372" s="3" t="str">
        <f>TEXT(pizza_sales[[#This Row],[Order_date]],"dddd")</f>
        <v>Saturday</v>
      </c>
      <c r="H372" s="2">
        <v>0.64512731481481478</v>
      </c>
      <c r="I372">
        <v>20.5</v>
      </c>
      <c r="J372">
        <v>20.5</v>
      </c>
      <c r="K372" s="1" t="s">
        <v>21</v>
      </c>
      <c r="L372" s="1" t="s">
        <v>14</v>
      </c>
      <c r="M372" s="1" t="s">
        <v>94</v>
      </c>
      <c r="N372" s="1" t="s">
        <v>95</v>
      </c>
    </row>
    <row r="373" spans="1:14" x14ac:dyDescent="0.2">
      <c r="A373">
        <v>372</v>
      </c>
      <c r="B373">
        <v>155</v>
      </c>
      <c r="C373">
        <f>1/COUNTIF(B:B,pizza_sales[[#This Row],[order_id]])</f>
        <v>0.25</v>
      </c>
      <c r="D373" s="1" t="s">
        <v>77</v>
      </c>
      <c r="E373">
        <v>1</v>
      </c>
      <c r="F373" s="3">
        <v>42007</v>
      </c>
      <c r="G373" s="3" t="str">
        <f>TEXT(pizza_sales[[#This Row],[Order_date]],"dddd")</f>
        <v>Saturday</v>
      </c>
      <c r="H373" s="2">
        <v>0.64512731481481478</v>
      </c>
      <c r="I373">
        <v>15.25</v>
      </c>
      <c r="J373">
        <v>15.25</v>
      </c>
      <c r="K373" s="1" t="s">
        <v>21</v>
      </c>
      <c r="L373" s="1" t="s">
        <v>14</v>
      </c>
      <c r="M373" s="1" t="s">
        <v>78</v>
      </c>
      <c r="N373" s="1" t="s">
        <v>79</v>
      </c>
    </row>
    <row r="374" spans="1:14" x14ac:dyDescent="0.2">
      <c r="A374">
        <v>373</v>
      </c>
      <c r="B374">
        <v>155</v>
      </c>
      <c r="C374">
        <f>1/COUNTIF(B:B,pizza_sales[[#This Row],[order_id]])</f>
        <v>0.25</v>
      </c>
      <c r="D374" s="1" t="s">
        <v>135</v>
      </c>
      <c r="E374">
        <v>1</v>
      </c>
      <c r="F374" s="3">
        <v>42007</v>
      </c>
      <c r="G374" s="3" t="str">
        <f>TEXT(pizza_sales[[#This Row],[Order_date]],"dddd")</f>
        <v>Saturday</v>
      </c>
      <c r="H374" s="2">
        <v>0.64512731481481478</v>
      </c>
      <c r="I374">
        <v>20.75</v>
      </c>
      <c r="J374">
        <v>20.75</v>
      </c>
      <c r="K374" s="1" t="s">
        <v>21</v>
      </c>
      <c r="L374" s="1" t="s">
        <v>26</v>
      </c>
      <c r="M374" s="1" t="s">
        <v>107</v>
      </c>
      <c r="N374" s="1" t="s">
        <v>108</v>
      </c>
    </row>
    <row r="375" spans="1:14" x14ac:dyDescent="0.2">
      <c r="A375">
        <v>374</v>
      </c>
      <c r="B375">
        <v>156</v>
      </c>
      <c r="C375">
        <f>1/COUNTIF(B:B,pizza_sales[[#This Row],[order_id]])</f>
        <v>0.5</v>
      </c>
      <c r="D375" s="1" t="s">
        <v>163</v>
      </c>
      <c r="E375">
        <v>1</v>
      </c>
      <c r="F375" s="3">
        <v>42007</v>
      </c>
      <c r="G375" s="3" t="str">
        <f>TEXT(pizza_sales[[#This Row],[Order_date]],"dddd")</f>
        <v>Saturday</v>
      </c>
      <c r="H375" s="2">
        <v>0.65438657407407408</v>
      </c>
      <c r="I375">
        <v>16</v>
      </c>
      <c r="J375">
        <v>16</v>
      </c>
      <c r="K375" s="1" t="s">
        <v>13</v>
      </c>
      <c r="L375" s="1" t="s">
        <v>14</v>
      </c>
      <c r="M375" s="1" t="s">
        <v>94</v>
      </c>
      <c r="N375" s="1" t="s">
        <v>95</v>
      </c>
    </row>
    <row r="376" spans="1:14" x14ac:dyDescent="0.2">
      <c r="A376">
        <v>375</v>
      </c>
      <c r="B376">
        <v>156</v>
      </c>
      <c r="C376">
        <f>1/COUNTIF(B:B,pizza_sales[[#This Row],[order_id]])</f>
        <v>0.5</v>
      </c>
      <c r="D376" s="1" t="s">
        <v>32</v>
      </c>
      <c r="E376">
        <v>1</v>
      </c>
      <c r="F376" s="3">
        <v>42007</v>
      </c>
      <c r="G376" s="3" t="str">
        <f>TEXT(pizza_sales[[#This Row],[Order_date]],"dddd")</f>
        <v>Saturday</v>
      </c>
      <c r="H376" s="2">
        <v>0.65438657407407408</v>
      </c>
      <c r="I376">
        <v>20.75</v>
      </c>
      <c r="J376">
        <v>20.75</v>
      </c>
      <c r="K376" s="1" t="s">
        <v>21</v>
      </c>
      <c r="L376" s="1" t="s">
        <v>33</v>
      </c>
      <c r="M376" s="1" t="s">
        <v>34</v>
      </c>
      <c r="N376" s="1" t="s">
        <v>35</v>
      </c>
    </row>
    <row r="377" spans="1:14" x14ac:dyDescent="0.2">
      <c r="A377">
        <v>376</v>
      </c>
      <c r="B377">
        <v>157</v>
      </c>
      <c r="C377">
        <f>1/COUNTIF(B:B,pizza_sales[[#This Row],[order_id]])</f>
        <v>0.25</v>
      </c>
      <c r="D377" s="1" t="s">
        <v>25</v>
      </c>
      <c r="E377">
        <v>1</v>
      </c>
      <c r="F377" s="3">
        <v>42007</v>
      </c>
      <c r="G377" s="3" t="str">
        <f>TEXT(pizza_sales[[#This Row],[Order_date]],"dddd")</f>
        <v>Saturday</v>
      </c>
      <c r="H377" s="2">
        <v>0.65489583333333334</v>
      </c>
      <c r="I377">
        <v>20.75</v>
      </c>
      <c r="J377">
        <v>20.75</v>
      </c>
      <c r="K377" s="1" t="s">
        <v>21</v>
      </c>
      <c r="L377" s="1" t="s">
        <v>26</v>
      </c>
      <c r="M377" s="1" t="s">
        <v>27</v>
      </c>
      <c r="N377" s="1" t="s">
        <v>28</v>
      </c>
    </row>
    <row r="378" spans="1:14" x14ac:dyDescent="0.2">
      <c r="A378">
        <v>377</v>
      </c>
      <c r="B378">
        <v>157</v>
      </c>
      <c r="C378">
        <f>1/COUNTIF(B:B,pizza_sales[[#This Row],[order_id]])</f>
        <v>0.25</v>
      </c>
      <c r="D378" s="1" t="s">
        <v>103</v>
      </c>
      <c r="E378">
        <v>1</v>
      </c>
      <c r="F378" s="3">
        <v>42007</v>
      </c>
      <c r="G378" s="3" t="str">
        <f>TEXT(pizza_sales[[#This Row],[Order_date]],"dddd")</f>
        <v>Saturday</v>
      </c>
      <c r="H378" s="2">
        <v>0.65489583333333334</v>
      </c>
      <c r="I378">
        <v>16</v>
      </c>
      <c r="J378">
        <v>16</v>
      </c>
      <c r="K378" s="1" t="s">
        <v>13</v>
      </c>
      <c r="L378" s="1" t="s">
        <v>22</v>
      </c>
      <c r="M378" s="1" t="s">
        <v>104</v>
      </c>
      <c r="N378" s="1" t="s">
        <v>105</v>
      </c>
    </row>
    <row r="379" spans="1:14" x14ac:dyDescent="0.2">
      <c r="A379">
        <v>378</v>
      </c>
      <c r="B379">
        <v>157</v>
      </c>
      <c r="C379">
        <f>1/COUNTIF(B:B,pizza_sales[[#This Row],[order_id]])</f>
        <v>0.25</v>
      </c>
      <c r="D379" s="1" t="s">
        <v>121</v>
      </c>
      <c r="E379">
        <v>1</v>
      </c>
      <c r="F379" s="3">
        <v>42007</v>
      </c>
      <c r="G379" s="3" t="str">
        <f>TEXT(pizza_sales[[#This Row],[Order_date]],"dddd")</f>
        <v>Saturday</v>
      </c>
      <c r="H379" s="2">
        <v>0.65489583333333334</v>
      </c>
      <c r="I379">
        <v>16.25</v>
      </c>
      <c r="J379">
        <v>16.25</v>
      </c>
      <c r="K379" s="1" t="s">
        <v>13</v>
      </c>
      <c r="L379" s="1" t="s">
        <v>26</v>
      </c>
      <c r="M379" s="1" t="s">
        <v>114</v>
      </c>
      <c r="N379" s="1" t="s">
        <v>115</v>
      </c>
    </row>
    <row r="380" spans="1:14" x14ac:dyDescent="0.2">
      <c r="A380">
        <v>379</v>
      </c>
      <c r="B380">
        <v>157</v>
      </c>
      <c r="C380">
        <f>1/COUNTIF(B:B,pizza_sales[[#This Row],[order_id]])</f>
        <v>0.25</v>
      </c>
      <c r="D380" s="1" t="s">
        <v>164</v>
      </c>
      <c r="E380">
        <v>1</v>
      </c>
      <c r="F380" s="3">
        <v>42007</v>
      </c>
      <c r="G380" s="3" t="str">
        <f>TEXT(pizza_sales[[#This Row],[Order_date]],"dddd")</f>
        <v>Saturday</v>
      </c>
      <c r="H380" s="2">
        <v>0.65489583333333334</v>
      </c>
      <c r="I380">
        <v>16.5</v>
      </c>
      <c r="J380">
        <v>16.5</v>
      </c>
      <c r="K380" s="1" t="s">
        <v>13</v>
      </c>
      <c r="L380" s="1" t="s">
        <v>22</v>
      </c>
      <c r="M380" s="1" t="s">
        <v>63</v>
      </c>
      <c r="N380" s="1" t="s">
        <v>64</v>
      </c>
    </row>
    <row r="381" spans="1:14" x14ac:dyDescent="0.2">
      <c r="A381">
        <v>380</v>
      </c>
      <c r="B381">
        <v>158</v>
      </c>
      <c r="C381">
        <f>1/COUNTIF(B:B,pizza_sales[[#This Row],[order_id]])</f>
        <v>0.5</v>
      </c>
      <c r="D381" s="1" t="s">
        <v>159</v>
      </c>
      <c r="E381">
        <v>1</v>
      </c>
      <c r="F381" s="3">
        <v>42007</v>
      </c>
      <c r="G381" s="3" t="str">
        <f>TEXT(pizza_sales[[#This Row],[Order_date]],"dddd")</f>
        <v>Saturday</v>
      </c>
      <c r="H381" s="2">
        <v>0.66284722222222225</v>
      </c>
      <c r="I381">
        <v>16.75</v>
      </c>
      <c r="J381">
        <v>16.75</v>
      </c>
      <c r="K381" s="1" t="s">
        <v>13</v>
      </c>
      <c r="L381" s="1" t="s">
        <v>22</v>
      </c>
      <c r="M381" s="1" t="s">
        <v>101</v>
      </c>
      <c r="N381" s="1" t="s">
        <v>102</v>
      </c>
    </row>
    <row r="382" spans="1:14" x14ac:dyDescent="0.2">
      <c r="A382">
        <v>381</v>
      </c>
      <c r="B382">
        <v>158</v>
      </c>
      <c r="C382">
        <f>1/COUNTIF(B:B,pizza_sales[[#This Row],[order_id]])</f>
        <v>0.5</v>
      </c>
      <c r="D382" s="1" t="s">
        <v>137</v>
      </c>
      <c r="E382">
        <v>1</v>
      </c>
      <c r="F382" s="3">
        <v>42007</v>
      </c>
      <c r="G382" s="3" t="str">
        <f>TEXT(pizza_sales[[#This Row],[Order_date]],"dddd")</f>
        <v>Saturday</v>
      </c>
      <c r="H382" s="2">
        <v>0.66284722222222225</v>
      </c>
      <c r="I382">
        <v>16.75</v>
      </c>
      <c r="J382">
        <v>16.75</v>
      </c>
      <c r="K382" s="1" t="s">
        <v>13</v>
      </c>
      <c r="L382" s="1" t="s">
        <v>33</v>
      </c>
      <c r="M382" s="1" t="s">
        <v>34</v>
      </c>
      <c r="N382" s="1" t="s">
        <v>35</v>
      </c>
    </row>
    <row r="383" spans="1:14" x14ac:dyDescent="0.2">
      <c r="A383">
        <v>382</v>
      </c>
      <c r="B383">
        <v>159</v>
      </c>
      <c r="C383">
        <f>1/COUNTIF(B:B,pizza_sales[[#This Row],[order_id]])</f>
        <v>0.5</v>
      </c>
      <c r="D383" s="1" t="s">
        <v>90</v>
      </c>
      <c r="E383">
        <v>1</v>
      </c>
      <c r="F383" s="3">
        <v>42007</v>
      </c>
      <c r="G383" s="3" t="str">
        <f>TEXT(pizza_sales[[#This Row],[Order_date]],"dddd")</f>
        <v>Saturday</v>
      </c>
      <c r="H383" s="2">
        <v>0.66622685185185182</v>
      </c>
      <c r="I383">
        <v>17.95</v>
      </c>
      <c r="J383">
        <v>17.95</v>
      </c>
      <c r="K383" s="1" t="s">
        <v>21</v>
      </c>
      <c r="L383" s="1" t="s">
        <v>22</v>
      </c>
      <c r="M383" s="1" t="s">
        <v>91</v>
      </c>
      <c r="N383" s="1" t="s">
        <v>92</v>
      </c>
    </row>
    <row r="384" spans="1:14" x14ac:dyDescent="0.2">
      <c r="A384">
        <v>383</v>
      </c>
      <c r="B384">
        <v>159</v>
      </c>
      <c r="C384">
        <f>1/COUNTIF(B:B,pizza_sales[[#This Row],[order_id]])</f>
        <v>0.5</v>
      </c>
      <c r="D384" s="1" t="s">
        <v>137</v>
      </c>
      <c r="E384">
        <v>1</v>
      </c>
      <c r="F384" s="3">
        <v>42007</v>
      </c>
      <c r="G384" s="3" t="str">
        <f>TEXT(pizza_sales[[#This Row],[Order_date]],"dddd")</f>
        <v>Saturday</v>
      </c>
      <c r="H384" s="2">
        <v>0.66622685185185182</v>
      </c>
      <c r="I384">
        <v>16.75</v>
      </c>
      <c r="J384">
        <v>16.75</v>
      </c>
      <c r="K384" s="1" t="s">
        <v>13</v>
      </c>
      <c r="L384" s="1" t="s">
        <v>33</v>
      </c>
      <c r="M384" s="1" t="s">
        <v>34</v>
      </c>
      <c r="N384" s="1" t="s">
        <v>35</v>
      </c>
    </row>
    <row r="385" spans="1:14" x14ac:dyDescent="0.2">
      <c r="A385">
        <v>384</v>
      </c>
      <c r="B385">
        <v>160</v>
      </c>
      <c r="C385">
        <f>1/COUNTIF(B:B,pizza_sales[[#This Row],[order_id]])</f>
        <v>1</v>
      </c>
      <c r="D385" s="1" t="s">
        <v>17</v>
      </c>
      <c r="E385">
        <v>1</v>
      </c>
      <c r="F385" s="3">
        <v>42007</v>
      </c>
      <c r="G385" s="3" t="str">
        <f>TEXT(pizza_sales[[#This Row],[Order_date]],"dddd")</f>
        <v>Saturday</v>
      </c>
      <c r="H385" s="2">
        <v>0.69135416666666671</v>
      </c>
      <c r="I385">
        <v>16</v>
      </c>
      <c r="J385">
        <v>16</v>
      </c>
      <c r="K385" s="1" t="s">
        <v>13</v>
      </c>
      <c r="L385" s="1" t="s">
        <v>14</v>
      </c>
      <c r="M385" s="1" t="s">
        <v>18</v>
      </c>
      <c r="N385" s="1" t="s">
        <v>19</v>
      </c>
    </row>
    <row r="386" spans="1:14" x14ac:dyDescent="0.2">
      <c r="A386">
        <v>385</v>
      </c>
      <c r="B386">
        <v>161</v>
      </c>
      <c r="C386">
        <f>1/COUNTIF(B:B,pizza_sales[[#This Row],[order_id]])</f>
        <v>0.33333333333333331</v>
      </c>
      <c r="D386" s="1" t="s">
        <v>132</v>
      </c>
      <c r="E386">
        <v>1</v>
      </c>
      <c r="F386" s="3">
        <v>42007</v>
      </c>
      <c r="G386" s="3" t="str">
        <f>TEXT(pizza_sales[[#This Row],[Order_date]],"dddd")</f>
        <v>Saturday</v>
      </c>
      <c r="H386" s="2">
        <v>0.6970601851851852</v>
      </c>
      <c r="I386">
        <v>10.5</v>
      </c>
      <c r="J386">
        <v>10.5</v>
      </c>
      <c r="K386" s="1" t="s">
        <v>41</v>
      </c>
      <c r="L386" s="1" t="s">
        <v>14</v>
      </c>
      <c r="M386" s="1" t="s">
        <v>15</v>
      </c>
      <c r="N386" s="1" t="s">
        <v>16</v>
      </c>
    </row>
    <row r="387" spans="1:14" x14ac:dyDescent="0.2">
      <c r="A387">
        <v>386</v>
      </c>
      <c r="B387">
        <v>161</v>
      </c>
      <c r="C387">
        <f>1/COUNTIF(B:B,pizza_sales[[#This Row],[order_id]])</f>
        <v>0.33333333333333331</v>
      </c>
      <c r="D387" s="1" t="s">
        <v>158</v>
      </c>
      <c r="E387">
        <v>1</v>
      </c>
      <c r="F387" s="3">
        <v>42007</v>
      </c>
      <c r="G387" s="3" t="str">
        <f>TEXT(pizza_sales[[#This Row],[Order_date]],"dddd")</f>
        <v>Saturday</v>
      </c>
      <c r="H387" s="2">
        <v>0.6970601851851852</v>
      </c>
      <c r="I387">
        <v>16.5</v>
      </c>
      <c r="J387">
        <v>16.5</v>
      </c>
      <c r="K387" s="1" t="s">
        <v>13</v>
      </c>
      <c r="L387" s="1" t="s">
        <v>26</v>
      </c>
      <c r="M387" s="1" t="s">
        <v>60</v>
      </c>
      <c r="N387" s="1" t="s">
        <v>61</v>
      </c>
    </row>
    <row r="388" spans="1:14" x14ac:dyDescent="0.2">
      <c r="A388">
        <v>387</v>
      </c>
      <c r="B388">
        <v>161</v>
      </c>
      <c r="C388">
        <f>1/COUNTIF(B:B,pizza_sales[[#This Row],[order_id]])</f>
        <v>0.33333333333333331</v>
      </c>
      <c r="D388" s="1" t="s">
        <v>140</v>
      </c>
      <c r="E388">
        <v>1</v>
      </c>
      <c r="F388" s="3">
        <v>42007</v>
      </c>
      <c r="G388" s="3" t="str">
        <f>TEXT(pizza_sales[[#This Row],[Order_date]],"dddd")</f>
        <v>Saturday</v>
      </c>
      <c r="H388" s="2">
        <v>0.6970601851851852</v>
      </c>
      <c r="I388">
        <v>25.5</v>
      </c>
      <c r="J388">
        <v>25.5</v>
      </c>
      <c r="K388" s="1" t="s">
        <v>141</v>
      </c>
      <c r="L388" s="1" t="s">
        <v>14</v>
      </c>
      <c r="M388" s="1" t="s">
        <v>45</v>
      </c>
      <c r="N388" s="1" t="s">
        <v>46</v>
      </c>
    </row>
    <row r="389" spans="1:14" x14ac:dyDescent="0.2">
      <c r="A389">
        <v>388</v>
      </c>
      <c r="B389">
        <v>162</v>
      </c>
      <c r="C389">
        <f>1/COUNTIF(B:B,pizza_sales[[#This Row],[order_id]])</f>
        <v>1</v>
      </c>
      <c r="D389" s="1" t="s">
        <v>84</v>
      </c>
      <c r="E389">
        <v>1</v>
      </c>
      <c r="F389" s="3">
        <v>42007</v>
      </c>
      <c r="G389" s="3" t="str">
        <f>TEXT(pizza_sales[[#This Row],[Order_date]],"dddd")</f>
        <v>Saturday</v>
      </c>
      <c r="H389" s="2">
        <v>0.70233796296296291</v>
      </c>
      <c r="I389">
        <v>12</v>
      </c>
      <c r="J389">
        <v>12</v>
      </c>
      <c r="K389" s="1" t="s">
        <v>41</v>
      </c>
      <c r="L389" s="1" t="s">
        <v>14</v>
      </c>
      <c r="M389" s="1" t="s">
        <v>85</v>
      </c>
      <c r="N389" s="1" t="s">
        <v>86</v>
      </c>
    </row>
    <row r="390" spans="1:14" x14ac:dyDescent="0.2">
      <c r="A390">
        <v>389</v>
      </c>
      <c r="B390">
        <v>163</v>
      </c>
      <c r="C390">
        <f>1/COUNTIF(B:B,pizza_sales[[#This Row],[order_id]])</f>
        <v>0.33333333333333331</v>
      </c>
      <c r="D390" s="1" t="s">
        <v>12</v>
      </c>
      <c r="E390">
        <v>1</v>
      </c>
      <c r="F390" s="3">
        <v>42007</v>
      </c>
      <c r="G390" s="3" t="str">
        <f>TEXT(pizza_sales[[#This Row],[Order_date]],"dddd")</f>
        <v>Saturday</v>
      </c>
      <c r="H390" s="2">
        <v>0.70479166666666671</v>
      </c>
      <c r="I390">
        <v>13.25</v>
      </c>
      <c r="J390">
        <v>13.25</v>
      </c>
      <c r="K390" s="1" t="s">
        <v>13</v>
      </c>
      <c r="L390" s="1" t="s">
        <v>14</v>
      </c>
      <c r="M390" s="1" t="s">
        <v>15</v>
      </c>
      <c r="N390" s="1" t="s">
        <v>16</v>
      </c>
    </row>
    <row r="391" spans="1:14" x14ac:dyDescent="0.2">
      <c r="A391">
        <v>390</v>
      </c>
      <c r="B391">
        <v>163</v>
      </c>
      <c r="C391">
        <f>1/COUNTIF(B:B,pizza_sales[[#This Row],[order_id]])</f>
        <v>0.33333333333333331</v>
      </c>
      <c r="D391" s="1" t="s">
        <v>77</v>
      </c>
      <c r="E391">
        <v>1</v>
      </c>
      <c r="F391" s="3">
        <v>42007</v>
      </c>
      <c r="G391" s="3" t="str">
        <f>TEXT(pizza_sales[[#This Row],[Order_date]],"dddd")</f>
        <v>Saturday</v>
      </c>
      <c r="H391" s="2">
        <v>0.70479166666666671</v>
      </c>
      <c r="I391">
        <v>15.25</v>
      </c>
      <c r="J391">
        <v>15.25</v>
      </c>
      <c r="K391" s="1" t="s">
        <v>21</v>
      </c>
      <c r="L391" s="1" t="s">
        <v>14</v>
      </c>
      <c r="M391" s="1" t="s">
        <v>78</v>
      </c>
      <c r="N391" s="1" t="s">
        <v>79</v>
      </c>
    </row>
    <row r="392" spans="1:14" x14ac:dyDescent="0.2">
      <c r="A392">
        <v>391</v>
      </c>
      <c r="B392">
        <v>163</v>
      </c>
      <c r="C392">
        <f>1/COUNTIF(B:B,pizza_sales[[#This Row],[order_id]])</f>
        <v>0.33333333333333331</v>
      </c>
      <c r="D392" s="1" t="s">
        <v>155</v>
      </c>
      <c r="E392">
        <v>1</v>
      </c>
      <c r="F392" s="3">
        <v>42007</v>
      </c>
      <c r="G392" s="3" t="str">
        <f>TEXT(pizza_sales[[#This Row],[Order_date]],"dddd")</f>
        <v>Saturday</v>
      </c>
      <c r="H392" s="2">
        <v>0.70479166666666671</v>
      </c>
      <c r="I392">
        <v>16</v>
      </c>
      <c r="J392">
        <v>16</v>
      </c>
      <c r="K392" s="1" t="s">
        <v>13</v>
      </c>
      <c r="L392" s="1" t="s">
        <v>14</v>
      </c>
      <c r="M392" s="1" t="s">
        <v>45</v>
      </c>
      <c r="N392" s="1" t="s">
        <v>46</v>
      </c>
    </row>
    <row r="393" spans="1:14" x14ac:dyDescent="0.2">
      <c r="A393">
        <v>392</v>
      </c>
      <c r="B393">
        <v>164</v>
      </c>
      <c r="C393">
        <f>1/COUNTIF(B:B,pizza_sales[[#This Row],[order_id]])</f>
        <v>0.5</v>
      </c>
      <c r="D393" s="1" t="s">
        <v>73</v>
      </c>
      <c r="E393">
        <v>1</v>
      </c>
      <c r="F393" s="3">
        <v>42007</v>
      </c>
      <c r="G393" s="3" t="str">
        <f>TEXT(pizza_sales[[#This Row],[Order_date]],"dddd")</f>
        <v>Saturday</v>
      </c>
      <c r="H393" s="2">
        <v>0.7059375</v>
      </c>
      <c r="I393">
        <v>20.75</v>
      </c>
      <c r="J393">
        <v>20.75</v>
      </c>
      <c r="K393" s="1" t="s">
        <v>21</v>
      </c>
      <c r="L393" s="1" t="s">
        <v>33</v>
      </c>
      <c r="M393" s="1" t="s">
        <v>74</v>
      </c>
      <c r="N393" s="1" t="s">
        <v>75</v>
      </c>
    </row>
    <row r="394" spans="1:14" x14ac:dyDescent="0.2">
      <c r="A394">
        <v>393</v>
      </c>
      <c r="B394">
        <v>164</v>
      </c>
      <c r="C394">
        <f>1/COUNTIF(B:B,pizza_sales[[#This Row],[order_id]])</f>
        <v>0.5</v>
      </c>
      <c r="D394" s="1" t="s">
        <v>119</v>
      </c>
      <c r="E394">
        <v>1</v>
      </c>
      <c r="F394" s="3">
        <v>42007</v>
      </c>
      <c r="G394" s="3" t="str">
        <f>TEXT(pizza_sales[[#This Row],[Order_date]],"dddd")</f>
        <v>Saturday</v>
      </c>
      <c r="H394" s="2">
        <v>0.7059375</v>
      </c>
      <c r="I394">
        <v>12.5</v>
      </c>
      <c r="J394">
        <v>12.5</v>
      </c>
      <c r="K394" s="1" t="s">
        <v>13</v>
      </c>
      <c r="L394" s="1" t="s">
        <v>14</v>
      </c>
      <c r="M394" s="1" t="s">
        <v>78</v>
      </c>
      <c r="N394" s="1" t="s">
        <v>79</v>
      </c>
    </row>
    <row r="395" spans="1:14" x14ac:dyDescent="0.2">
      <c r="A395">
        <v>394</v>
      </c>
      <c r="B395">
        <v>165</v>
      </c>
      <c r="C395">
        <f>1/COUNTIF(B:B,pizza_sales[[#This Row],[order_id]])</f>
        <v>1</v>
      </c>
      <c r="D395" s="1" t="s">
        <v>145</v>
      </c>
      <c r="E395">
        <v>1</v>
      </c>
      <c r="F395" s="3">
        <v>42007</v>
      </c>
      <c r="G395" s="3" t="str">
        <f>TEXT(pizza_sales[[#This Row],[Order_date]],"dddd")</f>
        <v>Saturday</v>
      </c>
      <c r="H395" s="2">
        <v>0.7066782407407407</v>
      </c>
      <c r="I395">
        <v>16.5</v>
      </c>
      <c r="J395">
        <v>16.5</v>
      </c>
      <c r="K395" s="1" t="s">
        <v>13</v>
      </c>
      <c r="L395" s="1" t="s">
        <v>26</v>
      </c>
      <c r="M395" s="1" t="s">
        <v>38</v>
      </c>
      <c r="N395" s="1" t="s">
        <v>39</v>
      </c>
    </row>
    <row r="396" spans="1:14" x14ac:dyDescent="0.2">
      <c r="A396">
        <v>395</v>
      </c>
      <c r="B396">
        <v>166</v>
      </c>
      <c r="C396">
        <f>1/COUNTIF(B:B,pizza_sales[[#This Row],[order_id]])</f>
        <v>1</v>
      </c>
      <c r="D396" s="1" t="s">
        <v>120</v>
      </c>
      <c r="E396">
        <v>1</v>
      </c>
      <c r="F396" s="3">
        <v>42007</v>
      </c>
      <c r="G396" s="3" t="str">
        <f>TEXT(pizza_sales[[#This Row],[Order_date]],"dddd")</f>
        <v>Saturday</v>
      </c>
      <c r="H396" s="2">
        <v>0.70753472222222225</v>
      </c>
      <c r="I396">
        <v>12.5</v>
      </c>
      <c r="J396">
        <v>12.5</v>
      </c>
      <c r="K396" s="1" t="s">
        <v>41</v>
      </c>
      <c r="L396" s="1" t="s">
        <v>26</v>
      </c>
      <c r="M396" s="1" t="s">
        <v>38</v>
      </c>
      <c r="N396" s="1" t="s">
        <v>39</v>
      </c>
    </row>
    <row r="397" spans="1:14" x14ac:dyDescent="0.2">
      <c r="A397">
        <v>396</v>
      </c>
      <c r="B397">
        <v>167</v>
      </c>
      <c r="C397">
        <f>1/COUNTIF(B:B,pizza_sales[[#This Row],[order_id]])</f>
        <v>0.33333333333333331</v>
      </c>
      <c r="D397" s="1" t="s">
        <v>72</v>
      </c>
      <c r="E397">
        <v>1</v>
      </c>
      <c r="F397" s="3">
        <v>42007</v>
      </c>
      <c r="G397" s="3" t="str">
        <f>TEXT(pizza_sales[[#This Row],[Order_date]],"dddd")</f>
        <v>Saturday</v>
      </c>
      <c r="H397" s="2">
        <v>0.70890046296296294</v>
      </c>
      <c r="I397">
        <v>20.75</v>
      </c>
      <c r="J397">
        <v>20.75</v>
      </c>
      <c r="K397" s="1" t="s">
        <v>21</v>
      </c>
      <c r="L397" s="1" t="s">
        <v>33</v>
      </c>
      <c r="M397" s="1" t="s">
        <v>42</v>
      </c>
      <c r="N397" s="1" t="s">
        <v>43</v>
      </c>
    </row>
    <row r="398" spans="1:14" x14ac:dyDescent="0.2">
      <c r="A398">
        <v>397</v>
      </c>
      <c r="B398">
        <v>167</v>
      </c>
      <c r="C398">
        <f>1/COUNTIF(B:B,pizza_sales[[#This Row],[order_id]])</f>
        <v>0.33333333333333331</v>
      </c>
      <c r="D398" s="1" t="s">
        <v>36</v>
      </c>
      <c r="E398">
        <v>1</v>
      </c>
      <c r="F398" s="3">
        <v>42007</v>
      </c>
      <c r="G398" s="3" t="str">
        <f>TEXT(pizza_sales[[#This Row],[Order_date]],"dddd")</f>
        <v>Saturday</v>
      </c>
      <c r="H398" s="2">
        <v>0.70890046296296294</v>
      </c>
      <c r="I398">
        <v>16.5</v>
      </c>
      <c r="J398">
        <v>16.5</v>
      </c>
      <c r="K398" s="1" t="s">
        <v>13</v>
      </c>
      <c r="L398" s="1" t="s">
        <v>26</v>
      </c>
      <c r="M398" s="1" t="s">
        <v>27</v>
      </c>
      <c r="N398" s="1" t="s">
        <v>28</v>
      </c>
    </row>
    <row r="399" spans="1:14" x14ac:dyDescent="0.2">
      <c r="A399">
        <v>398</v>
      </c>
      <c r="B399">
        <v>167</v>
      </c>
      <c r="C399">
        <f>1/COUNTIF(B:B,pizza_sales[[#This Row],[order_id]])</f>
        <v>0.33333333333333331</v>
      </c>
      <c r="D399" s="1" t="s">
        <v>119</v>
      </c>
      <c r="E399">
        <v>1</v>
      </c>
      <c r="F399" s="3">
        <v>42007</v>
      </c>
      <c r="G399" s="3" t="str">
        <f>TEXT(pizza_sales[[#This Row],[Order_date]],"dddd")</f>
        <v>Saturday</v>
      </c>
      <c r="H399" s="2">
        <v>0.70890046296296294</v>
      </c>
      <c r="I399">
        <v>12.5</v>
      </c>
      <c r="J399">
        <v>12.5</v>
      </c>
      <c r="K399" s="1" t="s">
        <v>13</v>
      </c>
      <c r="L399" s="1" t="s">
        <v>14</v>
      </c>
      <c r="M399" s="1" t="s">
        <v>78</v>
      </c>
      <c r="N399" s="1" t="s">
        <v>79</v>
      </c>
    </row>
    <row r="400" spans="1:14" x14ac:dyDescent="0.2">
      <c r="A400">
        <v>399</v>
      </c>
      <c r="B400">
        <v>168</v>
      </c>
      <c r="C400">
        <f>1/COUNTIF(B:B,pizza_sales[[#This Row],[order_id]])</f>
        <v>0.5</v>
      </c>
      <c r="D400" s="1" t="s">
        <v>84</v>
      </c>
      <c r="E400">
        <v>1</v>
      </c>
      <c r="F400" s="3">
        <v>42007</v>
      </c>
      <c r="G400" s="3" t="str">
        <f>TEXT(pizza_sales[[#This Row],[Order_date]],"dddd")</f>
        <v>Saturday</v>
      </c>
      <c r="H400" s="2">
        <v>0.71003472222222219</v>
      </c>
      <c r="I400">
        <v>12</v>
      </c>
      <c r="J400">
        <v>12</v>
      </c>
      <c r="K400" s="1" t="s">
        <v>41</v>
      </c>
      <c r="L400" s="1" t="s">
        <v>14</v>
      </c>
      <c r="M400" s="1" t="s">
        <v>85</v>
      </c>
      <c r="N400" s="1" t="s">
        <v>86</v>
      </c>
    </row>
    <row r="401" spans="1:14" x14ac:dyDescent="0.2">
      <c r="A401">
        <v>400</v>
      </c>
      <c r="B401">
        <v>168</v>
      </c>
      <c r="C401">
        <f>1/COUNTIF(B:B,pizza_sales[[#This Row],[order_id]])</f>
        <v>0.5</v>
      </c>
      <c r="D401" s="1" t="s">
        <v>154</v>
      </c>
      <c r="E401">
        <v>1</v>
      </c>
      <c r="F401" s="3">
        <v>42007</v>
      </c>
      <c r="G401" s="3" t="str">
        <f>TEXT(pizza_sales[[#This Row],[Order_date]],"dddd")</f>
        <v>Saturday</v>
      </c>
      <c r="H401" s="2">
        <v>0.71003472222222219</v>
      </c>
      <c r="I401">
        <v>16</v>
      </c>
      <c r="J401">
        <v>16</v>
      </c>
      <c r="K401" s="1" t="s">
        <v>13</v>
      </c>
      <c r="L401" s="1" t="s">
        <v>22</v>
      </c>
      <c r="M401" s="1" t="s">
        <v>66</v>
      </c>
      <c r="N401" s="1" t="s">
        <v>67</v>
      </c>
    </row>
    <row r="402" spans="1:14" x14ac:dyDescent="0.2">
      <c r="A402">
        <v>401</v>
      </c>
      <c r="B402">
        <v>169</v>
      </c>
      <c r="C402">
        <f>1/COUNTIF(B:B,pizza_sales[[#This Row],[order_id]])</f>
        <v>0.33333333333333331</v>
      </c>
      <c r="D402" s="1" t="s">
        <v>90</v>
      </c>
      <c r="E402">
        <v>1</v>
      </c>
      <c r="F402" s="3">
        <v>42007</v>
      </c>
      <c r="G402" s="3" t="str">
        <f>TEXT(pizza_sales[[#This Row],[Order_date]],"dddd")</f>
        <v>Saturday</v>
      </c>
      <c r="H402" s="2">
        <v>0.71930555555555553</v>
      </c>
      <c r="I402">
        <v>17.95</v>
      </c>
      <c r="J402">
        <v>17.95</v>
      </c>
      <c r="K402" s="1" t="s">
        <v>21</v>
      </c>
      <c r="L402" s="1" t="s">
        <v>22</v>
      </c>
      <c r="M402" s="1" t="s">
        <v>91</v>
      </c>
      <c r="N402" s="1" t="s">
        <v>92</v>
      </c>
    </row>
    <row r="403" spans="1:14" x14ac:dyDescent="0.2">
      <c r="A403">
        <v>402</v>
      </c>
      <c r="B403">
        <v>169</v>
      </c>
      <c r="C403">
        <f>1/COUNTIF(B:B,pizza_sales[[#This Row],[order_id]])</f>
        <v>0.33333333333333331</v>
      </c>
      <c r="D403" s="1" t="s">
        <v>160</v>
      </c>
      <c r="E403">
        <v>1</v>
      </c>
      <c r="F403" s="3">
        <v>42007</v>
      </c>
      <c r="G403" s="3" t="str">
        <f>TEXT(pizza_sales[[#This Row],[Order_date]],"dddd")</f>
        <v>Saturday</v>
      </c>
      <c r="H403" s="2">
        <v>0.71930555555555553</v>
      </c>
      <c r="I403">
        <v>12</v>
      </c>
      <c r="J403">
        <v>12</v>
      </c>
      <c r="K403" s="1" t="s">
        <v>41</v>
      </c>
      <c r="L403" s="1" t="s">
        <v>14</v>
      </c>
      <c r="M403" s="1" t="s">
        <v>55</v>
      </c>
      <c r="N403" s="1" t="s">
        <v>56</v>
      </c>
    </row>
    <row r="404" spans="1:14" x14ac:dyDescent="0.2">
      <c r="A404">
        <v>403</v>
      </c>
      <c r="B404">
        <v>169</v>
      </c>
      <c r="C404">
        <f>1/COUNTIF(B:B,pizza_sales[[#This Row],[order_id]])</f>
        <v>0.33333333333333331</v>
      </c>
      <c r="D404" s="1" t="s">
        <v>121</v>
      </c>
      <c r="E404">
        <v>1</v>
      </c>
      <c r="F404" s="3">
        <v>42007</v>
      </c>
      <c r="G404" s="3" t="str">
        <f>TEXT(pizza_sales[[#This Row],[Order_date]],"dddd")</f>
        <v>Saturday</v>
      </c>
      <c r="H404" s="2">
        <v>0.71930555555555553</v>
      </c>
      <c r="I404">
        <v>16.25</v>
      </c>
      <c r="J404">
        <v>16.25</v>
      </c>
      <c r="K404" s="1" t="s">
        <v>13</v>
      </c>
      <c r="L404" s="1" t="s">
        <v>26</v>
      </c>
      <c r="M404" s="1" t="s">
        <v>114</v>
      </c>
      <c r="N404" s="1" t="s">
        <v>115</v>
      </c>
    </row>
    <row r="405" spans="1:14" x14ac:dyDescent="0.2">
      <c r="A405">
        <v>404</v>
      </c>
      <c r="B405">
        <v>170</v>
      </c>
      <c r="C405">
        <f>1/COUNTIF(B:B,pizza_sales[[#This Row],[order_id]])</f>
        <v>1</v>
      </c>
      <c r="D405" s="1" t="s">
        <v>142</v>
      </c>
      <c r="E405">
        <v>1</v>
      </c>
      <c r="F405" s="3">
        <v>42007</v>
      </c>
      <c r="G405" s="3" t="str">
        <f>TEXT(pizza_sales[[#This Row],[Order_date]],"dddd")</f>
        <v>Saturday</v>
      </c>
      <c r="H405" s="2">
        <v>0.72327546296296297</v>
      </c>
      <c r="I405">
        <v>16.5</v>
      </c>
      <c r="J405">
        <v>16.5</v>
      </c>
      <c r="K405" s="1" t="s">
        <v>21</v>
      </c>
      <c r="L405" s="1" t="s">
        <v>14</v>
      </c>
      <c r="M405" s="1" t="s">
        <v>15</v>
      </c>
      <c r="N405" s="1" t="s">
        <v>16</v>
      </c>
    </row>
    <row r="406" spans="1:14" x14ac:dyDescent="0.2">
      <c r="A406">
        <v>405</v>
      </c>
      <c r="B406">
        <v>171</v>
      </c>
      <c r="C406">
        <f>1/COUNTIF(B:B,pizza_sales[[#This Row],[order_id]])</f>
        <v>1</v>
      </c>
      <c r="D406" s="1" t="s">
        <v>163</v>
      </c>
      <c r="E406">
        <v>1</v>
      </c>
      <c r="F406" s="3">
        <v>42007</v>
      </c>
      <c r="G406" s="3" t="str">
        <f>TEXT(pizza_sales[[#This Row],[Order_date]],"dddd")</f>
        <v>Saturday</v>
      </c>
      <c r="H406" s="2">
        <v>0.72434027777777776</v>
      </c>
      <c r="I406">
        <v>16</v>
      </c>
      <c r="J406">
        <v>16</v>
      </c>
      <c r="K406" s="1" t="s">
        <v>13</v>
      </c>
      <c r="L406" s="1" t="s">
        <v>14</v>
      </c>
      <c r="M406" s="1" t="s">
        <v>94</v>
      </c>
      <c r="N406" s="1" t="s">
        <v>95</v>
      </c>
    </row>
    <row r="407" spans="1:14" x14ac:dyDescent="0.2">
      <c r="A407">
        <v>406</v>
      </c>
      <c r="B407">
        <v>172</v>
      </c>
      <c r="C407">
        <f>1/COUNTIF(B:B,pizza_sales[[#This Row],[order_id]])</f>
        <v>0.33333333333333331</v>
      </c>
      <c r="D407" s="1" t="s">
        <v>93</v>
      </c>
      <c r="E407">
        <v>1</v>
      </c>
      <c r="F407" s="3">
        <v>42007</v>
      </c>
      <c r="G407" s="3" t="str">
        <f>TEXT(pizza_sales[[#This Row],[Order_date]],"dddd")</f>
        <v>Saturday</v>
      </c>
      <c r="H407" s="2">
        <v>0.72875000000000001</v>
      </c>
      <c r="I407">
        <v>12</v>
      </c>
      <c r="J407">
        <v>12</v>
      </c>
      <c r="K407" s="1" t="s">
        <v>41</v>
      </c>
      <c r="L407" s="1" t="s">
        <v>14</v>
      </c>
      <c r="M407" s="1" t="s">
        <v>94</v>
      </c>
      <c r="N407" s="1" t="s">
        <v>95</v>
      </c>
    </row>
    <row r="408" spans="1:14" x14ac:dyDescent="0.2">
      <c r="A408">
        <v>407</v>
      </c>
      <c r="B408">
        <v>172</v>
      </c>
      <c r="C408">
        <f>1/COUNTIF(B:B,pizza_sales[[#This Row],[order_id]])</f>
        <v>0.33333333333333331</v>
      </c>
      <c r="D408" s="1" t="s">
        <v>144</v>
      </c>
      <c r="E408">
        <v>1</v>
      </c>
      <c r="F408" s="3">
        <v>42007</v>
      </c>
      <c r="G408" s="3" t="str">
        <f>TEXT(pizza_sales[[#This Row],[Order_date]],"dddd")</f>
        <v>Saturday</v>
      </c>
      <c r="H408" s="2">
        <v>0.72875000000000001</v>
      </c>
      <c r="I408">
        <v>16.5</v>
      </c>
      <c r="J408">
        <v>16.5</v>
      </c>
      <c r="K408" s="1" t="s">
        <v>13</v>
      </c>
      <c r="L408" s="1" t="s">
        <v>26</v>
      </c>
      <c r="M408" s="1" t="s">
        <v>48</v>
      </c>
      <c r="N408" s="1" t="s">
        <v>49</v>
      </c>
    </row>
    <row r="409" spans="1:14" x14ac:dyDescent="0.2">
      <c r="A409">
        <v>408</v>
      </c>
      <c r="B409">
        <v>172</v>
      </c>
      <c r="C409">
        <f>1/COUNTIF(B:B,pizza_sales[[#This Row],[order_id]])</f>
        <v>0.33333333333333331</v>
      </c>
      <c r="D409" s="1" t="s">
        <v>32</v>
      </c>
      <c r="E409">
        <v>1</v>
      </c>
      <c r="F409" s="3">
        <v>42007</v>
      </c>
      <c r="G409" s="3" t="str">
        <f>TEXT(pizza_sales[[#This Row],[Order_date]],"dddd")</f>
        <v>Saturday</v>
      </c>
      <c r="H409" s="2">
        <v>0.72875000000000001</v>
      </c>
      <c r="I409">
        <v>20.75</v>
      </c>
      <c r="J409">
        <v>20.75</v>
      </c>
      <c r="K409" s="1" t="s">
        <v>21</v>
      </c>
      <c r="L409" s="1" t="s">
        <v>33</v>
      </c>
      <c r="M409" s="1" t="s">
        <v>34</v>
      </c>
      <c r="N409" s="1" t="s">
        <v>35</v>
      </c>
    </row>
    <row r="410" spans="1:14" x14ac:dyDescent="0.2">
      <c r="A410">
        <v>409</v>
      </c>
      <c r="B410">
        <v>173</v>
      </c>
      <c r="C410">
        <f>1/COUNTIF(B:B,pizza_sales[[#This Row],[order_id]])</f>
        <v>0.33333333333333331</v>
      </c>
      <c r="D410" s="1" t="s">
        <v>76</v>
      </c>
      <c r="E410">
        <v>1</v>
      </c>
      <c r="F410" s="3">
        <v>42007</v>
      </c>
      <c r="G410" s="3" t="str">
        <f>TEXT(pizza_sales[[#This Row],[Order_date]],"dddd")</f>
        <v>Saturday</v>
      </c>
      <c r="H410" s="2">
        <v>0.73298611111111112</v>
      </c>
      <c r="I410">
        <v>16.75</v>
      </c>
      <c r="J410">
        <v>16.75</v>
      </c>
      <c r="K410" s="1" t="s">
        <v>13</v>
      </c>
      <c r="L410" s="1" t="s">
        <v>33</v>
      </c>
      <c r="M410" s="1" t="s">
        <v>74</v>
      </c>
      <c r="N410" s="1" t="s">
        <v>75</v>
      </c>
    </row>
    <row r="411" spans="1:14" x14ac:dyDescent="0.2">
      <c r="A411">
        <v>410</v>
      </c>
      <c r="B411">
        <v>173</v>
      </c>
      <c r="C411">
        <f>1/COUNTIF(B:B,pizza_sales[[#This Row],[order_id]])</f>
        <v>0.33333333333333331</v>
      </c>
      <c r="D411" s="1" t="s">
        <v>17</v>
      </c>
      <c r="E411">
        <v>1</v>
      </c>
      <c r="F411" s="3">
        <v>42007</v>
      </c>
      <c r="G411" s="3" t="str">
        <f>TEXT(pizza_sales[[#This Row],[Order_date]],"dddd")</f>
        <v>Saturday</v>
      </c>
      <c r="H411" s="2">
        <v>0.73298611111111112</v>
      </c>
      <c r="I411">
        <v>16</v>
      </c>
      <c r="J411">
        <v>16</v>
      </c>
      <c r="K411" s="1" t="s">
        <v>13</v>
      </c>
      <c r="L411" s="1" t="s">
        <v>14</v>
      </c>
      <c r="M411" s="1" t="s">
        <v>18</v>
      </c>
      <c r="N411" s="1" t="s">
        <v>19</v>
      </c>
    </row>
    <row r="412" spans="1:14" x14ac:dyDescent="0.2">
      <c r="A412">
        <v>411</v>
      </c>
      <c r="B412">
        <v>173</v>
      </c>
      <c r="C412">
        <f>1/COUNTIF(B:B,pizza_sales[[#This Row],[order_id]])</f>
        <v>0.33333333333333331</v>
      </c>
      <c r="D412" s="1" t="s">
        <v>122</v>
      </c>
      <c r="E412">
        <v>1</v>
      </c>
      <c r="F412" s="3">
        <v>42007</v>
      </c>
      <c r="G412" s="3" t="str">
        <f>TEXT(pizza_sales[[#This Row],[Order_date]],"dddd")</f>
        <v>Saturday</v>
      </c>
      <c r="H412" s="2">
        <v>0.73298611111111112</v>
      </c>
      <c r="I412">
        <v>20.25</v>
      </c>
      <c r="J412">
        <v>20.25</v>
      </c>
      <c r="K412" s="1" t="s">
        <v>21</v>
      </c>
      <c r="L412" s="1" t="s">
        <v>22</v>
      </c>
      <c r="M412" s="1" t="s">
        <v>66</v>
      </c>
      <c r="N412" s="1" t="s">
        <v>67</v>
      </c>
    </row>
    <row r="413" spans="1:14" x14ac:dyDescent="0.2">
      <c r="A413">
        <v>412</v>
      </c>
      <c r="B413">
        <v>174</v>
      </c>
      <c r="C413">
        <f>1/COUNTIF(B:B,pizza_sales[[#This Row],[order_id]])</f>
        <v>0.25</v>
      </c>
      <c r="D413" s="1" t="s">
        <v>84</v>
      </c>
      <c r="E413">
        <v>1</v>
      </c>
      <c r="F413" s="3">
        <v>42007</v>
      </c>
      <c r="G413" s="3" t="str">
        <f>TEXT(pizza_sales[[#This Row],[Order_date]],"dddd")</f>
        <v>Saturday</v>
      </c>
      <c r="H413" s="2">
        <v>0.7345949074074074</v>
      </c>
      <c r="I413">
        <v>12</v>
      </c>
      <c r="J413">
        <v>12</v>
      </c>
      <c r="K413" s="1" t="s">
        <v>41</v>
      </c>
      <c r="L413" s="1" t="s">
        <v>14</v>
      </c>
      <c r="M413" s="1" t="s">
        <v>85</v>
      </c>
      <c r="N413" s="1" t="s">
        <v>86</v>
      </c>
    </row>
    <row r="414" spans="1:14" x14ac:dyDescent="0.2">
      <c r="A414">
        <v>413</v>
      </c>
      <c r="B414">
        <v>174</v>
      </c>
      <c r="C414">
        <f>1/COUNTIF(B:B,pizza_sales[[#This Row],[order_id]])</f>
        <v>0.25</v>
      </c>
      <c r="D414" s="1" t="s">
        <v>73</v>
      </c>
      <c r="E414">
        <v>1</v>
      </c>
      <c r="F414" s="3">
        <v>42007</v>
      </c>
      <c r="G414" s="3" t="str">
        <f>TEXT(pizza_sales[[#This Row],[Order_date]],"dddd")</f>
        <v>Saturday</v>
      </c>
      <c r="H414" s="2">
        <v>0.7345949074074074</v>
      </c>
      <c r="I414">
        <v>20.75</v>
      </c>
      <c r="J414">
        <v>20.75</v>
      </c>
      <c r="K414" s="1" t="s">
        <v>21</v>
      </c>
      <c r="L414" s="1" t="s">
        <v>33</v>
      </c>
      <c r="M414" s="1" t="s">
        <v>74</v>
      </c>
      <c r="N414" s="1" t="s">
        <v>75</v>
      </c>
    </row>
    <row r="415" spans="1:14" x14ac:dyDescent="0.2">
      <c r="A415">
        <v>414</v>
      </c>
      <c r="B415">
        <v>174</v>
      </c>
      <c r="C415">
        <f>1/COUNTIF(B:B,pizza_sales[[#This Row],[order_id]])</f>
        <v>0.25</v>
      </c>
      <c r="D415" s="1" t="s">
        <v>76</v>
      </c>
      <c r="E415">
        <v>1</v>
      </c>
      <c r="F415" s="3">
        <v>42007</v>
      </c>
      <c r="G415" s="3" t="str">
        <f>TEXT(pizza_sales[[#This Row],[Order_date]],"dddd")</f>
        <v>Saturday</v>
      </c>
      <c r="H415" s="2">
        <v>0.7345949074074074</v>
      </c>
      <c r="I415">
        <v>16.75</v>
      </c>
      <c r="J415">
        <v>16.75</v>
      </c>
      <c r="K415" s="1" t="s">
        <v>13</v>
      </c>
      <c r="L415" s="1" t="s">
        <v>33</v>
      </c>
      <c r="M415" s="1" t="s">
        <v>74</v>
      </c>
      <c r="N415" s="1" t="s">
        <v>75</v>
      </c>
    </row>
    <row r="416" spans="1:14" x14ac:dyDescent="0.2">
      <c r="A416">
        <v>415</v>
      </c>
      <c r="B416">
        <v>174</v>
      </c>
      <c r="C416">
        <f>1/COUNTIF(B:B,pizza_sales[[#This Row],[order_id]])</f>
        <v>0.25</v>
      </c>
      <c r="D416" s="1" t="s">
        <v>116</v>
      </c>
      <c r="E416">
        <v>1</v>
      </c>
      <c r="F416" s="3">
        <v>42007</v>
      </c>
      <c r="G416" s="3" t="str">
        <f>TEXT(pizza_sales[[#This Row],[Order_date]],"dddd")</f>
        <v>Saturday</v>
      </c>
      <c r="H416" s="2">
        <v>0.7345949074074074</v>
      </c>
      <c r="I416">
        <v>16</v>
      </c>
      <c r="J416">
        <v>16</v>
      </c>
      <c r="K416" s="1" t="s">
        <v>13</v>
      </c>
      <c r="L416" s="1" t="s">
        <v>14</v>
      </c>
      <c r="M416" s="1" t="s">
        <v>55</v>
      </c>
      <c r="N416" s="1" t="s">
        <v>56</v>
      </c>
    </row>
    <row r="417" spans="1:14" x14ac:dyDescent="0.2">
      <c r="A417">
        <v>416</v>
      </c>
      <c r="B417">
        <v>175</v>
      </c>
      <c r="C417">
        <f>1/COUNTIF(B:B,pizza_sales[[#This Row],[order_id]])</f>
        <v>1</v>
      </c>
      <c r="D417" s="1" t="s">
        <v>25</v>
      </c>
      <c r="E417">
        <v>1</v>
      </c>
      <c r="F417" s="3">
        <v>42007</v>
      </c>
      <c r="G417" s="3" t="str">
        <f>TEXT(pizza_sales[[#This Row],[Order_date]],"dddd")</f>
        <v>Saturday</v>
      </c>
      <c r="H417" s="2">
        <v>0.74364583333333334</v>
      </c>
      <c r="I417">
        <v>20.75</v>
      </c>
      <c r="J417">
        <v>20.75</v>
      </c>
      <c r="K417" s="1" t="s">
        <v>21</v>
      </c>
      <c r="L417" s="1" t="s">
        <v>26</v>
      </c>
      <c r="M417" s="1" t="s">
        <v>27</v>
      </c>
      <c r="N417" s="1" t="s">
        <v>28</v>
      </c>
    </row>
    <row r="418" spans="1:14" x14ac:dyDescent="0.2">
      <c r="A418">
        <v>417</v>
      </c>
      <c r="B418">
        <v>176</v>
      </c>
      <c r="C418">
        <f>1/COUNTIF(B:B,pizza_sales[[#This Row],[order_id]])</f>
        <v>0.5</v>
      </c>
      <c r="D418" s="1" t="s">
        <v>73</v>
      </c>
      <c r="E418">
        <v>1</v>
      </c>
      <c r="F418" s="3">
        <v>42007</v>
      </c>
      <c r="G418" s="3" t="str">
        <f>TEXT(pizza_sales[[#This Row],[Order_date]],"dddd")</f>
        <v>Saturday</v>
      </c>
      <c r="H418" s="2">
        <v>0.74440972222222224</v>
      </c>
      <c r="I418">
        <v>20.75</v>
      </c>
      <c r="J418">
        <v>20.75</v>
      </c>
      <c r="K418" s="1" t="s">
        <v>21</v>
      </c>
      <c r="L418" s="1" t="s">
        <v>33</v>
      </c>
      <c r="M418" s="1" t="s">
        <v>74</v>
      </c>
      <c r="N418" s="1" t="s">
        <v>75</v>
      </c>
    </row>
    <row r="419" spans="1:14" x14ac:dyDescent="0.2">
      <c r="A419">
        <v>418</v>
      </c>
      <c r="B419">
        <v>176</v>
      </c>
      <c r="C419">
        <f>1/COUNTIF(B:B,pizza_sales[[#This Row],[order_id]])</f>
        <v>0.5</v>
      </c>
      <c r="D419" s="1" t="s">
        <v>133</v>
      </c>
      <c r="E419">
        <v>1</v>
      </c>
      <c r="F419" s="3">
        <v>42007</v>
      </c>
      <c r="G419" s="3" t="str">
        <f>TEXT(pizza_sales[[#This Row],[Order_date]],"dddd")</f>
        <v>Saturday</v>
      </c>
      <c r="H419" s="2">
        <v>0.74440972222222224</v>
      </c>
      <c r="I419">
        <v>16.5</v>
      </c>
      <c r="J419">
        <v>16.5</v>
      </c>
      <c r="K419" s="1" t="s">
        <v>13</v>
      </c>
      <c r="L419" s="1" t="s">
        <v>26</v>
      </c>
      <c r="M419" s="1" t="s">
        <v>107</v>
      </c>
      <c r="N419" s="1" t="s">
        <v>108</v>
      </c>
    </row>
    <row r="420" spans="1:14" x14ac:dyDescent="0.2">
      <c r="A420">
        <v>419</v>
      </c>
      <c r="B420">
        <v>177</v>
      </c>
      <c r="C420">
        <f>1/COUNTIF(B:B,pizza_sales[[#This Row],[order_id]])</f>
        <v>0.5</v>
      </c>
      <c r="D420" s="1" t="s">
        <v>93</v>
      </c>
      <c r="E420">
        <v>1</v>
      </c>
      <c r="F420" s="3">
        <v>42007</v>
      </c>
      <c r="G420" s="3" t="str">
        <f>TEXT(pizza_sales[[#This Row],[Order_date]],"dddd")</f>
        <v>Saturday</v>
      </c>
      <c r="H420" s="2">
        <v>0.74624999999999997</v>
      </c>
      <c r="I420">
        <v>12</v>
      </c>
      <c r="J420">
        <v>12</v>
      </c>
      <c r="K420" s="1" t="s">
        <v>41</v>
      </c>
      <c r="L420" s="1" t="s">
        <v>14</v>
      </c>
      <c r="M420" s="1" t="s">
        <v>94</v>
      </c>
      <c r="N420" s="1" t="s">
        <v>95</v>
      </c>
    </row>
    <row r="421" spans="1:14" x14ac:dyDescent="0.2">
      <c r="A421">
        <v>420</v>
      </c>
      <c r="B421">
        <v>177</v>
      </c>
      <c r="C421">
        <f>1/COUNTIF(B:B,pizza_sales[[#This Row],[order_id]])</f>
        <v>0.5</v>
      </c>
      <c r="D421" s="1" t="s">
        <v>32</v>
      </c>
      <c r="E421">
        <v>1</v>
      </c>
      <c r="F421" s="3">
        <v>42007</v>
      </c>
      <c r="G421" s="3" t="str">
        <f>TEXT(pizza_sales[[#This Row],[Order_date]],"dddd")</f>
        <v>Saturday</v>
      </c>
      <c r="H421" s="2">
        <v>0.74624999999999997</v>
      </c>
      <c r="I421">
        <v>20.75</v>
      </c>
      <c r="J421">
        <v>20.75</v>
      </c>
      <c r="K421" s="1" t="s">
        <v>21</v>
      </c>
      <c r="L421" s="1" t="s">
        <v>33</v>
      </c>
      <c r="M421" s="1" t="s">
        <v>34</v>
      </c>
      <c r="N421" s="1" t="s">
        <v>35</v>
      </c>
    </row>
    <row r="422" spans="1:14" x14ac:dyDescent="0.2">
      <c r="A422">
        <v>421</v>
      </c>
      <c r="B422">
        <v>178</v>
      </c>
      <c r="C422">
        <f>1/COUNTIF(B:B,pizza_sales[[#This Row],[order_id]])</f>
        <v>1</v>
      </c>
      <c r="D422" s="1" t="s">
        <v>135</v>
      </c>
      <c r="E422">
        <v>1</v>
      </c>
      <c r="F422" s="3">
        <v>42007</v>
      </c>
      <c r="G422" s="3" t="str">
        <f>TEXT(pizza_sales[[#This Row],[Order_date]],"dddd")</f>
        <v>Saturday</v>
      </c>
      <c r="H422" s="2">
        <v>0.76045138888888886</v>
      </c>
      <c r="I422">
        <v>20.75</v>
      </c>
      <c r="J422">
        <v>20.75</v>
      </c>
      <c r="K422" s="1" t="s">
        <v>21</v>
      </c>
      <c r="L422" s="1" t="s">
        <v>26</v>
      </c>
      <c r="M422" s="1" t="s">
        <v>107</v>
      </c>
      <c r="N422" s="1" t="s">
        <v>108</v>
      </c>
    </row>
    <row r="423" spans="1:14" x14ac:dyDescent="0.2">
      <c r="A423">
        <v>422</v>
      </c>
      <c r="B423">
        <v>179</v>
      </c>
      <c r="C423">
        <f>1/COUNTIF(B:B,pizza_sales[[#This Row],[order_id]])</f>
        <v>0.33333333333333331</v>
      </c>
      <c r="D423" s="1" t="s">
        <v>142</v>
      </c>
      <c r="E423">
        <v>1</v>
      </c>
      <c r="F423" s="3">
        <v>42007</v>
      </c>
      <c r="G423" s="3" t="str">
        <f>TEXT(pizza_sales[[#This Row],[Order_date]],"dddd")</f>
        <v>Saturday</v>
      </c>
      <c r="H423" s="2">
        <v>0.76405092592592594</v>
      </c>
      <c r="I423">
        <v>16.5</v>
      </c>
      <c r="J423">
        <v>16.5</v>
      </c>
      <c r="K423" s="1" t="s">
        <v>21</v>
      </c>
      <c r="L423" s="1" t="s">
        <v>14</v>
      </c>
      <c r="M423" s="1" t="s">
        <v>15</v>
      </c>
      <c r="N423" s="1" t="s">
        <v>16</v>
      </c>
    </row>
    <row r="424" spans="1:14" x14ac:dyDescent="0.2">
      <c r="A424">
        <v>423</v>
      </c>
      <c r="B424">
        <v>179</v>
      </c>
      <c r="C424">
        <f>1/COUNTIF(B:B,pizza_sales[[#This Row],[order_id]])</f>
        <v>0.33333333333333331</v>
      </c>
      <c r="D424" s="1" t="s">
        <v>121</v>
      </c>
      <c r="E424">
        <v>1</v>
      </c>
      <c r="F424" s="3">
        <v>42007</v>
      </c>
      <c r="G424" s="3" t="str">
        <f>TEXT(pizza_sales[[#This Row],[Order_date]],"dddd")</f>
        <v>Saturday</v>
      </c>
      <c r="H424" s="2">
        <v>0.76405092592592594</v>
      </c>
      <c r="I424">
        <v>16.25</v>
      </c>
      <c r="J424">
        <v>16.25</v>
      </c>
      <c r="K424" s="1" t="s">
        <v>13</v>
      </c>
      <c r="L424" s="1" t="s">
        <v>26</v>
      </c>
      <c r="M424" s="1" t="s">
        <v>114</v>
      </c>
      <c r="N424" s="1" t="s">
        <v>115</v>
      </c>
    </row>
    <row r="425" spans="1:14" x14ac:dyDescent="0.2">
      <c r="A425">
        <v>424</v>
      </c>
      <c r="B425">
        <v>179</v>
      </c>
      <c r="C425">
        <f>1/COUNTIF(B:B,pizza_sales[[#This Row],[order_id]])</f>
        <v>0.33333333333333331</v>
      </c>
      <c r="D425" s="1" t="s">
        <v>65</v>
      </c>
      <c r="E425">
        <v>1</v>
      </c>
      <c r="F425" s="3">
        <v>42007</v>
      </c>
      <c r="G425" s="3" t="str">
        <f>TEXT(pizza_sales[[#This Row],[Order_date]],"dddd")</f>
        <v>Saturday</v>
      </c>
      <c r="H425" s="2">
        <v>0.76405092592592594</v>
      </c>
      <c r="I425">
        <v>12</v>
      </c>
      <c r="J425">
        <v>12</v>
      </c>
      <c r="K425" s="1" t="s">
        <v>41</v>
      </c>
      <c r="L425" s="1" t="s">
        <v>22</v>
      </c>
      <c r="M425" s="1" t="s">
        <v>66</v>
      </c>
      <c r="N425" s="1" t="s">
        <v>67</v>
      </c>
    </row>
    <row r="426" spans="1:14" x14ac:dyDescent="0.2">
      <c r="A426">
        <v>425</v>
      </c>
      <c r="B426">
        <v>180</v>
      </c>
      <c r="C426">
        <f>1/COUNTIF(B:B,pizza_sales[[#This Row],[order_id]])</f>
        <v>0.5</v>
      </c>
      <c r="D426" s="1" t="s">
        <v>138</v>
      </c>
      <c r="E426">
        <v>1</v>
      </c>
      <c r="F426" s="3">
        <v>42007</v>
      </c>
      <c r="G426" s="3" t="str">
        <f>TEXT(pizza_sales[[#This Row],[Order_date]],"dddd")</f>
        <v>Saturday</v>
      </c>
      <c r="H426" s="2">
        <v>0.77331018518518524</v>
      </c>
      <c r="I426">
        <v>20.5</v>
      </c>
      <c r="J426">
        <v>20.5</v>
      </c>
      <c r="K426" s="1" t="s">
        <v>21</v>
      </c>
      <c r="L426" s="1" t="s">
        <v>14</v>
      </c>
      <c r="M426" s="1" t="s">
        <v>18</v>
      </c>
      <c r="N426" s="1" t="s">
        <v>19</v>
      </c>
    </row>
    <row r="427" spans="1:14" x14ac:dyDescent="0.2">
      <c r="A427">
        <v>426</v>
      </c>
      <c r="B427">
        <v>180</v>
      </c>
      <c r="C427">
        <f>1/COUNTIF(B:B,pizza_sales[[#This Row],[order_id]])</f>
        <v>0.5</v>
      </c>
      <c r="D427" s="1" t="s">
        <v>37</v>
      </c>
      <c r="E427">
        <v>1</v>
      </c>
      <c r="F427" s="3">
        <v>42007</v>
      </c>
      <c r="G427" s="3" t="str">
        <f>TEXT(pizza_sales[[#This Row],[Order_date]],"dddd")</f>
        <v>Saturday</v>
      </c>
      <c r="H427" s="2">
        <v>0.77331018518518524</v>
      </c>
      <c r="I427">
        <v>20.75</v>
      </c>
      <c r="J427">
        <v>20.75</v>
      </c>
      <c r="K427" s="1" t="s">
        <v>21</v>
      </c>
      <c r="L427" s="1" t="s">
        <v>26</v>
      </c>
      <c r="M427" s="1" t="s">
        <v>38</v>
      </c>
      <c r="N427" s="1" t="s">
        <v>39</v>
      </c>
    </row>
    <row r="428" spans="1:14" x14ac:dyDescent="0.2">
      <c r="A428">
        <v>427</v>
      </c>
      <c r="B428">
        <v>181</v>
      </c>
      <c r="C428">
        <f>1/COUNTIF(B:B,pizza_sales[[#This Row],[order_id]])</f>
        <v>1</v>
      </c>
      <c r="D428" s="1" t="s">
        <v>68</v>
      </c>
      <c r="E428">
        <v>1</v>
      </c>
      <c r="F428" s="3">
        <v>42007</v>
      </c>
      <c r="G428" s="3" t="str">
        <f>TEXT(pizza_sales[[#This Row],[Order_date]],"dddd")</f>
        <v>Saturday</v>
      </c>
      <c r="H428" s="2">
        <v>0.78439814814814812</v>
      </c>
      <c r="I428">
        <v>20.25</v>
      </c>
      <c r="J428">
        <v>20.25</v>
      </c>
      <c r="K428" s="1" t="s">
        <v>21</v>
      </c>
      <c r="L428" s="1" t="s">
        <v>22</v>
      </c>
      <c r="M428" s="1" t="s">
        <v>30</v>
      </c>
      <c r="N428" s="1" t="s">
        <v>31</v>
      </c>
    </row>
    <row r="429" spans="1:14" x14ac:dyDescent="0.2">
      <c r="A429">
        <v>428</v>
      </c>
      <c r="B429">
        <v>182</v>
      </c>
      <c r="C429">
        <f>1/COUNTIF(B:B,pizza_sales[[#This Row],[order_id]])</f>
        <v>0.5</v>
      </c>
      <c r="D429" s="1" t="s">
        <v>165</v>
      </c>
      <c r="E429">
        <v>1</v>
      </c>
      <c r="F429" s="3">
        <v>42007</v>
      </c>
      <c r="G429" s="3" t="str">
        <f>TEXT(pizza_sales[[#This Row],[Order_date]],"dddd")</f>
        <v>Saturday</v>
      </c>
      <c r="H429" s="2">
        <v>0.78483796296296293</v>
      </c>
      <c r="I429">
        <v>23.65</v>
      </c>
      <c r="J429">
        <v>23.65</v>
      </c>
      <c r="K429" s="1" t="s">
        <v>41</v>
      </c>
      <c r="L429" s="1" t="s">
        <v>26</v>
      </c>
      <c r="M429" s="1" t="s">
        <v>166</v>
      </c>
      <c r="N429" s="1" t="s">
        <v>167</v>
      </c>
    </row>
    <row r="430" spans="1:14" x14ac:dyDescent="0.2">
      <c r="A430">
        <v>429</v>
      </c>
      <c r="B430">
        <v>182</v>
      </c>
      <c r="C430">
        <f>1/COUNTIF(B:B,pizza_sales[[#This Row],[order_id]])</f>
        <v>0.5</v>
      </c>
      <c r="D430" s="1" t="s">
        <v>135</v>
      </c>
      <c r="E430">
        <v>1</v>
      </c>
      <c r="F430" s="3">
        <v>42007</v>
      </c>
      <c r="G430" s="3" t="str">
        <f>TEXT(pizza_sales[[#This Row],[Order_date]],"dddd")</f>
        <v>Saturday</v>
      </c>
      <c r="H430" s="2">
        <v>0.78483796296296293</v>
      </c>
      <c r="I430">
        <v>20.75</v>
      </c>
      <c r="J430">
        <v>20.75</v>
      </c>
      <c r="K430" s="1" t="s">
        <v>21</v>
      </c>
      <c r="L430" s="1" t="s">
        <v>26</v>
      </c>
      <c r="M430" s="1" t="s">
        <v>107</v>
      </c>
      <c r="N430" s="1" t="s">
        <v>108</v>
      </c>
    </row>
    <row r="431" spans="1:14" x14ac:dyDescent="0.2">
      <c r="A431">
        <v>430</v>
      </c>
      <c r="B431">
        <v>183</v>
      </c>
      <c r="C431">
        <f>1/COUNTIF(B:B,pizza_sales[[#This Row],[order_id]])</f>
        <v>0.33333333333333331</v>
      </c>
      <c r="D431" s="1" t="s">
        <v>163</v>
      </c>
      <c r="E431">
        <v>1</v>
      </c>
      <c r="F431" s="3">
        <v>42007</v>
      </c>
      <c r="G431" s="3" t="str">
        <f>TEXT(pizza_sales[[#This Row],[Order_date]],"dddd")</f>
        <v>Saturday</v>
      </c>
      <c r="H431" s="2">
        <v>0.78813657407407411</v>
      </c>
      <c r="I431">
        <v>16</v>
      </c>
      <c r="J431">
        <v>16</v>
      </c>
      <c r="K431" s="1" t="s">
        <v>13</v>
      </c>
      <c r="L431" s="1" t="s">
        <v>14</v>
      </c>
      <c r="M431" s="1" t="s">
        <v>94</v>
      </c>
      <c r="N431" s="1" t="s">
        <v>95</v>
      </c>
    </row>
    <row r="432" spans="1:14" x14ac:dyDescent="0.2">
      <c r="A432">
        <v>431</v>
      </c>
      <c r="B432">
        <v>183</v>
      </c>
      <c r="C432">
        <f>1/COUNTIF(B:B,pizza_sales[[#This Row],[order_id]])</f>
        <v>0.33333333333333331</v>
      </c>
      <c r="D432" s="1" t="s">
        <v>62</v>
      </c>
      <c r="E432">
        <v>1</v>
      </c>
      <c r="F432" s="3">
        <v>42007</v>
      </c>
      <c r="G432" s="3" t="str">
        <f>TEXT(pizza_sales[[#This Row],[Order_date]],"dddd")</f>
        <v>Saturday</v>
      </c>
      <c r="H432" s="2">
        <v>0.78813657407407411</v>
      </c>
      <c r="I432">
        <v>20.75</v>
      </c>
      <c r="J432">
        <v>20.75</v>
      </c>
      <c r="K432" s="1" t="s">
        <v>21</v>
      </c>
      <c r="L432" s="1" t="s">
        <v>22</v>
      </c>
      <c r="M432" s="1" t="s">
        <v>63</v>
      </c>
      <c r="N432" s="1" t="s">
        <v>64</v>
      </c>
    </row>
    <row r="433" spans="1:14" x14ac:dyDescent="0.2">
      <c r="A433">
        <v>432</v>
      </c>
      <c r="B433">
        <v>183</v>
      </c>
      <c r="C433">
        <f>1/COUNTIF(B:B,pizza_sales[[#This Row],[order_id]])</f>
        <v>0.33333333333333331</v>
      </c>
      <c r="D433" s="1" t="s">
        <v>136</v>
      </c>
      <c r="E433">
        <v>1</v>
      </c>
      <c r="F433" s="3">
        <v>42007</v>
      </c>
      <c r="G433" s="3" t="str">
        <f>TEXT(pizza_sales[[#This Row],[Order_date]],"dddd")</f>
        <v>Saturday</v>
      </c>
      <c r="H433" s="2">
        <v>0.78813657407407411</v>
      </c>
      <c r="I433">
        <v>12.5</v>
      </c>
      <c r="J433">
        <v>12.5</v>
      </c>
      <c r="K433" s="1" t="s">
        <v>41</v>
      </c>
      <c r="L433" s="1" t="s">
        <v>22</v>
      </c>
      <c r="M433" s="1" t="s">
        <v>63</v>
      </c>
      <c r="N433" s="1" t="s">
        <v>64</v>
      </c>
    </row>
    <row r="434" spans="1:14" x14ac:dyDescent="0.2">
      <c r="A434">
        <v>433</v>
      </c>
      <c r="B434">
        <v>184</v>
      </c>
      <c r="C434">
        <f>1/COUNTIF(B:B,pizza_sales[[#This Row],[order_id]])</f>
        <v>1</v>
      </c>
      <c r="D434" s="1" t="s">
        <v>142</v>
      </c>
      <c r="E434">
        <v>1</v>
      </c>
      <c r="F434" s="3">
        <v>42007</v>
      </c>
      <c r="G434" s="3" t="str">
        <f>TEXT(pizza_sales[[#This Row],[Order_date]],"dddd")</f>
        <v>Saturday</v>
      </c>
      <c r="H434" s="2">
        <v>0.7910300925925926</v>
      </c>
      <c r="I434">
        <v>16.5</v>
      </c>
      <c r="J434">
        <v>16.5</v>
      </c>
      <c r="K434" s="1" t="s">
        <v>21</v>
      </c>
      <c r="L434" s="1" t="s">
        <v>14</v>
      </c>
      <c r="M434" s="1" t="s">
        <v>15</v>
      </c>
      <c r="N434" s="1" t="s">
        <v>16</v>
      </c>
    </row>
    <row r="435" spans="1:14" x14ac:dyDescent="0.2">
      <c r="A435">
        <v>434</v>
      </c>
      <c r="B435">
        <v>185</v>
      </c>
      <c r="C435">
        <f>1/COUNTIF(B:B,pizza_sales[[#This Row],[order_id]])</f>
        <v>0.5</v>
      </c>
      <c r="D435" s="1" t="s">
        <v>121</v>
      </c>
      <c r="E435">
        <v>1</v>
      </c>
      <c r="F435" s="3">
        <v>42007</v>
      </c>
      <c r="G435" s="3" t="str">
        <f>TEXT(pizza_sales[[#This Row],[Order_date]],"dddd")</f>
        <v>Saturday</v>
      </c>
      <c r="H435" s="2">
        <v>0.79760416666666667</v>
      </c>
      <c r="I435">
        <v>16.25</v>
      </c>
      <c r="J435">
        <v>16.25</v>
      </c>
      <c r="K435" s="1" t="s">
        <v>13</v>
      </c>
      <c r="L435" s="1" t="s">
        <v>26</v>
      </c>
      <c r="M435" s="1" t="s">
        <v>114</v>
      </c>
      <c r="N435" s="1" t="s">
        <v>115</v>
      </c>
    </row>
    <row r="436" spans="1:14" x14ac:dyDescent="0.2">
      <c r="A436">
        <v>435</v>
      </c>
      <c r="B436">
        <v>185</v>
      </c>
      <c r="C436">
        <f>1/COUNTIF(B:B,pizza_sales[[#This Row],[order_id]])</f>
        <v>0.5</v>
      </c>
      <c r="D436" s="1" t="s">
        <v>136</v>
      </c>
      <c r="E436">
        <v>1</v>
      </c>
      <c r="F436" s="3">
        <v>42007</v>
      </c>
      <c r="G436" s="3" t="str">
        <f>TEXT(pizza_sales[[#This Row],[Order_date]],"dddd")</f>
        <v>Saturday</v>
      </c>
      <c r="H436" s="2">
        <v>0.79760416666666667</v>
      </c>
      <c r="I436">
        <v>12.5</v>
      </c>
      <c r="J436">
        <v>12.5</v>
      </c>
      <c r="K436" s="1" t="s">
        <v>41</v>
      </c>
      <c r="L436" s="1" t="s">
        <v>22</v>
      </c>
      <c r="M436" s="1" t="s">
        <v>63</v>
      </c>
      <c r="N436" s="1" t="s">
        <v>64</v>
      </c>
    </row>
    <row r="437" spans="1:14" x14ac:dyDescent="0.2">
      <c r="A437">
        <v>436</v>
      </c>
      <c r="B437">
        <v>186</v>
      </c>
      <c r="C437">
        <f>1/COUNTIF(B:B,pizza_sales[[#This Row],[order_id]])</f>
        <v>0.25</v>
      </c>
      <c r="D437" s="1" t="s">
        <v>68</v>
      </c>
      <c r="E437">
        <v>1</v>
      </c>
      <c r="F437" s="3">
        <v>42007</v>
      </c>
      <c r="G437" s="3" t="str">
        <f>TEXT(pizza_sales[[#This Row],[Order_date]],"dddd")</f>
        <v>Saturday</v>
      </c>
      <c r="H437" s="2">
        <v>0.81666666666666665</v>
      </c>
      <c r="I437">
        <v>20.25</v>
      </c>
      <c r="J437">
        <v>20.25</v>
      </c>
      <c r="K437" s="1" t="s">
        <v>21</v>
      </c>
      <c r="L437" s="1" t="s">
        <v>22</v>
      </c>
      <c r="M437" s="1" t="s">
        <v>30</v>
      </c>
      <c r="N437" s="1" t="s">
        <v>31</v>
      </c>
    </row>
    <row r="438" spans="1:14" x14ac:dyDescent="0.2">
      <c r="A438">
        <v>437</v>
      </c>
      <c r="B438">
        <v>186</v>
      </c>
      <c r="C438">
        <f>1/COUNTIF(B:B,pizza_sales[[#This Row],[order_id]])</f>
        <v>0.25</v>
      </c>
      <c r="D438" s="1" t="s">
        <v>69</v>
      </c>
      <c r="E438">
        <v>1</v>
      </c>
      <c r="F438" s="3">
        <v>42007</v>
      </c>
      <c r="G438" s="3" t="str">
        <f>TEXT(pizza_sales[[#This Row],[Order_date]],"dddd")</f>
        <v>Saturday</v>
      </c>
      <c r="H438" s="2">
        <v>0.81666666666666665</v>
      </c>
      <c r="I438">
        <v>20.75</v>
      </c>
      <c r="J438">
        <v>20.75</v>
      </c>
      <c r="K438" s="1" t="s">
        <v>21</v>
      </c>
      <c r="L438" s="1" t="s">
        <v>33</v>
      </c>
      <c r="M438" s="1" t="s">
        <v>70</v>
      </c>
      <c r="N438" s="1" t="s">
        <v>71</v>
      </c>
    </row>
    <row r="439" spans="1:14" x14ac:dyDescent="0.2">
      <c r="A439">
        <v>438</v>
      </c>
      <c r="B439">
        <v>186</v>
      </c>
      <c r="C439">
        <f>1/COUNTIF(B:B,pizza_sales[[#This Row],[order_id]])</f>
        <v>0.25</v>
      </c>
      <c r="D439" s="1" t="s">
        <v>62</v>
      </c>
      <c r="E439">
        <v>1</v>
      </c>
      <c r="F439" s="3">
        <v>42007</v>
      </c>
      <c r="G439" s="3" t="str">
        <f>TEXT(pizza_sales[[#This Row],[Order_date]],"dddd")</f>
        <v>Saturday</v>
      </c>
      <c r="H439" s="2">
        <v>0.81666666666666665</v>
      </c>
      <c r="I439">
        <v>20.75</v>
      </c>
      <c r="J439">
        <v>20.75</v>
      </c>
      <c r="K439" s="1" t="s">
        <v>21</v>
      </c>
      <c r="L439" s="1" t="s">
        <v>22</v>
      </c>
      <c r="M439" s="1" t="s">
        <v>63</v>
      </c>
      <c r="N439" s="1" t="s">
        <v>64</v>
      </c>
    </row>
    <row r="440" spans="1:14" x14ac:dyDescent="0.2">
      <c r="A440">
        <v>439</v>
      </c>
      <c r="B440">
        <v>186</v>
      </c>
      <c r="C440">
        <f>1/COUNTIF(B:B,pizza_sales[[#This Row],[order_id]])</f>
        <v>0.25</v>
      </c>
      <c r="D440" s="1" t="s">
        <v>32</v>
      </c>
      <c r="E440">
        <v>1</v>
      </c>
      <c r="F440" s="3">
        <v>42007</v>
      </c>
      <c r="G440" s="3" t="str">
        <f>TEXT(pizza_sales[[#This Row],[Order_date]],"dddd")</f>
        <v>Saturday</v>
      </c>
      <c r="H440" s="2">
        <v>0.81666666666666665</v>
      </c>
      <c r="I440">
        <v>20.75</v>
      </c>
      <c r="J440">
        <v>20.75</v>
      </c>
      <c r="K440" s="1" t="s">
        <v>21</v>
      </c>
      <c r="L440" s="1" t="s">
        <v>33</v>
      </c>
      <c r="M440" s="1" t="s">
        <v>34</v>
      </c>
      <c r="N440" s="1" t="s">
        <v>35</v>
      </c>
    </row>
    <row r="441" spans="1:14" x14ac:dyDescent="0.2">
      <c r="A441">
        <v>440</v>
      </c>
      <c r="B441">
        <v>187</v>
      </c>
      <c r="C441">
        <f>1/COUNTIF(B:B,pizza_sales[[#This Row],[order_id]])</f>
        <v>0.5</v>
      </c>
      <c r="D441" s="1" t="s">
        <v>20</v>
      </c>
      <c r="E441">
        <v>1</v>
      </c>
      <c r="F441" s="3">
        <v>42007</v>
      </c>
      <c r="G441" s="3" t="str">
        <f>TEXT(pizza_sales[[#This Row],[Order_date]],"dddd")</f>
        <v>Saturday</v>
      </c>
      <c r="H441" s="2">
        <v>0.8175</v>
      </c>
      <c r="I441">
        <v>18.5</v>
      </c>
      <c r="J441">
        <v>18.5</v>
      </c>
      <c r="K441" s="1" t="s">
        <v>21</v>
      </c>
      <c r="L441" s="1" t="s">
        <v>22</v>
      </c>
      <c r="M441" s="1" t="s">
        <v>23</v>
      </c>
      <c r="N441" s="1" t="s">
        <v>24</v>
      </c>
    </row>
    <row r="442" spans="1:14" x14ac:dyDescent="0.2">
      <c r="A442">
        <v>441</v>
      </c>
      <c r="B442">
        <v>187</v>
      </c>
      <c r="C442">
        <f>1/COUNTIF(B:B,pizza_sales[[#This Row],[order_id]])</f>
        <v>0.5</v>
      </c>
      <c r="D442" s="1" t="s">
        <v>62</v>
      </c>
      <c r="E442">
        <v>1</v>
      </c>
      <c r="F442" s="3">
        <v>42007</v>
      </c>
      <c r="G442" s="3" t="str">
        <f>TEXT(pizza_sales[[#This Row],[Order_date]],"dddd")</f>
        <v>Saturday</v>
      </c>
      <c r="H442" s="2">
        <v>0.8175</v>
      </c>
      <c r="I442">
        <v>20.75</v>
      </c>
      <c r="J442">
        <v>20.75</v>
      </c>
      <c r="K442" s="1" t="s">
        <v>21</v>
      </c>
      <c r="L442" s="1" t="s">
        <v>22</v>
      </c>
      <c r="M442" s="1" t="s">
        <v>63</v>
      </c>
      <c r="N442" s="1" t="s">
        <v>64</v>
      </c>
    </row>
    <row r="443" spans="1:14" x14ac:dyDescent="0.2">
      <c r="A443">
        <v>442</v>
      </c>
      <c r="B443">
        <v>188</v>
      </c>
      <c r="C443">
        <f>1/COUNTIF(B:B,pizza_sales[[#This Row],[order_id]])</f>
        <v>0.33333333333333331</v>
      </c>
      <c r="D443" s="1" t="s">
        <v>20</v>
      </c>
      <c r="E443">
        <v>1</v>
      </c>
      <c r="F443" s="3">
        <v>42007</v>
      </c>
      <c r="G443" s="3" t="str">
        <f>TEXT(pizza_sales[[#This Row],[Order_date]],"dddd")</f>
        <v>Saturday</v>
      </c>
      <c r="H443" s="2">
        <v>0.83934027777777775</v>
      </c>
      <c r="I443">
        <v>18.5</v>
      </c>
      <c r="J443">
        <v>18.5</v>
      </c>
      <c r="K443" s="1" t="s">
        <v>21</v>
      </c>
      <c r="L443" s="1" t="s">
        <v>22</v>
      </c>
      <c r="M443" s="1" t="s">
        <v>23</v>
      </c>
      <c r="N443" s="1" t="s">
        <v>24</v>
      </c>
    </row>
    <row r="444" spans="1:14" x14ac:dyDescent="0.2">
      <c r="A444">
        <v>443</v>
      </c>
      <c r="B444">
        <v>188</v>
      </c>
      <c r="C444">
        <f>1/COUNTIF(B:B,pizza_sales[[#This Row],[order_id]])</f>
        <v>0.33333333333333331</v>
      </c>
      <c r="D444" s="1" t="s">
        <v>126</v>
      </c>
      <c r="E444">
        <v>1</v>
      </c>
      <c r="F444" s="3">
        <v>42007</v>
      </c>
      <c r="G444" s="3" t="str">
        <f>TEXT(pizza_sales[[#This Row],[Order_date]],"dddd")</f>
        <v>Saturday</v>
      </c>
      <c r="H444" s="2">
        <v>0.83934027777777775</v>
      </c>
      <c r="I444">
        <v>9.75</v>
      </c>
      <c r="J444">
        <v>9.75</v>
      </c>
      <c r="K444" s="1" t="s">
        <v>41</v>
      </c>
      <c r="L444" s="1" t="s">
        <v>14</v>
      </c>
      <c r="M444" s="1" t="s">
        <v>78</v>
      </c>
      <c r="N444" s="1" t="s">
        <v>79</v>
      </c>
    </row>
    <row r="445" spans="1:14" x14ac:dyDescent="0.2">
      <c r="A445">
        <v>444</v>
      </c>
      <c r="B445">
        <v>188</v>
      </c>
      <c r="C445">
        <f>1/COUNTIF(B:B,pizza_sales[[#This Row],[order_id]])</f>
        <v>0.33333333333333331</v>
      </c>
      <c r="D445" s="1" t="s">
        <v>135</v>
      </c>
      <c r="E445">
        <v>1</v>
      </c>
      <c r="F445" s="3">
        <v>42007</v>
      </c>
      <c r="G445" s="3" t="str">
        <f>TEXT(pizza_sales[[#This Row],[Order_date]],"dddd")</f>
        <v>Saturday</v>
      </c>
      <c r="H445" s="2">
        <v>0.83934027777777775</v>
      </c>
      <c r="I445">
        <v>20.75</v>
      </c>
      <c r="J445">
        <v>20.75</v>
      </c>
      <c r="K445" s="1" t="s">
        <v>21</v>
      </c>
      <c r="L445" s="1" t="s">
        <v>26</v>
      </c>
      <c r="M445" s="1" t="s">
        <v>107</v>
      </c>
      <c r="N445" s="1" t="s">
        <v>108</v>
      </c>
    </row>
    <row r="446" spans="1:14" x14ac:dyDescent="0.2">
      <c r="A446">
        <v>445</v>
      </c>
      <c r="B446">
        <v>189</v>
      </c>
      <c r="C446">
        <f>1/COUNTIF(B:B,pizza_sales[[#This Row],[order_id]])</f>
        <v>0.5</v>
      </c>
      <c r="D446" s="1" t="s">
        <v>84</v>
      </c>
      <c r="E446">
        <v>2</v>
      </c>
      <c r="F446" s="3">
        <v>42007</v>
      </c>
      <c r="G446" s="3" t="str">
        <f>TEXT(pizza_sales[[#This Row],[Order_date]],"dddd")</f>
        <v>Saturday</v>
      </c>
      <c r="H446" s="2">
        <v>0.84182870370370366</v>
      </c>
      <c r="I446">
        <v>12</v>
      </c>
      <c r="J446">
        <v>24</v>
      </c>
      <c r="K446" s="1" t="s">
        <v>41</v>
      </c>
      <c r="L446" s="1" t="s">
        <v>14</v>
      </c>
      <c r="M446" s="1" t="s">
        <v>85</v>
      </c>
      <c r="N446" s="1" t="s">
        <v>86</v>
      </c>
    </row>
    <row r="447" spans="1:14" x14ac:dyDescent="0.2">
      <c r="A447">
        <v>446</v>
      </c>
      <c r="B447">
        <v>189</v>
      </c>
      <c r="C447">
        <f>1/COUNTIF(B:B,pizza_sales[[#This Row],[order_id]])</f>
        <v>0.5</v>
      </c>
      <c r="D447" s="1" t="s">
        <v>151</v>
      </c>
      <c r="E447">
        <v>1</v>
      </c>
      <c r="F447" s="3">
        <v>42007</v>
      </c>
      <c r="G447" s="3" t="str">
        <f>TEXT(pizza_sales[[#This Row],[Order_date]],"dddd")</f>
        <v>Saturday</v>
      </c>
      <c r="H447" s="2">
        <v>0.84182870370370366</v>
      </c>
      <c r="I447">
        <v>12.75</v>
      </c>
      <c r="J447">
        <v>12.75</v>
      </c>
      <c r="K447" s="1" t="s">
        <v>41</v>
      </c>
      <c r="L447" s="1" t="s">
        <v>33</v>
      </c>
      <c r="M447" s="1" t="s">
        <v>34</v>
      </c>
      <c r="N447" s="1" t="s">
        <v>35</v>
      </c>
    </row>
    <row r="448" spans="1:14" x14ac:dyDescent="0.2">
      <c r="A448">
        <v>447</v>
      </c>
      <c r="B448">
        <v>190</v>
      </c>
      <c r="C448">
        <f>1/COUNTIF(B:B,pizza_sales[[#This Row],[order_id]])</f>
        <v>0.25</v>
      </c>
      <c r="D448" s="1" t="s">
        <v>72</v>
      </c>
      <c r="E448">
        <v>1</v>
      </c>
      <c r="F448" s="3">
        <v>42007</v>
      </c>
      <c r="G448" s="3" t="str">
        <f>TEXT(pizza_sales[[#This Row],[Order_date]],"dddd")</f>
        <v>Saturday</v>
      </c>
      <c r="H448" s="2">
        <v>0.84332175925925923</v>
      </c>
      <c r="I448">
        <v>20.75</v>
      </c>
      <c r="J448">
        <v>20.75</v>
      </c>
      <c r="K448" s="1" t="s">
        <v>21</v>
      </c>
      <c r="L448" s="1" t="s">
        <v>33</v>
      </c>
      <c r="M448" s="1" t="s">
        <v>42</v>
      </c>
      <c r="N448" s="1" t="s">
        <v>43</v>
      </c>
    </row>
    <row r="449" spans="1:14" x14ac:dyDescent="0.2">
      <c r="A449">
        <v>448</v>
      </c>
      <c r="B449">
        <v>190</v>
      </c>
      <c r="C449">
        <f>1/COUNTIF(B:B,pizza_sales[[#This Row],[order_id]])</f>
        <v>0.25</v>
      </c>
      <c r="D449" s="1" t="s">
        <v>99</v>
      </c>
      <c r="E449">
        <v>1</v>
      </c>
      <c r="F449" s="3">
        <v>42007</v>
      </c>
      <c r="G449" s="3" t="str">
        <f>TEXT(pizza_sales[[#This Row],[Order_date]],"dddd")</f>
        <v>Saturday</v>
      </c>
      <c r="H449" s="2">
        <v>0.84332175925925923</v>
      </c>
      <c r="I449">
        <v>14.75</v>
      </c>
      <c r="J449">
        <v>14.75</v>
      </c>
      <c r="K449" s="1" t="s">
        <v>13</v>
      </c>
      <c r="L449" s="1" t="s">
        <v>22</v>
      </c>
      <c r="M449" s="1" t="s">
        <v>91</v>
      </c>
      <c r="N449" s="1" t="s">
        <v>92</v>
      </c>
    </row>
    <row r="450" spans="1:14" x14ac:dyDescent="0.2">
      <c r="A450">
        <v>449</v>
      </c>
      <c r="B450">
        <v>190</v>
      </c>
      <c r="C450">
        <f>1/COUNTIF(B:B,pizza_sales[[#This Row],[order_id]])</f>
        <v>0.25</v>
      </c>
      <c r="D450" s="1" t="s">
        <v>143</v>
      </c>
      <c r="E450">
        <v>1</v>
      </c>
      <c r="F450" s="3">
        <v>42007</v>
      </c>
      <c r="G450" s="3" t="str">
        <f>TEXT(pizza_sales[[#This Row],[Order_date]],"dddd")</f>
        <v>Saturday</v>
      </c>
      <c r="H450" s="2">
        <v>0.84332175925925923</v>
      </c>
      <c r="I450">
        <v>11</v>
      </c>
      <c r="J450">
        <v>11</v>
      </c>
      <c r="K450" s="1" t="s">
        <v>41</v>
      </c>
      <c r="L450" s="1" t="s">
        <v>14</v>
      </c>
      <c r="M450" s="1" t="s">
        <v>130</v>
      </c>
      <c r="N450" s="1" t="s">
        <v>131</v>
      </c>
    </row>
    <row r="451" spans="1:14" x14ac:dyDescent="0.2">
      <c r="A451">
        <v>450</v>
      </c>
      <c r="B451">
        <v>190</v>
      </c>
      <c r="C451">
        <f>1/COUNTIF(B:B,pizza_sales[[#This Row],[order_id]])</f>
        <v>0.25</v>
      </c>
      <c r="D451" s="1" t="s">
        <v>37</v>
      </c>
      <c r="E451">
        <v>1</v>
      </c>
      <c r="F451" s="3">
        <v>42007</v>
      </c>
      <c r="G451" s="3" t="str">
        <f>TEXT(pizza_sales[[#This Row],[Order_date]],"dddd")</f>
        <v>Saturday</v>
      </c>
      <c r="H451" s="2">
        <v>0.84332175925925923</v>
      </c>
      <c r="I451">
        <v>20.75</v>
      </c>
      <c r="J451">
        <v>20.75</v>
      </c>
      <c r="K451" s="1" t="s">
        <v>21</v>
      </c>
      <c r="L451" s="1" t="s">
        <v>26</v>
      </c>
      <c r="M451" s="1" t="s">
        <v>38</v>
      </c>
      <c r="N451" s="1" t="s">
        <v>39</v>
      </c>
    </row>
    <row r="452" spans="1:14" x14ac:dyDescent="0.2">
      <c r="A452">
        <v>451</v>
      </c>
      <c r="B452">
        <v>191</v>
      </c>
      <c r="C452">
        <f>1/COUNTIF(B:B,pizza_sales[[#This Row],[order_id]])</f>
        <v>0.5</v>
      </c>
      <c r="D452" s="1" t="s">
        <v>73</v>
      </c>
      <c r="E452">
        <v>1</v>
      </c>
      <c r="F452" s="3">
        <v>42007</v>
      </c>
      <c r="G452" s="3" t="str">
        <f>TEXT(pizza_sales[[#This Row],[Order_date]],"dddd")</f>
        <v>Saturday</v>
      </c>
      <c r="H452" s="2">
        <v>0.8505787037037037</v>
      </c>
      <c r="I452">
        <v>20.75</v>
      </c>
      <c r="J452">
        <v>20.75</v>
      </c>
      <c r="K452" s="1" t="s">
        <v>21</v>
      </c>
      <c r="L452" s="1" t="s">
        <v>33</v>
      </c>
      <c r="M452" s="1" t="s">
        <v>74</v>
      </c>
      <c r="N452" s="1" t="s">
        <v>75</v>
      </c>
    </row>
    <row r="453" spans="1:14" x14ac:dyDescent="0.2">
      <c r="A453">
        <v>452</v>
      </c>
      <c r="B453">
        <v>191</v>
      </c>
      <c r="C453">
        <f>1/COUNTIF(B:B,pizza_sales[[#This Row],[order_id]])</f>
        <v>0.5</v>
      </c>
      <c r="D453" s="1" t="s">
        <v>134</v>
      </c>
      <c r="E453">
        <v>1</v>
      </c>
      <c r="F453" s="3">
        <v>42007</v>
      </c>
      <c r="G453" s="3" t="str">
        <f>TEXT(pizza_sales[[#This Row],[Order_date]],"dddd")</f>
        <v>Saturday</v>
      </c>
      <c r="H453" s="2">
        <v>0.8505787037037037</v>
      </c>
      <c r="I453">
        <v>16.75</v>
      </c>
      <c r="J453">
        <v>16.75</v>
      </c>
      <c r="K453" s="1" t="s">
        <v>13</v>
      </c>
      <c r="L453" s="1" t="s">
        <v>33</v>
      </c>
      <c r="M453" s="1" t="s">
        <v>124</v>
      </c>
      <c r="N453" s="1" t="s">
        <v>125</v>
      </c>
    </row>
    <row r="454" spans="1:14" x14ac:dyDescent="0.2">
      <c r="A454">
        <v>453</v>
      </c>
      <c r="B454">
        <v>192</v>
      </c>
      <c r="C454">
        <f>1/COUNTIF(B:B,pizza_sales[[#This Row],[order_id]])</f>
        <v>0.5</v>
      </c>
      <c r="D454" s="1" t="s">
        <v>149</v>
      </c>
      <c r="E454">
        <v>1</v>
      </c>
      <c r="F454" s="3">
        <v>42007</v>
      </c>
      <c r="G454" s="3" t="str">
        <f>TEXT(pizza_sales[[#This Row],[Order_date]],"dddd")</f>
        <v>Saturday</v>
      </c>
      <c r="H454" s="2">
        <v>0.85425925925925927</v>
      </c>
      <c r="I454">
        <v>12.25</v>
      </c>
      <c r="J454">
        <v>12.25</v>
      </c>
      <c r="K454" s="1" t="s">
        <v>41</v>
      </c>
      <c r="L454" s="1" t="s">
        <v>26</v>
      </c>
      <c r="M454" s="1" t="s">
        <v>114</v>
      </c>
      <c r="N454" s="1" t="s">
        <v>115</v>
      </c>
    </row>
    <row r="455" spans="1:14" x14ac:dyDescent="0.2">
      <c r="A455">
        <v>454</v>
      </c>
      <c r="B455">
        <v>192</v>
      </c>
      <c r="C455">
        <f>1/COUNTIF(B:B,pizza_sales[[#This Row],[order_id]])</f>
        <v>0.5</v>
      </c>
      <c r="D455" s="1" t="s">
        <v>69</v>
      </c>
      <c r="E455">
        <v>1</v>
      </c>
      <c r="F455" s="3">
        <v>42007</v>
      </c>
      <c r="G455" s="3" t="str">
        <f>TEXT(pizza_sales[[#This Row],[Order_date]],"dddd")</f>
        <v>Saturday</v>
      </c>
      <c r="H455" s="2">
        <v>0.85425925925925927</v>
      </c>
      <c r="I455">
        <v>20.75</v>
      </c>
      <c r="J455">
        <v>20.75</v>
      </c>
      <c r="K455" s="1" t="s">
        <v>21</v>
      </c>
      <c r="L455" s="1" t="s">
        <v>33</v>
      </c>
      <c r="M455" s="1" t="s">
        <v>70</v>
      </c>
      <c r="N455" s="1" t="s">
        <v>71</v>
      </c>
    </row>
    <row r="456" spans="1:14" x14ac:dyDescent="0.2">
      <c r="A456">
        <v>455</v>
      </c>
      <c r="B456">
        <v>193</v>
      </c>
      <c r="C456">
        <f>1/COUNTIF(B:B,pizza_sales[[#This Row],[order_id]])</f>
        <v>0.33333333333333331</v>
      </c>
      <c r="D456" s="1" t="s">
        <v>84</v>
      </c>
      <c r="E456">
        <v>1</v>
      </c>
      <c r="F456" s="3">
        <v>42007</v>
      </c>
      <c r="G456" s="3" t="str">
        <f>TEXT(pizza_sales[[#This Row],[Order_date]],"dddd")</f>
        <v>Saturday</v>
      </c>
      <c r="H456" s="2">
        <v>0.87207175925925928</v>
      </c>
      <c r="I456">
        <v>12</v>
      </c>
      <c r="J456">
        <v>12</v>
      </c>
      <c r="K456" s="1" t="s">
        <v>41</v>
      </c>
      <c r="L456" s="1" t="s">
        <v>14</v>
      </c>
      <c r="M456" s="1" t="s">
        <v>85</v>
      </c>
      <c r="N456" s="1" t="s">
        <v>86</v>
      </c>
    </row>
    <row r="457" spans="1:14" x14ac:dyDescent="0.2">
      <c r="A457">
        <v>456</v>
      </c>
      <c r="B457">
        <v>193</v>
      </c>
      <c r="C457">
        <f>1/COUNTIF(B:B,pizza_sales[[#This Row],[order_id]])</f>
        <v>0.33333333333333331</v>
      </c>
      <c r="D457" s="1" t="s">
        <v>76</v>
      </c>
      <c r="E457">
        <v>1</v>
      </c>
      <c r="F457" s="3">
        <v>42007</v>
      </c>
      <c r="G457" s="3" t="str">
        <f>TEXT(pizza_sales[[#This Row],[Order_date]],"dddd")</f>
        <v>Saturday</v>
      </c>
      <c r="H457" s="2">
        <v>0.87207175925925928</v>
      </c>
      <c r="I457">
        <v>16.75</v>
      </c>
      <c r="J457">
        <v>16.75</v>
      </c>
      <c r="K457" s="1" t="s">
        <v>13</v>
      </c>
      <c r="L457" s="1" t="s">
        <v>33</v>
      </c>
      <c r="M457" s="1" t="s">
        <v>74</v>
      </c>
      <c r="N457" s="1" t="s">
        <v>75</v>
      </c>
    </row>
    <row r="458" spans="1:14" x14ac:dyDescent="0.2">
      <c r="A458">
        <v>457</v>
      </c>
      <c r="B458">
        <v>193</v>
      </c>
      <c r="C458">
        <f>1/COUNTIF(B:B,pizza_sales[[#This Row],[order_id]])</f>
        <v>0.33333333333333331</v>
      </c>
      <c r="D458" s="1" t="s">
        <v>168</v>
      </c>
      <c r="E458">
        <v>2</v>
      </c>
      <c r="F458" s="3">
        <v>42007</v>
      </c>
      <c r="G458" s="3" t="str">
        <f>TEXT(pizza_sales[[#This Row],[Order_date]],"dddd")</f>
        <v>Saturday</v>
      </c>
      <c r="H458" s="2">
        <v>0.87207175925925928</v>
      </c>
      <c r="I458">
        <v>20.75</v>
      </c>
      <c r="J458">
        <v>41.5</v>
      </c>
      <c r="K458" s="1" t="s">
        <v>21</v>
      </c>
      <c r="L458" s="1" t="s">
        <v>33</v>
      </c>
      <c r="M458" s="1" t="s">
        <v>124</v>
      </c>
      <c r="N458" s="1" t="s">
        <v>125</v>
      </c>
    </row>
    <row r="459" spans="1:14" x14ac:dyDescent="0.2">
      <c r="A459">
        <v>458</v>
      </c>
      <c r="B459">
        <v>194</v>
      </c>
      <c r="C459">
        <f>1/COUNTIF(B:B,pizza_sales[[#This Row],[order_id]])</f>
        <v>1</v>
      </c>
      <c r="D459" s="1" t="s">
        <v>40</v>
      </c>
      <c r="E459">
        <v>1</v>
      </c>
      <c r="F459" s="3">
        <v>42007</v>
      </c>
      <c r="G459" s="3" t="str">
        <f>TEXT(pizza_sales[[#This Row],[Order_date]],"dddd")</f>
        <v>Saturday</v>
      </c>
      <c r="H459" s="2">
        <v>0.8898611111111111</v>
      </c>
      <c r="I459">
        <v>12.75</v>
      </c>
      <c r="J459">
        <v>12.75</v>
      </c>
      <c r="K459" s="1" t="s">
        <v>41</v>
      </c>
      <c r="L459" s="1" t="s">
        <v>33</v>
      </c>
      <c r="M459" s="1" t="s">
        <v>42</v>
      </c>
      <c r="N459" s="1" t="s">
        <v>43</v>
      </c>
    </row>
    <row r="460" spans="1:14" x14ac:dyDescent="0.2">
      <c r="A460">
        <v>459</v>
      </c>
      <c r="B460">
        <v>195</v>
      </c>
      <c r="C460">
        <f>1/COUNTIF(B:B,pizza_sales[[#This Row],[order_id]])</f>
        <v>1</v>
      </c>
      <c r="D460" s="1" t="s">
        <v>72</v>
      </c>
      <c r="E460">
        <v>1</v>
      </c>
      <c r="F460" s="3">
        <v>42007</v>
      </c>
      <c r="G460" s="3" t="str">
        <f>TEXT(pizza_sales[[#This Row],[Order_date]],"dddd")</f>
        <v>Saturday</v>
      </c>
      <c r="H460" s="2">
        <v>0.8925925925925926</v>
      </c>
      <c r="I460">
        <v>20.75</v>
      </c>
      <c r="J460">
        <v>20.75</v>
      </c>
      <c r="K460" s="1" t="s">
        <v>21</v>
      </c>
      <c r="L460" s="1" t="s">
        <v>33</v>
      </c>
      <c r="M460" s="1" t="s">
        <v>42</v>
      </c>
      <c r="N460" s="1" t="s">
        <v>43</v>
      </c>
    </row>
    <row r="461" spans="1:14" x14ac:dyDescent="0.2">
      <c r="A461">
        <v>460</v>
      </c>
      <c r="B461">
        <v>196</v>
      </c>
      <c r="C461">
        <f>1/COUNTIF(B:B,pizza_sales[[#This Row],[order_id]])</f>
        <v>0.33333333333333331</v>
      </c>
      <c r="D461" s="1" t="s">
        <v>149</v>
      </c>
      <c r="E461">
        <v>1</v>
      </c>
      <c r="F461" s="3">
        <v>42007</v>
      </c>
      <c r="G461" s="3" t="str">
        <f>TEXT(pizza_sales[[#This Row],[Order_date]],"dddd")</f>
        <v>Saturday</v>
      </c>
      <c r="H461" s="2">
        <v>0.90293981481481478</v>
      </c>
      <c r="I461">
        <v>12.25</v>
      </c>
      <c r="J461">
        <v>12.25</v>
      </c>
      <c r="K461" s="1" t="s">
        <v>41</v>
      </c>
      <c r="L461" s="1" t="s">
        <v>26</v>
      </c>
      <c r="M461" s="1" t="s">
        <v>114</v>
      </c>
      <c r="N461" s="1" t="s">
        <v>115</v>
      </c>
    </row>
    <row r="462" spans="1:14" x14ac:dyDescent="0.2">
      <c r="A462">
        <v>461</v>
      </c>
      <c r="B462">
        <v>196</v>
      </c>
      <c r="C462">
        <f>1/COUNTIF(B:B,pizza_sales[[#This Row],[order_id]])</f>
        <v>0.33333333333333331</v>
      </c>
      <c r="D462" s="1" t="s">
        <v>158</v>
      </c>
      <c r="E462">
        <v>1</v>
      </c>
      <c r="F462" s="3">
        <v>42007</v>
      </c>
      <c r="G462" s="3" t="str">
        <f>TEXT(pizza_sales[[#This Row],[Order_date]],"dddd")</f>
        <v>Saturday</v>
      </c>
      <c r="H462" s="2">
        <v>0.90293981481481478</v>
      </c>
      <c r="I462">
        <v>16.5</v>
      </c>
      <c r="J462">
        <v>16.5</v>
      </c>
      <c r="K462" s="1" t="s">
        <v>13</v>
      </c>
      <c r="L462" s="1" t="s">
        <v>26</v>
      </c>
      <c r="M462" s="1" t="s">
        <v>60</v>
      </c>
      <c r="N462" s="1" t="s">
        <v>61</v>
      </c>
    </row>
    <row r="463" spans="1:14" x14ac:dyDescent="0.2">
      <c r="A463">
        <v>462</v>
      </c>
      <c r="B463">
        <v>196</v>
      </c>
      <c r="C463">
        <f>1/COUNTIF(B:B,pizza_sales[[#This Row],[order_id]])</f>
        <v>0.33333333333333331</v>
      </c>
      <c r="D463" s="1" t="s">
        <v>154</v>
      </c>
      <c r="E463">
        <v>1</v>
      </c>
      <c r="F463" s="3">
        <v>42007</v>
      </c>
      <c r="G463" s="3" t="str">
        <f>TEXT(pizza_sales[[#This Row],[Order_date]],"dddd")</f>
        <v>Saturday</v>
      </c>
      <c r="H463" s="2">
        <v>0.90293981481481478</v>
      </c>
      <c r="I463">
        <v>16</v>
      </c>
      <c r="J463">
        <v>16</v>
      </c>
      <c r="K463" s="1" t="s">
        <v>13</v>
      </c>
      <c r="L463" s="1" t="s">
        <v>22</v>
      </c>
      <c r="M463" s="1" t="s">
        <v>66</v>
      </c>
      <c r="N463" s="1" t="s">
        <v>67</v>
      </c>
    </row>
    <row r="464" spans="1:14" x14ac:dyDescent="0.2">
      <c r="A464">
        <v>463</v>
      </c>
      <c r="B464">
        <v>197</v>
      </c>
      <c r="C464">
        <f>1/COUNTIF(B:B,pizza_sales[[#This Row],[order_id]])</f>
        <v>0.25</v>
      </c>
      <c r="D464" s="1" t="s">
        <v>90</v>
      </c>
      <c r="E464">
        <v>1</v>
      </c>
      <c r="F464" s="3">
        <v>42007</v>
      </c>
      <c r="G464" s="3" t="str">
        <f>TEXT(pizza_sales[[#This Row],[Order_date]],"dddd")</f>
        <v>Saturday</v>
      </c>
      <c r="H464" s="2">
        <v>0.90819444444444442</v>
      </c>
      <c r="I464">
        <v>17.95</v>
      </c>
      <c r="J464">
        <v>17.95</v>
      </c>
      <c r="K464" s="1" t="s">
        <v>21</v>
      </c>
      <c r="L464" s="1" t="s">
        <v>22</v>
      </c>
      <c r="M464" s="1" t="s">
        <v>91</v>
      </c>
      <c r="N464" s="1" t="s">
        <v>92</v>
      </c>
    </row>
    <row r="465" spans="1:14" x14ac:dyDescent="0.2">
      <c r="A465">
        <v>464</v>
      </c>
      <c r="B465">
        <v>197</v>
      </c>
      <c r="C465">
        <f>1/COUNTIF(B:B,pizza_sales[[#This Row],[order_id]])</f>
        <v>0.25</v>
      </c>
      <c r="D465" s="1" t="s">
        <v>54</v>
      </c>
      <c r="E465">
        <v>1</v>
      </c>
      <c r="F465" s="3">
        <v>42007</v>
      </c>
      <c r="G465" s="3" t="str">
        <f>TEXT(pizza_sales[[#This Row],[Order_date]],"dddd")</f>
        <v>Saturday</v>
      </c>
      <c r="H465" s="2">
        <v>0.90819444444444442</v>
      </c>
      <c r="I465">
        <v>20.5</v>
      </c>
      <c r="J465">
        <v>20.5</v>
      </c>
      <c r="K465" s="1" t="s">
        <v>21</v>
      </c>
      <c r="L465" s="1" t="s">
        <v>14</v>
      </c>
      <c r="M465" s="1" t="s">
        <v>55</v>
      </c>
      <c r="N465" s="1" t="s">
        <v>56</v>
      </c>
    </row>
    <row r="466" spans="1:14" x14ac:dyDescent="0.2">
      <c r="A466">
        <v>465</v>
      </c>
      <c r="B466">
        <v>197</v>
      </c>
      <c r="C466">
        <f>1/COUNTIF(B:B,pizza_sales[[#This Row],[order_id]])</f>
        <v>0.25</v>
      </c>
      <c r="D466" s="1" t="s">
        <v>153</v>
      </c>
      <c r="E466">
        <v>1</v>
      </c>
      <c r="F466" s="3">
        <v>42007</v>
      </c>
      <c r="G466" s="3" t="str">
        <f>TEXT(pizza_sales[[#This Row],[Order_date]],"dddd")</f>
        <v>Saturday</v>
      </c>
      <c r="H466" s="2">
        <v>0.90819444444444442</v>
      </c>
      <c r="I466">
        <v>21</v>
      </c>
      <c r="J466">
        <v>21</v>
      </c>
      <c r="K466" s="1" t="s">
        <v>21</v>
      </c>
      <c r="L466" s="1" t="s">
        <v>22</v>
      </c>
      <c r="M466" s="1" t="s">
        <v>101</v>
      </c>
      <c r="N466" s="1" t="s">
        <v>102</v>
      </c>
    </row>
    <row r="467" spans="1:14" x14ac:dyDescent="0.2">
      <c r="A467">
        <v>466</v>
      </c>
      <c r="B467">
        <v>197</v>
      </c>
      <c r="C467">
        <f>1/COUNTIF(B:B,pizza_sales[[#This Row],[order_id]])</f>
        <v>0.25</v>
      </c>
      <c r="D467" s="1" t="s">
        <v>87</v>
      </c>
      <c r="E467">
        <v>1</v>
      </c>
      <c r="F467" s="3">
        <v>42007</v>
      </c>
      <c r="G467" s="3" t="str">
        <f>TEXT(pizza_sales[[#This Row],[Order_date]],"dddd")</f>
        <v>Saturday</v>
      </c>
      <c r="H467" s="2">
        <v>0.90819444444444442</v>
      </c>
      <c r="I467">
        <v>20.75</v>
      </c>
      <c r="J467">
        <v>20.75</v>
      </c>
      <c r="K467" s="1" t="s">
        <v>21</v>
      </c>
      <c r="L467" s="1" t="s">
        <v>26</v>
      </c>
      <c r="M467" s="1" t="s">
        <v>88</v>
      </c>
      <c r="N467" s="1" t="s">
        <v>89</v>
      </c>
    </row>
    <row r="468" spans="1:14" x14ac:dyDescent="0.2">
      <c r="A468">
        <v>467</v>
      </c>
      <c r="B468">
        <v>198</v>
      </c>
      <c r="C468">
        <f>1/COUNTIF(B:B,pizza_sales[[#This Row],[order_id]])</f>
        <v>0.5</v>
      </c>
      <c r="D468" s="1" t="s">
        <v>84</v>
      </c>
      <c r="E468">
        <v>1</v>
      </c>
      <c r="F468" s="3">
        <v>42007</v>
      </c>
      <c r="G468" s="3" t="str">
        <f>TEXT(pizza_sales[[#This Row],[Order_date]],"dddd")</f>
        <v>Saturday</v>
      </c>
      <c r="H468" s="2">
        <v>0.91368055555555561</v>
      </c>
      <c r="I468">
        <v>12</v>
      </c>
      <c r="J468">
        <v>12</v>
      </c>
      <c r="K468" s="1" t="s">
        <v>41</v>
      </c>
      <c r="L468" s="1" t="s">
        <v>14</v>
      </c>
      <c r="M468" s="1" t="s">
        <v>85</v>
      </c>
      <c r="N468" s="1" t="s">
        <v>86</v>
      </c>
    </row>
    <row r="469" spans="1:14" x14ac:dyDescent="0.2">
      <c r="A469">
        <v>468</v>
      </c>
      <c r="B469">
        <v>198</v>
      </c>
      <c r="C469">
        <f>1/COUNTIF(B:B,pizza_sales[[#This Row],[order_id]])</f>
        <v>0.5</v>
      </c>
      <c r="D469" s="1" t="s">
        <v>168</v>
      </c>
      <c r="E469">
        <v>1</v>
      </c>
      <c r="F469" s="3">
        <v>42007</v>
      </c>
      <c r="G469" s="3" t="str">
        <f>TEXT(pizza_sales[[#This Row],[Order_date]],"dddd")</f>
        <v>Saturday</v>
      </c>
      <c r="H469" s="2">
        <v>0.91368055555555561</v>
      </c>
      <c r="I469">
        <v>20.75</v>
      </c>
      <c r="J469">
        <v>20.75</v>
      </c>
      <c r="K469" s="1" t="s">
        <v>21</v>
      </c>
      <c r="L469" s="1" t="s">
        <v>33</v>
      </c>
      <c r="M469" s="1" t="s">
        <v>124</v>
      </c>
      <c r="N469" s="1" t="s">
        <v>125</v>
      </c>
    </row>
    <row r="470" spans="1:14" x14ac:dyDescent="0.2">
      <c r="A470">
        <v>469</v>
      </c>
      <c r="B470">
        <v>199</v>
      </c>
      <c r="C470">
        <f>1/COUNTIF(B:B,pizza_sales[[#This Row],[order_id]])</f>
        <v>1</v>
      </c>
      <c r="D470" s="1" t="s">
        <v>134</v>
      </c>
      <c r="E470">
        <v>1</v>
      </c>
      <c r="F470" s="3">
        <v>42007</v>
      </c>
      <c r="G470" s="3" t="str">
        <f>TEXT(pizza_sales[[#This Row],[Order_date]],"dddd")</f>
        <v>Saturday</v>
      </c>
      <c r="H470" s="2">
        <v>0.92405092592592597</v>
      </c>
      <c r="I470">
        <v>16.75</v>
      </c>
      <c r="J470">
        <v>16.75</v>
      </c>
      <c r="K470" s="1" t="s">
        <v>13</v>
      </c>
      <c r="L470" s="1" t="s">
        <v>33</v>
      </c>
      <c r="M470" s="1" t="s">
        <v>124</v>
      </c>
      <c r="N470" s="1" t="s">
        <v>125</v>
      </c>
    </row>
    <row r="471" spans="1:14" x14ac:dyDescent="0.2">
      <c r="A471">
        <v>470</v>
      </c>
      <c r="B471">
        <v>200</v>
      </c>
      <c r="C471">
        <f>1/COUNTIF(B:B,pizza_sales[[#This Row],[order_id]])</f>
        <v>1</v>
      </c>
      <c r="D471" s="1" t="s">
        <v>140</v>
      </c>
      <c r="E471">
        <v>1</v>
      </c>
      <c r="F471" s="3">
        <v>42007</v>
      </c>
      <c r="G471" s="3" t="str">
        <f>TEXT(pizza_sales[[#This Row],[Order_date]],"dddd")</f>
        <v>Saturday</v>
      </c>
      <c r="H471" s="2">
        <v>0.93339120370370365</v>
      </c>
      <c r="I471">
        <v>25.5</v>
      </c>
      <c r="J471">
        <v>25.5</v>
      </c>
      <c r="K471" s="1" t="s">
        <v>141</v>
      </c>
      <c r="L471" s="1" t="s">
        <v>14</v>
      </c>
      <c r="M471" s="1" t="s">
        <v>45</v>
      </c>
      <c r="N471" s="1" t="s">
        <v>46</v>
      </c>
    </row>
    <row r="472" spans="1:14" x14ac:dyDescent="0.2">
      <c r="A472">
        <v>471</v>
      </c>
      <c r="B472">
        <v>201</v>
      </c>
      <c r="C472">
        <f>1/COUNTIF(B:B,pizza_sales[[#This Row],[order_id]])</f>
        <v>0.25</v>
      </c>
      <c r="D472" s="1" t="s">
        <v>96</v>
      </c>
      <c r="E472">
        <v>1</v>
      </c>
      <c r="F472" s="3">
        <v>42007</v>
      </c>
      <c r="G472" s="3" t="str">
        <f>TEXT(pizza_sales[[#This Row],[Order_date]],"dddd")</f>
        <v>Saturday</v>
      </c>
      <c r="H472" s="2">
        <v>0.93748842592592596</v>
      </c>
      <c r="I472">
        <v>16.25</v>
      </c>
      <c r="J472">
        <v>16.25</v>
      </c>
      <c r="K472" s="1" t="s">
        <v>13</v>
      </c>
      <c r="L472" s="1" t="s">
        <v>26</v>
      </c>
      <c r="M472" s="1" t="s">
        <v>97</v>
      </c>
      <c r="N472" s="1" t="s">
        <v>98</v>
      </c>
    </row>
    <row r="473" spans="1:14" x14ac:dyDescent="0.2">
      <c r="A473">
        <v>472</v>
      </c>
      <c r="B473">
        <v>201</v>
      </c>
      <c r="C473">
        <f>1/COUNTIF(B:B,pizza_sales[[#This Row],[order_id]])</f>
        <v>0.25</v>
      </c>
      <c r="D473" s="1" t="s">
        <v>81</v>
      </c>
      <c r="E473">
        <v>1</v>
      </c>
      <c r="F473" s="3">
        <v>42007</v>
      </c>
      <c r="G473" s="3" t="str">
        <f>TEXT(pizza_sales[[#This Row],[Order_date]],"dddd")</f>
        <v>Saturday</v>
      </c>
      <c r="H473" s="2">
        <v>0.93748842592592596</v>
      </c>
      <c r="I473">
        <v>20.75</v>
      </c>
      <c r="J473">
        <v>20.75</v>
      </c>
      <c r="K473" s="1" t="s">
        <v>21</v>
      </c>
      <c r="L473" s="1" t="s">
        <v>33</v>
      </c>
      <c r="M473" s="1" t="s">
        <v>82</v>
      </c>
      <c r="N473" s="1" t="s">
        <v>83</v>
      </c>
    </row>
    <row r="474" spans="1:14" x14ac:dyDescent="0.2">
      <c r="A474">
        <v>473</v>
      </c>
      <c r="B474">
        <v>201</v>
      </c>
      <c r="C474">
        <f>1/COUNTIF(B:B,pizza_sales[[#This Row],[order_id]])</f>
        <v>0.25</v>
      </c>
      <c r="D474" s="1" t="s">
        <v>25</v>
      </c>
      <c r="E474">
        <v>1</v>
      </c>
      <c r="F474" s="3">
        <v>42007</v>
      </c>
      <c r="G474" s="3" t="str">
        <f>TEXT(pizza_sales[[#This Row],[Order_date]],"dddd")</f>
        <v>Saturday</v>
      </c>
      <c r="H474" s="2">
        <v>0.93748842592592596</v>
      </c>
      <c r="I474">
        <v>20.75</v>
      </c>
      <c r="J474">
        <v>20.75</v>
      </c>
      <c r="K474" s="1" t="s">
        <v>21</v>
      </c>
      <c r="L474" s="1" t="s">
        <v>26</v>
      </c>
      <c r="M474" s="1" t="s">
        <v>27</v>
      </c>
      <c r="N474" s="1" t="s">
        <v>28</v>
      </c>
    </row>
    <row r="475" spans="1:14" x14ac:dyDescent="0.2">
      <c r="A475">
        <v>474</v>
      </c>
      <c r="B475">
        <v>201</v>
      </c>
      <c r="C475">
        <f>1/COUNTIF(B:B,pizza_sales[[#This Row],[order_id]])</f>
        <v>0.25</v>
      </c>
      <c r="D475" s="1" t="s">
        <v>140</v>
      </c>
      <c r="E475">
        <v>1</v>
      </c>
      <c r="F475" s="3">
        <v>42007</v>
      </c>
      <c r="G475" s="3" t="str">
        <f>TEXT(pizza_sales[[#This Row],[Order_date]],"dddd")</f>
        <v>Saturday</v>
      </c>
      <c r="H475" s="2">
        <v>0.93748842592592596</v>
      </c>
      <c r="I475">
        <v>25.5</v>
      </c>
      <c r="J475">
        <v>25.5</v>
      </c>
      <c r="K475" s="1" t="s">
        <v>141</v>
      </c>
      <c r="L475" s="1" t="s">
        <v>14</v>
      </c>
      <c r="M475" s="1" t="s">
        <v>45</v>
      </c>
      <c r="N475" s="1" t="s">
        <v>46</v>
      </c>
    </row>
    <row r="476" spans="1:14" x14ac:dyDescent="0.2">
      <c r="A476">
        <v>475</v>
      </c>
      <c r="B476">
        <v>202</v>
      </c>
      <c r="C476">
        <f>1/COUNTIF(B:B,pizza_sales[[#This Row],[order_id]])</f>
        <v>1</v>
      </c>
      <c r="D476" s="1" t="s">
        <v>80</v>
      </c>
      <c r="E476">
        <v>1</v>
      </c>
      <c r="F476" s="3">
        <v>42007</v>
      </c>
      <c r="G476" s="3" t="str">
        <f>TEXT(pizza_sales[[#This Row],[Order_date]],"dddd")</f>
        <v>Saturday</v>
      </c>
      <c r="H476" s="2">
        <v>0.95172453703703708</v>
      </c>
      <c r="I476">
        <v>12.75</v>
      </c>
      <c r="J476">
        <v>12.75</v>
      </c>
      <c r="K476" s="1" t="s">
        <v>41</v>
      </c>
      <c r="L476" s="1" t="s">
        <v>33</v>
      </c>
      <c r="M476" s="1" t="s">
        <v>74</v>
      </c>
      <c r="N476" s="1" t="s">
        <v>75</v>
      </c>
    </row>
    <row r="477" spans="1:14" x14ac:dyDescent="0.2">
      <c r="A477">
        <v>476</v>
      </c>
      <c r="B477">
        <v>203</v>
      </c>
      <c r="C477">
        <f>1/COUNTIF(B:B,pizza_sales[[#This Row],[order_id]])</f>
        <v>0.25</v>
      </c>
      <c r="D477" s="1" t="s">
        <v>73</v>
      </c>
      <c r="E477">
        <v>1</v>
      </c>
      <c r="F477" s="3">
        <v>42008</v>
      </c>
      <c r="G477" s="3" t="str">
        <f>TEXT(pizza_sales[[#This Row],[Order_date]],"dddd")</f>
        <v>Sunday</v>
      </c>
      <c r="H477" s="2">
        <v>0.47972222222222222</v>
      </c>
      <c r="I477">
        <v>20.75</v>
      </c>
      <c r="J477">
        <v>20.75</v>
      </c>
      <c r="K477" s="1" t="s">
        <v>21</v>
      </c>
      <c r="L477" s="1" t="s">
        <v>33</v>
      </c>
      <c r="M477" s="1" t="s">
        <v>74</v>
      </c>
      <c r="N477" s="1" t="s">
        <v>75</v>
      </c>
    </row>
    <row r="478" spans="1:14" x14ac:dyDescent="0.2">
      <c r="A478">
        <v>477</v>
      </c>
      <c r="B478">
        <v>203</v>
      </c>
      <c r="C478">
        <f>1/COUNTIF(B:B,pizza_sales[[#This Row],[order_id]])</f>
        <v>0.25</v>
      </c>
      <c r="D478" s="1" t="s">
        <v>159</v>
      </c>
      <c r="E478">
        <v>1</v>
      </c>
      <c r="F478" s="3">
        <v>42008</v>
      </c>
      <c r="G478" s="3" t="str">
        <f>TEXT(pizza_sales[[#This Row],[Order_date]],"dddd")</f>
        <v>Sunday</v>
      </c>
      <c r="H478" s="2">
        <v>0.47972222222222222</v>
      </c>
      <c r="I478">
        <v>16.75</v>
      </c>
      <c r="J478">
        <v>16.75</v>
      </c>
      <c r="K478" s="1" t="s">
        <v>13</v>
      </c>
      <c r="L478" s="1" t="s">
        <v>22</v>
      </c>
      <c r="M478" s="1" t="s">
        <v>101</v>
      </c>
      <c r="N478" s="1" t="s">
        <v>102</v>
      </c>
    </row>
    <row r="479" spans="1:14" x14ac:dyDescent="0.2">
      <c r="A479">
        <v>478</v>
      </c>
      <c r="B479">
        <v>203</v>
      </c>
      <c r="C479">
        <f>1/COUNTIF(B:B,pizza_sales[[#This Row],[order_id]])</f>
        <v>0.25</v>
      </c>
      <c r="D479" s="1" t="s">
        <v>129</v>
      </c>
      <c r="E479">
        <v>1</v>
      </c>
      <c r="F479" s="3">
        <v>42008</v>
      </c>
      <c r="G479" s="3" t="str">
        <f>TEXT(pizza_sales[[#This Row],[Order_date]],"dddd")</f>
        <v>Sunday</v>
      </c>
      <c r="H479" s="2">
        <v>0.47972222222222222</v>
      </c>
      <c r="I479">
        <v>17.5</v>
      </c>
      <c r="J479">
        <v>17.5</v>
      </c>
      <c r="K479" s="1" t="s">
        <v>21</v>
      </c>
      <c r="L479" s="1" t="s">
        <v>14</v>
      </c>
      <c r="M479" s="1" t="s">
        <v>130</v>
      </c>
      <c r="N479" s="1" t="s">
        <v>131</v>
      </c>
    </row>
    <row r="480" spans="1:14" x14ac:dyDescent="0.2">
      <c r="A480">
        <v>479</v>
      </c>
      <c r="B480">
        <v>203</v>
      </c>
      <c r="C480">
        <f>1/COUNTIF(B:B,pizza_sales[[#This Row],[order_id]])</f>
        <v>0.25</v>
      </c>
      <c r="D480" s="1" t="s">
        <v>44</v>
      </c>
      <c r="E480">
        <v>1</v>
      </c>
      <c r="F480" s="3">
        <v>42008</v>
      </c>
      <c r="G480" s="3" t="str">
        <f>TEXT(pizza_sales[[#This Row],[Order_date]],"dddd")</f>
        <v>Sunday</v>
      </c>
      <c r="H480" s="2">
        <v>0.47972222222222222</v>
      </c>
      <c r="I480">
        <v>12</v>
      </c>
      <c r="J480">
        <v>12</v>
      </c>
      <c r="K480" s="1" t="s">
        <v>41</v>
      </c>
      <c r="L480" s="1" t="s">
        <v>14</v>
      </c>
      <c r="M480" s="1" t="s">
        <v>45</v>
      </c>
      <c r="N480" s="1" t="s">
        <v>46</v>
      </c>
    </row>
    <row r="481" spans="1:14" x14ac:dyDescent="0.2">
      <c r="A481">
        <v>480</v>
      </c>
      <c r="B481">
        <v>204</v>
      </c>
      <c r="C481">
        <f>1/COUNTIF(B:B,pizza_sales[[#This Row],[order_id]])</f>
        <v>1</v>
      </c>
      <c r="D481" s="1" t="s">
        <v>59</v>
      </c>
      <c r="E481">
        <v>1</v>
      </c>
      <c r="F481" s="3">
        <v>42008</v>
      </c>
      <c r="G481" s="3" t="str">
        <f>TEXT(pizza_sales[[#This Row],[Order_date]],"dddd")</f>
        <v>Sunday</v>
      </c>
      <c r="H481" s="2">
        <v>0.4836226851851852</v>
      </c>
      <c r="I481">
        <v>20.75</v>
      </c>
      <c r="J481">
        <v>20.75</v>
      </c>
      <c r="K481" s="1" t="s">
        <v>21</v>
      </c>
      <c r="L481" s="1" t="s">
        <v>26</v>
      </c>
      <c r="M481" s="1" t="s">
        <v>60</v>
      </c>
      <c r="N481" s="1" t="s">
        <v>61</v>
      </c>
    </row>
    <row r="482" spans="1:14" x14ac:dyDescent="0.2">
      <c r="A482">
        <v>481</v>
      </c>
      <c r="B482">
        <v>205</v>
      </c>
      <c r="C482">
        <f>1/COUNTIF(B:B,pizza_sales[[#This Row],[order_id]])</f>
        <v>0.33333333333333331</v>
      </c>
      <c r="D482" s="1" t="s">
        <v>80</v>
      </c>
      <c r="E482">
        <v>1</v>
      </c>
      <c r="F482" s="3">
        <v>42008</v>
      </c>
      <c r="G482" s="3" t="str">
        <f>TEXT(pizza_sales[[#This Row],[Order_date]],"dddd")</f>
        <v>Sunday</v>
      </c>
      <c r="H482" s="2">
        <v>0.48881944444444442</v>
      </c>
      <c r="I482">
        <v>12.75</v>
      </c>
      <c r="J482">
        <v>12.75</v>
      </c>
      <c r="K482" s="1" t="s">
        <v>41</v>
      </c>
      <c r="L482" s="1" t="s">
        <v>33</v>
      </c>
      <c r="M482" s="1" t="s">
        <v>74</v>
      </c>
      <c r="N482" s="1" t="s">
        <v>75</v>
      </c>
    </row>
    <row r="483" spans="1:14" x14ac:dyDescent="0.2">
      <c r="A483">
        <v>482</v>
      </c>
      <c r="B483">
        <v>205</v>
      </c>
      <c r="C483">
        <f>1/COUNTIF(B:B,pizza_sales[[#This Row],[order_id]])</f>
        <v>0.33333333333333331</v>
      </c>
      <c r="D483" s="1" t="s">
        <v>134</v>
      </c>
      <c r="E483">
        <v>1</v>
      </c>
      <c r="F483" s="3">
        <v>42008</v>
      </c>
      <c r="G483" s="3" t="str">
        <f>TEXT(pizza_sales[[#This Row],[Order_date]],"dddd")</f>
        <v>Sunday</v>
      </c>
      <c r="H483" s="2">
        <v>0.48881944444444442</v>
      </c>
      <c r="I483">
        <v>16.75</v>
      </c>
      <c r="J483">
        <v>16.75</v>
      </c>
      <c r="K483" s="1" t="s">
        <v>13</v>
      </c>
      <c r="L483" s="1" t="s">
        <v>33</v>
      </c>
      <c r="M483" s="1" t="s">
        <v>124</v>
      </c>
      <c r="N483" s="1" t="s">
        <v>125</v>
      </c>
    </row>
    <row r="484" spans="1:14" x14ac:dyDescent="0.2">
      <c r="A484">
        <v>483</v>
      </c>
      <c r="B484">
        <v>205</v>
      </c>
      <c r="C484">
        <f>1/COUNTIF(B:B,pizza_sales[[#This Row],[order_id]])</f>
        <v>0.33333333333333331</v>
      </c>
      <c r="D484" s="1" t="s">
        <v>120</v>
      </c>
      <c r="E484">
        <v>1</v>
      </c>
      <c r="F484" s="3">
        <v>42008</v>
      </c>
      <c r="G484" s="3" t="str">
        <f>TEXT(pizza_sales[[#This Row],[Order_date]],"dddd")</f>
        <v>Sunday</v>
      </c>
      <c r="H484" s="2">
        <v>0.48881944444444442</v>
      </c>
      <c r="I484">
        <v>12.5</v>
      </c>
      <c r="J484">
        <v>12.5</v>
      </c>
      <c r="K484" s="1" t="s">
        <v>41</v>
      </c>
      <c r="L484" s="1" t="s">
        <v>26</v>
      </c>
      <c r="M484" s="1" t="s">
        <v>38</v>
      </c>
      <c r="N484" s="1" t="s">
        <v>39</v>
      </c>
    </row>
    <row r="485" spans="1:14" x14ac:dyDescent="0.2">
      <c r="A485">
        <v>484</v>
      </c>
      <c r="B485">
        <v>206</v>
      </c>
      <c r="C485">
        <f>1/COUNTIF(B:B,pizza_sales[[#This Row],[order_id]])</f>
        <v>0.33333333333333331</v>
      </c>
      <c r="D485" s="1" t="s">
        <v>163</v>
      </c>
      <c r="E485">
        <v>1</v>
      </c>
      <c r="F485" s="3">
        <v>42008</v>
      </c>
      <c r="G485" s="3" t="str">
        <f>TEXT(pizza_sales[[#This Row],[Order_date]],"dddd")</f>
        <v>Sunday</v>
      </c>
      <c r="H485" s="2">
        <v>0.48969907407407409</v>
      </c>
      <c r="I485">
        <v>16</v>
      </c>
      <c r="J485">
        <v>16</v>
      </c>
      <c r="K485" s="1" t="s">
        <v>13</v>
      </c>
      <c r="L485" s="1" t="s">
        <v>14</v>
      </c>
      <c r="M485" s="1" t="s">
        <v>94</v>
      </c>
      <c r="N485" s="1" t="s">
        <v>95</v>
      </c>
    </row>
    <row r="486" spans="1:14" x14ac:dyDescent="0.2">
      <c r="A486">
        <v>485</v>
      </c>
      <c r="B486">
        <v>206</v>
      </c>
      <c r="C486">
        <f>1/COUNTIF(B:B,pizza_sales[[#This Row],[order_id]])</f>
        <v>0.33333333333333331</v>
      </c>
      <c r="D486" s="1" t="s">
        <v>126</v>
      </c>
      <c r="E486">
        <v>1</v>
      </c>
      <c r="F486" s="3">
        <v>42008</v>
      </c>
      <c r="G486" s="3" t="str">
        <f>TEXT(pizza_sales[[#This Row],[Order_date]],"dddd")</f>
        <v>Sunday</v>
      </c>
      <c r="H486" s="2">
        <v>0.48969907407407409</v>
      </c>
      <c r="I486">
        <v>9.75</v>
      </c>
      <c r="J486">
        <v>9.75</v>
      </c>
      <c r="K486" s="1" t="s">
        <v>41</v>
      </c>
      <c r="L486" s="1" t="s">
        <v>14</v>
      </c>
      <c r="M486" s="1" t="s">
        <v>78</v>
      </c>
      <c r="N486" s="1" t="s">
        <v>79</v>
      </c>
    </row>
    <row r="487" spans="1:14" x14ac:dyDescent="0.2">
      <c r="A487">
        <v>486</v>
      </c>
      <c r="B487">
        <v>206</v>
      </c>
      <c r="C487">
        <f>1/COUNTIF(B:B,pizza_sales[[#This Row],[order_id]])</f>
        <v>0.33333333333333331</v>
      </c>
      <c r="D487" s="1" t="s">
        <v>59</v>
      </c>
      <c r="E487">
        <v>1</v>
      </c>
      <c r="F487" s="3">
        <v>42008</v>
      </c>
      <c r="G487" s="3" t="str">
        <f>TEXT(pizza_sales[[#This Row],[Order_date]],"dddd")</f>
        <v>Sunday</v>
      </c>
      <c r="H487" s="2">
        <v>0.48969907407407409</v>
      </c>
      <c r="I487">
        <v>20.75</v>
      </c>
      <c r="J487">
        <v>20.75</v>
      </c>
      <c r="K487" s="1" t="s">
        <v>21</v>
      </c>
      <c r="L487" s="1" t="s">
        <v>26</v>
      </c>
      <c r="M487" s="1" t="s">
        <v>60</v>
      </c>
      <c r="N487" s="1" t="s">
        <v>61</v>
      </c>
    </row>
    <row r="488" spans="1:14" x14ac:dyDescent="0.2">
      <c r="A488">
        <v>487</v>
      </c>
      <c r="B488">
        <v>207</v>
      </c>
      <c r="C488">
        <f>1/COUNTIF(B:B,pizza_sales[[#This Row],[order_id]])</f>
        <v>1</v>
      </c>
      <c r="D488" s="1" t="s">
        <v>59</v>
      </c>
      <c r="E488">
        <v>1</v>
      </c>
      <c r="F488" s="3">
        <v>42008</v>
      </c>
      <c r="G488" s="3" t="str">
        <f>TEXT(pizza_sales[[#This Row],[Order_date]],"dddd")</f>
        <v>Sunday</v>
      </c>
      <c r="H488" s="2">
        <v>0.50275462962962958</v>
      </c>
      <c r="I488">
        <v>20.75</v>
      </c>
      <c r="J488">
        <v>20.75</v>
      </c>
      <c r="K488" s="1" t="s">
        <v>21</v>
      </c>
      <c r="L488" s="1" t="s">
        <v>26</v>
      </c>
      <c r="M488" s="1" t="s">
        <v>60</v>
      </c>
      <c r="N488" s="1" t="s">
        <v>61</v>
      </c>
    </row>
    <row r="489" spans="1:14" x14ac:dyDescent="0.2">
      <c r="A489">
        <v>488</v>
      </c>
      <c r="B489">
        <v>208</v>
      </c>
      <c r="C489">
        <f>1/COUNTIF(B:B,pizza_sales[[#This Row],[order_id]])</f>
        <v>0.2</v>
      </c>
      <c r="D489" s="1" t="s">
        <v>72</v>
      </c>
      <c r="E489">
        <v>1</v>
      </c>
      <c r="F489" s="3">
        <v>42008</v>
      </c>
      <c r="G489" s="3" t="str">
        <f>TEXT(pizza_sales[[#This Row],[Order_date]],"dddd")</f>
        <v>Sunday</v>
      </c>
      <c r="H489" s="2">
        <v>0.50839120370370372</v>
      </c>
      <c r="I489">
        <v>20.75</v>
      </c>
      <c r="J489">
        <v>20.75</v>
      </c>
      <c r="K489" s="1" t="s">
        <v>21</v>
      </c>
      <c r="L489" s="1" t="s">
        <v>33</v>
      </c>
      <c r="M489" s="1" t="s">
        <v>42</v>
      </c>
      <c r="N489" s="1" t="s">
        <v>43</v>
      </c>
    </row>
    <row r="490" spans="1:14" x14ac:dyDescent="0.2">
      <c r="A490">
        <v>489</v>
      </c>
      <c r="B490">
        <v>208</v>
      </c>
      <c r="C490">
        <f>1/COUNTIF(B:B,pizza_sales[[#This Row],[order_id]])</f>
        <v>0.2</v>
      </c>
      <c r="D490" s="1" t="s">
        <v>40</v>
      </c>
      <c r="E490">
        <v>1</v>
      </c>
      <c r="F490" s="3">
        <v>42008</v>
      </c>
      <c r="G490" s="3" t="str">
        <f>TEXT(pizza_sales[[#This Row],[Order_date]],"dddd")</f>
        <v>Sunday</v>
      </c>
      <c r="H490" s="2">
        <v>0.50839120370370372</v>
      </c>
      <c r="I490">
        <v>12.75</v>
      </c>
      <c r="J490">
        <v>12.75</v>
      </c>
      <c r="K490" s="1" t="s">
        <v>41</v>
      </c>
      <c r="L490" s="1" t="s">
        <v>33</v>
      </c>
      <c r="M490" s="1" t="s">
        <v>42</v>
      </c>
      <c r="N490" s="1" t="s">
        <v>43</v>
      </c>
    </row>
    <row r="491" spans="1:14" x14ac:dyDescent="0.2">
      <c r="A491">
        <v>490</v>
      </c>
      <c r="B491">
        <v>208</v>
      </c>
      <c r="C491">
        <f>1/COUNTIF(B:B,pizza_sales[[#This Row],[order_id]])</f>
        <v>0.2</v>
      </c>
      <c r="D491" s="1" t="s">
        <v>134</v>
      </c>
      <c r="E491">
        <v>1</v>
      </c>
      <c r="F491" s="3">
        <v>42008</v>
      </c>
      <c r="G491" s="3" t="str">
        <f>TEXT(pizza_sales[[#This Row],[Order_date]],"dddd")</f>
        <v>Sunday</v>
      </c>
      <c r="H491" s="2">
        <v>0.50839120370370372</v>
      </c>
      <c r="I491">
        <v>16.75</v>
      </c>
      <c r="J491">
        <v>16.75</v>
      </c>
      <c r="K491" s="1" t="s">
        <v>13</v>
      </c>
      <c r="L491" s="1" t="s">
        <v>33</v>
      </c>
      <c r="M491" s="1" t="s">
        <v>124</v>
      </c>
      <c r="N491" s="1" t="s">
        <v>125</v>
      </c>
    </row>
    <row r="492" spans="1:14" x14ac:dyDescent="0.2">
      <c r="A492">
        <v>491</v>
      </c>
      <c r="B492">
        <v>208</v>
      </c>
      <c r="C492">
        <f>1/COUNTIF(B:B,pizza_sales[[#This Row],[order_id]])</f>
        <v>0.2</v>
      </c>
      <c r="D492" s="1" t="s">
        <v>119</v>
      </c>
      <c r="E492">
        <v>1</v>
      </c>
      <c r="F492" s="3">
        <v>42008</v>
      </c>
      <c r="G492" s="3" t="str">
        <f>TEXT(pizza_sales[[#This Row],[Order_date]],"dddd")</f>
        <v>Sunday</v>
      </c>
      <c r="H492" s="2">
        <v>0.50839120370370372</v>
      </c>
      <c r="I492">
        <v>12.5</v>
      </c>
      <c r="J492">
        <v>12.5</v>
      </c>
      <c r="K492" s="1" t="s">
        <v>13</v>
      </c>
      <c r="L492" s="1" t="s">
        <v>14</v>
      </c>
      <c r="M492" s="1" t="s">
        <v>78</v>
      </c>
      <c r="N492" s="1" t="s">
        <v>79</v>
      </c>
    </row>
    <row r="493" spans="1:14" x14ac:dyDescent="0.2">
      <c r="A493">
        <v>492</v>
      </c>
      <c r="B493">
        <v>208</v>
      </c>
      <c r="C493">
        <f>1/COUNTIF(B:B,pizza_sales[[#This Row],[order_id]])</f>
        <v>0.2</v>
      </c>
      <c r="D493" s="1" t="s">
        <v>155</v>
      </c>
      <c r="E493">
        <v>1</v>
      </c>
      <c r="F493" s="3">
        <v>42008</v>
      </c>
      <c r="G493" s="3" t="str">
        <f>TEXT(pizza_sales[[#This Row],[Order_date]],"dddd")</f>
        <v>Sunday</v>
      </c>
      <c r="H493" s="2">
        <v>0.50839120370370372</v>
      </c>
      <c r="I493">
        <v>16</v>
      </c>
      <c r="J493">
        <v>16</v>
      </c>
      <c r="K493" s="1" t="s">
        <v>13</v>
      </c>
      <c r="L493" s="1" t="s">
        <v>14</v>
      </c>
      <c r="M493" s="1" t="s">
        <v>45</v>
      </c>
      <c r="N493" s="1" t="s">
        <v>46</v>
      </c>
    </row>
    <row r="494" spans="1:14" x14ac:dyDescent="0.2">
      <c r="A494">
        <v>493</v>
      </c>
      <c r="B494">
        <v>209</v>
      </c>
      <c r="C494">
        <f>1/COUNTIF(B:B,pizza_sales[[#This Row],[order_id]])</f>
        <v>1</v>
      </c>
      <c r="D494" s="1" t="s">
        <v>73</v>
      </c>
      <c r="E494">
        <v>1</v>
      </c>
      <c r="F494" s="3">
        <v>42008</v>
      </c>
      <c r="G494" s="3" t="str">
        <f>TEXT(pizza_sales[[#This Row],[Order_date]],"dddd")</f>
        <v>Sunday</v>
      </c>
      <c r="H494" s="2">
        <v>0.52033564814814814</v>
      </c>
      <c r="I494">
        <v>20.75</v>
      </c>
      <c r="J494">
        <v>20.75</v>
      </c>
      <c r="K494" s="1" t="s">
        <v>21</v>
      </c>
      <c r="L494" s="1" t="s">
        <v>33</v>
      </c>
      <c r="M494" s="1" t="s">
        <v>74</v>
      </c>
      <c r="N494" s="1" t="s">
        <v>75</v>
      </c>
    </row>
    <row r="495" spans="1:14" x14ac:dyDescent="0.2">
      <c r="A495">
        <v>494</v>
      </c>
      <c r="B495">
        <v>210</v>
      </c>
      <c r="C495">
        <f>1/COUNTIF(B:B,pizza_sales[[#This Row],[order_id]])</f>
        <v>1</v>
      </c>
      <c r="D495" s="1" t="s">
        <v>157</v>
      </c>
      <c r="E495">
        <v>1</v>
      </c>
      <c r="F495" s="3">
        <v>42008</v>
      </c>
      <c r="G495" s="3" t="str">
        <f>TEXT(pizza_sales[[#This Row],[Order_date]],"dddd")</f>
        <v>Sunday</v>
      </c>
      <c r="H495" s="2">
        <v>0.52376157407407409</v>
      </c>
      <c r="I495">
        <v>12</v>
      </c>
      <c r="J495">
        <v>12</v>
      </c>
      <c r="K495" s="1" t="s">
        <v>41</v>
      </c>
      <c r="L495" s="1" t="s">
        <v>22</v>
      </c>
      <c r="M495" s="1" t="s">
        <v>110</v>
      </c>
      <c r="N495" s="1" t="s">
        <v>111</v>
      </c>
    </row>
    <row r="496" spans="1:14" x14ac:dyDescent="0.2">
      <c r="A496">
        <v>495</v>
      </c>
      <c r="B496">
        <v>211</v>
      </c>
      <c r="C496">
        <f>1/COUNTIF(B:B,pizza_sales[[#This Row],[order_id]])</f>
        <v>1</v>
      </c>
      <c r="D496" s="1" t="s">
        <v>126</v>
      </c>
      <c r="E496">
        <v>1</v>
      </c>
      <c r="F496" s="3">
        <v>42008</v>
      </c>
      <c r="G496" s="3" t="str">
        <f>TEXT(pizza_sales[[#This Row],[Order_date]],"dddd")</f>
        <v>Sunday</v>
      </c>
      <c r="H496" s="2">
        <v>0.53773148148148153</v>
      </c>
      <c r="I496">
        <v>9.75</v>
      </c>
      <c r="J496">
        <v>9.75</v>
      </c>
      <c r="K496" s="1" t="s">
        <v>41</v>
      </c>
      <c r="L496" s="1" t="s">
        <v>14</v>
      </c>
      <c r="M496" s="1" t="s">
        <v>78</v>
      </c>
      <c r="N496" s="1" t="s">
        <v>79</v>
      </c>
    </row>
    <row r="497" spans="1:14" x14ac:dyDescent="0.2">
      <c r="A497">
        <v>496</v>
      </c>
      <c r="B497">
        <v>212</v>
      </c>
      <c r="C497">
        <f>1/COUNTIF(B:B,pizza_sales[[#This Row],[order_id]])</f>
        <v>1</v>
      </c>
      <c r="D497" s="1" t="s">
        <v>54</v>
      </c>
      <c r="E497">
        <v>1</v>
      </c>
      <c r="F497" s="3">
        <v>42008</v>
      </c>
      <c r="G497" s="3" t="str">
        <f>TEXT(pizza_sales[[#This Row],[Order_date]],"dddd")</f>
        <v>Sunday</v>
      </c>
      <c r="H497" s="2">
        <v>0.55281250000000004</v>
      </c>
      <c r="I497">
        <v>20.5</v>
      </c>
      <c r="J497">
        <v>20.5</v>
      </c>
      <c r="K497" s="1" t="s">
        <v>21</v>
      </c>
      <c r="L497" s="1" t="s">
        <v>14</v>
      </c>
      <c r="M497" s="1" t="s">
        <v>55</v>
      </c>
      <c r="N497" s="1" t="s">
        <v>56</v>
      </c>
    </row>
    <row r="498" spans="1:14" x14ac:dyDescent="0.2">
      <c r="A498">
        <v>497</v>
      </c>
      <c r="B498">
        <v>213</v>
      </c>
      <c r="C498">
        <f>1/COUNTIF(B:B,pizza_sales[[#This Row],[order_id]])</f>
        <v>1</v>
      </c>
      <c r="D498" s="1" t="s">
        <v>90</v>
      </c>
      <c r="E498">
        <v>1</v>
      </c>
      <c r="F498" s="3">
        <v>42008</v>
      </c>
      <c r="G498" s="3" t="str">
        <f>TEXT(pizza_sales[[#This Row],[Order_date]],"dddd")</f>
        <v>Sunday</v>
      </c>
      <c r="H498" s="2">
        <v>0.55600694444444443</v>
      </c>
      <c r="I498">
        <v>17.95</v>
      </c>
      <c r="J498">
        <v>17.95</v>
      </c>
      <c r="K498" s="1" t="s">
        <v>21</v>
      </c>
      <c r="L498" s="1" t="s">
        <v>22</v>
      </c>
      <c r="M498" s="1" t="s">
        <v>91</v>
      </c>
      <c r="N498" s="1" t="s">
        <v>92</v>
      </c>
    </row>
    <row r="499" spans="1:14" x14ac:dyDescent="0.2">
      <c r="A499">
        <v>498</v>
      </c>
      <c r="B499">
        <v>214</v>
      </c>
      <c r="C499">
        <f>1/COUNTIF(B:B,pizza_sales[[#This Row],[order_id]])</f>
        <v>0.25</v>
      </c>
      <c r="D499" s="1" t="s">
        <v>54</v>
      </c>
      <c r="E499">
        <v>1</v>
      </c>
      <c r="F499" s="3">
        <v>42008</v>
      </c>
      <c r="G499" s="3" t="str">
        <f>TEXT(pizza_sales[[#This Row],[Order_date]],"dddd")</f>
        <v>Sunday</v>
      </c>
      <c r="H499" s="2">
        <v>0.56893518518518515</v>
      </c>
      <c r="I499">
        <v>20.5</v>
      </c>
      <c r="J499">
        <v>20.5</v>
      </c>
      <c r="K499" s="1" t="s">
        <v>21</v>
      </c>
      <c r="L499" s="1" t="s">
        <v>14</v>
      </c>
      <c r="M499" s="1" t="s">
        <v>55</v>
      </c>
      <c r="N499" s="1" t="s">
        <v>56</v>
      </c>
    </row>
    <row r="500" spans="1:14" x14ac:dyDescent="0.2">
      <c r="A500">
        <v>499</v>
      </c>
      <c r="B500">
        <v>214</v>
      </c>
      <c r="C500">
        <f>1/COUNTIF(B:B,pizza_sales[[#This Row],[order_id]])</f>
        <v>0.25</v>
      </c>
      <c r="D500" s="1" t="s">
        <v>36</v>
      </c>
      <c r="E500">
        <v>1</v>
      </c>
      <c r="F500" s="3">
        <v>42008</v>
      </c>
      <c r="G500" s="3" t="str">
        <f>TEXT(pizza_sales[[#This Row],[Order_date]],"dddd")</f>
        <v>Sunday</v>
      </c>
      <c r="H500" s="2">
        <v>0.56893518518518515</v>
      </c>
      <c r="I500">
        <v>16.5</v>
      </c>
      <c r="J500">
        <v>16.5</v>
      </c>
      <c r="K500" s="1" t="s">
        <v>13</v>
      </c>
      <c r="L500" s="1" t="s">
        <v>26</v>
      </c>
      <c r="M500" s="1" t="s">
        <v>27</v>
      </c>
      <c r="N500" s="1" t="s">
        <v>28</v>
      </c>
    </row>
    <row r="501" spans="1:14" x14ac:dyDescent="0.2">
      <c r="A501">
        <v>500</v>
      </c>
      <c r="B501">
        <v>214</v>
      </c>
      <c r="C501">
        <f>1/COUNTIF(B:B,pizza_sales[[#This Row],[order_id]])</f>
        <v>0.25</v>
      </c>
      <c r="D501" s="1" t="s">
        <v>58</v>
      </c>
      <c r="E501">
        <v>1</v>
      </c>
      <c r="F501" s="3">
        <v>42008</v>
      </c>
      <c r="G501" s="3" t="str">
        <f>TEXT(pizza_sales[[#This Row],[Order_date]],"dddd")</f>
        <v>Sunday</v>
      </c>
      <c r="H501" s="2">
        <v>0.56893518518518515</v>
      </c>
      <c r="I501">
        <v>12</v>
      </c>
      <c r="J501">
        <v>12</v>
      </c>
      <c r="K501" s="1" t="s">
        <v>41</v>
      </c>
      <c r="L501" s="1" t="s">
        <v>22</v>
      </c>
      <c r="M501" s="1" t="s">
        <v>30</v>
      </c>
      <c r="N501" s="1" t="s">
        <v>31</v>
      </c>
    </row>
    <row r="502" spans="1:14" x14ac:dyDescent="0.2">
      <c r="A502">
        <v>501</v>
      </c>
      <c r="B502">
        <v>214</v>
      </c>
      <c r="C502">
        <f>1/COUNTIF(B:B,pizza_sales[[#This Row],[order_id]])</f>
        <v>0.25</v>
      </c>
      <c r="D502" s="1" t="s">
        <v>164</v>
      </c>
      <c r="E502">
        <v>1</v>
      </c>
      <c r="F502" s="3">
        <v>42008</v>
      </c>
      <c r="G502" s="3" t="str">
        <f>TEXT(pizza_sales[[#This Row],[Order_date]],"dddd")</f>
        <v>Sunday</v>
      </c>
      <c r="H502" s="2">
        <v>0.56893518518518515</v>
      </c>
      <c r="I502">
        <v>16.5</v>
      </c>
      <c r="J502">
        <v>16.5</v>
      </c>
      <c r="K502" s="1" t="s">
        <v>13</v>
      </c>
      <c r="L502" s="1" t="s">
        <v>22</v>
      </c>
      <c r="M502" s="1" t="s">
        <v>63</v>
      </c>
      <c r="N502" s="1" t="s">
        <v>64</v>
      </c>
    </row>
    <row r="503" spans="1:14" x14ac:dyDescent="0.2">
      <c r="A503">
        <v>502</v>
      </c>
      <c r="B503">
        <v>215</v>
      </c>
      <c r="C503">
        <f>1/COUNTIF(B:B,pizza_sales[[#This Row],[order_id]])</f>
        <v>1</v>
      </c>
      <c r="D503" s="1" t="s">
        <v>51</v>
      </c>
      <c r="E503">
        <v>1</v>
      </c>
      <c r="F503" s="3">
        <v>42008</v>
      </c>
      <c r="G503" s="3" t="str">
        <f>TEXT(pizza_sales[[#This Row],[Order_date]],"dddd")</f>
        <v>Sunday</v>
      </c>
      <c r="H503" s="2">
        <v>0.57278935185185187</v>
      </c>
      <c r="I503">
        <v>12</v>
      </c>
      <c r="J503">
        <v>12</v>
      </c>
      <c r="K503" s="1" t="s">
        <v>41</v>
      </c>
      <c r="L503" s="1" t="s">
        <v>22</v>
      </c>
      <c r="M503" s="1" t="s">
        <v>52</v>
      </c>
      <c r="N503" s="1" t="s">
        <v>53</v>
      </c>
    </row>
    <row r="504" spans="1:14" x14ac:dyDescent="0.2">
      <c r="A504">
        <v>503</v>
      </c>
      <c r="B504">
        <v>216</v>
      </c>
      <c r="C504">
        <f>1/COUNTIF(B:B,pizza_sales[[#This Row],[order_id]])</f>
        <v>0.33333333333333331</v>
      </c>
      <c r="D504" s="1" t="s">
        <v>118</v>
      </c>
      <c r="E504">
        <v>1</v>
      </c>
      <c r="F504" s="3">
        <v>42008</v>
      </c>
      <c r="G504" s="3" t="str">
        <f>TEXT(pizza_sales[[#This Row],[Order_date]],"dddd")</f>
        <v>Sunday</v>
      </c>
      <c r="H504" s="2">
        <v>0.60550925925925925</v>
      </c>
      <c r="I504">
        <v>16.75</v>
      </c>
      <c r="J504">
        <v>16.75</v>
      </c>
      <c r="K504" s="1" t="s">
        <v>13</v>
      </c>
      <c r="L504" s="1" t="s">
        <v>33</v>
      </c>
      <c r="M504" s="1" t="s">
        <v>42</v>
      </c>
      <c r="N504" s="1" t="s">
        <v>43</v>
      </c>
    </row>
    <row r="505" spans="1:14" x14ac:dyDescent="0.2">
      <c r="A505">
        <v>504</v>
      </c>
      <c r="B505">
        <v>216</v>
      </c>
      <c r="C505">
        <f>1/COUNTIF(B:B,pizza_sales[[#This Row],[order_id]])</f>
        <v>0.33333333333333331</v>
      </c>
      <c r="D505" s="1" t="s">
        <v>20</v>
      </c>
      <c r="E505">
        <v>1</v>
      </c>
      <c r="F505" s="3">
        <v>42008</v>
      </c>
      <c r="G505" s="3" t="str">
        <f>TEXT(pizza_sales[[#This Row],[Order_date]],"dddd")</f>
        <v>Sunday</v>
      </c>
      <c r="H505" s="2">
        <v>0.60550925925925925</v>
      </c>
      <c r="I505">
        <v>18.5</v>
      </c>
      <c r="J505">
        <v>18.5</v>
      </c>
      <c r="K505" s="1" t="s">
        <v>21</v>
      </c>
      <c r="L505" s="1" t="s">
        <v>22</v>
      </c>
      <c r="M505" s="1" t="s">
        <v>23</v>
      </c>
      <c r="N505" s="1" t="s">
        <v>24</v>
      </c>
    </row>
    <row r="506" spans="1:14" x14ac:dyDescent="0.2">
      <c r="A506">
        <v>505</v>
      </c>
      <c r="B506">
        <v>216</v>
      </c>
      <c r="C506">
        <f>1/COUNTIF(B:B,pizza_sales[[#This Row],[order_id]])</f>
        <v>0.33333333333333331</v>
      </c>
      <c r="D506" s="1" t="s">
        <v>142</v>
      </c>
      <c r="E506">
        <v>1</v>
      </c>
      <c r="F506" s="3">
        <v>42008</v>
      </c>
      <c r="G506" s="3" t="str">
        <f>TEXT(pizza_sales[[#This Row],[Order_date]],"dddd")</f>
        <v>Sunday</v>
      </c>
      <c r="H506" s="2">
        <v>0.60550925925925925</v>
      </c>
      <c r="I506">
        <v>16.5</v>
      </c>
      <c r="J506">
        <v>16.5</v>
      </c>
      <c r="K506" s="1" t="s">
        <v>21</v>
      </c>
      <c r="L506" s="1" t="s">
        <v>14</v>
      </c>
      <c r="M506" s="1" t="s">
        <v>15</v>
      </c>
      <c r="N506" s="1" t="s">
        <v>16</v>
      </c>
    </row>
    <row r="507" spans="1:14" x14ac:dyDescent="0.2">
      <c r="A507">
        <v>506</v>
      </c>
      <c r="B507">
        <v>217</v>
      </c>
      <c r="C507">
        <f>1/COUNTIF(B:B,pizza_sales[[#This Row],[order_id]])</f>
        <v>0.5</v>
      </c>
      <c r="D507" s="1" t="s">
        <v>17</v>
      </c>
      <c r="E507">
        <v>1</v>
      </c>
      <c r="F507" s="3">
        <v>42008</v>
      </c>
      <c r="G507" s="3" t="str">
        <f>TEXT(pizza_sales[[#This Row],[Order_date]],"dddd")</f>
        <v>Sunday</v>
      </c>
      <c r="H507" s="2">
        <v>0.60767361111111107</v>
      </c>
      <c r="I507">
        <v>16</v>
      </c>
      <c r="J507">
        <v>16</v>
      </c>
      <c r="K507" s="1" t="s">
        <v>13</v>
      </c>
      <c r="L507" s="1" t="s">
        <v>14</v>
      </c>
      <c r="M507" s="1" t="s">
        <v>18</v>
      </c>
      <c r="N507" s="1" t="s">
        <v>19</v>
      </c>
    </row>
    <row r="508" spans="1:14" x14ac:dyDescent="0.2">
      <c r="A508">
        <v>507</v>
      </c>
      <c r="B508">
        <v>217</v>
      </c>
      <c r="C508">
        <f>1/COUNTIF(B:B,pizza_sales[[#This Row],[order_id]])</f>
        <v>0.5</v>
      </c>
      <c r="D508" s="1" t="s">
        <v>157</v>
      </c>
      <c r="E508">
        <v>1</v>
      </c>
      <c r="F508" s="3">
        <v>42008</v>
      </c>
      <c r="G508" s="3" t="str">
        <f>TEXT(pizza_sales[[#This Row],[Order_date]],"dddd")</f>
        <v>Sunday</v>
      </c>
      <c r="H508" s="2">
        <v>0.60767361111111107</v>
      </c>
      <c r="I508">
        <v>12</v>
      </c>
      <c r="J508">
        <v>12</v>
      </c>
      <c r="K508" s="1" t="s">
        <v>41</v>
      </c>
      <c r="L508" s="1" t="s">
        <v>22</v>
      </c>
      <c r="M508" s="1" t="s">
        <v>110</v>
      </c>
      <c r="N508" s="1" t="s">
        <v>111</v>
      </c>
    </row>
    <row r="509" spans="1:14" x14ac:dyDescent="0.2">
      <c r="A509">
        <v>508</v>
      </c>
      <c r="B509">
        <v>218</v>
      </c>
      <c r="C509">
        <f>1/COUNTIF(B:B,pizza_sales[[#This Row],[order_id]])</f>
        <v>1</v>
      </c>
      <c r="D509" s="1" t="s">
        <v>158</v>
      </c>
      <c r="E509">
        <v>1</v>
      </c>
      <c r="F509" s="3">
        <v>42008</v>
      </c>
      <c r="G509" s="3" t="str">
        <f>TEXT(pizza_sales[[#This Row],[Order_date]],"dddd")</f>
        <v>Sunday</v>
      </c>
      <c r="H509" s="2">
        <v>0.60776620370370371</v>
      </c>
      <c r="I509">
        <v>16.5</v>
      </c>
      <c r="J509">
        <v>16.5</v>
      </c>
      <c r="K509" s="1" t="s">
        <v>13</v>
      </c>
      <c r="L509" s="1" t="s">
        <v>26</v>
      </c>
      <c r="M509" s="1" t="s">
        <v>60</v>
      </c>
      <c r="N509" s="1" t="s">
        <v>61</v>
      </c>
    </row>
    <row r="510" spans="1:14" x14ac:dyDescent="0.2">
      <c r="A510">
        <v>509</v>
      </c>
      <c r="B510">
        <v>219</v>
      </c>
      <c r="C510">
        <f>1/COUNTIF(B:B,pizza_sales[[#This Row],[order_id]])</f>
        <v>0.25</v>
      </c>
      <c r="D510" s="1" t="s">
        <v>72</v>
      </c>
      <c r="E510">
        <v>1</v>
      </c>
      <c r="F510" s="3">
        <v>42008</v>
      </c>
      <c r="G510" s="3" t="str">
        <f>TEXT(pizza_sales[[#This Row],[Order_date]],"dddd")</f>
        <v>Sunday</v>
      </c>
      <c r="H510" s="2">
        <v>0.61251157407407408</v>
      </c>
      <c r="I510">
        <v>20.75</v>
      </c>
      <c r="J510">
        <v>20.75</v>
      </c>
      <c r="K510" s="1" t="s">
        <v>21</v>
      </c>
      <c r="L510" s="1" t="s">
        <v>33</v>
      </c>
      <c r="M510" s="1" t="s">
        <v>42</v>
      </c>
      <c r="N510" s="1" t="s">
        <v>43</v>
      </c>
    </row>
    <row r="511" spans="1:14" x14ac:dyDescent="0.2">
      <c r="A511">
        <v>510</v>
      </c>
      <c r="B511">
        <v>219</v>
      </c>
      <c r="C511">
        <f>1/COUNTIF(B:B,pizza_sales[[#This Row],[order_id]])</f>
        <v>0.25</v>
      </c>
      <c r="D511" s="1" t="s">
        <v>20</v>
      </c>
      <c r="E511">
        <v>1</v>
      </c>
      <c r="F511" s="3">
        <v>42008</v>
      </c>
      <c r="G511" s="3" t="str">
        <f>TEXT(pizza_sales[[#This Row],[Order_date]],"dddd")</f>
        <v>Sunday</v>
      </c>
      <c r="H511" s="2">
        <v>0.61251157407407408</v>
      </c>
      <c r="I511">
        <v>18.5</v>
      </c>
      <c r="J511">
        <v>18.5</v>
      </c>
      <c r="K511" s="1" t="s">
        <v>21</v>
      </c>
      <c r="L511" s="1" t="s">
        <v>22</v>
      </c>
      <c r="M511" s="1" t="s">
        <v>23</v>
      </c>
      <c r="N511" s="1" t="s">
        <v>24</v>
      </c>
    </row>
    <row r="512" spans="1:14" x14ac:dyDescent="0.2">
      <c r="A512">
        <v>511</v>
      </c>
      <c r="B512">
        <v>219</v>
      </c>
      <c r="C512">
        <f>1/COUNTIF(B:B,pizza_sales[[#This Row],[order_id]])</f>
        <v>0.25</v>
      </c>
      <c r="D512" s="1" t="s">
        <v>133</v>
      </c>
      <c r="E512">
        <v>1</v>
      </c>
      <c r="F512" s="3">
        <v>42008</v>
      </c>
      <c r="G512" s="3" t="str">
        <f>TEXT(pizza_sales[[#This Row],[Order_date]],"dddd")</f>
        <v>Sunday</v>
      </c>
      <c r="H512" s="2">
        <v>0.61251157407407408</v>
      </c>
      <c r="I512">
        <v>16.5</v>
      </c>
      <c r="J512">
        <v>16.5</v>
      </c>
      <c r="K512" s="1" t="s">
        <v>13</v>
      </c>
      <c r="L512" s="1" t="s">
        <v>26</v>
      </c>
      <c r="M512" s="1" t="s">
        <v>107</v>
      </c>
      <c r="N512" s="1" t="s">
        <v>108</v>
      </c>
    </row>
    <row r="513" spans="1:14" x14ac:dyDescent="0.2">
      <c r="A513">
        <v>512</v>
      </c>
      <c r="B513">
        <v>219</v>
      </c>
      <c r="C513">
        <f>1/COUNTIF(B:B,pizza_sales[[#This Row],[order_id]])</f>
        <v>0.25</v>
      </c>
      <c r="D513" s="1" t="s">
        <v>162</v>
      </c>
      <c r="E513">
        <v>1</v>
      </c>
      <c r="F513" s="3">
        <v>42008</v>
      </c>
      <c r="G513" s="3" t="str">
        <f>TEXT(pizza_sales[[#This Row],[Order_date]],"dddd")</f>
        <v>Sunday</v>
      </c>
      <c r="H513" s="2">
        <v>0.61251157407407408</v>
      </c>
      <c r="I513">
        <v>16</v>
      </c>
      <c r="J513">
        <v>16</v>
      </c>
      <c r="K513" s="1" t="s">
        <v>13</v>
      </c>
      <c r="L513" s="1" t="s">
        <v>22</v>
      </c>
      <c r="M513" s="1" t="s">
        <v>110</v>
      </c>
      <c r="N513" s="1" t="s">
        <v>111</v>
      </c>
    </row>
    <row r="514" spans="1:14" x14ac:dyDescent="0.2">
      <c r="A514">
        <v>513</v>
      </c>
      <c r="B514">
        <v>220</v>
      </c>
      <c r="C514">
        <f>1/COUNTIF(B:B,pizza_sales[[#This Row],[order_id]])</f>
        <v>0.25</v>
      </c>
      <c r="D514" s="1" t="s">
        <v>132</v>
      </c>
      <c r="E514">
        <v>1</v>
      </c>
      <c r="F514" s="3">
        <v>42008</v>
      </c>
      <c r="G514" s="3" t="str">
        <f>TEXT(pizza_sales[[#This Row],[Order_date]],"dddd")</f>
        <v>Sunday</v>
      </c>
      <c r="H514" s="2">
        <v>0.6472106481481481</v>
      </c>
      <c r="I514">
        <v>10.5</v>
      </c>
      <c r="J514">
        <v>10.5</v>
      </c>
      <c r="K514" s="1" t="s">
        <v>41</v>
      </c>
      <c r="L514" s="1" t="s">
        <v>14</v>
      </c>
      <c r="M514" s="1" t="s">
        <v>15</v>
      </c>
      <c r="N514" s="1" t="s">
        <v>16</v>
      </c>
    </row>
    <row r="515" spans="1:14" x14ac:dyDescent="0.2">
      <c r="A515">
        <v>514</v>
      </c>
      <c r="B515">
        <v>220</v>
      </c>
      <c r="C515">
        <f>1/COUNTIF(B:B,pizza_sales[[#This Row],[order_id]])</f>
        <v>0.25</v>
      </c>
      <c r="D515" s="1" t="s">
        <v>160</v>
      </c>
      <c r="E515">
        <v>1</v>
      </c>
      <c r="F515" s="3">
        <v>42008</v>
      </c>
      <c r="G515" s="3" t="str">
        <f>TEXT(pizza_sales[[#This Row],[Order_date]],"dddd")</f>
        <v>Sunday</v>
      </c>
      <c r="H515" s="2">
        <v>0.6472106481481481</v>
      </c>
      <c r="I515">
        <v>12</v>
      </c>
      <c r="J515">
        <v>12</v>
      </c>
      <c r="K515" s="1" t="s">
        <v>41</v>
      </c>
      <c r="L515" s="1" t="s">
        <v>14</v>
      </c>
      <c r="M515" s="1" t="s">
        <v>55</v>
      </c>
      <c r="N515" s="1" t="s">
        <v>56</v>
      </c>
    </row>
    <row r="516" spans="1:14" x14ac:dyDescent="0.2">
      <c r="A516">
        <v>515</v>
      </c>
      <c r="B516">
        <v>220</v>
      </c>
      <c r="C516">
        <f>1/COUNTIF(B:B,pizza_sales[[#This Row],[order_id]])</f>
        <v>0.25</v>
      </c>
      <c r="D516" s="1" t="s">
        <v>112</v>
      </c>
      <c r="E516">
        <v>1</v>
      </c>
      <c r="F516" s="3">
        <v>42008</v>
      </c>
      <c r="G516" s="3" t="str">
        <f>TEXT(pizza_sales[[#This Row],[Order_date]],"dddd")</f>
        <v>Sunday</v>
      </c>
      <c r="H516" s="2">
        <v>0.6472106481481481</v>
      </c>
      <c r="I516">
        <v>20.5</v>
      </c>
      <c r="J516">
        <v>20.5</v>
      </c>
      <c r="K516" s="1" t="s">
        <v>21</v>
      </c>
      <c r="L516" s="1" t="s">
        <v>14</v>
      </c>
      <c r="M516" s="1" t="s">
        <v>94</v>
      </c>
      <c r="N516" s="1" t="s">
        <v>95</v>
      </c>
    </row>
    <row r="517" spans="1:14" x14ac:dyDescent="0.2">
      <c r="A517">
        <v>516</v>
      </c>
      <c r="B517">
        <v>220</v>
      </c>
      <c r="C517">
        <f>1/COUNTIF(B:B,pizza_sales[[#This Row],[order_id]])</f>
        <v>0.25</v>
      </c>
      <c r="D517" s="1" t="s">
        <v>59</v>
      </c>
      <c r="E517">
        <v>1</v>
      </c>
      <c r="F517" s="3">
        <v>42008</v>
      </c>
      <c r="G517" s="3" t="str">
        <f>TEXT(pizza_sales[[#This Row],[Order_date]],"dddd")</f>
        <v>Sunday</v>
      </c>
      <c r="H517" s="2">
        <v>0.6472106481481481</v>
      </c>
      <c r="I517">
        <v>20.75</v>
      </c>
      <c r="J517">
        <v>20.75</v>
      </c>
      <c r="K517" s="1" t="s">
        <v>21</v>
      </c>
      <c r="L517" s="1" t="s">
        <v>26</v>
      </c>
      <c r="M517" s="1" t="s">
        <v>60</v>
      </c>
      <c r="N517" s="1" t="s">
        <v>61</v>
      </c>
    </row>
    <row r="518" spans="1:14" x14ac:dyDescent="0.2">
      <c r="A518">
        <v>517</v>
      </c>
      <c r="B518">
        <v>221</v>
      </c>
      <c r="C518">
        <f>1/COUNTIF(B:B,pizza_sales[[#This Row],[order_id]])</f>
        <v>0.33333333333333331</v>
      </c>
      <c r="D518" s="1" t="s">
        <v>20</v>
      </c>
      <c r="E518">
        <v>1</v>
      </c>
      <c r="F518" s="3">
        <v>42008</v>
      </c>
      <c r="G518" s="3" t="str">
        <f>TEXT(pizza_sales[[#This Row],[Order_date]],"dddd")</f>
        <v>Sunday</v>
      </c>
      <c r="H518" s="2">
        <v>0.64812499999999995</v>
      </c>
      <c r="I518">
        <v>18.5</v>
      </c>
      <c r="J518">
        <v>18.5</v>
      </c>
      <c r="K518" s="1" t="s">
        <v>21</v>
      </c>
      <c r="L518" s="1" t="s">
        <v>22</v>
      </c>
      <c r="M518" s="1" t="s">
        <v>23</v>
      </c>
      <c r="N518" s="1" t="s">
        <v>24</v>
      </c>
    </row>
    <row r="519" spans="1:14" x14ac:dyDescent="0.2">
      <c r="A519">
        <v>518</v>
      </c>
      <c r="B519">
        <v>221</v>
      </c>
      <c r="C519">
        <f>1/COUNTIF(B:B,pizza_sales[[#This Row],[order_id]])</f>
        <v>0.33333333333333331</v>
      </c>
      <c r="D519" s="1" t="s">
        <v>145</v>
      </c>
      <c r="E519">
        <v>1</v>
      </c>
      <c r="F519" s="3">
        <v>42008</v>
      </c>
      <c r="G519" s="3" t="str">
        <f>TEXT(pizza_sales[[#This Row],[Order_date]],"dddd")</f>
        <v>Sunday</v>
      </c>
      <c r="H519" s="2">
        <v>0.64812499999999995</v>
      </c>
      <c r="I519">
        <v>16.5</v>
      </c>
      <c r="J519">
        <v>16.5</v>
      </c>
      <c r="K519" s="1" t="s">
        <v>13</v>
      </c>
      <c r="L519" s="1" t="s">
        <v>26</v>
      </c>
      <c r="M519" s="1" t="s">
        <v>38</v>
      </c>
      <c r="N519" s="1" t="s">
        <v>39</v>
      </c>
    </row>
    <row r="520" spans="1:14" x14ac:dyDescent="0.2">
      <c r="A520">
        <v>519</v>
      </c>
      <c r="B520">
        <v>221</v>
      </c>
      <c r="C520">
        <f>1/COUNTIF(B:B,pizza_sales[[#This Row],[order_id]])</f>
        <v>0.33333333333333331</v>
      </c>
      <c r="D520" s="1" t="s">
        <v>44</v>
      </c>
      <c r="E520">
        <v>1</v>
      </c>
      <c r="F520" s="3">
        <v>42008</v>
      </c>
      <c r="G520" s="3" t="str">
        <f>TEXT(pizza_sales[[#This Row],[Order_date]],"dddd")</f>
        <v>Sunday</v>
      </c>
      <c r="H520" s="2">
        <v>0.64812499999999995</v>
      </c>
      <c r="I520">
        <v>12</v>
      </c>
      <c r="J520">
        <v>12</v>
      </c>
      <c r="K520" s="1" t="s">
        <v>41</v>
      </c>
      <c r="L520" s="1" t="s">
        <v>14</v>
      </c>
      <c r="M520" s="1" t="s">
        <v>45</v>
      </c>
      <c r="N520" s="1" t="s">
        <v>46</v>
      </c>
    </row>
    <row r="521" spans="1:14" x14ac:dyDescent="0.2">
      <c r="A521">
        <v>520</v>
      </c>
      <c r="B521">
        <v>222</v>
      </c>
      <c r="C521">
        <f>1/COUNTIF(B:B,pizza_sales[[#This Row],[order_id]])</f>
        <v>0.5</v>
      </c>
      <c r="D521" s="1" t="s">
        <v>90</v>
      </c>
      <c r="E521">
        <v>1</v>
      </c>
      <c r="F521" s="3">
        <v>42008</v>
      </c>
      <c r="G521" s="3" t="str">
        <f>TEXT(pizza_sales[[#This Row],[Order_date]],"dddd")</f>
        <v>Sunday</v>
      </c>
      <c r="H521" s="2">
        <v>0.65738425925925925</v>
      </c>
      <c r="I521">
        <v>17.95</v>
      </c>
      <c r="J521">
        <v>17.95</v>
      </c>
      <c r="K521" s="1" t="s">
        <v>21</v>
      </c>
      <c r="L521" s="1" t="s">
        <v>22</v>
      </c>
      <c r="M521" s="1" t="s">
        <v>91</v>
      </c>
      <c r="N521" s="1" t="s">
        <v>92</v>
      </c>
    </row>
    <row r="522" spans="1:14" x14ac:dyDescent="0.2">
      <c r="A522">
        <v>521</v>
      </c>
      <c r="B522">
        <v>222</v>
      </c>
      <c r="C522">
        <f>1/COUNTIF(B:B,pizza_sales[[#This Row],[order_id]])</f>
        <v>0.5</v>
      </c>
      <c r="D522" s="1" t="s">
        <v>149</v>
      </c>
      <c r="E522">
        <v>1</v>
      </c>
      <c r="F522" s="3">
        <v>42008</v>
      </c>
      <c r="G522" s="3" t="str">
        <f>TEXT(pizza_sales[[#This Row],[Order_date]],"dddd")</f>
        <v>Sunday</v>
      </c>
      <c r="H522" s="2">
        <v>0.65738425925925925</v>
      </c>
      <c r="I522">
        <v>12.25</v>
      </c>
      <c r="J522">
        <v>12.25</v>
      </c>
      <c r="K522" s="1" t="s">
        <v>41</v>
      </c>
      <c r="L522" s="1" t="s">
        <v>26</v>
      </c>
      <c r="M522" s="1" t="s">
        <v>114</v>
      </c>
      <c r="N522" s="1" t="s">
        <v>115</v>
      </c>
    </row>
    <row r="523" spans="1:14" x14ac:dyDescent="0.2">
      <c r="A523">
        <v>522</v>
      </c>
      <c r="B523">
        <v>223</v>
      </c>
      <c r="C523">
        <f>1/COUNTIF(B:B,pizza_sales[[#This Row],[order_id]])</f>
        <v>1</v>
      </c>
      <c r="D523" s="1" t="s">
        <v>143</v>
      </c>
      <c r="E523">
        <v>1</v>
      </c>
      <c r="F523" s="3">
        <v>42008</v>
      </c>
      <c r="G523" s="3" t="str">
        <f>TEXT(pizza_sales[[#This Row],[Order_date]],"dddd")</f>
        <v>Sunday</v>
      </c>
      <c r="H523" s="2">
        <v>0.67245370370370372</v>
      </c>
      <c r="I523">
        <v>11</v>
      </c>
      <c r="J523">
        <v>11</v>
      </c>
      <c r="K523" s="1" t="s">
        <v>41</v>
      </c>
      <c r="L523" s="1" t="s">
        <v>14</v>
      </c>
      <c r="M523" s="1" t="s">
        <v>130</v>
      </c>
      <c r="N523" s="1" t="s">
        <v>131</v>
      </c>
    </row>
    <row r="524" spans="1:14" x14ac:dyDescent="0.2">
      <c r="A524">
        <v>523</v>
      </c>
      <c r="B524">
        <v>224</v>
      </c>
      <c r="C524">
        <f>1/COUNTIF(B:B,pizza_sales[[#This Row],[order_id]])</f>
        <v>0.25</v>
      </c>
      <c r="D524" s="1" t="s">
        <v>123</v>
      </c>
      <c r="E524">
        <v>1</v>
      </c>
      <c r="F524" s="3">
        <v>42008</v>
      </c>
      <c r="G524" s="3" t="str">
        <f>TEXT(pizza_sales[[#This Row],[Order_date]],"dddd")</f>
        <v>Sunday</v>
      </c>
      <c r="H524" s="2">
        <v>0.69442129629629634</v>
      </c>
      <c r="I524">
        <v>12.75</v>
      </c>
      <c r="J524">
        <v>12.75</v>
      </c>
      <c r="K524" s="1" t="s">
        <v>41</v>
      </c>
      <c r="L524" s="1" t="s">
        <v>33</v>
      </c>
      <c r="M524" s="1" t="s">
        <v>124</v>
      </c>
      <c r="N524" s="1" t="s">
        <v>125</v>
      </c>
    </row>
    <row r="525" spans="1:14" x14ac:dyDescent="0.2">
      <c r="A525">
        <v>524</v>
      </c>
      <c r="B525">
        <v>224</v>
      </c>
      <c r="C525">
        <f>1/COUNTIF(B:B,pizza_sales[[#This Row],[order_id]])</f>
        <v>0.25</v>
      </c>
      <c r="D525" s="1" t="s">
        <v>36</v>
      </c>
      <c r="E525">
        <v>1</v>
      </c>
      <c r="F525" s="3">
        <v>42008</v>
      </c>
      <c r="G525" s="3" t="str">
        <f>TEXT(pizza_sales[[#This Row],[Order_date]],"dddd")</f>
        <v>Sunday</v>
      </c>
      <c r="H525" s="2">
        <v>0.69442129629629634</v>
      </c>
      <c r="I525">
        <v>16.5</v>
      </c>
      <c r="J525">
        <v>16.5</v>
      </c>
      <c r="K525" s="1" t="s">
        <v>13</v>
      </c>
      <c r="L525" s="1" t="s">
        <v>26</v>
      </c>
      <c r="M525" s="1" t="s">
        <v>27</v>
      </c>
      <c r="N525" s="1" t="s">
        <v>28</v>
      </c>
    </row>
    <row r="526" spans="1:14" x14ac:dyDescent="0.2">
      <c r="A526">
        <v>525</v>
      </c>
      <c r="B526">
        <v>224</v>
      </c>
      <c r="C526">
        <f>1/COUNTIF(B:B,pizza_sales[[#This Row],[order_id]])</f>
        <v>0.25</v>
      </c>
      <c r="D526" s="1" t="s">
        <v>163</v>
      </c>
      <c r="E526">
        <v>1</v>
      </c>
      <c r="F526" s="3">
        <v>42008</v>
      </c>
      <c r="G526" s="3" t="str">
        <f>TEXT(pizza_sales[[#This Row],[Order_date]],"dddd")</f>
        <v>Sunday</v>
      </c>
      <c r="H526" s="2">
        <v>0.69442129629629634</v>
      </c>
      <c r="I526">
        <v>16</v>
      </c>
      <c r="J526">
        <v>16</v>
      </c>
      <c r="K526" s="1" t="s">
        <v>13</v>
      </c>
      <c r="L526" s="1" t="s">
        <v>14</v>
      </c>
      <c r="M526" s="1" t="s">
        <v>94</v>
      </c>
      <c r="N526" s="1" t="s">
        <v>95</v>
      </c>
    </row>
    <row r="527" spans="1:14" x14ac:dyDescent="0.2">
      <c r="A527">
        <v>526</v>
      </c>
      <c r="B527">
        <v>224</v>
      </c>
      <c r="C527">
        <f>1/COUNTIF(B:B,pizza_sales[[#This Row],[order_id]])</f>
        <v>0.25</v>
      </c>
      <c r="D527" s="1" t="s">
        <v>32</v>
      </c>
      <c r="E527">
        <v>1</v>
      </c>
      <c r="F527" s="3">
        <v>42008</v>
      </c>
      <c r="G527" s="3" t="str">
        <f>TEXT(pizza_sales[[#This Row],[Order_date]],"dddd")</f>
        <v>Sunday</v>
      </c>
      <c r="H527" s="2">
        <v>0.69442129629629634</v>
      </c>
      <c r="I527">
        <v>20.75</v>
      </c>
      <c r="J527">
        <v>20.75</v>
      </c>
      <c r="K527" s="1" t="s">
        <v>21</v>
      </c>
      <c r="L527" s="1" t="s">
        <v>33</v>
      </c>
      <c r="M527" s="1" t="s">
        <v>34</v>
      </c>
      <c r="N527" s="1" t="s">
        <v>35</v>
      </c>
    </row>
    <row r="528" spans="1:14" x14ac:dyDescent="0.2">
      <c r="A528">
        <v>527</v>
      </c>
      <c r="B528">
        <v>225</v>
      </c>
      <c r="C528">
        <f>1/COUNTIF(B:B,pizza_sales[[#This Row],[order_id]])</f>
        <v>0.33333333333333331</v>
      </c>
      <c r="D528" s="1" t="s">
        <v>72</v>
      </c>
      <c r="E528">
        <v>1</v>
      </c>
      <c r="F528" s="3">
        <v>42008</v>
      </c>
      <c r="G528" s="3" t="str">
        <f>TEXT(pizza_sales[[#This Row],[Order_date]],"dddd")</f>
        <v>Sunday</v>
      </c>
      <c r="H528" s="2">
        <v>0.69569444444444439</v>
      </c>
      <c r="I528">
        <v>20.75</v>
      </c>
      <c r="J528">
        <v>20.75</v>
      </c>
      <c r="K528" s="1" t="s">
        <v>21</v>
      </c>
      <c r="L528" s="1" t="s">
        <v>33</v>
      </c>
      <c r="M528" s="1" t="s">
        <v>42</v>
      </c>
      <c r="N528" s="1" t="s">
        <v>43</v>
      </c>
    </row>
    <row r="529" spans="1:14" x14ac:dyDescent="0.2">
      <c r="A529">
        <v>528</v>
      </c>
      <c r="B529">
        <v>225</v>
      </c>
      <c r="C529">
        <f>1/COUNTIF(B:B,pizza_sales[[#This Row],[order_id]])</f>
        <v>0.33333333333333331</v>
      </c>
      <c r="D529" s="1" t="s">
        <v>118</v>
      </c>
      <c r="E529">
        <v>1</v>
      </c>
      <c r="F529" s="3">
        <v>42008</v>
      </c>
      <c r="G529" s="3" t="str">
        <f>TEXT(pizza_sales[[#This Row],[Order_date]],"dddd")</f>
        <v>Sunday</v>
      </c>
      <c r="H529" s="2">
        <v>0.69569444444444439</v>
      </c>
      <c r="I529">
        <v>16.75</v>
      </c>
      <c r="J529">
        <v>16.75</v>
      </c>
      <c r="K529" s="1" t="s">
        <v>13</v>
      </c>
      <c r="L529" s="1" t="s">
        <v>33</v>
      </c>
      <c r="M529" s="1" t="s">
        <v>42</v>
      </c>
      <c r="N529" s="1" t="s">
        <v>43</v>
      </c>
    </row>
    <row r="530" spans="1:14" x14ac:dyDescent="0.2">
      <c r="A530">
        <v>529</v>
      </c>
      <c r="B530">
        <v>225</v>
      </c>
      <c r="C530">
        <f>1/COUNTIF(B:B,pizza_sales[[#This Row],[order_id]])</f>
        <v>0.33333333333333331</v>
      </c>
      <c r="D530" s="1" t="s">
        <v>117</v>
      </c>
      <c r="E530">
        <v>1</v>
      </c>
      <c r="F530" s="3">
        <v>42008</v>
      </c>
      <c r="G530" s="3" t="str">
        <f>TEXT(pizza_sales[[#This Row],[Order_date]],"dddd")</f>
        <v>Sunday</v>
      </c>
      <c r="H530" s="2">
        <v>0.69569444444444439</v>
      </c>
      <c r="I530">
        <v>12.75</v>
      </c>
      <c r="J530">
        <v>12.75</v>
      </c>
      <c r="K530" s="1" t="s">
        <v>41</v>
      </c>
      <c r="L530" s="1" t="s">
        <v>33</v>
      </c>
      <c r="M530" s="1" t="s">
        <v>70</v>
      </c>
      <c r="N530" s="1" t="s">
        <v>71</v>
      </c>
    </row>
    <row r="531" spans="1:14" x14ac:dyDescent="0.2">
      <c r="A531">
        <v>530</v>
      </c>
      <c r="B531">
        <v>226</v>
      </c>
      <c r="C531">
        <f>1/COUNTIF(B:B,pizza_sales[[#This Row],[order_id]])</f>
        <v>1</v>
      </c>
      <c r="D531" s="1" t="s">
        <v>138</v>
      </c>
      <c r="E531">
        <v>1</v>
      </c>
      <c r="F531" s="3">
        <v>42008</v>
      </c>
      <c r="G531" s="3" t="str">
        <f>TEXT(pizza_sales[[#This Row],[Order_date]],"dddd")</f>
        <v>Sunday</v>
      </c>
      <c r="H531" s="2">
        <v>0.70809027777777778</v>
      </c>
      <c r="I531">
        <v>20.5</v>
      </c>
      <c r="J531">
        <v>20.5</v>
      </c>
      <c r="K531" s="1" t="s">
        <v>21</v>
      </c>
      <c r="L531" s="1" t="s">
        <v>14</v>
      </c>
      <c r="M531" s="1" t="s">
        <v>18</v>
      </c>
      <c r="N531" s="1" t="s">
        <v>19</v>
      </c>
    </row>
    <row r="532" spans="1:14" x14ac:dyDescent="0.2">
      <c r="A532">
        <v>531</v>
      </c>
      <c r="B532">
        <v>227</v>
      </c>
      <c r="C532">
        <f>1/COUNTIF(B:B,pizza_sales[[#This Row],[order_id]])</f>
        <v>0.5</v>
      </c>
      <c r="D532" s="1" t="s">
        <v>118</v>
      </c>
      <c r="E532">
        <v>1</v>
      </c>
      <c r="F532" s="3">
        <v>42008</v>
      </c>
      <c r="G532" s="3" t="str">
        <f>TEXT(pizza_sales[[#This Row],[Order_date]],"dddd")</f>
        <v>Sunday</v>
      </c>
      <c r="H532" s="2">
        <v>0.72545138888888894</v>
      </c>
      <c r="I532">
        <v>16.75</v>
      </c>
      <c r="J532">
        <v>16.75</v>
      </c>
      <c r="K532" s="1" t="s">
        <v>13</v>
      </c>
      <c r="L532" s="1" t="s">
        <v>33</v>
      </c>
      <c r="M532" s="1" t="s">
        <v>42</v>
      </c>
      <c r="N532" s="1" t="s">
        <v>43</v>
      </c>
    </row>
    <row r="533" spans="1:14" x14ac:dyDescent="0.2">
      <c r="A533">
        <v>532</v>
      </c>
      <c r="B533">
        <v>227</v>
      </c>
      <c r="C533">
        <f>1/COUNTIF(B:B,pizza_sales[[#This Row],[order_id]])</f>
        <v>0.5</v>
      </c>
      <c r="D533" s="1" t="s">
        <v>155</v>
      </c>
      <c r="E533">
        <v>1</v>
      </c>
      <c r="F533" s="3">
        <v>42008</v>
      </c>
      <c r="G533" s="3" t="str">
        <f>TEXT(pizza_sales[[#This Row],[Order_date]],"dddd")</f>
        <v>Sunday</v>
      </c>
      <c r="H533" s="2">
        <v>0.72545138888888894</v>
      </c>
      <c r="I533">
        <v>16</v>
      </c>
      <c r="J533">
        <v>16</v>
      </c>
      <c r="K533" s="1" t="s">
        <v>13</v>
      </c>
      <c r="L533" s="1" t="s">
        <v>14</v>
      </c>
      <c r="M533" s="1" t="s">
        <v>45</v>
      </c>
      <c r="N533" s="1" t="s">
        <v>46</v>
      </c>
    </row>
    <row r="534" spans="1:14" x14ac:dyDescent="0.2">
      <c r="A534">
        <v>533</v>
      </c>
      <c r="B534">
        <v>228</v>
      </c>
      <c r="C534">
        <f>1/COUNTIF(B:B,pizza_sales[[#This Row],[order_id]])</f>
        <v>1</v>
      </c>
      <c r="D534" s="1" t="s">
        <v>100</v>
      </c>
      <c r="E534">
        <v>1</v>
      </c>
      <c r="F534" s="3">
        <v>42008</v>
      </c>
      <c r="G534" s="3" t="str">
        <f>TEXT(pizza_sales[[#This Row],[Order_date]],"dddd")</f>
        <v>Sunday</v>
      </c>
      <c r="H534" s="2">
        <v>0.73013888888888889</v>
      </c>
      <c r="I534">
        <v>12.75</v>
      </c>
      <c r="J534">
        <v>12.75</v>
      </c>
      <c r="K534" s="1" t="s">
        <v>41</v>
      </c>
      <c r="L534" s="1" t="s">
        <v>22</v>
      </c>
      <c r="M534" s="1" t="s">
        <v>101</v>
      </c>
      <c r="N534" s="1" t="s">
        <v>102</v>
      </c>
    </row>
    <row r="535" spans="1:14" x14ac:dyDescent="0.2">
      <c r="A535">
        <v>534</v>
      </c>
      <c r="B535">
        <v>229</v>
      </c>
      <c r="C535">
        <f>1/COUNTIF(B:B,pizza_sales[[#This Row],[order_id]])</f>
        <v>0.33333333333333331</v>
      </c>
      <c r="D535" s="1" t="s">
        <v>153</v>
      </c>
      <c r="E535">
        <v>1</v>
      </c>
      <c r="F535" s="3">
        <v>42008</v>
      </c>
      <c r="G535" s="3" t="str">
        <f>TEXT(pizza_sales[[#This Row],[Order_date]],"dddd")</f>
        <v>Sunday</v>
      </c>
      <c r="H535" s="2">
        <v>0.73468750000000005</v>
      </c>
      <c r="I535">
        <v>21</v>
      </c>
      <c r="J535">
        <v>21</v>
      </c>
      <c r="K535" s="1" t="s">
        <v>21</v>
      </c>
      <c r="L535" s="1" t="s">
        <v>22</v>
      </c>
      <c r="M535" s="1" t="s">
        <v>101</v>
      </c>
      <c r="N535" s="1" t="s">
        <v>102</v>
      </c>
    </row>
    <row r="536" spans="1:14" x14ac:dyDescent="0.2">
      <c r="A536">
        <v>535</v>
      </c>
      <c r="B536">
        <v>229</v>
      </c>
      <c r="C536">
        <f>1/COUNTIF(B:B,pizza_sales[[#This Row],[order_id]])</f>
        <v>0.33333333333333331</v>
      </c>
      <c r="D536" s="1" t="s">
        <v>37</v>
      </c>
      <c r="E536">
        <v>1</v>
      </c>
      <c r="F536" s="3">
        <v>42008</v>
      </c>
      <c r="G536" s="3" t="str">
        <f>TEXT(pizza_sales[[#This Row],[Order_date]],"dddd")</f>
        <v>Sunday</v>
      </c>
      <c r="H536" s="2">
        <v>0.73468750000000005</v>
      </c>
      <c r="I536">
        <v>20.75</v>
      </c>
      <c r="J536">
        <v>20.75</v>
      </c>
      <c r="K536" s="1" t="s">
        <v>21</v>
      </c>
      <c r="L536" s="1" t="s">
        <v>26</v>
      </c>
      <c r="M536" s="1" t="s">
        <v>38</v>
      </c>
      <c r="N536" s="1" t="s">
        <v>39</v>
      </c>
    </row>
    <row r="537" spans="1:14" x14ac:dyDescent="0.2">
      <c r="A537">
        <v>536</v>
      </c>
      <c r="B537">
        <v>229</v>
      </c>
      <c r="C537">
        <f>1/COUNTIF(B:B,pizza_sales[[#This Row],[order_id]])</f>
        <v>0.33333333333333331</v>
      </c>
      <c r="D537" s="1" t="s">
        <v>136</v>
      </c>
      <c r="E537">
        <v>1</v>
      </c>
      <c r="F537" s="3">
        <v>42008</v>
      </c>
      <c r="G537" s="3" t="str">
        <f>TEXT(pizza_sales[[#This Row],[Order_date]],"dddd")</f>
        <v>Sunday</v>
      </c>
      <c r="H537" s="2">
        <v>0.73468750000000005</v>
      </c>
      <c r="I537">
        <v>12.5</v>
      </c>
      <c r="J537">
        <v>12.5</v>
      </c>
      <c r="K537" s="1" t="s">
        <v>41</v>
      </c>
      <c r="L537" s="1" t="s">
        <v>22</v>
      </c>
      <c r="M537" s="1" t="s">
        <v>63</v>
      </c>
      <c r="N537" s="1" t="s">
        <v>64</v>
      </c>
    </row>
    <row r="538" spans="1:14" x14ac:dyDescent="0.2">
      <c r="A538">
        <v>537</v>
      </c>
      <c r="B538">
        <v>230</v>
      </c>
      <c r="C538">
        <f>1/COUNTIF(B:B,pizza_sales[[#This Row],[order_id]])</f>
        <v>1</v>
      </c>
      <c r="D538" s="1" t="s">
        <v>137</v>
      </c>
      <c r="E538">
        <v>1</v>
      </c>
      <c r="F538" s="3">
        <v>42008</v>
      </c>
      <c r="G538" s="3" t="str">
        <f>TEXT(pizza_sales[[#This Row],[Order_date]],"dddd")</f>
        <v>Sunday</v>
      </c>
      <c r="H538" s="2">
        <v>0.74905092592592593</v>
      </c>
      <c r="I538">
        <v>16.75</v>
      </c>
      <c r="J538">
        <v>16.75</v>
      </c>
      <c r="K538" s="1" t="s">
        <v>13</v>
      </c>
      <c r="L538" s="1" t="s">
        <v>33</v>
      </c>
      <c r="M538" s="1" t="s">
        <v>34</v>
      </c>
      <c r="N538" s="1" t="s">
        <v>35</v>
      </c>
    </row>
    <row r="539" spans="1:14" x14ac:dyDescent="0.2">
      <c r="A539">
        <v>538</v>
      </c>
      <c r="B539">
        <v>231</v>
      </c>
      <c r="C539">
        <f>1/COUNTIF(B:B,pizza_sales[[#This Row],[order_id]])</f>
        <v>0.33333333333333331</v>
      </c>
      <c r="D539" s="1" t="s">
        <v>73</v>
      </c>
      <c r="E539">
        <v>1</v>
      </c>
      <c r="F539" s="3">
        <v>42008</v>
      </c>
      <c r="G539" s="3" t="str">
        <f>TEXT(pizza_sales[[#This Row],[Order_date]],"dddd")</f>
        <v>Sunday</v>
      </c>
      <c r="H539" s="2">
        <v>0.75298611111111113</v>
      </c>
      <c r="I539">
        <v>20.75</v>
      </c>
      <c r="J539">
        <v>20.75</v>
      </c>
      <c r="K539" s="1" t="s">
        <v>21</v>
      </c>
      <c r="L539" s="1" t="s">
        <v>33</v>
      </c>
      <c r="M539" s="1" t="s">
        <v>74</v>
      </c>
      <c r="N539" s="1" t="s">
        <v>75</v>
      </c>
    </row>
    <row r="540" spans="1:14" x14ac:dyDescent="0.2">
      <c r="A540">
        <v>539</v>
      </c>
      <c r="B540">
        <v>231</v>
      </c>
      <c r="C540">
        <f>1/COUNTIF(B:B,pizza_sales[[#This Row],[order_id]])</f>
        <v>0.33333333333333331</v>
      </c>
      <c r="D540" s="1" t="s">
        <v>93</v>
      </c>
      <c r="E540">
        <v>1</v>
      </c>
      <c r="F540" s="3">
        <v>42008</v>
      </c>
      <c r="G540" s="3" t="str">
        <f>TEXT(pizza_sales[[#This Row],[Order_date]],"dddd")</f>
        <v>Sunday</v>
      </c>
      <c r="H540" s="2">
        <v>0.75298611111111113</v>
      </c>
      <c r="I540">
        <v>12</v>
      </c>
      <c r="J540">
        <v>12</v>
      </c>
      <c r="K540" s="1" t="s">
        <v>41</v>
      </c>
      <c r="L540" s="1" t="s">
        <v>14</v>
      </c>
      <c r="M540" s="1" t="s">
        <v>94</v>
      </c>
      <c r="N540" s="1" t="s">
        <v>95</v>
      </c>
    </row>
    <row r="541" spans="1:14" x14ac:dyDescent="0.2">
      <c r="A541">
        <v>540</v>
      </c>
      <c r="B541">
        <v>231</v>
      </c>
      <c r="C541">
        <f>1/COUNTIF(B:B,pizza_sales[[#This Row],[order_id]])</f>
        <v>0.33333333333333331</v>
      </c>
      <c r="D541" s="1" t="s">
        <v>120</v>
      </c>
      <c r="E541">
        <v>1</v>
      </c>
      <c r="F541" s="3">
        <v>42008</v>
      </c>
      <c r="G541" s="3" t="str">
        <f>TEXT(pizza_sales[[#This Row],[Order_date]],"dddd")</f>
        <v>Sunday</v>
      </c>
      <c r="H541" s="2">
        <v>0.75298611111111113</v>
      </c>
      <c r="I541">
        <v>12.5</v>
      </c>
      <c r="J541">
        <v>12.5</v>
      </c>
      <c r="K541" s="1" t="s">
        <v>41</v>
      </c>
      <c r="L541" s="1" t="s">
        <v>26</v>
      </c>
      <c r="M541" s="1" t="s">
        <v>38</v>
      </c>
      <c r="N541" s="1" t="s">
        <v>39</v>
      </c>
    </row>
    <row r="542" spans="1:14" x14ac:dyDescent="0.2">
      <c r="A542">
        <v>541</v>
      </c>
      <c r="B542">
        <v>232</v>
      </c>
      <c r="C542">
        <f>1/COUNTIF(B:B,pizza_sales[[#This Row],[order_id]])</f>
        <v>0.5</v>
      </c>
      <c r="D542" s="1" t="s">
        <v>118</v>
      </c>
      <c r="E542">
        <v>1</v>
      </c>
      <c r="F542" s="3">
        <v>42008</v>
      </c>
      <c r="G542" s="3" t="str">
        <f>TEXT(pizza_sales[[#This Row],[Order_date]],"dddd")</f>
        <v>Sunday</v>
      </c>
      <c r="H542" s="2">
        <v>0.76526620370370368</v>
      </c>
      <c r="I542">
        <v>16.75</v>
      </c>
      <c r="J542">
        <v>16.75</v>
      </c>
      <c r="K542" s="1" t="s">
        <v>13</v>
      </c>
      <c r="L542" s="1" t="s">
        <v>33</v>
      </c>
      <c r="M542" s="1" t="s">
        <v>42</v>
      </c>
      <c r="N542" s="1" t="s">
        <v>43</v>
      </c>
    </row>
    <row r="543" spans="1:14" x14ac:dyDescent="0.2">
      <c r="A543">
        <v>542</v>
      </c>
      <c r="B543">
        <v>232</v>
      </c>
      <c r="C543">
        <f>1/COUNTIF(B:B,pizza_sales[[#This Row],[order_id]])</f>
        <v>0.5</v>
      </c>
      <c r="D543" s="1" t="s">
        <v>152</v>
      </c>
      <c r="E543">
        <v>1</v>
      </c>
      <c r="F543" s="3">
        <v>42008</v>
      </c>
      <c r="G543" s="3" t="str">
        <f>TEXT(pizza_sales[[#This Row],[Order_date]],"dddd")</f>
        <v>Sunday</v>
      </c>
      <c r="H543" s="2">
        <v>0.76526620370370368</v>
      </c>
      <c r="I543">
        <v>20.75</v>
      </c>
      <c r="J543">
        <v>20.75</v>
      </c>
      <c r="K543" s="1" t="s">
        <v>21</v>
      </c>
      <c r="L543" s="1" t="s">
        <v>26</v>
      </c>
      <c r="M543" s="1" t="s">
        <v>48</v>
      </c>
      <c r="N543" s="1" t="s">
        <v>49</v>
      </c>
    </row>
    <row r="544" spans="1:14" x14ac:dyDescent="0.2">
      <c r="A544">
        <v>543</v>
      </c>
      <c r="B544">
        <v>233</v>
      </c>
      <c r="C544">
        <f>1/COUNTIF(B:B,pizza_sales[[#This Row],[order_id]])</f>
        <v>1</v>
      </c>
      <c r="D544" s="1" t="s">
        <v>157</v>
      </c>
      <c r="E544">
        <v>1</v>
      </c>
      <c r="F544" s="3">
        <v>42008</v>
      </c>
      <c r="G544" s="3" t="str">
        <f>TEXT(pizza_sales[[#This Row],[Order_date]],"dddd")</f>
        <v>Sunday</v>
      </c>
      <c r="H544" s="2">
        <v>0.76864583333333336</v>
      </c>
      <c r="I544">
        <v>12</v>
      </c>
      <c r="J544">
        <v>12</v>
      </c>
      <c r="K544" s="1" t="s">
        <v>41</v>
      </c>
      <c r="L544" s="1" t="s">
        <v>22</v>
      </c>
      <c r="M544" s="1" t="s">
        <v>110</v>
      </c>
      <c r="N544" s="1" t="s">
        <v>111</v>
      </c>
    </row>
    <row r="545" spans="1:14" x14ac:dyDescent="0.2">
      <c r="A545">
        <v>544</v>
      </c>
      <c r="B545">
        <v>234</v>
      </c>
      <c r="C545">
        <f>1/COUNTIF(B:B,pizza_sales[[#This Row],[order_id]])</f>
        <v>0.33333333333333331</v>
      </c>
      <c r="D545" s="1" t="s">
        <v>134</v>
      </c>
      <c r="E545">
        <v>1</v>
      </c>
      <c r="F545" s="3">
        <v>42008</v>
      </c>
      <c r="G545" s="3" t="str">
        <f>TEXT(pizza_sales[[#This Row],[Order_date]],"dddd")</f>
        <v>Sunday</v>
      </c>
      <c r="H545" s="2">
        <v>0.77510416666666671</v>
      </c>
      <c r="I545">
        <v>16.75</v>
      </c>
      <c r="J545">
        <v>16.75</v>
      </c>
      <c r="K545" s="1" t="s">
        <v>13</v>
      </c>
      <c r="L545" s="1" t="s">
        <v>33</v>
      </c>
      <c r="M545" s="1" t="s">
        <v>124</v>
      </c>
      <c r="N545" s="1" t="s">
        <v>125</v>
      </c>
    </row>
    <row r="546" spans="1:14" x14ac:dyDescent="0.2">
      <c r="A546">
        <v>545</v>
      </c>
      <c r="B546">
        <v>234</v>
      </c>
      <c r="C546">
        <f>1/COUNTIF(B:B,pizza_sales[[#This Row],[order_id]])</f>
        <v>0.33333333333333331</v>
      </c>
      <c r="D546" s="1" t="s">
        <v>57</v>
      </c>
      <c r="E546">
        <v>1</v>
      </c>
      <c r="F546" s="3">
        <v>42008</v>
      </c>
      <c r="G546" s="3" t="str">
        <f>TEXT(pizza_sales[[#This Row],[Order_date]],"dddd")</f>
        <v>Sunday</v>
      </c>
      <c r="H546" s="2">
        <v>0.77510416666666671</v>
      </c>
      <c r="I546">
        <v>12.5</v>
      </c>
      <c r="J546">
        <v>12.5</v>
      </c>
      <c r="K546" s="1" t="s">
        <v>41</v>
      </c>
      <c r="L546" s="1" t="s">
        <v>26</v>
      </c>
      <c r="M546" s="1" t="s">
        <v>27</v>
      </c>
      <c r="N546" s="1" t="s">
        <v>28</v>
      </c>
    </row>
    <row r="547" spans="1:14" x14ac:dyDescent="0.2">
      <c r="A547">
        <v>546</v>
      </c>
      <c r="B547">
        <v>234</v>
      </c>
      <c r="C547">
        <f>1/COUNTIF(B:B,pizza_sales[[#This Row],[order_id]])</f>
        <v>0.33333333333333331</v>
      </c>
      <c r="D547" s="1" t="s">
        <v>163</v>
      </c>
      <c r="E547">
        <v>1</v>
      </c>
      <c r="F547" s="3">
        <v>42008</v>
      </c>
      <c r="G547" s="3" t="str">
        <f>TEXT(pizza_sales[[#This Row],[Order_date]],"dddd")</f>
        <v>Sunday</v>
      </c>
      <c r="H547" s="2">
        <v>0.77510416666666671</v>
      </c>
      <c r="I547">
        <v>16</v>
      </c>
      <c r="J547">
        <v>16</v>
      </c>
      <c r="K547" s="1" t="s">
        <v>13</v>
      </c>
      <c r="L547" s="1" t="s">
        <v>14</v>
      </c>
      <c r="M547" s="1" t="s">
        <v>94</v>
      </c>
      <c r="N547" s="1" t="s">
        <v>95</v>
      </c>
    </row>
    <row r="548" spans="1:14" x14ac:dyDescent="0.2">
      <c r="A548">
        <v>547</v>
      </c>
      <c r="B548">
        <v>235</v>
      </c>
      <c r="C548">
        <f>1/COUNTIF(B:B,pizza_sales[[#This Row],[order_id]])</f>
        <v>1</v>
      </c>
      <c r="D548" s="1" t="s">
        <v>76</v>
      </c>
      <c r="E548">
        <v>1</v>
      </c>
      <c r="F548" s="3">
        <v>42008</v>
      </c>
      <c r="G548" s="3" t="str">
        <f>TEXT(pizza_sales[[#This Row],[Order_date]],"dddd")</f>
        <v>Sunday</v>
      </c>
      <c r="H548" s="2">
        <v>0.78576388888888893</v>
      </c>
      <c r="I548">
        <v>16.75</v>
      </c>
      <c r="J548">
        <v>16.75</v>
      </c>
      <c r="K548" s="1" t="s">
        <v>13</v>
      </c>
      <c r="L548" s="1" t="s">
        <v>33</v>
      </c>
      <c r="M548" s="1" t="s">
        <v>74</v>
      </c>
      <c r="N548" s="1" t="s">
        <v>75</v>
      </c>
    </row>
    <row r="549" spans="1:14" x14ac:dyDescent="0.2">
      <c r="A549">
        <v>548</v>
      </c>
      <c r="B549">
        <v>236</v>
      </c>
      <c r="C549">
        <f>1/COUNTIF(B:B,pizza_sales[[#This Row],[order_id]])</f>
        <v>0.5</v>
      </c>
      <c r="D549" s="1" t="s">
        <v>138</v>
      </c>
      <c r="E549">
        <v>1</v>
      </c>
      <c r="F549" s="3">
        <v>42008</v>
      </c>
      <c r="G549" s="3" t="str">
        <f>TEXT(pizza_sales[[#This Row],[Order_date]],"dddd")</f>
        <v>Sunday</v>
      </c>
      <c r="H549" s="2">
        <v>0.80629629629629629</v>
      </c>
      <c r="I549">
        <v>20.5</v>
      </c>
      <c r="J549">
        <v>20.5</v>
      </c>
      <c r="K549" s="1" t="s">
        <v>21</v>
      </c>
      <c r="L549" s="1" t="s">
        <v>14</v>
      </c>
      <c r="M549" s="1" t="s">
        <v>18</v>
      </c>
      <c r="N549" s="1" t="s">
        <v>19</v>
      </c>
    </row>
    <row r="550" spans="1:14" x14ac:dyDescent="0.2">
      <c r="A550">
        <v>549</v>
      </c>
      <c r="B550">
        <v>236</v>
      </c>
      <c r="C550">
        <f>1/COUNTIF(B:B,pizza_sales[[#This Row],[order_id]])</f>
        <v>0.5</v>
      </c>
      <c r="D550" s="1" t="s">
        <v>128</v>
      </c>
      <c r="E550">
        <v>1</v>
      </c>
      <c r="F550" s="3">
        <v>42008</v>
      </c>
      <c r="G550" s="3" t="str">
        <f>TEXT(pizza_sales[[#This Row],[Order_date]],"dddd")</f>
        <v>Sunday</v>
      </c>
      <c r="H550" s="2">
        <v>0.80629629629629629</v>
      </c>
      <c r="I550">
        <v>16</v>
      </c>
      <c r="J550">
        <v>16</v>
      </c>
      <c r="K550" s="1" t="s">
        <v>13</v>
      </c>
      <c r="L550" s="1" t="s">
        <v>22</v>
      </c>
      <c r="M550" s="1" t="s">
        <v>52</v>
      </c>
      <c r="N550" s="1" t="s">
        <v>53</v>
      </c>
    </row>
    <row r="551" spans="1:14" x14ac:dyDescent="0.2">
      <c r="A551">
        <v>550</v>
      </c>
      <c r="B551">
        <v>237</v>
      </c>
      <c r="C551">
        <f>1/COUNTIF(B:B,pizza_sales[[#This Row],[order_id]])</f>
        <v>1</v>
      </c>
      <c r="D551" s="1" t="s">
        <v>51</v>
      </c>
      <c r="E551">
        <v>1</v>
      </c>
      <c r="F551" s="3">
        <v>42008</v>
      </c>
      <c r="G551" s="3" t="str">
        <f>TEXT(pizza_sales[[#This Row],[Order_date]],"dddd")</f>
        <v>Sunday</v>
      </c>
      <c r="H551" s="2">
        <v>0.81097222222222221</v>
      </c>
      <c r="I551">
        <v>12</v>
      </c>
      <c r="J551">
        <v>12</v>
      </c>
      <c r="K551" s="1" t="s">
        <v>41</v>
      </c>
      <c r="L551" s="1" t="s">
        <v>22</v>
      </c>
      <c r="M551" s="1" t="s">
        <v>52</v>
      </c>
      <c r="N551" s="1" t="s">
        <v>53</v>
      </c>
    </row>
    <row r="552" spans="1:14" x14ac:dyDescent="0.2">
      <c r="A552">
        <v>551</v>
      </c>
      <c r="B552">
        <v>238</v>
      </c>
      <c r="C552">
        <f>1/COUNTIF(B:B,pizza_sales[[#This Row],[order_id]])</f>
        <v>1</v>
      </c>
      <c r="D552" s="1" t="s">
        <v>62</v>
      </c>
      <c r="E552">
        <v>1</v>
      </c>
      <c r="F552" s="3">
        <v>42008</v>
      </c>
      <c r="G552" s="3" t="str">
        <f>TEXT(pizza_sales[[#This Row],[Order_date]],"dddd")</f>
        <v>Sunday</v>
      </c>
      <c r="H552" s="2">
        <v>0.82309027777777777</v>
      </c>
      <c r="I552">
        <v>20.75</v>
      </c>
      <c r="J552">
        <v>20.75</v>
      </c>
      <c r="K552" s="1" t="s">
        <v>21</v>
      </c>
      <c r="L552" s="1" t="s">
        <v>22</v>
      </c>
      <c r="M552" s="1" t="s">
        <v>63</v>
      </c>
      <c r="N552" s="1" t="s">
        <v>64</v>
      </c>
    </row>
    <row r="553" spans="1:14" x14ac:dyDescent="0.2">
      <c r="A553">
        <v>552</v>
      </c>
      <c r="B553">
        <v>239</v>
      </c>
      <c r="C553">
        <f>1/COUNTIF(B:B,pizza_sales[[#This Row],[order_id]])</f>
        <v>0.5</v>
      </c>
      <c r="D553" s="1" t="s">
        <v>25</v>
      </c>
      <c r="E553">
        <v>1</v>
      </c>
      <c r="F553" s="3">
        <v>42008</v>
      </c>
      <c r="G553" s="3" t="str">
        <f>TEXT(pizza_sales[[#This Row],[Order_date]],"dddd")</f>
        <v>Sunday</v>
      </c>
      <c r="H553" s="2">
        <v>0.83185185185185184</v>
      </c>
      <c r="I553">
        <v>20.75</v>
      </c>
      <c r="J553">
        <v>20.75</v>
      </c>
      <c r="K553" s="1" t="s">
        <v>21</v>
      </c>
      <c r="L553" s="1" t="s">
        <v>26</v>
      </c>
      <c r="M553" s="1" t="s">
        <v>27</v>
      </c>
      <c r="N553" s="1" t="s">
        <v>28</v>
      </c>
    </row>
    <row r="554" spans="1:14" x14ac:dyDescent="0.2">
      <c r="A554">
        <v>553</v>
      </c>
      <c r="B554">
        <v>239</v>
      </c>
      <c r="C554">
        <f>1/COUNTIF(B:B,pizza_sales[[#This Row],[order_id]])</f>
        <v>0.5</v>
      </c>
      <c r="D554" s="1" t="s">
        <v>137</v>
      </c>
      <c r="E554">
        <v>1</v>
      </c>
      <c r="F554" s="3">
        <v>42008</v>
      </c>
      <c r="G554" s="3" t="str">
        <f>TEXT(pizza_sales[[#This Row],[Order_date]],"dddd")</f>
        <v>Sunday</v>
      </c>
      <c r="H554" s="2">
        <v>0.83185185185185184</v>
      </c>
      <c r="I554">
        <v>16.75</v>
      </c>
      <c r="J554">
        <v>16.75</v>
      </c>
      <c r="K554" s="1" t="s">
        <v>13</v>
      </c>
      <c r="L554" s="1" t="s">
        <v>33</v>
      </c>
      <c r="M554" s="1" t="s">
        <v>34</v>
      </c>
      <c r="N554" s="1" t="s">
        <v>35</v>
      </c>
    </row>
    <row r="555" spans="1:14" x14ac:dyDescent="0.2">
      <c r="A555">
        <v>554</v>
      </c>
      <c r="B555">
        <v>240</v>
      </c>
      <c r="C555">
        <f>1/COUNTIF(B:B,pizza_sales[[#This Row],[order_id]])</f>
        <v>1</v>
      </c>
      <c r="D555" s="1" t="s">
        <v>99</v>
      </c>
      <c r="E555">
        <v>1</v>
      </c>
      <c r="F555" s="3">
        <v>42008</v>
      </c>
      <c r="G555" s="3" t="str">
        <f>TEXT(pizza_sales[[#This Row],[Order_date]],"dddd")</f>
        <v>Sunday</v>
      </c>
      <c r="H555" s="2">
        <v>0.8405555555555555</v>
      </c>
      <c r="I555">
        <v>14.75</v>
      </c>
      <c r="J555">
        <v>14.75</v>
      </c>
      <c r="K555" s="1" t="s">
        <v>13</v>
      </c>
      <c r="L555" s="1" t="s">
        <v>22</v>
      </c>
      <c r="M555" s="1" t="s">
        <v>91</v>
      </c>
      <c r="N555" s="1" t="s">
        <v>92</v>
      </c>
    </row>
    <row r="556" spans="1:14" x14ac:dyDescent="0.2">
      <c r="A556">
        <v>555</v>
      </c>
      <c r="B556">
        <v>241</v>
      </c>
      <c r="C556">
        <f>1/COUNTIF(B:B,pizza_sales[[#This Row],[order_id]])</f>
        <v>0.5</v>
      </c>
      <c r="D556" s="1" t="s">
        <v>121</v>
      </c>
      <c r="E556">
        <v>1</v>
      </c>
      <c r="F556" s="3">
        <v>42008</v>
      </c>
      <c r="G556" s="3" t="str">
        <f>TEXT(pizza_sales[[#This Row],[Order_date]],"dddd")</f>
        <v>Sunday</v>
      </c>
      <c r="H556" s="2">
        <v>0.84126157407407409</v>
      </c>
      <c r="I556">
        <v>16.25</v>
      </c>
      <c r="J556">
        <v>16.25</v>
      </c>
      <c r="K556" s="1" t="s">
        <v>13</v>
      </c>
      <c r="L556" s="1" t="s">
        <v>26</v>
      </c>
      <c r="M556" s="1" t="s">
        <v>114</v>
      </c>
      <c r="N556" s="1" t="s">
        <v>115</v>
      </c>
    </row>
    <row r="557" spans="1:14" x14ac:dyDescent="0.2">
      <c r="A557">
        <v>556</v>
      </c>
      <c r="B557">
        <v>241</v>
      </c>
      <c r="C557">
        <f>1/COUNTIF(B:B,pizza_sales[[#This Row],[order_id]])</f>
        <v>0.5</v>
      </c>
      <c r="D557" s="1" t="s">
        <v>152</v>
      </c>
      <c r="E557">
        <v>1</v>
      </c>
      <c r="F557" s="3">
        <v>42008</v>
      </c>
      <c r="G557" s="3" t="str">
        <f>TEXT(pizza_sales[[#This Row],[Order_date]],"dddd")</f>
        <v>Sunday</v>
      </c>
      <c r="H557" s="2">
        <v>0.84126157407407409</v>
      </c>
      <c r="I557">
        <v>20.75</v>
      </c>
      <c r="J557">
        <v>20.75</v>
      </c>
      <c r="K557" s="1" t="s">
        <v>21</v>
      </c>
      <c r="L557" s="1" t="s">
        <v>26</v>
      </c>
      <c r="M557" s="1" t="s">
        <v>48</v>
      </c>
      <c r="N557" s="1" t="s">
        <v>49</v>
      </c>
    </row>
    <row r="558" spans="1:14" x14ac:dyDescent="0.2">
      <c r="A558">
        <v>557</v>
      </c>
      <c r="B558">
        <v>242</v>
      </c>
      <c r="C558">
        <f>1/COUNTIF(B:B,pizza_sales[[#This Row],[order_id]])</f>
        <v>0.33333333333333331</v>
      </c>
      <c r="D558" s="1" t="s">
        <v>96</v>
      </c>
      <c r="E558">
        <v>1</v>
      </c>
      <c r="F558" s="3">
        <v>42008</v>
      </c>
      <c r="G558" s="3" t="str">
        <f>TEXT(pizza_sales[[#This Row],[Order_date]],"dddd")</f>
        <v>Sunday</v>
      </c>
      <c r="H558" s="2">
        <v>0.84408564814814813</v>
      </c>
      <c r="I558">
        <v>16.25</v>
      </c>
      <c r="J558">
        <v>16.25</v>
      </c>
      <c r="K558" s="1" t="s">
        <v>13</v>
      </c>
      <c r="L558" s="1" t="s">
        <v>26</v>
      </c>
      <c r="M558" s="1" t="s">
        <v>97</v>
      </c>
      <c r="N558" s="1" t="s">
        <v>98</v>
      </c>
    </row>
    <row r="559" spans="1:14" x14ac:dyDescent="0.2">
      <c r="A559">
        <v>558</v>
      </c>
      <c r="B559">
        <v>242</v>
      </c>
      <c r="C559">
        <f>1/COUNTIF(B:B,pizza_sales[[#This Row],[order_id]])</f>
        <v>0.33333333333333331</v>
      </c>
      <c r="D559" s="1" t="s">
        <v>32</v>
      </c>
      <c r="E559">
        <v>1</v>
      </c>
      <c r="F559" s="3">
        <v>42008</v>
      </c>
      <c r="G559" s="3" t="str">
        <f>TEXT(pizza_sales[[#This Row],[Order_date]],"dddd")</f>
        <v>Sunday</v>
      </c>
      <c r="H559" s="2">
        <v>0.84408564814814813</v>
      </c>
      <c r="I559">
        <v>20.75</v>
      </c>
      <c r="J559">
        <v>20.75</v>
      </c>
      <c r="K559" s="1" t="s">
        <v>21</v>
      </c>
      <c r="L559" s="1" t="s">
        <v>33</v>
      </c>
      <c r="M559" s="1" t="s">
        <v>34</v>
      </c>
      <c r="N559" s="1" t="s">
        <v>35</v>
      </c>
    </row>
    <row r="560" spans="1:14" x14ac:dyDescent="0.2">
      <c r="A560">
        <v>559</v>
      </c>
      <c r="B560">
        <v>242</v>
      </c>
      <c r="C560">
        <f>1/COUNTIF(B:B,pizza_sales[[#This Row],[order_id]])</f>
        <v>0.33333333333333331</v>
      </c>
      <c r="D560" s="1" t="s">
        <v>154</v>
      </c>
      <c r="E560">
        <v>1</v>
      </c>
      <c r="F560" s="3">
        <v>42008</v>
      </c>
      <c r="G560" s="3" t="str">
        <f>TEXT(pizza_sales[[#This Row],[Order_date]],"dddd")</f>
        <v>Sunday</v>
      </c>
      <c r="H560" s="2">
        <v>0.84408564814814813</v>
      </c>
      <c r="I560">
        <v>16</v>
      </c>
      <c r="J560">
        <v>16</v>
      </c>
      <c r="K560" s="1" t="s">
        <v>13</v>
      </c>
      <c r="L560" s="1" t="s">
        <v>22</v>
      </c>
      <c r="M560" s="1" t="s">
        <v>66</v>
      </c>
      <c r="N560" s="1" t="s">
        <v>67</v>
      </c>
    </row>
    <row r="561" spans="1:14" x14ac:dyDescent="0.2">
      <c r="A561">
        <v>560</v>
      </c>
      <c r="B561">
        <v>243</v>
      </c>
      <c r="C561">
        <f>1/COUNTIF(B:B,pizza_sales[[#This Row],[order_id]])</f>
        <v>0.5</v>
      </c>
      <c r="D561" s="1" t="s">
        <v>138</v>
      </c>
      <c r="E561">
        <v>1</v>
      </c>
      <c r="F561" s="3">
        <v>42008</v>
      </c>
      <c r="G561" s="3" t="str">
        <f>TEXT(pizza_sales[[#This Row],[Order_date]],"dddd")</f>
        <v>Sunday</v>
      </c>
      <c r="H561" s="2">
        <v>0.85158564814814819</v>
      </c>
      <c r="I561">
        <v>20.5</v>
      </c>
      <c r="J561">
        <v>20.5</v>
      </c>
      <c r="K561" s="1" t="s">
        <v>21</v>
      </c>
      <c r="L561" s="1" t="s">
        <v>14</v>
      </c>
      <c r="M561" s="1" t="s">
        <v>18</v>
      </c>
      <c r="N561" s="1" t="s">
        <v>19</v>
      </c>
    </row>
    <row r="562" spans="1:14" x14ac:dyDescent="0.2">
      <c r="A562">
        <v>561</v>
      </c>
      <c r="B562">
        <v>243</v>
      </c>
      <c r="C562">
        <f>1/COUNTIF(B:B,pizza_sales[[#This Row],[order_id]])</f>
        <v>0.5</v>
      </c>
      <c r="D562" s="1" t="s">
        <v>47</v>
      </c>
      <c r="E562">
        <v>1</v>
      </c>
      <c r="F562" s="3">
        <v>42008</v>
      </c>
      <c r="G562" s="3" t="str">
        <f>TEXT(pizza_sales[[#This Row],[Order_date]],"dddd")</f>
        <v>Sunday</v>
      </c>
      <c r="H562" s="2">
        <v>0.85158564814814819</v>
      </c>
      <c r="I562">
        <v>12.5</v>
      </c>
      <c r="J562">
        <v>12.5</v>
      </c>
      <c r="K562" s="1" t="s">
        <v>41</v>
      </c>
      <c r="L562" s="1" t="s">
        <v>26</v>
      </c>
      <c r="M562" s="1" t="s">
        <v>48</v>
      </c>
      <c r="N562" s="1" t="s">
        <v>49</v>
      </c>
    </row>
    <row r="563" spans="1:14" x14ac:dyDescent="0.2">
      <c r="A563">
        <v>562</v>
      </c>
      <c r="B563">
        <v>244</v>
      </c>
      <c r="C563">
        <f>1/COUNTIF(B:B,pizza_sales[[#This Row],[order_id]])</f>
        <v>0.5</v>
      </c>
      <c r="D563" s="1" t="s">
        <v>57</v>
      </c>
      <c r="E563">
        <v>1</v>
      </c>
      <c r="F563" s="3">
        <v>42008</v>
      </c>
      <c r="G563" s="3" t="str">
        <f>TEXT(pizza_sales[[#This Row],[Order_date]],"dddd")</f>
        <v>Sunday</v>
      </c>
      <c r="H563" s="2">
        <v>0.85164351851851849</v>
      </c>
      <c r="I563">
        <v>12.5</v>
      </c>
      <c r="J563">
        <v>12.5</v>
      </c>
      <c r="K563" s="1" t="s">
        <v>41</v>
      </c>
      <c r="L563" s="1" t="s">
        <v>26</v>
      </c>
      <c r="M563" s="1" t="s">
        <v>27</v>
      </c>
      <c r="N563" s="1" t="s">
        <v>28</v>
      </c>
    </row>
    <row r="564" spans="1:14" x14ac:dyDescent="0.2">
      <c r="A564">
        <v>563</v>
      </c>
      <c r="B564">
        <v>244</v>
      </c>
      <c r="C564">
        <f>1/COUNTIF(B:B,pizza_sales[[#This Row],[order_id]])</f>
        <v>0.5</v>
      </c>
      <c r="D564" s="1" t="s">
        <v>59</v>
      </c>
      <c r="E564">
        <v>1</v>
      </c>
      <c r="F564" s="3">
        <v>42008</v>
      </c>
      <c r="G564" s="3" t="str">
        <f>TEXT(pizza_sales[[#This Row],[Order_date]],"dddd")</f>
        <v>Sunday</v>
      </c>
      <c r="H564" s="2">
        <v>0.85164351851851849</v>
      </c>
      <c r="I564">
        <v>20.75</v>
      </c>
      <c r="J564">
        <v>20.75</v>
      </c>
      <c r="K564" s="1" t="s">
        <v>21</v>
      </c>
      <c r="L564" s="1" t="s">
        <v>26</v>
      </c>
      <c r="M564" s="1" t="s">
        <v>60</v>
      </c>
      <c r="N564" s="1" t="s">
        <v>61</v>
      </c>
    </row>
    <row r="565" spans="1:14" x14ac:dyDescent="0.2">
      <c r="A565">
        <v>564</v>
      </c>
      <c r="B565">
        <v>245</v>
      </c>
      <c r="C565">
        <f>1/COUNTIF(B:B,pizza_sales[[#This Row],[order_id]])</f>
        <v>0.5</v>
      </c>
      <c r="D565" s="1" t="s">
        <v>72</v>
      </c>
      <c r="E565">
        <v>1</v>
      </c>
      <c r="F565" s="3">
        <v>42008</v>
      </c>
      <c r="G565" s="3" t="str">
        <f>TEXT(pizza_sales[[#This Row],[Order_date]],"dddd")</f>
        <v>Sunday</v>
      </c>
      <c r="H565" s="2">
        <v>0.85325231481481478</v>
      </c>
      <c r="I565">
        <v>20.75</v>
      </c>
      <c r="J565">
        <v>20.75</v>
      </c>
      <c r="K565" s="1" t="s">
        <v>21</v>
      </c>
      <c r="L565" s="1" t="s">
        <v>33</v>
      </c>
      <c r="M565" s="1" t="s">
        <v>42</v>
      </c>
      <c r="N565" s="1" t="s">
        <v>43</v>
      </c>
    </row>
    <row r="566" spans="1:14" x14ac:dyDescent="0.2">
      <c r="A566">
        <v>565</v>
      </c>
      <c r="B566">
        <v>245</v>
      </c>
      <c r="C566">
        <f>1/COUNTIF(B:B,pizza_sales[[#This Row],[order_id]])</f>
        <v>0.5</v>
      </c>
      <c r="D566" s="1" t="s">
        <v>81</v>
      </c>
      <c r="E566">
        <v>1</v>
      </c>
      <c r="F566" s="3">
        <v>42008</v>
      </c>
      <c r="G566" s="3" t="str">
        <f>TEXT(pizza_sales[[#This Row],[Order_date]],"dddd")</f>
        <v>Sunday</v>
      </c>
      <c r="H566" s="2">
        <v>0.85325231481481478</v>
      </c>
      <c r="I566">
        <v>20.75</v>
      </c>
      <c r="J566">
        <v>20.75</v>
      </c>
      <c r="K566" s="1" t="s">
        <v>21</v>
      </c>
      <c r="L566" s="1" t="s">
        <v>33</v>
      </c>
      <c r="M566" s="1" t="s">
        <v>82</v>
      </c>
      <c r="N566" s="1" t="s">
        <v>83</v>
      </c>
    </row>
    <row r="567" spans="1:14" x14ac:dyDescent="0.2">
      <c r="A567">
        <v>566</v>
      </c>
      <c r="B567">
        <v>246</v>
      </c>
      <c r="C567">
        <f>1/COUNTIF(B:B,pizza_sales[[#This Row],[order_id]])</f>
        <v>0.5</v>
      </c>
      <c r="D567" s="1" t="s">
        <v>134</v>
      </c>
      <c r="E567">
        <v>1</v>
      </c>
      <c r="F567" s="3">
        <v>42008</v>
      </c>
      <c r="G567" s="3" t="str">
        <f>TEXT(pizza_sales[[#This Row],[Order_date]],"dddd")</f>
        <v>Sunday</v>
      </c>
      <c r="H567" s="2">
        <v>0.85472222222222227</v>
      </c>
      <c r="I567">
        <v>16.75</v>
      </c>
      <c r="J567">
        <v>16.75</v>
      </c>
      <c r="K567" s="1" t="s">
        <v>13</v>
      </c>
      <c r="L567" s="1" t="s">
        <v>33</v>
      </c>
      <c r="M567" s="1" t="s">
        <v>124</v>
      </c>
      <c r="N567" s="1" t="s">
        <v>125</v>
      </c>
    </row>
    <row r="568" spans="1:14" x14ac:dyDescent="0.2">
      <c r="A568">
        <v>567</v>
      </c>
      <c r="B568">
        <v>246</v>
      </c>
      <c r="C568">
        <f>1/COUNTIF(B:B,pizza_sales[[#This Row],[order_id]])</f>
        <v>0.5</v>
      </c>
      <c r="D568" s="1" t="s">
        <v>77</v>
      </c>
      <c r="E568">
        <v>1</v>
      </c>
      <c r="F568" s="3">
        <v>42008</v>
      </c>
      <c r="G568" s="3" t="str">
        <f>TEXT(pizza_sales[[#This Row],[Order_date]],"dddd")</f>
        <v>Sunday</v>
      </c>
      <c r="H568" s="2">
        <v>0.85472222222222227</v>
      </c>
      <c r="I568">
        <v>15.25</v>
      </c>
      <c r="J568">
        <v>15.25</v>
      </c>
      <c r="K568" s="1" t="s">
        <v>21</v>
      </c>
      <c r="L568" s="1" t="s">
        <v>14</v>
      </c>
      <c r="M568" s="1" t="s">
        <v>78</v>
      </c>
      <c r="N568" s="1" t="s">
        <v>79</v>
      </c>
    </row>
    <row r="569" spans="1:14" x14ac:dyDescent="0.2">
      <c r="A569">
        <v>568</v>
      </c>
      <c r="B569">
        <v>247</v>
      </c>
      <c r="C569">
        <f>1/COUNTIF(B:B,pizza_sales[[#This Row],[order_id]])</f>
        <v>0.33333333333333331</v>
      </c>
      <c r="D569" s="1" t="s">
        <v>12</v>
      </c>
      <c r="E569">
        <v>1</v>
      </c>
      <c r="F569" s="3">
        <v>42008</v>
      </c>
      <c r="G569" s="3" t="str">
        <f>TEXT(pizza_sales[[#This Row],[Order_date]],"dddd")</f>
        <v>Sunday</v>
      </c>
      <c r="H569" s="2">
        <v>0.87186342592592592</v>
      </c>
      <c r="I569">
        <v>13.25</v>
      </c>
      <c r="J569">
        <v>13.25</v>
      </c>
      <c r="K569" s="1" t="s">
        <v>13</v>
      </c>
      <c r="L569" s="1" t="s">
        <v>14</v>
      </c>
      <c r="M569" s="1" t="s">
        <v>15</v>
      </c>
      <c r="N569" s="1" t="s">
        <v>16</v>
      </c>
    </row>
    <row r="570" spans="1:14" x14ac:dyDescent="0.2">
      <c r="A570">
        <v>569</v>
      </c>
      <c r="B570">
        <v>247</v>
      </c>
      <c r="C570">
        <f>1/COUNTIF(B:B,pizza_sales[[#This Row],[order_id]])</f>
        <v>0.33333333333333331</v>
      </c>
      <c r="D570" s="1" t="s">
        <v>121</v>
      </c>
      <c r="E570">
        <v>1</v>
      </c>
      <c r="F570" s="3">
        <v>42008</v>
      </c>
      <c r="G570" s="3" t="str">
        <f>TEXT(pizza_sales[[#This Row],[Order_date]],"dddd")</f>
        <v>Sunday</v>
      </c>
      <c r="H570" s="2">
        <v>0.87186342592592592</v>
      </c>
      <c r="I570">
        <v>16.25</v>
      </c>
      <c r="J570">
        <v>16.25</v>
      </c>
      <c r="K570" s="1" t="s">
        <v>13</v>
      </c>
      <c r="L570" s="1" t="s">
        <v>26</v>
      </c>
      <c r="M570" s="1" t="s">
        <v>114</v>
      </c>
      <c r="N570" s="1" t="s">
        <v>115</v>
      </c>
    </row>
    <row r="571" spans="1:14" x14ac:dyDescent="0.2">
      <c r="A571">
        <v>570</v>
      </c>
      <c r="B571">
        <v>247</v>
      </c>
      <c r="C571">
        <f>1/COUNTIF(B:B,pizza_sales[[#This Row],[order_id]])</f>
        <v>0.33333333333333331</v>
      </c>
      <c r="D571" s="1" t="s">
        <v>47</v>
      </c>
      <c r="E571">
        <v>1</v>
      </c>
      <c r="F571" s="3">
        <v>42008</v>
      </c>
      <c r="G571" s="3" t="str">
        <f>TEXT(pizza_sales[[#This Row],[Order_date]],"dddd")</f>
        <v>Sunday</v>
      </c>
      <c r="H571" s="2">
        <v>0.87186342592592592</v>
      </c>
      <c r="I571">
        <v>12.5</v>
      </c>
      <c r="J571">
        <v>12.5</v>
      </c>
      <c r="K571" s="1" t="s">
        <v>41</v>
      </c>
      <c r="L571" s="1" t="s">
        <v>26</v>
      </c>
      <c r="M571" s="1" t="s">
        <v>48</v>
      </c>
      <c r="N571" s="1" t="s">
        <v>49</v>
      </c>
    </row>
    <row r="572" spans="1:14" x14ac:dyDescent="0.2">
      <c r="A572">
        <v>571</v>
      </c>
      <c r="B572">
        <v>248</v>
      </c>
      <c r="C572">
        <f>1/COUNTIF(B:B,pizza_sales[[#This Row],[order_id]])</f>
        <v>0.5</v>
      </c>
      <c r="D572" s="1" t="s">
        <v>132</v>
      </c>
      <c r="E572">
        <v>1</v>
      </c>
      <c r="F572" s="3">
        <v>42008</v>
      </c>
      <c r="G572" s="3" t="str">
        <f>TEXT(pizza_sales[[#This Row],[Order_date]],"dddd")</f>
        <v>Sunday</v>
      </c>
      <c r="H572" s="2">
        <v>0.87383101851851852</v>
      </c>
      <c r="I572">
        <v>10.5</v>
      </c>
      <c r="J572">
        <v>10.5</v>
      </c>
      <c r="K572" s="1" t="s">
        <v>41</v>
      </c>
      <c r="L572" s="1" t="s">
        <v>14</v>
      </c>
      <c r="M572" s="1" t="s">
        <v>15</v>
      </c>
      <c r="N572" s="1" t="s">
        <v>16</v>
      </c>
    </row>
    <row r="573" spans="1:14" x14ac:dyDescent="0.2">
      <c r="A573">
        <v>572</v>
      </c>
      <c r="B573">
        <v>248</v>
      </c>
      <c r="C573">
        <f>1/COUNTIF(B:B,pizza_sales[[#This Row],[order_id]])</f>
        <v>0.5</v>
      </c>
      <c r="D573" s="1" t="s">
        <v>32</v>
      </c>
      <c r="E573">
        <v>1</v>
      </c>
      <c r="F573" s="3">
        <v>42008</v>
      </c>
      <c r="G573" s="3" t="str">
        <f>TEXT(pizza_sales[[#This Row],[Order_date]],"dddd")</f>
        <v>Sunday</v>
      </c>
      <c r="H573" s="2">
        <v>0.87383101851851852</v>
      </c>
      <c r="I573">
        <v>20.75</v>
      </c>
      <c r="J573">
        <v>20.75</v>
      </c>
      <c r="K573" s="1" t="s">
        <v>21</v>
      </c>
      <c r="L573" s="1" t="s">
        <v>33</v>
      </c>
      <c r="M573" s="1" t="s">
        <v>34</v>
      </c>
      <c r="N573" s="1" t="s">
        <v>35</v>
      </c>
    </row>
    <row r="574" spans="1:14" x14ac:dyDescent="0.2">
      <c r="A574">
        <v>573</v>
      </c>
      <c r="B574">
        <v>249</v>
      </c>
      <c r="C574">
        <f>1/COUNTIF(B:B,pizza_sales[[#This Row],[order_id]])</f>
        <v>0.5</v>
      </c>
      <c r="D574" s="1" t="s">
        <v>72</v>
      </c>
      <c r="E574">
        <v>1</v>
      </c>
      <c r="F574" s="3">
        <v>42008</v>
      </c>
      <c r="G574" s="3" t="str">
        <f>TEXT(pizza_sales[[#This Row],[Order_date]],"dddd")</f>
        <v>Sunday</v>
      </c>
      <c r="H574" s="2">
        <v>0.87935185185185183</v>
      </c>
      <c r="I574">
        <v>20.75</v>
      </c>
      <c r="J574">
        <v>20.75</v>
      </c>
      <c r="K574" s="1" t="s">
        <v>21</v>
      </c>
      <c r="L574" s="1" t="s">
        <v>33</v>
      </c>
      <c r="M574" s="1" t="s">
        <v>42</v>
      </c>
      <c r="N574" s="1" t="s">
        <v>43</v>
      </c>
    </row>
    <row r="575" spans="1:14" x14ac:dyDescent="0.2">
      <c r="A575">
        <v>574</v>
      </c>
      <c r="B575">
        <v>249</v>
      </c>
      <c r="C575">
        <f>1/COUNTIF(B:B,pizza_sales[[#This Row],[order_id]])</f>
        <v>0.5</v>
      </c>
      <c r="D575" s="1" t="s">
        <v>169</v>
      </c>
      <c r="E575">
        <v>1</v>
      </c>
      <c r="F575" s="3">
        <v>42008</v>
      </c>
      <c r="G575" s="3" t="str">
        <f>TEXT(pizza_sales[[#This Row],[Order_date]],"dddd")</f>
        <v>Sunday</v>
      </c>
      <c r="H575" s="2">
        <v>0.87935185185185183</v>
      </c>
      <c r="I575">
        <v>12.25</v>
      </c>
      <c r="J575">
        <v>12.25</v>
      </c>
      <c r="K575" s="1" t="s">
        <v>41</v>
      </c>
      <c r="L575" s="1" t="s">
        <v>26</v>
      </c>
      <c r="M575" s="1" t="s">
        <v>97</v>
      </c>
      <c r="N575" s="1" t="s">
        <v>98</v>
      </c>
    </row>
    <row r="576" spans="1:14" x14ac:dyDescent="0.2">
      <c r="A576">
        <v>575</v>
      </c>
      <c r="B576">
        <v>250</v>
      </c>
      <c r="C576">
        <f>1/COUNTIF(B:B,pizza_sales[[#This Row],[order_id]])</f>
        <v>1</v>
      </c>
      <c r="D576" s="1" t="s">
        <v>99</v>
      </c>
      <c r="E576">
        <v>1</v>
      </c>
      <c r="F576" s="3">
        <v>42008</v>
      </c>
      <c r="G576" s="3" t="str">
        <f>TEXT(pizza_sales[[#This Row],[Order_date]],"dddd")</f>
        <v>Sunday</v>
      </c>
      <c r="H576" s="2">
        <v>0.87991898148148151</v>
      </c>
      <c r="I576">
        <v>14.75</v>
      </c>
      <c r="J576">
        <v>14.75</v>
      </c>
      <c r="K576" s="1" t="s">
        <v>13</v>
      </c>
      <c r="L576" s="1" t="s">
        <v>22</v>
      </c>
      <c r="M576" s="1" t="s">
        <v>91</v>
      </c>
      <c r="N576" s="1" t="s">
        <v>92</v>
      </c>
    </row>
    <row r="577" spans="1:14" x14ac:dyDescent="0.2">
      <c r="A577">
        <v>576</v>
      </c>
      <c r="B577">
        <v>251</v>
      </c>
      <c r="C577">
        <f>1/COUNTIF(B:B,pizza_sales[[#This Row],[order_id]])</f>
        <v>1</v>
      </c>
      <c r="D577" s="1" t="s">
        <v>29</v>
      </c>
      <c r="E577">
        <v>1</v>
      </c>
      <c r="F577" s="3">
        <v>42008</v>
      </c>
      <c r="G577" s="3" t="str">
        <f>TEXT(pizza_sales[[#This Row],[Order_date]],"dddd")</f>
        <v>Sunday</v>
      </c>
      <c r="H577" s="2">
        <v>0.88200231481481484</v>
      </c>
      <c r="I577">
        <v>16</v>
      </c>
      <c r="J577">
        <v>16</v>
      </c>
      <c r="K577" s="1" t="s">
        <v>13</v>
      </c>
      <c r="L577" s="1" t="s">
        <v>22</v>
      </c>
      <c r="M577" s="1" t="s">
        <v>30</v>
      </c>
      <c r="N577" s="1" t="s">
        <v>31</v>
      </c>
    </row>
    <row r="578" spans="1:14" x14ac:dyDescent="0.2">
      <c r="A578">
        <v>577</v>
      </c>
      <c r="B578">
        <v>252</v>
      </c>
      <c r="C578">
        <f>1/COUNTIF(B:B,pizza_sales[[#This Row],[order_id]])</f>
        <v>1</v>
      </c>
      <c r="D578" s="1" t="s">
        <v>145</v>
      </c>
      <c r="E578">
        <v>1</v>
      </c>
      <c r="F578" s="3">
        <v>42008</v>
      </c>
      <c r="G578" s="3" t="str">
        <f>TEXT(pizza_sales[[#This Row],[Order_date]],"dddd")</f>
        <v>Sunday</v>
      </c>
      <c r="H578" s="2">
        <v>0.92586805555555551</v>
      </c>
      <c r="I578">
        <v>16.5</v>
      </c>
      <c r="J578">
        <v>16.5</v>
      </c>
      <c r="K578" s="1" t="s">
        <v>13</v>
      </c>
      <c r="L578" s="1" t="s">
        <v>26</v>
      </c>
      <c r="M578" s="1" t="s">
        <v>38</v>
      </c>
      <c r="N578" s="1" t="s">
        <v>39</v>
      </c>
    </row>
    <row r="579" spans="1:14" x14ac:dyDescent="0.2">
      <c r="A579">
        <v>578</v>
      </c>
      <c r="B579">
        <v>253</v>
      </c>
      <c r="C579">
        <f>1/COUNTIF(B:B,pizza_sales[[#This Row],[order_id]])</f>
        <v>1</v>
      </c>
      <c r="D579" s="1" t="s">
        <v>165</v>
      </c>
      <c r="E579">
        <v>1</v>
      </c>
      <c r="F579" s="3">
        <v>42008</v>
      </c>
      <c r="G579" s="3" t="str">
        <f>TEXT(pizza_sales[[#This Row],[Order_date]],"dddd")</f>
        <v>Sunday</v>
      </c>
      <c r="H579" s="2">
        <v>0.92798611111111107</v>
      </c>
      <c r="I579">
        <v>23.65</v>
      </c>
      <c r="J579">
        <v>23.65</v>
      </c>
      <c r="K579" s="1" t="s">
        <v>41</v>
      </c>
      <c r="L579" s="1" t="s">
        <v>26</v>
      </c>
      <c r="M579" s="1" t="s">
        <v>166</v>
      </c>
      <c r="N579" s="1" t="s">
        <v>167</v>
      </c>
    </row>
    <row r="580" spans="1:14" x14ac:dyDescent="0.2">
      <c r="A580">
        <v>579</v>
      </c>
      <c r="B580">
        <v>254</v>
      </c>
      <c r="C580">
        <f>1/COUNTIF(B:B,pizza_sales[[#This Row],[order_id]])</f>
        <v>0.33333333333333331</v>
      </c>
      <c r="D580" s="1" t="s">
        <v>72</v>
      </c>
      <c r="E580">
        <v>1</v>
      </c>
      <c r="F580" s="3">
        <v>42008</v>
      </c>
      <c r="G580" s="3" t="str">
        <f>TEXT(pizza_sales[[#This Row],[Order_date]],"dddd")</f>
        <v>Sunday</v>
      </c>
      <c r="H580" s="2">
        <v>0.93209490740740741</v>
      </c>
      <c r="I580">
        <v>20.75</v>
      </c>
      <c r="J580">
        <v>20.75</v>
      </c>
      <c r="K580" s="1" t="s">
        <v>21</v>
      </c>
      <c r="L580" s="1" t="s">
        <v>33</v>
      </c>
      <c r="M580" s="1" t="s">
        <v>42</v>
      </c>
      <c r="N580" s="1" t="s">
        <v>43</v>
      </c>
    </row>
    <row r="581" spans="1:14" x14ac:dyDescent="0.2">
      <c r="A581">
        <v>580</v>
      </c>
      <c r="B581">
        <v>254</v>
      </c>
      <c r="C581">
        <f>1/COUNTIF(B:B,pizza_sales[[#This Row],[order_id]])</f>
        <v>0.33333333333333331</v>
      </c>
      <c r="D581" s="1" t="s">
        <v>165</v>
      </c>
      <c r="E581">
        <v>1</v>
      </c>
      <c r="F581" s="3">
        <v>42008</v>
      </c>
      <c r="G581" s="3" t="str">
        <f>TEXT(pizza_sales[[#This Row],[Order_date]],"dddd")</f>
        <v>Sunday</v>
      </c>
      <c r="H581" s="2">
        <v>0.93209490740740741</v>
      </c>
      <c r="I581">
        <v>23.65</v>
      </c>
      <c r="J581">
        <v>23.65</v>
      </c>
      <c r="K581" s="1" t="s">
        <v>41</v>
      </c>
      <c r="L581" s="1" t="s">
        <v>26</v>
      </c>
      <c r="M581" s="1" t="s">
        <v>166</v>
      </c>
      <c r="N581" s="1" t="s">
        <v>167</v>
      </c>
    </row>
    <row r="582" spans="1:14" x14ac:dyDescent="0.2">
      <c r="A582">
        <v>581</v>
      </c>
      <c r="B582">
        <v>254</v>
      </c>
      <c r="C582">
        <f>1/COUNTIF(B:B,pizza_sales[[#This Row],[order_id]])</f>
        <v>0.33333333333333331</v>
      </c>
      <c r="D582" s="1" t="s">
        <v>20</v>
      </c>
      <c r="E582">
        <v>1</v>
      </c>
      <c r="F582" s="3">
        <v>42008</v>
      </c>
      <c r="G582" s="3" t="str">
        <f>TEXT(pizza_sales[[#This Row],[Order_date]],"dddd")</f>
        <v>Sunday</v>
      </c>
      <c r="H582" s="2">
        <v>0.93209490740740741</v>
      </c>
      <c r="I582">
        <v>18.5</v>
      </c>
      <c r="J582">
        <v>18.5</v>
      </c>
      <c r="K582" s="1" t="s">
        <v>21</v>
      </c>
      <c r="L582" s="1" t="s">
        <v>22</v>
      </c>
      <c r="M582" s="1" t="s">
        <v>23</v>
      </c>
      <c r="N582" s="1" t="s">
        <v>24</v>
      </c>
    </row>
    <row r="583" spans="1:14" x14ac:dyDescent="0.2">
      <c r="A583">
        <v>582</v>
      </c>
      <c r="B583">
        <v>255</v>
      </c>
      <c r="C583">
        <f>1/COUNTIF(B:B,pizza_sales[[#This Row],[order_id]])</f>
        <v>0.25</v>
      </c>
      <c r="D583" s="1" t="s">
        <v>20</v>
      </c>
      <c r="E583">
        <v>1</v>
      </c>
      <c r="F583" s="3">
        <v>42009</v>
      </c>
      <c r="G583" s="3" t="str">
        <f>TEXT(pizza_sales[[#This Row],[Order_date]],"dddd")</f>
        <v>Monday</v>
      </c>
      <c r="H583" s="2">
        <v>0.47471064814814817</v>
      </c>
      <c r="I583">
        <v>18.5</v>
      </c>
      <c r="J583">
        <v>18.5</v>
      </c>
      <c r="K583" s="1" t="s">
        <v>21</v>
      </c>
      <c r="L583" s="1" t="s">
        <v>22</v>
      </c>
      <c r="M583" s="1" t="s">
        <v>23</v>
      </c>
      <c r="N583" s="1" t="s">
        <v>24</v>
      </c>
    </row>
    <row r="584" spans="1:14" x14ac:dyDescent="0.2">
      <c r="A584">
        <v>583</v>
      </c>
      <c r="B584">
        <v>255</v>
      </c>
      <c r="C584">
        <f>1/COUNTIF(B:B,pizza_sales[[#This Row],[order_id]])</f>
        <v>0.25</v>
      </c>
      <c r="D584" s="1" t="s">
        <v>128</v>
      </c>
      <c r="E584">
        <v>1</v>
      </c>
      <c r="F584" s="3">
        <v>42009</v>
      </c>
      <c r="G584" s="3" t="str">
        <f>TEXT(pizza_sales[[#This Row],[Order_date]],"dddd")</f>
        <v>Monday</v>
      </c>
      <c r="H584" s="2">
        <v>0.47471064814814817</v>
      </c>
      <c r="I584">
        <v>16</v>
      </c>
      <c r="J584">
        <v>16</v>
      </c>
      <c r="K584" s="1" t="s">
        <v>13</v>
      </c>
      <c r="L584" s="1" t="s">
        <v>22</v>
      </c>
      <c r="M584" s="1" t="s">
        <v>52</v>
      </c>
      <c r="N584" s="1" t="s">
        <v>53</v>
      </c>
    </row>
    <row r="585" spans="1:14" x14ac:dyDescent="0.2">
      <c r="A585">
        <v>584</v>
      </c>
      <c r="B585">
        <v>255</v>
      </c>
      <c r="C585">
        <f>1/COUNTIF(B:B,pizza_sales[[#This Row],[order_id]])</f>
        <v>0.25</v>
      </c>
      <c r="D585" s="1" t="s">
        <v>142</v>
      </c>
      <c r="E585">
        <v>1</v>
      </c>
      <c r="F585" s="3">
        <v>42009</v>
      </c>
      <c r="G585" s="3" t="str">
        <f>TEXT(pizza_sales[[#This Row],[Order_date]],"dddd")</f>
        <v>Monday</v>
      </c>
      <c r="H585" s="2">
        <v>0.47471064814814817</v>
      </c>
      <c r="I585">
        <v>16.5</v>
      </c>
      <c r="J585">
        <v>16.5</v>
      </c>
      <c r="K585" s="1" t="s">
        <v>21</v>
      </c>
      <c r="L585" s="1" t="s">
        <v>14</v>
      </c>
      <c r="M585" s="1" t="s">
        <v>15</v>
      </c>
      <c r="N585" s="1" t="s">
        <v>16</v>
      </c>
    </row>
    <row r="586" spans="1:14" x14ac:dyDescent="0.2">
      <c r="A586">
        <v>585</v>
      </c>
      <c r="B586">
        <v>255</v>
      </c>
      <c r="C586">
        <f>1/COUNTIF(B:B,pizza_sales[[#This Row],[order_id]])</f>
        <v>0.25</v>
      </c>
      <c r="D586" s="1" t="s">
        <v>162</v>
      </c>
      <c r="E586">
        <v>1</v>
      </c>
      <c r="F586" s="3">
        <v>42009</v>
      </c>
      <c r="G586" s="3" t="str">
        <f>TEXT(pizza_sales[[#This Row],[Order_date]],"dddd")</f>
        <v>Monday</v>
      </c>
      <c r="H586" s="2">
        <v>0.47471064814814817</v>
      </c>
      <c r="I586">
        <v>16</v>
      </c>
      <c r="J586">
        <v>16</v>
      </c>
      <c r="K586" s="1" t="s">
        <v>13</v>
      </c>
      <c r="L586" s="1" t="s">
        <v>22</v>
      </c>
      <c r="M586" s="1" t="s">
        <v>110</v>
      </c>
      <c r="N586" s="1" t="s">
        <v>111</v>
      </c>
    </row>
    <row r="587" spans="1:14" x14ac:dyDescent="0.2">
      <c r="A587">
        <v>586</v>
      </c>
      <c r="B587">
        <v>256</v>
      </c>
      <c r="C587">
        <f>1/COUNTIF(B:B,pizza_sales[[#This Row],[order_id]])</f>
        <v>1</v>
      </c>
      <c r="D587" s="1" t="s">
        <v>129</v>
      </c>
      <c r="E587">
        <v>1</v>
      </c>
      <c r="F587" s="3">
        <v>42009</v>
      </c>
      <c r="G587" s="3" t="str">
        <f>TEXT(pizza_sales[[#This Row],[Order_date]],"dddd")</f>
        <v>Monday</v>
      </c>
      <c r="H587" s="2">
        <v>0.49729166666666669</v>
      </c>
      <c r="I587">
        <v>17.5</v>
      </c>
      <c r="J587">
        <v>17.5</v>
      </c>
      <c r="K587" s="1" t="s">
        <v>21</v>
      </c>
      <c r="L587" s="1" t="s">
        <v>14</v>
      </c>
      <c r="M587" s="1" t="s">
        <v>130</v>
      </c>
      <c r="N587" s="1" t="s">
        <v>131</v>
      </c>
    </row>
    <row r="588" spans="1:14" x14ac:dyDescent="0.2">
      <c r="A588">
        <v>587</v>
      </c>
      <c r="B588">
        <v>257</v>
      </c>
      <c r="C588">
        <f>1/COUNTIF(B:B,pizza_sales[[#This Row],[order_id]])</f>
        <v>0.5</v>
      </c>
      <c r="D588" s="1" t="s">
        <v>73</v>
      </c>
      <c r="E588">
        <v>1</v>
      </c>
      <c r="F588" s="3">
        <v>42009</v>
      </c>
      <c r="G588" s="3" t="str">
        <f>TEXT(pizza_sales[[#This Row],[Order_date]],"dddd")</f>
        <v>Monday</v>
      </c>
      <c r="H588" s="2">
        <v>0.49935185185185182</v>
      </c>
      <c r="I588">
        <v>20.75</v>
      </c>
      <c r="J588">
        <v>20.75</v>
      </c>
      <c r="K588" s="1" t="s">
        <v>21</v>
      </c>
      <c r="L588" s="1" t="s">
        <v>33</v>
      </c>
      <c r="M588" s="1" t="s">
        <v>74</v>
      </c>
      <c r="N588" s="1" t="s">
        <v>75</v>
      </c>
    </row>
    <row r="589" spans="1:14" x14ac:dyDescent="0.2">
      <c r="A589">
        <v>588</v>
      </c>
      <c r="B589">
        <v>257</v>
      </c>
      <c r="C589">
        <f>1/COUNTIF(B:B,pizza_sales[[#This Row],[order_id]])</f>
        <v>0.5</v>
      </c>
      <c r="D589" s="1" t="s">
        <v>168</v>
      </c>
      <c r="E589">
        <v>1</v>
      </c>
      <c r="F589" s="3">
        <v>42009</v>
      </c>
      <c r="G589" s="3" t="str">
        <f>TEXT(pizza_sales[[#This Row],[Order_date]],"dddd")</f>
        <v>Monday</v>
      </c>
      <c r="H589" s="2">
        <v>0.49935185185185182</v>
      </c>
      <c r="I589">
        <v>20.75</v>
      </c>
      <c r="J589">
        <v>20.75</v>
      </c>
      <c r="K589" s="1" t="s">
        <v>21</v>
      </c>
      <c r="L589" s="1" t="s">
        <v>33</v>
      </c>
      <c r="M589" s="1" t="s">
        <v>124</v>
      </c>
      <c r="N589" s="1" t="s">
        <v>125</v>
      </c>
    </row>
    <row r="590" spans="1:14" x14ac:dyDescent="0.2">
      <c r="A590">
        <v>589</v>
      </c>
      <c r="B590">
        <v>258</v>
      </c>
      <c r="C590">
        <f>1/COUNTIF(B:B,pizza_sales[[#This Row],[order_id]])</f>
        <v>1</v>
      </c>
      <c r="D590" s="1" t="s">
        <v>17</v>
      </c>
      <c r="E590">
        <v>1</v>
      </c>
      <c r="F590" s="3">
        <v>42009</v>
      </c>
      <c r="G590" s="3" t="str">
        <f>TEXT(pizza_sales[[#This Row],[Order_date]],"dddd")</f>
        <v>Monday</v>
      </c>
      <c r="H590" s="2">
        <v>0.49957175925925928</v>
      </c>
      <c r="I590">
        <v>16</v>
      </c>
      <c r="J590">
        <v>16</v>
      </c>
      <c r="K590" s="1" t="s">
        <v>13</v>
      </c>
      <c r="L590" s="1" t="s">
        <v>14</v>
      </c>
      <c r="M590" s="1" t="s">
        <v>18</v>
      </c>
      <c r="N590" s="1" t="s">
        <v>19</v>
      </c>
    </row>
    <row r="591" spans="1:14" x14ac:dyDescent="0.2">
      <c r="A591">
        <v>590</v>
      </c>
      <c r="B591">
        <v>259</v>
      </c>
      <c r="C591">
        <f>1/COUNTIF(B:B,pizza_sales[[#This Row],[order_id]])</f>
        <v>1</v>
      </c>
      <c r="D591" s="1" t="s">
        <v>77</v>
      </c>
      <c r="E591">
        <v>1</v>
      </c>
      <c r="F591" s="3">
        <v>42009</v>
      </c>
      <c r="G591" s="3" t="str">
        <f>TEXT(pizza_sales[[#This Row],[Order_date]],"dddd")</f>
        <v>Monday</v>
      </c>
      <c r="H591" s="2">
        <v>0.50306712962962963</v>
      </c>
      <c r="I591">
        <v>15.25</v>
      </c>
      <c r="J591">
        <v>15.25</v>
      </c>
      <c r="K591" s="1" t="s">
        <v>21</v>
      </c>
      <c r="L591" s="1" t="s">
        <v>14</v>
      </c>
      <c r="M591" s="1" t="s">
        <v>78</v>
      </c>
      <c r="N591" s="1" t="s">
        <v>79</v>
      </c>
    </row>
    <row r="592" spans="1:14" x14ac:dyDescent="0.2">
      <c r="A592">
        <v>591</v>
      </c>
      <c r="B592">
        <v>260</v>
      </c>
      <c r="C592">
        <f>1/COUNTIF(B:B,pizza_sales[[#This Row],[order_id]])</f>
        <v>0.5</v>
      </c>
      <c r="D592" s="1" t="s">
        <v>20</v>
      </c>
      <c r="E592">
        <v>1</v>
      </c>
      <c r="F592" s="3">
        <v>42009</v>
      </c>
      <c r="G592" s="3" t="str">
        <f>TEXT(pizza_sales[[#This Row],[Order_date]],"dddd")</f>
        <v>Monday</v>
      </c>
      <c r="H592" s="2">
        <v>0.5044791666666667</v>
      </c>
      <c r="I592">
        <v>18.5</v>
      </c>
      <c r="J592">
        <v>18.5</v>
      </c>
      <c r="K592" s="1" t="s">
        <v>21</v>
      </c>
      <c r="L592" s="1" t="s">
        <v>22</v>
      </c>
      <c r="M592" s="1" t="s">
        <v>23</v>
      </c>
      <c r="N592" s="1" t="s">
        <v>24</v>
      </c>
    </row>
    <row r="593" spans="1:14" x14ac:dyDescent="0.2">
      <c r="A593">
        <v>592</v>
      </c>
      <c r="B593">
        <v>260</v>
      </c>
      <c r="C593">
        <f>1/COUNTIF(B:B,pizza_sales[[#This Row],[order_id]])</f>
        <v>0.5</v>
      </c>
      <c r="D593" s="1" t="s">
        <v>170</v>
      </c>
      <c r="E593">
        <v>1</v>
      </c>
      <c r="F593" s="3">
        <v>42009</v>
      </c>
      <c r="G593" s="3" t="str">
        <f>TEXT(pizza_sales[[#This Row],[Order_date]],"dddd")</f>
        <v>Monday</v>
      </c>
      <c r="H593" s="2">
        <v>0.5044791666666667</v>
      </c>
      <c r="I593">
        <v>20.5</v>
      </c>
      <c r="J593">
        <v>20.5</v>
      </c>
      <c r="K593" s="1" t="s">
        <v>21</v>
      </c>
      <c r="L593" s="1" t="s">
        <v>14</v>
      </c>
      <c r="M593" s="1" t="s">
        <v>45</v>
      </c>
      <c r="N593" s="1" t="s">
        <v>46</v>
      </c>
    </row>
    <row r="594" spans="1:14" x14ac:dyDescent="0.2">
      <c r="A594">
        <v>593</v>
      </c>
      <c r="B594">
        <v>261</v>
      </c>
      <c r="C594">
        <f>1/COUNTIF(B:B,pizza_sales[[#This Row],[order_id]])</f>
        <v>1</v>
      </c>
      <c r="D594" s="1" t="s">
        <v>165</v>
      </c>
      <c r="E594">
        <v>1</v>
      </c>
      <c r="F594" s="3">
        <v>42009</v>
      </c>
      <c r="G594" s="3" t="str">
        <f>TEXT(pizza_sales[[#This Row],[Order_date]],"dddd")</f>
        <v>Monday</v>
      </c>
      <c r="H594" s="2">
        <v>0.52672453703703703</v>
      </c>
      <c r="I594">
        <v>23.65</v>
      </c>
      <c r="J594">
        <v>23.65</v>
      </c>
      <c r="K594" s="1" t="s">
        <v>41</v>
      </c>
      <c r="L594" s="1" t="s">
        <v>26</v>
      </c>
      <c r="M594" s="1" t="s">
        <v>166</v>
      </c>
      <c r="N594" s="1" t="s">
        <v>167</v>
      </c>
    </row>
    <row r="595" spans="1:14" x14ac:dyDescent="0.2">
      <c r="A595">
        <v>594</v>
      </c>
      <c r="B595">
        <v>262</v>
      </c>
      <c r="C595">
        <f>1/COUNTIF(B:B,pizza_sales[[#This Row],[order_id]])</f>
        <v>1</v>
      </c>
      <c r="D595" s="1" t="s">
        <v>76</v>
      </c>
      <c r="E595">
        <v>1</v>
      </c>
      <c r="F595" s="3">
        <v>42009</v>
      </c>
      <c r="G595" s="3" t="str">
        <f>TEXT(pizza_sales[[#This Row],[Order_date]],"dddd")</f>
        <v>Monday</v>
      </c>
      <c r="H595" s="2">
        <v>0.52917824074074071</v>
      </c>
      <c r="I595">
        <v>16.75</v>
      </c>
      <c r="J595">
        <v>16.75</v>
      </c>
      <c r="K595" s="1" t="s">
        <v>13</v>
      </c>
      <c r="L595" s="1" t="s">
        <v>33</v>
      </c>
      <c r="M595" s="1" t="s">
        <v>74</v>
      </c>
      <c r="N595" s="1" t="s">
        <v>75</v>
      </c>
    </row>
    <row r="596" spans="1:14" x14ac:dyDescent="0.2">
      <c r="A596">
        <v>595</v>
      </c>
      <c r="B596">
        <v>263</v>
      </c>
      <c r="C596">
        <f>1/COUNTIF(B:B,pizza_sales[[#This Row],[order_id]])</f>
        <v>1</v>
      </c>
      <c r="D596" s="1" t="s">
        <v>62</v>
      </c>
      <c r="E596">
        <v>1</v>
      </c>
      <c r="F596" s="3">
        <v>42009</v>
      </c>
      <c r="G596" s="3" t="str">
        <f>TEXT(pizza_sales[[#This Row],[Order_date]],"dddd")</f>
        <v>Monday</v>
      </c>
      <c r="H596" s="2">
        <v>0.53983796296296294</v>
      </c>
      <c r="I596">
        <v>20.75</v>
      </c>
      <c r="J596">
        <v>20.75</v>
      </c>
      <c r="K596" s="1" t="s">
        <v>21</v>
      </c>
      <c r="L596" s="1" t="s">
        <v>22</v>
      </c>
      <c r="M596" s="1" t="s">
        <v>63</v>
      </c>
      <c r="N596" s="1" t="s">
        <v>64</v>
      </c>
    </row>
    <row r="597" spans="1:14" x14ac:dyDescent="0.2">
      <c r="A597">
        <v>596</v>
      </c>
      <c r="B597">
        <v>264</v>
      </c>
      <c r="C597">
        <f>1/COUNTIF(B:B,pizza_sales[[#This Row],[order_id]])</f>
        <v>1</v>
      </c>
      <c r="D597" s="1" t="s">
        <v>29</v>
      </c>
      <c r="E597">
        <v>1</v>
      </c>
      <c r="F597" s="3">
        <v>42009</v>
      </c>
      <c r="G597" s="3" t="str">
        <f>TEXT(pizza_sales[[#This Row],[Order_date]],"dddd")</f>
        <v>Monday</v>
      </c>
      <c r="H597" s="2">
        <v>0.54443287037037036</v>
      </c>
      <c r="I597">
        <v>16</v>
      </c>
      <c r="J597">
        <v>16</v>
      </c>
      <c r="K597" s="1" t="s">
        <v>13</v>
      </c>
      <c r="L597" s="1" t="s">
        <v>22</v>
      </c>
      <c r="M597" s="1" t="s">
        <v>30</v>
      </c>
      <c r="N597" s="1" t="s">
        <v>31</v>
      </c>
    </row>
    <row r="598" spans="1:14" x14ac:dyDescent="0.2">
      <c r="A598">
        <v>597</v>
      </c>
      <c r="B598">
        <v>265</v>
      </c>
      <c r="C598">
        <f>1/COUNTIF(B:B,pizza_sales[[#This Row],[order_id]])</f>
        <v>0.25</v>
      </c>
      <c r="D598" s="1" t="s">
        <v>134</v>
      </c>
      <c r="E598">
        <v>1</v>
      </c>
      <c r="F598" s="3">
        <v>42009</v>
      </c>
      <c r="G598" s="3" t="str">
        <f>TEXT(pizza_sales[[#This Row],[Order_date]],"dddd")</f>
        <v>Monday</v>
      </c>
      <c r="H598" s="2">
        <v>0.54493055555555558</v>
      </c>
      <c r="I598">
        <v>16.75</v>
      </c>
      <c r="J598">
        <v>16.75</v>
      </c>
      <c r="K598" s="1" t="s">
        <v>13</v>
      </c>
      <c r="L598" s="1" t="s">
        <v>33</v>
      </c>
      <c r="M598" s="1" t="s">
        <v>124</v>
      </c>
      <c r="N598" s="1" t="s">
        <v>125</v>
      </c>
    </row>
    <row r="599" spans="1:14" x14ac:dyDescent="0.2">
      <c r="A599">
        <v>598</v>
      </c>
      <c r="B599">
        <v>265</v>
      </c>
      <c r="C599">
        <f>1/COUNTIF(B:B,pizza_sales[[#This Row],[order_id]])</f>
        <v>0.25</v>
      </c>
      <c r="D599" s="1" t="s">
        <v>68</v>
      </c>
      <c r="E599">
        <v>1</v>
      </c>
      <c r="F599" s="3">
        <v>42009</v>
      </c>
      <c r="G599" s="3" t="str">
        <f>TEXT(pizza_sales[[#This Row],[Order_date]],"dddd")</f>
        <v>Monday</v>
      </c>
      <c r="H599" s="2">
        <v>0.54493055555555558</v>
      </c>
      <c r="I599">
        <v>20.25</v>
      </c>
      <c r="J599">
        <v>20.25</v>
      </c>
      <c r="K599" s="1" t="s">
        <v>21</v>
      </c>
      <c r="L599" s="1" t="s">
        <v>22</v>
      </c>
      <c r="M599" s="1" t="s">
        <v>30</v>
      </c>
      <c r="N599" s="1" t="s">
        <v>31</v>
      </c>
    </row>
    <row r="600" spans="1:14" x14ac:dyDescent="0.2">
      <c r="A600">
        <v>599</v>
      </c>
      <c r="B600">
        <v>265</v>
      </c>
      <c r="C600">
        <f>1/COUNTIF(B:B,pizza_sales[[#This Row],[order_id]])</f>
        <v>0.25</v>
      </c>
      <c r="D600" s="1" t="s">
        <v>121</v>
      </c>
      <c r="E600">
        <v>1</v>
      </c>
      <c r="F600" s="3">
        <v>42009</v>
      </c>
      <c r="G600" s="3" t="str">
        <f>TEXT(pizza_sales[[#This Row],[Order_date]],"dddd")</f>
        <v>Monday</v>
      </c>
      <c r="H600" s="2">
        <v>0.54493055555555558</v>
      </c>
      <c r="I600">
        <v>16.25</v>
      </c>
      <c r="J600">
        <v>16.25</v>
      </c>
      <c r="K600" s="1" t="s">
        <v>13</v>
      </c>
      <c r="L600" s="1" t="s">
        <v>26</v>
      </c>
      <c r="M600" s="1" t="s">
        <v>114</v>
      </c>
      <c r="N600" s="1" t="s">
        <v>115</v>
      </c>
    </row>
    <row r="601" spans="1:14" x14ac:dyDescent="0.2">
      <c r="A601">
        <v>600</v>
      </c>
      <c r="B601">
        <v>265</v>
      </c>
      <c r="C601">
        <f>1/COUNTIF(B:B,pizza_sales[[#This Row],[order_id]])</f>
        <v>0.25</v>
      </c>
      <c r="D601" s="1" t="s">
        <v>59</v>
      </c>
      <c r="E601">
        <v>1</v>
      </c>
      <c r="F601" s="3">
        <v>42009</v>
      </c>
      <c r="G601" s="3" t="str">
        <f>TEXT(pizza_sales[[#This Row],[Order_date]],"dddd")</f>
        <v>Monday</v>
      </c>
      <c r="H601" s="2">
        <v>0.54493055555555558</v>
      </c>
      <c r="I601">
        <v>20.75</v>
      </c>
      <c r="J601">
        <v>20.75</v>
      </c>
      <c r="K601" s="1" t="s">
        <v>21</v>
      </c>
      <c r="L601" s="1" t="s">
        <v>26</v>
      </c>
      <c r="M601" s="1" t="s">
        <v>60</v>
      </c>
      <c r="N601" s="1" t="s">
        <v>61</v>
      </c>
    </row>
    <row r="602" spans="1:14" x14ac:dyDescent="0.2">
      <c r="A602">
        <v>601</v>
      </c>
      <c r="B602">
        <v>266</v>
      </c>
      <c r="C602">
        <f>1/COUNTIF(B:B,pizza_sales[[#This Row],[order_id]])</f>
        <v>1</v>
      </c>
      <c r="D602" s="1" t="s">
        <v>133</v>
      </c>
      <c r="E602">
        <v>1</v>
      </c>
      <c r="F602" s="3">
        <v>42009</v>
      </c>
      <c r="G602" s="3" t="str">
        <f>TEXT(pizza_sales[[#This Row],[Order_date]],"dddd")</f>
        <v>Monday</v>
      </c>
      <c r="H602" s="2">
        <v>0.54825231481481485</v>
      </c>
      <c r="I602">
        <v>16.5</v>
      </c>
      <c r="J602">
        <v>16.5</v>
      </c>
      <c r="K602" s="1" t="s">
        <v>13</v>
      </c>
      <c r="L602" s="1" t="s">
        <v>26</v>
      </c>
      <c r="M602" s="1" t="s">
        <v>107</v>
      </c>
      <c r="N602" s="1" t="s">
        <v>108</v>
      </c>
    </row>
    <row r="603" spans="1:14" x14ac:dyDescent="0.2">
      <c r="A603">
        <v>602</v>
      </c>
      <c r="B603">
        <v>267</v>
      </c>
      <c r="C603">
        <f>1/COUNTIF(B:B,pizza_sales[[#This Row],[order_id]])</f>
        <v>0.33333333333333331</v>
      </c>
      <c r="D603" s="1" t="s">
        <v>90</v>
      </c>
      <c r="E603">
        <v>1</v>
      </c>
      <c r="F603" s="3">
        <v>42009</v>
      </c>
      <c r="G603" s="3" t="str">
        <f>TEXT(pizza_sales[[#This Row],[Order_date]],"dddd")</f>
        <v>Monday</v>
      </c>
      <c r="H603" s="2">
        <v>0.56793981481481481</v>
      </c>
      <c r="I603">
        <v>17.95</v>
      </c>
      <c r="J603">
        <v>17.95</v>
      </c>
      <c r="K603" s="1" t="s">
        <v>21</v>
      </c>
      <c r="L603" s="1" t="s">
        <v>22</v>
      </c>
      <c r="M603" s="1" t="s">
        <v>91</v>
      </c>
      <c r="N603" s="1" t="s">
        <v>92</v>
      </c>
    </row>
    <row r="604" spans="1:14" x14ac:dyDescent="0.2">
      <c r="A604">
        <v>603</v>
      </c>
      <c r="B604">
        <v>267</v>
      </c>
      <c r="C604">
        <f>1/COUNTIF(B:B,pizza_sales[[#This Row],[order_id]])</f>
        <v>0.33333333333333331</v>
      </c>
      <c r="D604" s="1" t="s">
        <v>146</v>
      </c>
      <c r="E604">
        <v>1</v>
      </c>
      <c r="F604" s="3">
        <v>42009</v>
      </c>
      <c r="G604" s="3" t="str">
        <f>TEXT(pizza_sales[[#This Row],[Order_date]],"dddd")</f>
        <v>Monday</v>
      </c>
      <c r="H604" s="2">
        <v>0.56793981481481481</v>
      </c>
      <c r="I604">
        <v>20.25</v>
      </c>
      <c r="J604">
        <v>20.25</v>
      </c>
      <c r="K604" s="1" t="s">
        <v>21</v>
      </c>
      <c r="L604" s="1" t="s">
        <v>22</v>
      </c>
      <c r="M604" s="1" t="s">
        <v>104</v>
      </c>
      <c r="N604" s="1" t="s">
        <v>105</v>
      </c>
    </row>
    <row r="605" spans="1:14" x14ac:dyDescent="0.2">
      <c r="A605">
        <v>604</v>
      </c>
      <c r="B605">
        <v>267</v>
      </c>
      <c r="C605">
        <f>1/COUNTIF(B:B,pizza_sales[[#This Row],[order_id]])</f>
        <v>0.33333333333333331</v>
      </c>
      <c r="D605" s="1" t="s">
        <v>93</v>
      </c>
      <c r="E605">
        <v>1</v>
      </c>
      <c r="F605" s="3">
        <v>42009</v>
      </c>
      <c r="G605" s="3" t="str">
        <f>TEXT(pizza_sales[[#This Row],[Order_date]],"dddd")</f>
        <v>Monday</v>
      </c>
      <c r="H605" s="2">
        <v>0.56793981481481481</v>
      </c>
      <c r="I605">
        <v>12</v>
      </c>
      <c r="J605">
        <v>12</v>
      </c>
      <c r="K605" s="1" t="s">
        <v>41</v>
      </c>
      <c r="L605" s="1" t="s">
        <v>14</v>
      </c>
      <c r="M605" s="1" t="s">
        <v>94</v>
      </c>
      <c r="N605" s="1" t="s">
        <v>95</v>
      </c>
    </row>
    <row r="606" spans="1:14" x14ac:dyDescent="0.2">
      <c r="A606">
        <v>605</v>
      </c>
      <c r="B606">
        <v>268</v>
      </c>
      <c r="C606">
        <f>1/COUNTIF(B:B,pizza_sales[[#This Row],[order_id]])</f>
        <v>0.5</v>
      </c>
      <c r="D606" s="1" t="s">
        <v>25</v>
      </c>
      <c r="E606">
        <v>1</v>
      </c>
      <c r="F606" s="3">
        <v>42009</v>
      </c>
      <c r="G606" s="3" t="str">
        <f>TEXT(pizza_sales[[#This Row],[Order_date]],"dddd")</f>
        <v>Monday</v>
      </c>
      <c r="H606" s="2">
        <v>0.56997685185185187</v>
      </c>
      <c r="I606">
        <v>20.75</v>
      </c>
      <c r="J606">
        <v>20.75</v>
      </c>
      <c r="K606" s="1" t="s">
        <v>21</v>
      </c>
      <c r="L606" s="1" t="s">
        <v>26</v>
      </c>
      <c r="M606" s="1" t="s">
        <v>27</v>
      </c>
      <c r="N606" s="1" t="s">
        <v>28</v>
      </c>
    </row>
    <row r="607" spans="1:14" x14ac:dyDescent="0.2">
      <c r="A607">
        <v>606</v>
      </c>
      <c r="B607">
        <v>268</v>
      </c>
      <c r="C607">
        <f>1/COUNTIF(B:B,pizza_sales[[#This Row],[order_id]])</f>
        <v>0.5</v>
      </c>
      <c r="D607" s="1" t="s">
        <v>126</v>
      </c>
      <c r="E607">
        <v>1</v>
      </c>
      <c r="F607" s="3">
        <v>42009</v>
      </c>
      <c r="G607" s="3" t="str">
        <f>TEXT(pizza_sales[[#This Row],[Order_date]],"dddd")</f>
        <v>Monday</v>
      </c>
      <c r="H607" s="2">
        <v>0.56997685185185187</v>
      </c>
      <c r="I607">
        <v>9.75</v>
      </c>
      <c r="J607">
        <v>9.75</v>
      </c>
      <c r="K607" s="1" t="s">
        <v>41</v>
      </c>
      <c r="L607" s="1" t="s">
        <v>14</v>
      </c>
      <c r="M607" s="1" t="s">
        <v>78</v>
      </c>
      <c r="N607" s="1" t="s">
        <v>79</v>
      </c>
    </row>
    <row r="608" spans="1:14" x14ac:dyDescent="0.2">
      <c r="A608">
        <v>607</v>
      </c>
      <c r="B608">
        <v>269</v>
      </c>
      <c r="C608">
        <f>1/COUNTIF(B:B,pizza_sales[[#This Row],[order_id]])</f>
        <v>1</v>
      </c>
      <c r="D608" s="1" t="s">
        <v>134</v>
      </c>
      <c r="E608">
        <v>1</v>
      </c>
      <c r="F608" s="3">
        <v>42009</v>
      </c>
      <c r="G608" s="3" t="str">
        <f>TEXT(pizza_sales[[#This Row],[Order_date]],"dddd")</f>
        <v>Monday</v>
      </c>
      <c r="H608" s="2">
        <v>0.57608796296296294</v>
      </c>
      <c r="I608">
        <v>16.75</v>
      </c>
      <c r="J608">
        <v>16.75</v>
      </c>
      <c r="K608" s="1" t="s">
        <v>13</v>
      </c>
      <c r="L608" s="1" t="s">
        <v>33</v>
      </c>
      <c r="M608" s="1" t="s">
        <v>124</v>
      </c>
      <c r="N608" s="1" t="s">
        <v>125</v>
      </c>
    </row>
    <row r="609" spans="1:14" x14ac:dyDescent="0.2">
      <c r="A609">
        <v>608</v>
      </c>
      <c r="B609">
        <v>270</v>
      </c>
      <c r="C609">
        <f>1/COUNTIF(B:B,pizza_sales[[#This Row],[order_id]])</f>
        <v>0.33333333333333331</v>
      </c>
      <c r="D609" s="1" t="s">
        <v>69</v>
      </c>
      <c r="E609">
        <v>1</v>
      </c>
      <c r="F609" s="3">
        <v>42009</v>
      </c>
      <c r="G609" s="3" t="str">
        <f>TEXT(pizza_sales[[#This Row],[Order_date]],"dddd")</f>
        <v>Monday</v>
      </c>
      <c r="H609" s="2">
        <v>0.58960648148148154</v>
      </c>
      <c r="I609">
        <v>20.75</v>
      </c>
      <c r="J609">
        <v>20.75</v>
      </c>
      <c r="K609" s="1" t="s">
        <v>21</v>
      </c>
      <c r="L609" s="1" t="s">
        <v>33</v>
      </c>
      <c r="M609" s="1" t="s">
        <v>70</v>
      </c>
      <c r="N609" s="1" t="s">
        <v>71</v>
      </c>
    </row>
    <row r="610" spans="1:14" x14ac:dyDescent="0.2">
      <c r="A610">
        <v>609</v>
      </c>
      <c r="B610">
        <v>270</v>
      </c>
      <c r="C610">
        <f>1/COUNTIF(B:B,pizza_sales[[#This Row],[order_id]])</f>
        <v>0.33333333333333331</v>
      </c>
      <c r="D610" s="1" t="s">
        <v>62</v>
      </c>
      <c r="E610">
        <v>1</v>
      </c>
      <c r="F610" s="3">
        <v>42009</v>
      </c>
      <c r="G610" s="3" t="str">
        <f>TEXT(pizza_sales[[#This Row],[Order_date]],"dddd")</f>
        <v>Monday</v>
      </c>
      <c r="H610" s="2">
        <v>0.58960648148148154</v>
      </c>
      <c r="I610">
        <v>20.75</v>
      </c>
      <c r="J610">
        <v>20.75</v>
      </c>
      <c r="K610" s="1" t="s">
        <v>21</v>
      </c>
      <c r="L610" s="1" t="s">
        <v>22</v>
      </c>
      <c r="M610" s="1" t="s">
        <v>63</v>
      </c>
      <c r="N610" s="1" t="s">
        <v>64</v>
      </c>
    </row>
    <row r="611" spans="1:14" x14ac:dyDescent="0.2">
      <c r="A611">
        <v>610</v>
      </c>
      <c r="B611">
        <v>270</v>
      </c>
      <c r="C611">
        <f>1/COUNTIF(B:B,pizza_sales[[#This Row],[order_id]])</f>
        <v>0.33333333333333331</v>
      </c>
      <c r="D611" s="1" t="s">
        <v>32</v>
      </c>
      <c r="E611">
        <v>1</v>
      </c>
      <c r="F611" s="3">
        <v>42009</v>
      </c>
      <c r="G611" s="3" t="str">
        <f>TEXT(pizza_sales[[#This Row],[Order_date]],"dddd")</f>
        <v>Monday</v>
      </c>
      <c r="H611" s="2">
        <v>0.58960648148148154</v>
      </c>
      <c r="I611">
        <v>20.75</v>
      </c>
      <c r="J611">
        <v>20.75</v>
      </c>
      <c r="K611" s="1" t="s">
        <v>21</v>
      </c>
      <c r="L611" s="1" t="s">
        <v>33</v>
      </c>
      <c r="M611" s="1" t="s">
        <v>34</v>
      </c>
      <c r="N611" s="1" t="s">
        <v>35</v>
      </c>
    </row>
    <row r="612" spans="1:14" x14ac:dyDescent="0.2">
      <c r="A612">
        <v>611</v>
      </c>
      <c r="B612">
        <v>271</v>
      </c>
      <c r="C612">
        <f>1/COUNTIF(B:B,pizza_sales[[#This Row],[order_id]])</f>
        <v>0.1</v>
      </c>
      <c r="D612" s="1" t="s">
        <v>84</v>
      </c>
      <c r="E612">
        <v>1</v>
      </c>
      <c r="F612" s="3">
        <v>42009</v>
      </c>
      <c r="G612" s="3" t="str">
        <f>TEXT(pizza_sales[[#This Row],[Order_date]],"dddd")</f>
        <v>Monday</v>
      </c>
      <c r="H612" s="2">
        <v>0.5988310185185185</v>
      </c>
      <c r="I612">
        <v>12</v>
      </c>
      <c r="J612">
        <v>12</v>
      </c>
      <c r="K612" s="1" t="s">
        <v>41</v>
      </c>
      <c r="L612" s="1" t="s">
        <v>14</v>
      </c>
      <c r="M612" s="1" t="s">
        <v>85</v>
      </c>
      <c r="N612" s="1" t="s">
        <v>86</v>
      </c>
    </row>
    <row r="613" spans="1:14" x14ac:dyDescent="0.2">
      <c r="A613">
        <v>612</v>
      </c>
      <c r="B613">
        <v>271</v>
      </c>
      <c r="C613">
        <f>1/COUNTIF(B:B,pizza_sales[[#This Row],[order_id]])</f>
        <v>0.1</v>
      </c>
      <c r="D613" s="1" t="s">
        <v>76</v>
      </c>
      <c r="E613">
        <v>2</v>
      </c>
      <c r="F613" s="3">
        <v>42009</v>
      </c>
      <c r="G613" s="3" t="str">
        <f>TEXT(pizza_sales[[#This Row],[Order_date]],"dddd")</f>
        <v>Monday</v>
      </c>
      <c r="H613" s="2">
        <v>0.5988310185185185</v>
      </c>
      <c r="I613">
        <v>16.75</v>
      </c>
      <c r="J613">
        <v>33.5</v>
      </c>
      <c r="K613" s="1" t="s">
        <v>13</v>
      </c>
      <c r="L613" s="1" t="s">
        <v>33</v>
      </c>
      <c r="M613" s="1" t="s">
        <v>74</v>
      </c>
      <c r="N613" s="1" t="s">
        <v>75</v>
      </c>
    </row>
    <row r="614" spans="1:14" x14ac:dyDescent="0.2">
      <c r="A614">
        <v>613</v>
      </c>
      <c r="B614">
        <v>271</v>
      </c>
      <c r="C614">
        <f>1/COUNTIF(B:B,pizza_sales[[#This Row],[order_id]])</f>
        <v>0.1</v>
      </c>
      <c r="D614" s="1" t="s">
        <v>134</v>
      </c>
      <c r="E614">
        <v>2</v>
      </c>
      <c r="F614" s="3">
        <v>42009</v>
      </c>
      <c r="G614" s="3" t="str">
        <f>TEXT(pizza_sales[[#This Row],[Order_date]],"dddd")</f>
        <v>Monday</v>
      </c>
      <c r="H614" s="2">
        <v>0.5988310185185185</v>
      </c>
      <c r="I614">
        <v>16.75</v>
      </c>
      <c r="J614">
        <v>33.5</v>
      </c>
      <c r="K614" s="1" t="s">
        <v>13</v>
      </c>
      <c r="L614" s="1" t="s">
        <v>33</v>
      </c>
      <c r="M614" s="1" t="s">
        <v>124</v>
      </c>
      <c r="N614" s="1" t="s">
        <v>125</v>
      </c>
    </row>
    <row r="615" spans="1:14" x14ac:dyDescent="0.2">
      <c r="A615">
        <v>614</v>
      </c>
      <c r="B615">
        <v>271</v>
      </c>
      <c r="C615">
        <f>1/COUNTIF(B:B,pizza_sales[[#This Row],[order_id]])</f>
        <v>0.1</v>
      </c>
      <c r="D615" s="1" t="s">
        <v>81</v>
      </c>
      <c r="E615">
        <v>2</v>
      </c>
      <c r="F615" s="3">
        <v>42009</v>
      </c>
      <c r="G615" s="3" t="str">
        <f>TEXT(pizza_sales[[#This Row],[Order_date]],"dddd")</f>
        <v>Monday</v>
      </c>
      <c r="H615" s="2">
        <v>0.5988310185185185</v>
      </c>
      <c r="I615">
        <v>20.75</v>
      </c>
      <c r="J615">
        <v>41.5</v>
      </c>
      <c r="K615" s="1" t="s">
        <v>21</v>
      </c>
      <c r="L615" s="1" t="s">
        <v>33</v>
      </c>
      <c r="M615" s="1" t="s">
        <v>82</v>
      </c>
      <c r="N615" s="1" t="s">
        <v>83</v>
      </c>
    </row>
    <row r="616" spans="1:14" x14ac:dyDescent="0.2">
      <c r="A616">
        <v>615</v>
      </c>
      <c r="B616">
        <v>271</v>
      </c>
      <c r="C616">
        <f>1/COUNTIF(B:B,pizza_sales[[#This Row],[order_id]])</f>
        <v>0.1</v>
      </c>
      <c r="D616" s="1" t="s">
        <v>17</v>
      </c>
      <c r="E616">
        <v>1</v>
      </c>
      <c r="F616" s="3">
        <v>42009</v>
      </c>
      <c r="G616" s="3" t="str">
        <f>TEXT(pizza_sales[[#This Row],[Order_date]],"dddd")</f>
        <v>Monday</v>
      </c>
      <c r="H616" s="2">
        <v>0.5988310185185185</v>
      </c>
      <c r="I616">
        <v>16</v>
      </c>
      <c r="J616">
        <v>16</v>
      </c>
      <c r="K616" s="1" t="s">
        <v>13</v>
      </c>
      <c r="L616" s="1" t="s">
        <v>14</v>
      </c>
      <c r="M616" s="1" t="s">
        <v>18</v>
      </c>
      <c r="N616" s="1" t="s">
        <v>19</v>
      </c>
    </row>
    <row r="617" spans="1:14" x14ac:dyDescent="0.2">
      <c r="A617">
        <v>616</v>
      </c>
      <c r="B617">
        <v>271</v>
      </c>
      <c r="C617">
        <f>1/COUNTIF(B:B,pizza_sales[[#This Row],[order_id]])</f>
        <v>0.1</v>
      </c>
      <c r="D617" s="1" t="s">
        <v>36</v>
      </c>
      <c r="E617">
        <v>1</v>
      </c>
      <c r="F617" s="3">
        <v>42009</v>
      </c>
      <c r="G617" s="3" t="str">
        <f>TEXT(pizza_sales[[#This Row],[Order_date]],"dddd")</f>
        <v>Monday</v>
      </c>
      <c r="H617" s="2">
        <v>0.5988310185185185</v>
      </c>
      <c r="I617">
        <v>16.5</v>
      </c>
      <c r="J617">
        <v>16.5</v>
      </c>
      <c r="K617" s="1" t="s">
        <v>13</v>
      </c>
      <c r="L617" s="1" t="s">
        <v>26</v>
      </c>
      <c r="M617" s="1" t="s">
        <v>27</v>
      </c>
      <c r="N617" s="1" t="s">
        <v>28</v>
      </c>
    </row>
    <row r="618" spans="1:14" x14ac:dyDescent="0.2">
      <c r="A618">
        <v>617</v>
      </c>
      <c r="B618">
        <v>271</v>
      </c>
      <c r="C618">
        <f>1/COUNTIF(B:B,pizza_sales[[#This Row],[order_id]])</f>
        <v>0.1</v>
      </c>
      <c r="D618" s="1" t="s">
        <v>149</v>
      </c>
      <c r="E618">
        <v>1</v>
      </c>
      <c r="F618" s="3">
        <v>42009</v>
      </c>
      <c r="G618" s="3" t="str">
        <f>TEXT(pizza_sales[[#This Row],[Order_date]],"dddd")</f>
        <v>Monday</v>
      </c>
      <c r="H618" s="2">
        <v>0.5988310185185185</v>
      </c>
      <c r="I618">
        <v>12.25</v>
      </c>
      <c r="J618">
        <v>12.25</v>
      </c>
      <c r="K618" s="1" t="s">
        <v>41</v>
      </c>
      <c r="L618" s="1" t="s">
        <v>26</v>
      </c>
      <c r="M618" s="1" t="s">
        <v>114</v>
      </c>
      <c r="N618" s="1" t="s">
        <v>115</v>
      </c>
    </row>
    <row r="619" spans="1:14" x14ac:dyDescent="0.2">
      <c r="A619">
        <v>618</v>
      </c>
      <c r="B619">
        <v>271</v>
      </c>
      <c r="C619">
        <f>1/COUNTIF(B:B,pizza_sales[[#This Row],[order_id]])</f>
        <v>0.1</v>
      </c>
      <c r="D619" s="1" t="s">
        <v>171</v>
      </c>
      <c r="E619">
        <v>1</v>
      </c>
      <c r="F619" s="3">
        <v>42009</v>
      </c>
      <c r="G619" s="3" t="str">
        <f>TEXT(pizza_sales[[#This Row],[Order_date]],"dddd")</f>
        <v>Monday</v>
      </c>
      <c r="H619" s="2">
        <v>0.5988310185185185</v>
      </c>
      <c r="I619">
        <v>16.5</v>
      </c>
      <c r="J619">
        <v>16.5</v>
      </c>
      <c r="K619" s="1" t="s">
        <v>13</v>
      </c>
      <c r="L619" s="1" t="s">
        <v>26</v>
      </c>
      <c r="M619" s="1" t="s">
        <v>88</v>
      </c>
      <c r="N619" s="1" t="s">
        <v>89</v>
      </c>
    </row>
    <row r="620" spans="1:14" x14ac:dyDescent="0.2">
      <c r="A620">
        <v>619</v>
      </c>
      <c r="B620">
        <v>271</v>
      </c>
      <c r="C620">
        <f>1/COUNTIF(B:B,pizza_sales[[#This Row],[order_id]])</f>
        <v>0.1</v>
      </c>
      <c r="D620" s="1" t="s">
        <v>147</v>
      </c>
      <c r="E620">
        <v>1</v>
      </c>
      <c r="F620" s="3">
        <v>42009</v>
      </c>
      <c r="G620" s="3" t="str">
        <f>TEXT(pizza_sales[[#This Row],[Order_date]],"dddd")</f>
        <v>Monday</v>
      </c>
      <c r="H620" s="2">
        <v>0.5988310185185185</v>
      </c>
      <c r="I620">
        <v>16.75</v>
      </c>
      <c r="J620">
        <v>16.75</v>
      </c>
      <c r="K620" s="1" t="s">
        <v>13</v>
      </c>
      <c r="L620" s="1" t="s">
        <v>33</v>
      </c>
      <c r="M620" s="1" t="s">
        <v>70</v>
      </c>
      <c r="N620" s="1" t="s">
        <v>71</v>
      </c>
    </row>
    <row r="621" spans="1:14" x14ac:dyDescent="0.2">
      <c r="A621">
        <v>620</v>
      </c>
      <c r="B621">
        <v>271</v>
      </c>
      <c r="C621">
        <f>1/COUNTIF(B:B,pizza_sales[[#This Row],[order_id]])</f>
        <v>0.1</v>
      </c>
      <c r="D621" s="1" t="s">
        <v>44</v>
      </c>
      <c r="E621">
        <v>1</v>
      </c>
      <c r="F621" s="3">
        <v>42009</v>
      </c>
      <c r="G621" s="3" t="str">
        <f>TEXT(pizza_sales[[#This Row],[Order_date]],"dddd")</f>
        <v>Monday</v>
      </c>
      <c r="H621" s="2">
        <v>0.5988310185185185</v>
      </c>
      <c r="I621">
        <v>12</v>
      </c>
      <c r="J621">
        <v>12</v>
      </c>
      <c r="K621" s="1" t="s">
        <v>41</v>
      </c>
      <c r="L621" s="1" t="s">
        <v>14</v>
      </c>
      <c r="M621" s="1" t="s">
        <v>45</v>
      </c>
      <c r="N621" s="1" t="s">
        <v>46</v>
      </c>
    </row>
    <row r="622" spans="1:14" x14ac:dyDescent="0.2">
      <c r="A622">
        <v>621</v>
      </c>
      <c r="B622">
        <v>272</v>
      </c>
      <c r="C622">
        <f>1/COUNTIF(B:B,pizza_sales[[#This Row],[order_id]])</f>
        <v>1</v>
      </c>
      <c r="D622" s="1" t="s">
        <v>36</v>
      </c>
      <c r="E622">
        <v>1</v>
      </c>
      <c r="F622" s="3">
        <v>42009</v>
      </c>
      <c r="G622" s="3" t="str">
        <f>TEXT(pizza_sales[[#This Row],[Order_date]],"dddd")</f>
        <v>Monday</v>
      </c>
      <c r="H622" s="2">
        <v>0.60005787037037039</v>
      </c>
      <c r="I622">
        <v>16.5</v>
      </c>
      <c r="J622">
        <v>16.5</v>
      </c>
      <c r="K622" s="1" t="s">
        <v>13</v>
      </c>
      <c r="L622" s="1" t="s">
        <v>26</v>
      </c>
      <c r="M622" s="1" t="s">
        <v>27</v>
      </c>
      <c r="N622" s="1" t="s">
        <v>28</v>
      </c>
    </row>
    <row r="623" spans="1:14" x14ac:dyDescent="0.2">
      <c r="A623">
        <v>622</v>
      </c>
      <c r="B623">
        <v>273</v>
      </c>
      <c r="C623">
        <f>1/COUNTIF(B:B,pizza_sales[[#This Row],[order_id]])</f>
        <v>1</v>
      </c>
      <c r="D623" s="1" t="s">
        <v>172</v>
      </c>
      <c r="E623">
        <v>1</v>
      </c>
      <c r="F623" s="3">
        <v>42009</v>
      </c>
      <c r="G623" s="3" t="str">
        <f>TEXT(pizza_sales[[#This Row],[Order_date]],"dddd")</f>
        <v>Monday</v>
      </c>
      <c r="H623" s="2">
        <v>0.60277777777777775</v>
      </c>
      <c r="I623">
        <v>12.5</v>
      </c>
      <c r="J623">
        <v>12.5</v>
      </c>
      <c r="K623" s="1" t="s">
        <v>41</v>
      </c>
      <c r="L623" s="1" t="s">
        <v>26</v>
      </c>
      <c r="M623" s="1" t="s">
        <v>88</v>
      </c>
      <c r="N623" s="1" t="s">
        <v>89</v>
      </c>
    </row>
    <row r="624" spans="1:14" x14ac:dyDescent="0.2">
      <c r="A624">
        <v>623</v>
      </c>
      <c r="B624">
        <v>274</v>
      </c>
      <c r="C624">
        <f>1/COUNTIF(B:B,pizza_sales[[#This Row],[order_id]])</f>
        <v>0.5</v>
      </c>
      <c r="D624" s="1" t="s">
        <v>90</v>
      </c>
      <c r="E624">
        <v>1</v>
      </c>
      <c r="F624" s="3">
        <v>42009</v>
      </c>
      <c r="G624" s="3" t="str">
        <f>TEXT(pizza_sales[[#This Row],[Order_date]],"dddd")</f>
        <v>Monday</v>
      </c>
      <c r="H624" s="2">
        <v>0.60871527777777779</v>
      </c>
      <c r="I624">
        <v>17.95</v>
      </c>
      <c r="J624">
        <v>17.95</v>
      </c>
      <c r="K624" s="1" t="s">
        <v>21</v>
      </c>
      <c r="L624" s="1" t="s">
        <v>22</v>
      </c>
      <c r="M624" s="1" t="s">
        <v>91</v>
      </c>
      <c r="N624" s="1" t="s">
        <v>92</v>
      </c>
    </row>
    <row r="625" spans="1:14" x14ac:dyDescent="0.2">
      <c r="A625">
        <v>624</v>
      </c>
      <c r="B625">
        <v>274</v>
      </c>
      <c r="C625">
        <f>1/COUNTIF(B:B,pizza_sales[[#This Row],[order_id]])</f>
        <v>0.5</v>
      </c>
      <c r="D625" s="1" t="s">
        <v>32</v>
      </c>
      <c r="E625">
        <v>1</v>
      </c>
      <c r="F625" s="3">
        <v>42009</v>
      </c>
      <c r="G625" s="3" t="str">
        <f>TEXT(pizza_sales[[#This Row],[Order_date]],"dddd")</f>
        <v>Monday</v>
      </c>
      <c r="H625" s="2">
        <v>0.60871527777777779</v>
      </c>
      <c r="I625">
        <v>20.75</v>
      </c>
      <c r="J625">
        <v>20.75</v>
      </c>
      <c r="K625" s="1" t="s">
        <v>21</v>
      </c>
      <c r="L625" s="1" t="s">
        <v>33</v>
      </c>
      <c r="M625" s="1" t="s">
        <v>34</v>
      </c>
      <c r="N625" s="1" t="s">
        <v>35</v>
      </c>
    </row>
    <row r="626" spans="1:14" x14ac:dyDescent="0.2">
      <c r="A626">
        <v>625</v>
      </c>
      <c r="B626">
        <v>275</v>
      </c>
      <c r="C626">
        <f>1/COUNTIF(B:B,pizza_sales[[#This Row],[order_id]])</f>
        <v>0.25</v>
      </c>
      <c r="D626" s="1" t="s">
        <v>138</v>
      </c>
      <c r="E626">
        <v>1</v>
      </c>
      <c r="F626" s="3">
        <v>42009</v>
      </c>
      <c r="G626" s="3" t="str">
        <f>TEXT(pizza_sales[[#This Row],[Order_date]],"dddd")</f>
        <v>Monday</v>
      </c>
      <c r="H626" s="2">
        <v>0.60988425925925926</v>
      </c>
      <c r="I626">
        <v>20.5</v>
      </c>
      <c r="J626">
        <v>20.5</v>
      </c>
      <c r="K626" s="1" t="s">
        <v>21</v>
      </c>
      <c r="L626" s="1" t="s">
        <v>14</v>
      </c>
      <c r="M626" s="1" t="s">
        <v>18</v>
      </c>
      <c r="N626" s="1" t="s">
        <v>19</v>
      </c>
    </row>
    <row r="627" spans="1:14" x14ac:dyDescent="0.2">
      <c r="A627">
        <v>626</v>
      </c>
      <c r="B627">
        <v>275</v>
      </c>
      <c r="C627">
        <f>1/COUNTIF(B:B,pizza_sales[[#This Row],[order_id]])</f>
        <v>0.25</v>
      </c>
      <c r="D627" s="1" t="s">
        <v>20</v>
      </c>
      <c r="E627">
        <v>1</v>
      </c>
      <c r="F627" s="3">
        <v>42009</v>
      </c>
      <c r="G627" s="3" t="str">
        <f>TEXT(pizza_sales[[#This Row],[Order_date]],"dddd")</f>
        <v>Monday</v>
      </c>
      <c r="H627" s="2">
        <v>0.60988425925925926</v>
      </c>
      <c r="I627">
        <v>18.5</v>
      </c>
      <c r="J627">
        <v>18.5</v>
      </c>
      <c r="K627" s="1" t="s">
        <v>21</v>
      </c>
      <c r="L627" s="1" t="s">
        <v>22</v>
      </c>
      <c r="M627" s="1" t="s">
        <v>23</v>
      </c>
      <c r="N627" s="1" t="s">
        <v>24</v>
      </c>
    </row>
    <row r="628" spans="1:14" x14ac:dyDescent="0.2">
      <c r="A628">
        <v>627</v>
      </c>
      <c r="B628">
        <v>275</v>
      </c>
      <c r="C628">
        <f>1/COUNTIF(B:B,pizza_sales[[#This Row],[order_id]])</f>
        <v>0.25</v>
      </c>
      <c r="D628" s="1" t="s">
        <v>126</v>
      </c>
      <c r="E628">
        <v>1</v>
      </c>
      <c r="F628" s="3">
        <v>42009</v>
      </c>
      <c r="G628" s="3" t="str">
        <f>TEXT(pizza_sales[[#This Row],[Order_date]],"dddd")</f>
        <v>Monday</v>
      </c>
      <c r="H628" s="2">
        <v>0.60988425925925926</v>
      </c>
      <c r="I628">
        <v>9.75</v>
      </c>
      <c r="J628">
        <v>9.75</v>
      </c>
      <c r="K628" s="1" t="s">
        <v>41</v>
      </c>
      <c r="L628" s="1" t="s">
        <v>14</v>
      </c>
      <c r="M628" s="1" t="s">
        <v>78</v>
      </c>
      <c r="N628" s="1" t="s">
        <v>79</v>
      </c>
    </row>
    <row r="629" spans="1:14" x14ac:dyDescent="0.2">
      <c r="A629">
        <v>628</v>
      </c>
      <c r="B629">
        <v>275</v>
      </c>
      <c r="C629">
        <f>1/COUNTIF(B:B,pizza_sales[[#This Row],[order_id]])</f>
        <v>0.25</v>
      </c>
      <c r="D629" s="1" t="s">
        <v>121</v>
      </c>
      <c r="E629">
        <v>1</v>
      </c>
      <c r="F629" s="3">
        <v>42009</v>
      </c>
      <c r="G629" s="3" t="str">
        <f>TEXT(pizza_sales[[#This Row],[Order_date]],"dddd")</f>
        <v>Monday</v>
      </c>
      <c r="H629" s="2">
        <v>0.60988425925925926</v>
      </c>
      <c r="I629">
        <v>16.25</v>
      </c>
      <c r="J629">
        <v>16.25</v>
      </c>
      <c r="K629" s="1" t="s">
        <v>13</v>
      </c>
      <c r="L629" s="1" t="s">
        <v>26</v>
      </c>
      <c r="M629" s="1" t="s">
        <v>114</v>
      </c>
      <c r="N629" s="1" t="s">
        <v>115</v>
      </c>
    </row>
    <row r="630" spans="1:14" x14ac:dyDescent="0.2">
      <c r="A630">
        <v>629</v>
      </c>
      <c r="B630">
        <v>276</v>
      </c>
      <c r="C630">
        <f>1/COUNTIF(B:B,pizza_sales[[#This Row],[order_id]])</f>
        <v>0.5</v>
      </c>
      <c r="D630" s="1" t="s">
        <v>20</v>
      </c>
      <c r="E630">
        <v>1</v>
      </c>
      <c r="F630" s="3">
        <v>42009</v>
      </c>
      <c r="G630" s="3" t="str">
        <f>TEXT(pizza_sales[[#This Row],[Order_date]],"dddd")</f>
        <v>Monday</v>
      </c>
      <c r="H630" s="2">
        <v>0.63770833333333332</v>
      </c>
      <c r="I630">
        <v>18.5</v>
      </c>
      <c r="J630">
        <v>18.5</v>
      </c>
      <c r="K630" s="1" t="s">
        <v>21</v>
      </c>
      <c r="L630" s="1" t="s">
        <v>22</v>
      </c>
      <c r="M630" s="1" t="s">
        <v>23</v>
      </c>
      <c r="N630" s="1" t="s">
        <v>24</v>
      </c>
    </row>
    <row r="631" spans="1:14" x14ac:dyDescent="0.2">
      <c r="A631">
        <v>630</v>
      </c>
      <c r="B631">
        <v>276</v>
      </c>
      <c r="C631">
        <f>1/COUNTIF(B:B,pizza_sales[[#This Row],[order_id]])</f>
        <v>0.5</v>
      </c>
      <c r="D631" s="1" t="s">
        <v>59</v>
      </c>
      <c r="E631">
        <v>1</v>
      </c>
      <c r="F631" s="3">
        <v>42009</v>
      </c>
      <c r="G631" s="3" t="str">
        <f>TEXT(pizza_sales[[#This Row],[Order_date]],"dddd")</f>
        <v>Monday</v>
      </c>
      <c r="H631" s="2">
        <v>0.63770833333333332</v>
      </c>
      <c r="I631">
        <v>20.75</v>
      </c>
      <c r="J631">
        <v>20.75</v>
      </c>
      <c r="K631" s="1" t="s">
        <v>21</v>
      </c>
      <c r="L631" s="1" t="s">
        <v>26</v>
      </c>
      <c r="M631" s="1" t="s">
        <v>60</v>
      </c>
      <c r="N631" s="1" t="s">
        <v>61</v>
      </c>
    </row>
    <row r="632" spans="1:14" x14ac:dyDescent="0.2">
      <c r="A632">
        <v>631</v>
      </c>
      <c r="B632">
        <v>277</v>
      </c>
      <c r="C632">
        <f>1/COUNTIF(B:B,pizza_sales[[#This Row],[order_id]])</f>
        <v>1</v>
      </c>
      <c r="D632" s="1" t="s">
        <v>99</v>
      </c>
      <c r="E632">
        <v>1</v>
      </c>
      <c r="F632" s="3">
        <v>42009</v>
      </c>
      <c r="G632" s="3" t="str">
        <f>TEXT(pizza_sales[[#This Row],[Order_date]],"dddd")</f>
        <v>Monday</v>
      </c>
      <c r="H632" s="2">
        <v>0.65405092592592595</v>
      </c>
      <c r="I632">
        <v>14.75</v>
      </c>
      <c r="J632">
        <v>14.75</v>
      </c>
      <c r="K632" s="1" t="s">
        <v>13</v>
      </c>
      <c r="L632" s="1" t="s">
        <v>22</v>
      </c>
      <c r="M632" s="1" t="s">
        <v>91</v>
      </c>
      <c r="N632" s="1" t="s">
        <v>92</v>
      </c>
    </row>
    <row r="633" spans="1:14" x14ac:dyDescent="0.2">
      <c r="A633">
        <v>632</v>
      </c>
      <c r="B633">
        <v>278</v>
      </c>
      <c r="C633">
        <f>1/COUNTIF(B:B,pizza_sales[[#This Row],[order_id]])</f>
        <v>0.5</v>
      </c>
      <c r="D633" s="1" t="s">
        <v>159</v>
      </c>
      <c r="E633">
        <v>1</v>
      </c>
      <c r="F633" s="3">
        <v>42009</v>
      </c>
      <c r="G633" s="3" t="str">
        <f>TEXT(pizza_sales[[#This Row],[Order_date]],"dddd")</f>
        <v>Monday</v>
      </c>
      <c r="H633" s="2">
        <v>0.65927083333333336</v>
      </c>
      <c r="I633">
        <v>16.75</v>
      </c>
      <c r="J633">
        <v>16.75</v>
      </c>
      <c r="K633" s="1" t="s">
        <v>13</v>
      </c>
      <c r="L633" s="1" t="s">
        <v>22</v>
      </c>
      <c r="M633" s="1" t="s">
        <v>101</v>
      </c>
      <c r="N633" s="1" t="s">
        <v>102</v>
      </c>
    </row>
    <row r="634" spans="1:14" x14ac:dyDescent="0.2">
      <c r="A634">
        <v>633</v>
      </c>
      <c r="B634">
        <v>278</v>
      </c>
      <c r="C634">
        <f>1/COUNTIF(B:B,pizza_sales[[#This Row],[order_id]])</f>
        <v>0.5</v>
      </c>
      <c r="D634" s="1" t="s">
        <v>69</v>
      </c>
      <c r="E634">
        <v>1</v>
      </c>
      <c r="F634" s="3">
        <v>42009</v>
      </c>
      <c r="G634" s="3" t="str">
        <f>TEXT(pizza_sales[[#This Row],[Order_date]],"dddd")</f>
        <v>Monday</v>
      </c>
      <c r="H634" s="2">
        <v>0.65927083333333336</v>
      </c>
      <c r="I634">
        <v>20.75</v>
      </c>
      <c r="J634">
        <v>20.75</v>
      </c>
      <c r="K634" s="1" t="s">
        <v>21</v>
      </c>
      <c r="L634" s="1" t="s">
        <v>33</v>
      </c>
      <c r="M634" s="1" t="s">
        <v>70</v>
      </c>
      <c r="N634" s="1" t="s">
        <v>71</v>
      </c>
    </row>
    <row r="635" spans="1:14" x14ac:dyDescent="0.2">
      <c r="A635">
        <v>634</v>
      </c>
      <c r="B635">
        <v>279</v>
      </c>
      <c r="C635">
        <f>1/COUNTIF(B:B,pizza_sales[[#This Row],[order_id]])</f>
        <v>0.5</v>
      </c>
      <c r="D635" s="1" t="s">
        <v>76</v>
      </c>
      <c r="E635">
        <v>1</v>
      </c>
      <c r="F635" s="3">
        <v>42009</v>
      </c>
      <c r="G635" s="3" t="str">
        <f>TEXT(pizza_sales[[#This Row],[Order_date]],"dddd")</f>
        <v>Monday</v>
      </c>
      <c r="H635" s="2">
        <v>0.67156249999999995</v>
      </c>
      <c r="I635">
        <v>16.75</v>
      </c>
      <c r="J635">
        <v>16.75</v>
      </c>
      <c r="K635" s="1" t="s">
        <v>13</v>
      </c>
      <c r="L635" s="1" t="s">
        <v>33</v>
      </c>
      <c r="M635" s="1" t="s">
        <v>74</v>
      </c>
      <c r="N635" s="1" t="s">
        <v>75</v>
      </c>
    </row>
    <row r="636" spans="1:14" x14ac:dyDescent="0.2">
      <c r="A636">
        <v>635</v>
      </c>
      <c r="B636">
        <v>279</v>
      </c>
      <c r="C636">
        <f>1/COUNTIF(B:B,pizza_sales[[#This Row],[order_id]])</f>
        <v>0.5</v>
      </c>
      <c r="D636" s="1" t="s">
        <v>134</v>
      </c>
      <c r="E636">
        <v>1</v>
      </c>
      <c r="F636" s="3">
        <v>42009</v>
      </c>
      <c r="G636" s="3" t="str">
        <f>TEXT(pizza_sales[[#This Row],[Order_date]],"dddd")</f>
        <v>Monday</v>
      </c>
      <c r="H636" s="2">
        <v>0.67156249999999995</v>
      </c>
      <c r="I636">
        <v>16.75</v>
      </c>
      <c r="J636">
        <v>16.75</v>
      </c>
      <c r="K636" s="1" t="s">
        <v>13</v>
      </c>
      <c r="L636" s="1" t="s">
        <v>33</v>
      </c>
      <c r="M636" s="1" t="s">
        <v>124</v>
      </c>
      <c r="N636" s="1" t="s">
        <v>125</v>
      </c>
    </row>
    <row r="637" spans="1:14" x14ac:dyDescent="0.2">
      <c r="A637">
        <v>636</v>
      </c>
      <c r="B637">
        <v>280</v>
      </c>
      <c r="C637">
        <f>1/COUNTIF(B:B,pizza_sales[[#This Row],[order_id]])</f>
        <v>0.5</v>
      </c>
      <c r="D637" s="1" t="s">
        <v>145</v>
      </c>
      <c r="E637">
        <v>1</v>
      </c>
      <c r="F637" s="3">
        <v>42009</v>
      </c>
      <c r="G637" s="3" t="str">
        <f>TEXT(pizza_sales[[#This Row],[Order_date]],"dddd")</f>
        <v>Monday</v>
      </c>
      <c r="H637" s="2">
        <v>0.68082175925925925</v>
      </c>
      <c r="I637">
        <v>16.5</v>
      </c>
      <c r="J637">
        <v>16.5</v>
      </c>
      <c r="K637" s="1" t="s">
        <v>13</v>
      </c>
      <c r="L637" s="1" t="s">
        <v>26</v>
      </c>
      <c r="M637" s="1" t="s">
        <v>38</v>
      </c>
      <c r="N637" s="1" t="s">
        <v>39</v>
      </c>
    </row>
    <row r="638" spans="1:14" x14ac:dyDescent="0.2">
      <c r="A638">
        <v>637</v>
      </c>
      <c r="B638">
        <v>280</v>
      </c>
      <c r="C638">
        <f>1/COUNTIF(B:B,pizza_sales[[#This Row],[order_id]])</f>
        <v>0.5</v>
      </c>
      <c r="D638" s="1" t="s">
        <v>154</v>
      </c>
      <c r="E638">
        <v>1</v>
      </c>
      <c r="F638" s="3">
        <v>42009</v>
      </c>
      <c r="G638" s="3" t="str">
        <f>TEXT(pizza_sales[[#This Row],[Order_date]],"dddd")</f>
        <v>Monday</v>
      </c>
      <c r="H638" s="2">
        <v>0.68082175925925925</v>
      </c>
      <c r="I638">
        <v>16</v>
      </c>
      <c r="J638">
        <v>16</v>
      </c>
      <c r="K638" s="1" t="s">
        <v>13</v>
      </c>
      <c r="L638" s="1" t="s">
        <v>22</v>
      </c>
      <c r="M638" s="1" t="s">
        <v>66</v>
      </c>
      <c r="N638" s="1" t="s">
        <v>67</v>
      </c>
    </row>
    <row r="639" spans="1:14" x14ac:dyDescent="0.2">
      <c r="A639">
        <v>638</v>
      </c>
      <c r="B639">
        <v>281</v>
      </c>
      <c r="C639">
        <f>1/COUNTIF(B:B,pizza_sales[[#This Row],[order_id]])</f>
        <v>1</v>
      </c>
      <c r="D639" s="1" t="s">
        <v>149</v>
      </c>
      <c r="E639">
        <v>1</v>
      </c>
      <c r="F639" s="3">
        <v>42009</v>
      </c>
      <c r="G639" s="3" t="str">
        <f>TEXT(pizza_sales[[#This Row],[Order_date]],"dddd")</f>
        <v>Monday</v>
      </c>
      <c r="H639" s="2">
        <v>0.69013888888888886</v>
      </c>
      <c r="I639">
        <v>12.25</v>
      </c>
      <c r="J639">
        <v>12.25</v>
      </c>
      <c r="K639" s="1" t="s">
        <v>41</v>
      </c>
      <c r="L639" s="1" t="s">
        <v>26</v>
      </c>
      <c r="M639" s="1" t="s">
        <v>114</v>
      </c>
      <c r="N639" s="1" t="s">
        <v>115</v>
      </c>
    </row>
    <row r="640" spans="1:14" x14ac:dyDescent="0.2">
      <c r="A640">
        <v>639</v>
      </c>
      <c r="B640">
        <v>282</v>
      </c>
      <c r="C640">
        <f>1/COUNTIF(B:B,pizza_sales[[#This Row],[order_id]])</f>
        <v>0.25</v>
      </c>
      <c r="D640" s="1" t="s">
        <v>50</v>
      </c>
      <c r="E640">
        <v>1</v>
      </c>
      <c r="F640" s="3">
        <v>42009</v>
      </c>
      <c r="G640" s="3" t="str">
        <f>TEXT(pizza_sales[[#This Row],[Order_date]],"dddd")</f>
        <v>Monday</v>
      </c>
      <c r="H640" s="2">
        <v>0.70113425925925921</v>
      </c>
      <c r="I640">
        <v>12</v>
      </c>
      <c r="J640">
        <v>12</v>
      </c>
      <c r="K640" s="1" t="s">
        <v>41</v>
      </c>
      <c r="L640" s="1" t="s">
        <v>14</v>
      </c>
      <c r="M640" s="1" t="s">
        <v>18</v>
      </c>
      <c r="N640" s="1" t="s">
        <v>19</v>
      </c>
    </row>
    <row r="641" spans="1:14" x14ac:dyDescent="0.2">
      <c r="A641">
        <v>640</v>
      </c>
      <c r="B641">
        <v>282</v>
      </c>
      <c r="C641">
        <f>1/COUNTIF(B:B,pizza_sales[[#This Row],[order_id]])</f>
        <v>0.25</v>
      </c>
      <c r="D641" s="1" t="s">
        <v>20</v>
      </c>
      <c r="E641">
        <v>1</v>
      </c>
      <c r="F641" s="3">
        <v>42009</v>
      </c>
      <c r="G641" s="3" t="str">
        <f>TEXT(pizza_sales[[#This Row],[Order_date]],"dddd")</f>
        <v>Monday</v>
      </c>
      <c r="H641" s="2">
        <v>0.70113425925925921</v>
      </c>
      <c r="I641">
        <v>18.5</v>
      </c>
      <c r="J641">
        <v>18.5</v>
      </c>
      <c r="K641" s="1" t="s">
        <v>21</v>
      </c>
      <c r="L641" s="1" t="s">
        <v>22</v>
      </c>
      <c r="M641" s="1" t="s">
        <v>23</v>
      </c>
      <c r="N641" s="1" t="s">
        <v>24</v>
      </c>
    </row>
    <row r="642" spans="1:14" x14ac:dyDescent="0.2">
      <c r="A642">
        <v>641</v>
      </c>
      <c r="B642">
        <v>282</v>
      </c>
      <c r="C642">
        <f>1/COUNTIF(B:B,pizza_sales[[#This Row],[order_id]])</f>
        <v>0.25</v>
      </c>
      <c r="D642" s="1" t="s">
        <v>135</v>
      </c>
      <c r="E642">
        <v>1</v>
      </c>
      <c r="F642" s="3">
        <v>42009</v>
      </c>
      <c r="G642" s="3" t="str">
        <f>TEXT(pizza_sales[[#This Row],[Order_date]],"dddd")</f>
        <v>Monday</v>
      </c>
      <c r="H642" s="2">
        <v>0.70113425925925921</v>
      </c>
      <c r="I642">
        <v>20.75</v>
      </c>
      <c r="J642">
        <v>20.75</v>
      </c>
      <c r="K642" s="1" t="s">
        <v>21</v>
      </c>
      <c r="L642" s="1" t="s">
        <v>26</v>
      </c>
      <c r="M642" s="1" t="s">
        <v>107</v>
      </c>
      <c r="N642" s="1" t="s">
        <v>108</v>
      </c>
    </row>
    <row r="643" spans="1:14" x14ac:dyDescent="0.2">
      <c r="A643">
        <v>642</v>
      </c>
      <c r="B643">
        <v>282</v>
      </c>
      <c r="C643">
        <f>1/COUNTIF(B:B,pizza_sales[[#This Row],[order_id]])</f>
        <v>0.25</v>
      </c>
      <c r="D643" s="1" t="s">
        <v>62</v>
      </c>
      <c r="E643">
        <v>1</v>
      </c>
      <c r="F643" s="3">
        <v>42009</v>
      </c>
      <c r="G643" s="3" t="str">
        <f>TEXT(pizza_sales[[#This Row],[Order_date]],"dddd")</f>
        <v>Monday</v>
      </c>
      <c r="H643" s="2">
        <v>0.70113425925925921</v>
      </c>
      <c r="I643">
        <v>20.75</v>
      </c>
      <c r="J643">
        <v>20.75</v>
      </c>
      <c r="K643" s="1" t="s">
        <v>21</v>
      </c>
      <c r="L643" s="1" t="s">
        <v>22</v>
      </c>
      <c r="M643" s="1" t="s">
        <v>63</v>
      </c>
      <c r="N643" s="1" t="s">
        <v>64</v>
      </c>
    </row>
    <row r="644" spans="1:14" x14ac:dyDescent="0.2">
      <c r="A644">
        <v>643</v>
      </c>
      <c r="B644">
        <v>283</v>
      </c>
      <c r="C644">
        <f>1/COUNTIF(B:B,pizza_sales[[#This Row],[order_id]])</f>
        <v>1</v>
      </c>
      <c r="D644" s="1" t="s">
        <v>163</v>
      </c>
      <c r="E644">
        <v>1</v>
      </c>
      <c r="F644" s="3">
        <v>42009</v>
      </c>
      <c r="G644" s="3" t="str">
        <f>TEXT(pizza_sales[[#This Row],[Order_date]],"dddd")</f>
        <v>Monday</v>
      </c>
      <c r="H644" s="2">
        <v>0.70258101851851851</v>
      </c>
      <c r="I644">
        <v>16</v>
      </c>
      <c r="J644">
        <v>16</v>
      </c>
      <c r="K644" s="1" t="s">
        <v>13</v>
      </c>
      <c r="L644" s="1" t="s">
        <v>14</v>
      </c>
      <c r="M644" s="1" t="s">
        <v>94</v>
      </c>
      <c r="N644" s="1" t="s">
        <v>95</v>
      </c>
    </row>
    <row r="645" spans="1:14" x14ac:dyDescent="0.2">
      <c r="A645">
        <v>644</v>
      </c>
      <c r="B645">
        <v>284</v>
      </c>
      <c r="C645">
        <f>1/COUNTIF(B:B,pizza_sales[[#This Row],[order_id]])</f>
        <v>0.33333333333333331</v>
      </c>
      <c r="D645" s="1" t="s">
        <v>99</v>
      </c>
      <c r="E645">
        <v>1</v>
      </c>
      <c r="F645" s="3">
        <v>42009</v>
      </c>
      <c r="G645" s="3" t="str">
        <f>TEXT(pizza_sales[[#This Row],[Order_date]],"dddd")</f>
        <v>Monday</v>
      </c>
      <c r="H645" s="2">
        <v>0.70712962962962966</v>
      </c>
      <c r="I645">
        <v>14.75</v>
      </c>
      <c r="J645">
        <v>14.75</v>
      </c>
      <c r="K645" s="1" t="s">
        <v>13</v>
      </c>
      <c r="L645" s="1" t="s">
        <v>22</v>
      </c>
      <c r="M645" s="1" t="s">
        <v>91</v>
      </c>
      <c r="N645" s="1" t="s">
        <v>92</v>
      </c>
    </row>
    <row r="646" spans="1:14" x14ac:dyDescent="0.2">
      <c r="A646">
        <v>645</v>
      </c>
      <c r="B646">
        <v>284</v>
      </c>
      <c r="C646">
        <f>1/COUNTIF(B:B,pizza_sales[[#This Row],[order_id]])</f>
        <v>0.33333333333333331</v>
      </c>
      <c r="D646" s="1" t="s">
        <v>132</v>
      </c>
      <c r="E646">
        <v>1</v>
      </c>
      <c r="F646" s="3">
        <v>42009</v>
      </c>
      <c r="G646" s="3" t="str">
        <f>TEXT(pizza_sales[[#This Row],[Order_date]],"dddd")</f>
        <v>Monday</v>
      </c>
      <c r="H646" s="2">
        <v>0.70712962962962966</v>
      </c>
      <c r="I646">
        <v>10.5</v>
      </c>
      <c r="J646">
        <v>10.5</v>
      </c>
      <c r="K646" s="1" t="s">
        <v>41</v>
      </c>
      <c r="L646" s="1" t="s">
        <v>14</v>
      </c>
      <c r="M646" s="1" t="s">
        <v>15</v>
      </c>
      <c r="N646" s="1" t="s">
        <v>16</v>
      </c>
    </row>
    <row r="647" spans="1:14" x14ac:dyDescent="0.2">
      <c r="A647">
        <v>646</v>
      </c>
      <c r="B647">
        <v>284</v>
      </c>
      <c r="C647">
        <f>1/COUNTIF(B:B,pizza_sales[[#This Row],[order_id]])</f>
        <v>0.33333333333333331</v>
      </c>
      <c r="D647" s="1" t="s">
        <v>163</v>
      </c>
      <c r="E647">
        <v>1</v>
      </c>
      <c r="F647" s="3">
        <v>42009</v>
      </c>
      <c r="G647" s="3" t="str">
        <f>TEXT(pizza_sales[[#This Row],[Order_date]],"dddd")</f>
        <v>Monday</v>
      </c>
      <c r="H647" s="2">
        <v>0.70712962962962966</v>
      </c>
      <c r="I647">
        <v>16</v>
      </c>
      <c r="J647">
        <v>16</v>
      </c>
      <c r="K647" s="1" t="s">
        <v>13</v>
      </c>
      <c r="L647" s="1" t="s">
        <v>14</v>
      </c>
      <c r="M647" s="1" t="s">
        <v>94</v>
      </c>
      <c r="N647" s="1" t="s">
        <v>95</v>
      </c>
    </row>
    <row r="648" spans="1:14" x14ac:dyDescent="0.2">
      <c r="A648">
        <v>647</v>
      </c>
      <c r="B648">
        <v>285</v>
      </c>
      <c r="C648">
        <f>1/COUNTIF(B:B,pizza_sales[[#This Row],[order_id]])</f>
        <v>1</v>
      </c>
      <c r="D648" s="1" t="s">
        <v>37</v>
      </c>
      <c r="E648">
        <v>1</v>
      </c>
      <c r="F648" s="3">
        <v>42009</v>
      </c>
      <c r="G648" s="3" t="str">
        <f>TEXT(pizza_sales[[#This Row],[Order_date]],"dddd")</f>
        <v>Monday</v>
      </c>
      <c r="H648" s="2">
        <v>0.7073842592592593</v>
      </c>
      <c r="I648">
        <v>20.75</v>
      </c>
      <c r="J648">
        <v>20.75</v>
      </c>
      <c r="K648" s="1" t="s">
        <v>21</v>
      </c>
      <c r="L648" s="1" t="s">
        <v>26</v>
      </c>
      <c r="M648" s="1" t="s">
        <v>38</v>
      </c>
      <c r="N648" s="1" t="s">
        <v>39</v>
      </c>
    </row>
    <row r="649" spans="1:14" x14ac:dyDescent="0.2">
      <c r="A649">
        <v>648</v>
      </c>
      <c r="B649">
        <v>286</v>
      </c>
      <c r="C649">
        <f>1/COUNTIF(B:B,pizza_sales[[#This Row],[order_id]])</f>
        <v>0.5</v>
      </c>
      <c r="D649" s="1" t="s">
        <v>36</v>
      </c>
      <c r="E649">
        <v>1</v>
      </c>
      <c r="F649" s="3">
        <v>42009</v>
      </c>
      <c r="G649" s="3" t="str">
        <f>TEXT(pizza_sales[[#This Row],[Order_date]],"dddd")</f>
        <v>Monday</v>
      </c>
      <c r="H649" s="2">
        <v>0.70929398148148148</v>
      </c>
      <c r="I649">
        <v>16.5</v>
      </c>
      <c r="J649">
        <v>16.5</v>
      </c>
      <c r="K649" s="1" t="s">
        <v>13</v>
      </c>
      <c r="L649" s="1" t="s">
        <v>26</v>
      </c>
      <c r="M649" s="1" t="s">
        <v>27</v>
      </c>
      <c r="N649" s="1" t="s">
        <v>28</v>
      </c>
    </row>
    <row r="650" spans="1:14" x14ac:dyDescent="0.2">
      <c r="A650">
        <v>649</v>
      </c>
      <c r="B650">
        <v>286</v>
      </c>
      <c r="C650">
        <f>1/COUNTIF(B:B,pizza_sales[[#This Row],[order_id]])</f>
        <v>0.5</v>
      </c>
      <c r="D650" s="1" t="s">
        <v>135</v>
      </c>
      <c r="E650">
        <v>1</v>
      </c>
      <c r="F650" s="3">
        <v>42009</v>
      </c>
      <c r="G650" s="3" t="str">
        <f>TEXT(pizza_sales[[#This Row],[Order_date]],"dddd")</f>
        <v>Monday</v>
      </c>
      <c r="H650" s="2">
        <v>0.70929398148148148</v>
      </c>
      <c r="I650">
        <v>20.75</v>
      </c>
      <c r="J650">
        <v>20.75</v>
      </c>
      <c r="K650" s="1" t="s">
        <v>21</v>
      </c>
      <c r="L650" s="1" t="s">
        <v>26</v>
      </c>
      <c r="M650" s="1" t="s">
        <v>107</v>
      </c>
      <c r="N650" s="1" t="s">
        <v>108</v>
      </c>
    </row>
    <row r="651" spans="1:14" x14ac:dyDescent="0.2">
      <c r="A651">
        <v>650</v>
      </c>
      <c r="B651">
        <v>287</v>
      </c>
      <c r="C651">
        <f>1/COUNTIF(B:B,pizza_sales[[#This Row],[order_id]])</f>
        <v>0.25</v>
      </c>
      <c r="D651" s="1" t="s">
        <v>36</v>
      </c>
      <c r="E651">
        <v>1</v>
      </c>
      <c r="F651" s="3">
        <v>42009</v>
      </c>
      <c r="G651" s="3" t="str">
        <f>TEXT(pizza_sales[[#This Row],[Order_date]],"dddd")</f>
        <v>Monday</v>
      </c>
      <c r="H651" s="2">
        <v>0.72927083333333331</v>
      </c>
      <c r="I651">
        <v>16.5</v>
      </c>
      <c r="J651">
        <v>16.5</v>
      </c>
      <c r="K651" s="1" t="s">
        <v>13</v>
      </c>
      <c r="L651" s="1" t="s">
        <v>26</v>
      </c>
      <c r="M651" s="1" t="s">
        <v>27</v>
      </c>
      <c r="N651" s="1" t="s">
        <v>28</v>
      </c>
    </row>
    <row r="652" spans="1:14" x14ac:dyDescent="0.2">
      <c r="A652">
        <v>651</v>
      </c>
      <c r="B652">
        <v>287</v>
      </c>
      <c r="C652">
        <f>1/COUNTIF(B:B,pizza_sales[[#This Row],[order_id]])</f>
        <v>0.25</v>
      </c>
      <c r="D652" s="1" t="s">
        <v>148</v>
      </c>
      <c r="E652">
        <v>1</v>
      </c>
      <c r="F652" s="3">
        <v>42009</v>
      </c>
      <c r="G652" s="3" t="str">
        <f>TEXT(pizza_sales[[#This Row],[Order_date]],"dddd")</f>
        <v>Monday</v>
      </c>
      <c r="H652" s="2">
        <v>0.72927083333333331</v>
      </c>
      <c r="I652">
        <v>14.5</v>
      </c>
      <c r="J652">
        <v>14.5</v>
      </c>
      <c r="K652" s="1" t="s">
        <v>13</v>
      </c>
      <c r="L652" s="1" t="s">
        <v>14</v>
      </c>
      <c r="M652" s="1" t="s">
        <v>130</v>
      </c>
      <c r="N652" s="1" t="s">
        <v>131</v>
      </c>
    </row>
    <row r="653" spans="1:14" x14ac:dyDescent="0.2">
      <c r="A653">
        <v>652</v>
      </c>
      <c r="B653">
        <v>287</v>
      </c>
      <c r="C653">
        <f>1/COUNTIF(B:B,pizza_sales[[#This Row],[order_id]])</f>
        <v>0.25</v>
      </c>
      <c r="D653" s="1" t="s">
        <v>119</v>
      </c>
      <c r="E653">
        <v>1</v>
      </c>
      <c r="F653" s="3">
        <v>42009</v>
      </c>
      <c r="G653" s="3" t="str">
        <f>TEXT(pizza_sales[[#This Row],[Order_date]],"dddd")</f>
        <v>Monday</v>
      </c>
      <c r="H653" s="2">
        <v>0.72927083333333331</v>
      </c>
      <c r="I653">
        <v>12.5</v>
      </c>
      <c r="J653">
        <v>12.5</v>
      </c>
      <c r="K653" s="1" t="s">
        <v>13</v>
      </c>
      <c r="L653" s="1" t="s">
        <v>14</v>
      </c>
      <c r="M653" s="1" t="s">
        <v>78</v>
      </c>
      <c r="N653" s="1" t="s">
        <v>79</v>
      </c>
    </row>
    <row r="654" spans="1:14" x14ac:dyDescent="0.2">
      <c r="A654">
        <v>653</v>
      </c>
      <c r="B654">
        <v>287</v>
      </c>
      <c r="C654">
        <f>1/COUNTIF(B:B,pizza_sales[[#This Row],[order_id]])</f>
        <v>0.25</v>
      </c>
      <c r="D654" s="1" t="s">
        <v>149</v>
      </c>
      <c r="E654">
        <v>1</v>
      </c>
      <c r="F654" s="3">
        <v>42009</v>
      </c>
      <c r="G654" s="3" t="str">
        <f>TEXT(pizza_sales[[#This Row],[Order_date]],"dddd")</f>
        <v>Monday</v>
      </c>
      <c r="H654" s="2">
        <v>0.72927083333333331</v>
      </c>
      <c r="I654">
        <v>12.25</v>
      </c>
      <c r="J654">
        <v>12.25</v>
      </c>
      <c r="K654" s="1" t="s">
        <v>41</v>
      </c>
      <c r="L654" s="1" t="s">
        <v>26</v>
      </c>
      <c r="M654" s="1" t="s">
        <v>114</v>
      </c>
      <c r="N654" s="1" t="s">
        <v>115</v>
      </c>
    </row>
    <row r="655" spans="1:14" x14ac:dyDescent="0.2">
      <c r="A655">
        <v>654</v>
      </c>
      <c r="B655">
        <v>288</v>
      </c>
      <c r="C655">
        <f>1/COUNTIF(B:B,pizza_sales[[#This Row],[order_id]])</f>
        <v>0.33333333333333331</v>
      </c>
      <c r="D655" s="1" t="s">
        <v>165</v>
      </c>
      <c r="E655">
        <v>1</v>
      </c>
      <c r="F655" s="3">
        <v>42009</v>
      </c>
      <c r="G655" s="3" t="str">
        <f>TEXT(pizza_sales[[#This Row],[Order_date]],"dddd")</f>
        <v>Monday</v>
      </c>
      <c r="H655" s="2">
        <v>0.73106481481481478</v>
      </c>
      <c r="I655">
        <v>23.65</v>
      </c>
      <c r="J655">
        <v>23.65</v>
      </c>
      <c r="K655" s="1" t="s">
        <v>41</v>
      </c>
      <c r="L655" s="1" t="s">
        <v>26</v>
      </c>
      <c r="M655" s="1" t="s">
        <v>166</v>
      </c>
      <c r="N655" s="1" t="s">
        <v>167</v>
      </c>
    </row>
    <row r="656" spans="1:14" x14ac:dyDescent="0.2">
      <c r="A656">
        <v>655</v>
      </c>
      <c r="B656">
        <v>288</v>
      </c>
      <c r="C656">
        <f>1/COUNTIF(B:B,pizza_sales[[#This Row],[order_id]])</f>
        <v>0.33333333333333331</v>
      </c>
      <c r="D656" s="1" t="s">
        <v>37</v>
      </c>
      <c r="E656">
        <v>1</v>
      </c>
      <c r="F656" s="3">
        <v>42009</v>
      </c>
      <c r="G656" s="3" t="str">
        <f>TEXT(pizza_sales[[#This Row],[Order_date]],"dddd")</f>
        <v>Monday</v>
      </c>
      <c r="H656" s="2">
        <v>0.73106481481481478</v>
      </c>
      <c r="I656">
        <v>20.75</v>
      </c>
      <c r="J656">
        <v>20.75</v>
      </c>
      <c r="K656" s="1" t="s">
        <v>21</v>
      </c>
      <c r="L656" s="1" t="s">
        <v>26</v>
      </c>
      <c r="M656" s="1" t="s">
        <v>38</v>
      </c>
      <c r="N656" s="1" t="s">
        <v>39</v>
      </c>
    </row>
    <row r="657" spans="1:14" x14ac:dyDescent="0.2">
      <c r="A657">
        <v>656</v>
      </c>
      <c r="B657">
        <v>288</v>
      </c>
      <c r="C657">
        <f>1/COUNTIF(B:B,pizza_sales[[#This Row],[order_id]])</f>
        <v>0.33333333333333331</v>
      </c>
      <c r="D657" s="1" t="s">
        <v>152</v>
      </c>
      <c r="E657">
        <v>1</v>
      </c>
      <c r="F657" s="3">
        <v>42009</v>
      </c>
      <c r="G657" s="3" t="str">
        <f>TEXT(pizza_sales[[#This Row],[Order_date]],"dddd")</f>
        <v>Monday</v>
      </c>
      <c r="H657" s="2">
        <v>0.73106481481481478</v>
      </c>
      <c r="I657">
        <v>20.75</v>
      </c>
      <c r="J657">
        <v>20.75</v>
      </c>
      <c r="K657" s="1" t="s">
        <v>21</v>
      </c>
      <c r="L657" s="1" t="s">
        <v>26</v>
      </c>
      <c r="M657" s="1" t="s">
        <v>48</v>
      </c>
      <c r="N657" s="1" t="s">
        <v>49</v>
      </c>
    </row>
    <row r="658" spans="1:14" x14ac:dyDescent="0.2">
      <c r="A658">
        <v>657</v>
      </c>
      <c r="B658">
        <v>289</v>
      </c>
      <c r="C658">
        <f>1/COUNTIF(B:B,pizza_sales[[#This Row],[order_id]])</f>
        <v>1</v>
      </c>
      <c r="D658" s="1" t="s">
        <v>20</v>
      </c>
      <c r="E658">
        <v>1</v>
      </c>
      <c r="F658" s="3">
        <v>42009</v>
      </c>
      <c r="G658" s="3" t="str">
        <f>TEXT(pizza_sales[[#This Row],[Order_date]],"dddd")</f>
        <v>Monday</v>
      </c>
      <c r="H658" s="2">
        <v>0.73359953703703706</v>
      </c>
      <c r="I658">
        <v>18.5</v>
      </c>
      <c r="J658">
        <v>18.5</v>
      </c>
      <c r="K658" s="1" t="s">
        <v>21</v>
      </c>
      <c r="L658" s="1" t="s">
        <v>22</v>
      </c>
      <c r="M658" s="1" t="s">
        <v>23</v>
      </c>
      <c r="N658" s="1" t="s">
        <v>24</v>
      </c>
    </row>
    <row r="659" spans="1:14" x14ac:dyDescent="0.2">
      <c r="A659">
        <v>658</v>
      </c>
      <c r="B659">
        <v>290</v>
      </c>
      <c r="C659">
        <f>1/COUNTIF(B:B,pizza_sales[[#This Row],[order_id]])</f>
        <v>0.5</v>
      </c>
      <c r="D659" s="1" t="s">
        <v>50</v>
      </c>
      <c r="E659">
        <v>1</v>
      </c>
      <c r="F659" s="3">
        <v>42009</v>
      </c>
      <c r="G659" s="3" t="str">
        <f>TEXT(pizza_sales[[#This Row],[Order_date]],"dddd")</f>
        <v>Monday</v>
      </c>
      <c r="H659" s="2">
        <v>0.73699074074074078</v>
      </c>
      <c r="I659">
        <v>12</v>
      </c>
      <c r="J659">
        <v>12</v>
      </c>
      <c r="K659" s="1" t="s">
        <v>41</v>
      </c>
      <c r="L659" s="1" t="s">
        <v>14</v>
      </c>
      <c r="M659" s="1" t="s">
        <v>18</v>
      </c>
      <c r="N659" s="1" t="s">
        <v>19</v>
      </c>
    </row>
    <row r="660" spans="1:14" x14ac:dyDescent="0.2">
      <c r="A660">
        <v>659</v>
      </c>
      <c r="B660">
        <v>290</v>
      </c>
      <c r="C660">
        <f>1/COUNTIF(B:B,pizza_sales[[#This Row],[order_id]])</f>
        <v>0.5</v>
      </c>
      <c r="D660" s="1" t="s">
        <v>154</v>
      </c>
      <c r="E660">
        <v>1</v>
      </c>
      <c r="F660" s="3">
        <v>42009</v>
      </c>
      <c r="G660" s="3" t="str">
        <f>TEXT(pizza_sales[[#This Row],[Order_date]],"dddd")</f>
        <v>Monday</v>
      </c>
      <c r="H660" s="2">
        <v>0.73699074074074078</v>
      </c>
      <c r="I660">
        <v>16</v>
      </c>
      <c r="J660">
        <v>16</v>
      </c>
      <c r="K660" s="1" t="s">
        <v>13</v>
      </c>
      <c r="L660" s="1" t="s">
        <v>22</v>
      </c>
      <c r="M660" s="1" t="s">
        <v>66</v>
      </c>
      <c r="N660" s="1" t="s">
        <v>67</v>
      </c>
    </row>
    <row r="661" spans="1:14" x14ac:dyDescent="0.2">
      <c r="A661">
        <v>660</v>
      </c>
      <c r="B661">
        <v>291</v>
      </c>
      <c r="C661">
        <f>1/COUNTIF(B:B,pizza_sales[[#This Row],[order_id]])</f>
        <v>0.33333333333333331</v>
      </c>
      <c r="D661" s="1" t="s">
        <v>72</v>
      </c>
      <c r="E661">
        <v>1</v>
      </c>
      <c r="F661" s="3">
        <v>42009</v>
      </c>
      <c r="G661" s="3" t="str">
        <f>TEXT(pizza_sales[[#This Row],[Order_date]],"dddd")</f>
        <v>Monday</v>
      </c>
      <c r="H661" s="2">
        <v>0.73934027777777778</v>
      </c>
      <c r="I661">
        <v>20.75</v>
      </c>
      <c r="J661">
        <v>20.75</v>
      </c>
      <c r="K661" s="1" t="s">
        <v>21</v>
      </c>
      <c r="L661" s="1" t="s">
        <v>33</v>
      </c>
      <c r="M661" s="1" t="s">
        <v>42</v>
      </c>
      <c r="N661" s="1" t="s">
        <v>43</v>
      </c>
    </row>
    <row r="662" spans="1:14" x14ac:dyDescent="0.2">
      <c r="A662">
        <v>661</v>
      </c>
      <c r="B662">
        <v>291</v>
      </c>
      <c r="C662">
        <f>1/COUNTIF(B:B,pizza_sales[[#This Row],[order_id]])</f>
        <v>0.33333333333333331</v>
      </c>
      <c r="D662" s="1" t="s">
        <v>134</v>
      </c>
      <c r="E662">
        <v>2</v>
      </c>
      <c r="F662" s="3">
        <v>42009</v>
      </c>
      <c r="G662" s="3" t="str">
        <f>TEXT(pizza_sales[[#This Row],[Order_date]],"dddd")</f>
        <v>Monday</v>
      </c>
      <c r="H662" s="2">
        <v>0.73934027777777778</v>
      </c>
      <c r="I662">
        <v>16.75</v>
      </c>
      <c r="J662">
        <v>33.5</v>
      </c>
      <c r="K662" s="1" t="s">
        <v>13</v>
      </c>
      <c r="L662" s="1" t="s">
        <v>33</v>
      </c>
      <c r="M662" s="1" t="s">
        <v>124</v>
      </c>
      <c r="N662" s="1" t="s">
        <v>125</v>
      </c>
    </row>
    <row r="663" spans="1:14" x14ac:dyDescent="0.2">
      <c r="A663">
        <v>662</v>
      </c>
      <c r="B663">
        <v>291</v>
      </c>
      <c r="C663">
        <f>1/COUNTIF(B:B,pizza_sales[[#This Row],[order_id]])</f>
        <v>0.33333333333333331</v>
      </c>
      <c r="D663" s="1" t="s">
        <v>99</v>
      </c>
      <c r="E663">
        <v>1</v>
      </c>
      <c r="F663" s="3">
        <v>42009</v>
      </c>
      <c r="G663" s="3" t="str">
        <f>TEXT(pizza_sales[[#This Row],[Order_date]],"dddd")</f>
        <v>Monday</v>
      </c>
      <c r="H663" s="2">
        <v>0.73934027777777778</v>
      </c>
      <c r="I663">
        <v>14.75</v>
      </c>
      <c r="J663">
        <v>14.75</v>
      </c>
      <c r="K663" s="1" t="s">
        <v>13</v>
      </c>
      <c r="L663" s="1" t="s">
        <v>22</v>
      </c>
      <c r="M663" s="1" t="s">
        <v>91</v>
      </c>
      <c r="N663" s="1" t="s">
        <v>92</v>
      </c>
    </row>
    <row r="664" spans="1:14" x14ac:dyDescent="0.2">
      <c r="A664">
        <v>663</v>
      </c>
      <c r="B664">
        <v>292</v>
      </c>
      <c r="C664">
        <f>1/COUNTIF(B:B,pizza_sales[[#This Row],[order_id]])</f>
        <v>0.5</v>
      </c>
      <c r="D664" s="1" t="s">
        <v>164</v>
      </c>
      <c r="E664">
        <v>1</v>
      </c>
      <c r="F664" s="3">
        <v>42009</v>
      </c>
      <c r="G664" s="3" t="str">
        <f>TEXT(pizza_sales[[#This Row],[Order_date]],"dddd")</f>
        <v>Monday</v>
      </c>
      <c r="H664" s="2">
        <v>0.74234953703703699</v>
      </c>
      <c r="I664">
        <v>16.5</v>
      </c>
      <c r="J664">
        <v>16.5</v>
      </c>
      <c r="K664" s="1" t="s">
        <v>13</v>
      </c>
      <c r="L664" s="1" t="s">
        <v>22</v>
      </c>
      <c r="M664" s="1" t="s">
        <v>63</v>
      </c>
      <c r="N664" s="1" t="s">
        <v>64</v>
      </c>
    </row>
    <row r="665" spans="1:14" x14ac:dyDescent="0.2">
      <c r="A665">
        <v>664</v>
      </c>
      <c r="B665">
        <v>292</v>
      </c>
      <c r="C665">
        <f>1/COUNTIF(B:B,pizza_sales[[#This Row],[order_id]])</f>
        <v>0.5</v>
      </c>
      <c r="D665" s="1" t="s">
        <v>109</v>
      </c>
      <c r="E665">
        <v>1</v>
      </c>
      <c r="F665" s="3">
        <v>42009</v>
      </c>
      <c r="G665" s="3" t="str">
        <f>TEXT(pizza_sales[[#This Row],[Order_date]],"dddd")</f>
        <v>Monday</v>
      </c>
      <c r="H665" s="2">
        <v>0.74234953703703699</v>
      </c>
      <c r="I665">
        <v>20.25</v>
      </c>
      <c r="J665">
        <v>20.25</v>
      </c>
      <c r="K665" s="1" t="s">
        <v>21</v>
      </c>
      <c r="L665" s="1" t="s">
        <v>22</v>
      </c>
      <c r="M665" s="1" t="s">
        <v>110</v>
      </c>
      <c r="N665" s="1" t="s">
        <v>111</v>
      </c>
    </row>
    <row r="666" spans="1:14" x14ac:dyDescent="0.2">
      <c r="A666">
        <v>665</v>
      </c>
      <c r="B666">
        <v>293</v>
      </c>
      <c r="C666">
        <f>1/COUNTIF(B:B,pizza_sales[[#This Row],[order_id]])</f>
        <v>0.5</v>
      </c>
      <c r="D666" s="1" t="s">
        <v>50</v>
      </c>
      <c r="E666">
        <v>1</v>
      </c>
      <c r="F666" s="3">
        <v>42009</v>
      </c>
      <c r="G666" s="3" t="str">
        <f>TEXT(pizza_sales[[#This Row],[Order_date]],"dddd")</f>
        <v>Monday</v>
      </c>
      <c r="H666" s="2">
        <v>0.74905092592592593</v>
      </c>
      <c r="I666">
        <v>12</v>
      </c>
      <c r="J666">
        <v>12</v>
      </c>
      <c r="K666" s="1" t="s">
        <v>41</v>
      </c>
      <c r="L666" s="1" t="s">
        <v>14</v>
      </c>
      <c r="M666" s="1" t="s">
        <v>18</v>
      </c>
      <c r="N666" s="1" t="s">
        <v>19</v>
      </c>
    </row>
    <row r="667" spans="1:14" x14ac:dyDescent="0.2">
      <c r="A667">
        <v>666</v>
      </c>
      <c r="B667">
        <v>293</v>
      </c>
      <c r="C667">
        <f>1/COUNTIF(B:B,pizza_sales[[#This Row],[order_id]])</f>
        <v>0.5</v>
      </c>
      <c r="D667" s="1" t="s">
        <v>100</v>
      </c>
      <c r="E667">
        <v>1</v>
      </c>
      <c r="F667" s="3">
        <v>42009</v>
      </c>
      <c r="G667" s="3" t="str">
        <f>TEXT(pizza_sales[[#This Row],[Order_date]],"dddd")</f>
        <v>Monday</v>
      </c>
      <c r="H667" s="2">
        <v>0.74905092592592593</v>
      </c>
      <c r="I667">
        <v>12.75</v>
      </c>
      <c r="J667">
        <v>12.75</v>
      </c>
      <c r="K667" s="1" t="s">
        <v>41</v>
      </c>
      <c r="L667" s="1" t="s">
        <v>22</v>
      </c>
      <c r="M667" s="1" t="s">
        <v>101</v>
      </c>
      <c r="N667" s="1" t="s">
        <v>102</v>
      </c>
    </row>
    <row r="668" spans="1:14" x14ac:dyDescent="0.2">
      <c r="A668">
        <v>667</v>
      </c>
      <c r="B668">
        <v>294</v>
      </c>
      <c r="C668">
        <f>1/COUNTIF(B:B,pizza_sales[[#This Row],[order_id]])</f>
        <v>0.33333333333333331</v>
      </c>
      <c r="D668" s="1" t="s">
        <v>118</v>
      </c>
      <c r="E668">
        <v>1</v>
      </c>
      <c r="F668" s="3">
        <v>42009</v>
      </c>
      <c r="G668" s="3" t="str">
        <f>TEXT(pizza_sales[[#This Row],[Order_date]],"dddd")</f>
        <v>Monday</v>
      </c>
      <c r="H668" s="2">
        <v>0.76151620370370365</v>
      </c>
      <c r="I668">
        <v>16.75</v>
      </c>
      <c r="J668">
        <v>16.75</v>
      </c>
      <c r="K668" s="1" t="s">
        <v>13</v>
      </c>
      <c r="L668" s="1" t="s">
        <v>33</v>
      </c>
      <c r="M668" s="1" t="s">
        <v>42</v>
      </c>
      <c r="N668" s="1" t="s">
        <v>43</v>
      </c>
    </row>
    <row r="669" spans="1:14" x14ac:dyDescent="0.2">
      <c r="A669">
        <v>668</v>
      </c>
      <c r="B669">
        <v>294</v>
      </c>
      <c r="C669">
        <f>1/COUNTIF(B:B,pizza_sales[[#This Row],[order_id]])</f>
        <v>0.33333333333333331</v>
      </c>
      <c r="D669" s="1" t="s">
        <v>25</v>
      </c>
      <c r="E669">
        <v>1</v>
      </c>
      <c r="F669" s="3">
        <v>42009</v>
      </c>
      <c r="G669" s="3" t="str">
        <f>TEXT(pizza_sales[[#This Row],[Order_date]],"dddd")</f>
        <v>Monday</v>
      </c>
      <c r="H669" s="2">
        <v>0.76151620370370365</v>
      </c>
      <c r="I669">
        <v>20.75</v>
      </c>
      <c r="J669">
        <v>20.75</v>
      </c>
      <c r="K669" s="1" t="s">
        <v>21</v>
      </c>
      <c r="L669" s="1" t="s">
        <v>26</v>
      </c>
      <c r="M669" s="1" t="s">
        <v>27</v>
      </c>
      <c r="N669" s="1" t="s">
        <v>28</v>
      </c>
    </row>
    <row r="670" spans="1:14" x14ac:dyDescent="0.2">
      <c r="A670">
        <v>669</v>
      </c>
      <c r="B670">
        <v>294</v>
      </c>
      <c r="C670">
        <f>1/COUNTIF(B:B,pizza_sales[[#This Row],[order_id]])</f>
        <v>0.33333333333333331</v>
      </c>
      <c r="D670" s="1" t="s">
        <v>32</v>
      </c>
      <c r="E670">
        <v>1</v>
      </c>
      <c r="F670" s="3">
        <v>42009</v>
      </c>
      <c r="G670" s="3" t="str">
        <f>TEXT(pizza_sales[[#This Row],[Order_date]],"dddd")</f>
        <v>Monday</v>
      </c>
      <c r="H670" s="2">
        <v>0.76151620370370365</v>
      </c>
      <c r="I670">
        <v>20.75</v>
      </c>
      <c r="J670">
        <v>20.75</v>
      </c>
      <c r="K670" s="1" t="s">
        <v>21</v>
      </c>
      <c r="L670" s="1" t="s">
        <v>33</v>
      </c>
      <c r="M670" s="1" t="s">
        <v>34</v>
      </c>
      <c r="N670" s="1" t="s">
        <v>35</v>
      </c>
    </row>
    <row r="671" spans="1:14" x14ac:dyDescent="0.2">
      <c r="A671">
        <v>670</v>
      </c>
      <c r="B671">
        <v>295</v>
      </c>
      <c r="C671">
        <f>1/COUNTIF(B:B,pizza_sales[[#This Row],[order_id]])</f>
        <v>1</v>
      </c>
      <c r="D671" s="1" t="s">
        <v>76</v>
      </c>
      <c r="E671">
        <v>1</v>
      </c>
      <c r="F671" s="3">
        <v>42009</v>
      </c>
      <c r="G671" s="3" t="str">
        <f>TEXT(pizza_sales[[#This Row],[Order_date]],"dddd")</f>
        <v>Monday</v>
      </c>
      <c r="H671" s="2">
        <v>0.76402777777777775</v>
      </c>
      <c r="I671">
        <v>16.75</v>
      </c>
      <c r="J671">
        <v>16.75</v>
      </c>
      <c r="K671" s="1" t="s">
        <v>13</v>
      </c>
      <c r="L671" s="1" t="s">
        <v>33</v>
      </c>
      <c r="M671" s="1" t="s">
        <v>74</v>
      </c>
      <c r="N671" s="1" t="s">
        <v>75</v>
      </c>
    </row>
    <row r="672" spans="1:14" x14ac:dyDescent="0.2">
      <c r="A672">
        <v>671</v>
      </c>
      <c r="B672">
        <v>296</v>
      </c>
      <c r="C672">
        <f>1/COUNTIF(B:B,pizza_sales[[#This Row],[order_id]])</f>
        <v>0.33333333333333331</v>
      </c>
      <c r="D672" s="1" t="s">
        <v>51</v>
      </c>
      <c r="E672">
        <v>1</v>
      </c>
      <c r="F672" s="3">
        <v>42009</v>
      </c>
      <c r="G672" s="3" t="str">
        <f>TEXT(pizza_sales[[#This Row],[Order_date]],"dddd")</f>
        <v>Monday</v>
      </c>
      <c r="H672" s="2">
        <v>0.78256944444444443</v>
      </c>
      <c r="I672">
        <v>12</v>
      </c>
      <c r="J672">
        <v>12</v>
      </c>
      <c r="K672" s="1" t="s">
        <v>41</v>
      </c>
      <c r="L672" s="1" t="s">
        <v>22</v>
      </c>
      <c r="M672" s="1" t="s">
        <v>52</v>
      </c>
      <c r="N672" s="1" t="s">
        <v>53</v>
      </c>
    </row>
    <row r="673" spans="1:14" x14ac:dyDescent="0.2">
      <c r="A673">
        <v>672</v>
      </c>
      <c r="B673">
        <v>296</v>
      </c>
      <c r="C673">
        <f>1/COUNTIF(B:B,pizza_sales[[#This Row],[order_id]])</f>
        <v>0.33333333333333331</v>
      </c>
      <c r="D673" s="1" t="s">
        <v>160</v>
      </c>
      <c r="E673">
        <v>1</v>
      </c>
      <c r="F673" s="3">
        <v>42009</v>
      </c>
      <c r="G673" s="3" t="str">
        <f>TEXT(pizza_sales[[#This Row],[Order_date]],"dddd")</f>
        <v>Monday</v>
      </c>
      <c r="H673" s="2">
        <v>0.78256944444444443</v>
      </c>
      <c r="I673">
        <v>12</v>
      </c>
      <c r="J673">
        <v>12</v>
      </c>
      <c r="K673" s="1" t="s">
        <v>41</v>
      </c>
      <c r="L673" s="1" t="s">
        <v>14</v>
      </c>
      <c r="M673" s="1" t="s">
        <v>55</v>
      </c>
      <c r="N673" s="1" t="s">
        <v>56</v>
      </c>
    </row>
    <row r="674" spans="1:14" x14ac:dyDescent="0.2">
      <c r="A674">
        <v>673</v>
      </c>
      <c r="B674">
        <v>296</v>
      </c>
      <c r="C674">
        <f>1/COUNTIF(B:B,pizza_sales[[#This Row],[order_id]])</f>
        <v>0.33333333333333331</v>
      </c>
      <c r="D674" s="1" t="s">
        <v>137</v>
      </c>
      <c r="E674">
        <v>1</v>
      </c>
      <c r="F674" s="3">
        <v>42009</v>
      </c>
      <c r="G674" s="3" t="str">
        <f>TEXT(pizza_sales[[#This Row],[Order_date]],"dddd")</f>
        <v>Monday</v>
      </c>
      <c r="H674" s="2">
        <v>0.78256944444444443</v>
      </c>
      <c r="I674">
        <v>16.75</v>
      </c>
      <c r="J674">
        <v>16.75</v>
      </c>
      <c r="K674" s="1" t="s">
        <v>13</v>
      </c>
      <c r="L674" s="1" t="s">
        <v>33</v>
      </c>
      <c r="M674" s="1" t="s">
        <v>34</v>
      </c>
      <c r="N674" s="1" t="s">
        <v>35</v>
      </c>
    </row>
    <row r="675" spans="1:14" x14ac:dyDescent="0.2">
      <c r="A675">
        <v>674</v>
      </c>
      <c r="B675">
        <v>297</v>
      </c>
      <c r="C675">
        <f>1/COUNTIF(B:B,pizza_sales[[#This Row],[order_id]])</f>
        <v>1</v>
      </c>
      <c r="D675" s="1" t="s">
        <v>147</v>
      </c>
      <c r="E675">
        <v>1</v>
      </c>
      <c r="F675" s="3">
        <v>42009</v>
      </c>
      <c r="G675" s="3" t="str">
        <f>TEXT(pizza_sales[[#This Row],[Order_date]],"dddd")</f>
        <v>Monday</v>
      </c>
      <c r="H675" s="2">
        <v>0.79326388888888888</v>
      </c>
      <c r="I675">
        <v>16.75</v>
      </c>
      <c r="J675">
        <v>16.75</v>
      </c>
      <c r="K675" s="1" t="s">
        <v>13</v>
      </c>
      <c r="L675" s="1" t="s">
        <v>33</v>
      </c>
      <c r="M675" s="1" t="s">
        <v>70</v>
      </c>
      <c r="N675" s="1" t="s">
        <v>71</v>
      </c>
    </row>
    <row r="676" spans="1:14" x14ac:dyDescent="0.2">
      <c r="A676">
        <v>675</v>
      </c>
      <c r="B676">
        <v>298</v>
      </c>
      <c r="C676">
        <f>1/COUNTIF(B:B,pizza_sales[[#This Row],[order_id]])</f>
        <v>0.25</v>
      </c>
      <c r="D676" s="1" t="s">
        <v>76</v>
      </c>
      <c r="E676">
        <v>1</v>
      </c>
      <c r="F676" s="3">
        <v>42009</v>
      </c>
      <c r="G676" s="3" t="str">
        <f>TEXT(pizza_sales[[#This Row],[Order_date]],"dddd")</f>
        <v>Monday</v>
      </c>
      <c r="H676" s="2">
        <v>0.79902777777777778</v>
      </c>
      <c r="I676">
        <v>16.75</v>
      </c>
      <c r="J676">
        <v>16.75</v>
      </c>
      <c r="K676" s="1" t="s">
        <v>13</v>
      </c>
      <c r="L676" s="1" t="s">
        <v>33</v>
      </c>
      <c r="M676" s="1" t="s">
        <v>74</v>
      </c>
      <c r="N676" s="1" t="s">
        <v>75</v>
      </c>
    </row>
    <row r="677" spans="1:14" x14ac:dyDescent="0.2">
      <c r="A677">
        <v>676</v>
      </c>
      <c r="B677">
        <v>298</v>
      </c>
      <c r="C677">
        <f>1/COUNTIF(B:B,pizza_sales[[#This Row],[order_id]])</f>
        <v>0.25</v>
      </c>
      <c r="D677" s="1" t="s">
        <v>80</v>
      </c>
      <c r="E677">
        <v>1</v>
      </c>
      <c r="F677" s="3">
        <v>42009</v>
      </c>
      <c r="G677" s="3" t="str">
        <f>TEXT(pizza_sales[[#This Row],[Order_date]],"dddd")</f>
        <v>Monday</v>
      </c>
      <c r="H677" s="2">
        <v>0.79902777777777778</v>
      </c>
      <c r="I677">
        <v>12.75</v>
      </c>
      <c r="J677">
        <v>12.75</v>
      </c>
      <c r="K677" s="1" t="s">
        <v>41</v>
      </c>
      <c r="L677" s="1" t="s">
        <v>33</v>
      </c>
      <c r="M677" s="1" t="s">
        <v>74</v>
      </c>
      <c r="N677" s="1" t="s">
        <v>75</v>
      </c>
    </row>
    <row r="678" spans="1:14" x14ac:dyDescent="0.2">
      <c r="A678">
        <v>677</v>
      </c>
      <c r="B678">
        <v>298</v>
      </c>
      <c r="C678">
        <f>1/COUNTIF(B:B,pizza_sales[[#This Row],[order_id]])</f>
        <v>0.25</v>
      </c>
      <c r="D678" s="1" t="s">
        <v>134</v>
      </c>
      <c r="E678">
        <v>1</v>
      </c>
      <c r="F678" s="3">
        <v>42009</v>
      </c>
      <c r="G678" s="3" t="str">
        <f>TEXT(pizza_sales[[#This Row],[Order_date]],"dddd")</f>
        <v>Monday</v>
      </c>
      <c r="H678" s="2">
        <v>0.79902777777777778</v>
      </c>
      <c r="I678">
        <v>16.75</v>
      </c>
      <c r="J678">
        <v>16.75</v>
      </c>
      <c r="K678" s="1" t="s">
        <v>13</v>
      </c>
      <c r="L678" s="1" t="s">
        <v>33</v>
      </c>
      <c r="M678" s="1" t="s">
        <v>124</v>
      </c>
      <c r="N678" s="1" t="s">
        <v>125</v>
      </c>
    </row>
    <row r="679" spans="1:14" x14ac:dyDescent="0.2">
      <c r="A679">
        <v>678</v>
      </c>
      <c r="B679">
        <v>298</v>
      </c>
      <c r="C679">
        <f>1/COUNTIF(B:B,pizza_sales[[#This Row],[order_id]])</f>
        <v>0.25</v>
      </c>
      <c r="D679" s="1" t="s">
        <v>50</v>
      </c>
      <c r="E679">
        <v>1</v>
      </c>
      <c r="F679" s="3">
        <v>42009</v>
      </c>
      <c r="G679" s="3" t="str">
        <f>TEXT(pizza_sales[[#This Row],[Order_date]],"dddd")</f>
        <v>Monday</v>
      </c>
      <c r="H679" s="2">
        <v>0.79902777777777778</v>
      </c>
      <c r="I679">
        <v>12</v>
      </c>
      <c r="J679">
        <v>12</v>
      </c>
      <c r="K679" s="1" t="s">
        <v>41</v>
      </c>
      <c r="L679" s="1" t="s">
        <v>14</v>
      </c>
      <c r="M679" s="1" t="s">
        <v>18</v>
      </c>
      <c r="N679" s="1" t="s">
        <v>19</v>
      </c>
    </row>
    <row r="680" spans="1:14" x14ac:dyDescent="0.2">
      <c r="A680">
        <v>679</v>
      </c>
      <c r="B680">
        <v>299</v>
      </c>
      <c r="C680">
        <f>1/COUNTIF(B:B,pizza_sales[[#This Row],[order_id]])</f>
        <v>0.5</v>
      </c>
      <c r="D680" s="1" t="s">
        <v>50</v>
      </c>
      <c r="E680">
        <v>1</v>
      </c>
      <c r="F680" s="3">
        <v>42009</v>
      </c>
      <c r="G680" s="3" t="str">
        <f>TEXT(pizza_sales[[#This Row],[Order_date]],"dddd")</f>
        <v>Monday</v>
      </c>
      <c r="H680" s="2">
        <v>0.81563657407407408</v>
      </c>
      <c r="I680">
        <v>12</v>
      </c>
      <c r="J680">
        <v>12</v>
      </c>
      <c r="K680" s="1" t="s">
        <v>41</v>
      </c>
      <c r="L680" s="1" t="s">
        <v>14</v>
      </c>
      <c r="M680" s="1" t="s">
        <v>18</v>
      </c>
      <c r="N680" s="1" t="s">
        <v>19</v>
      </c>
    </row>
    <row r="681" spans="1:14" x14ac:dyDescent="0.2">
      <c r="A681">
        <v>680</v>
      </c>
      <c r="B681">
        <v>299</v>
      </c>
      <c r="C681">
        <f>1/COUNTIF(B:B,pizza_sales[[#This Row],[order_id]])</f>
        <v>0.5</v>
      </c>
      <c r="D681" s="1" t="s">
        <v>162</v>
      </c>
      <c r="E681">
        <v>1</v>
      </c>
      <c r="F681" s="3">
        <v>42009</v>
      </c>
      <c r="G681" s="3" t="str">
        <f>TEXT(pizza_sales[[#This Row],[Order_date]],"dddd")</f>
        <v>Monday</v>
      </c>
      <c r="H681" s="2">
        <v>0.81563657407407408</v>
      </c>
      <c r="I681">
        <v>16</v>
      </c>
      <c r="J681">
        <v>16</v>
      </c>
      <c r="K681" s="1" t="s">
        <v>13</v>
      </c>
      <c r="L681" s="1" t="s">
        <v>22</v>
      </c>
      <c r="M681" s="1" t="s">
        <v>110</v>
      </c>
      <c r="N681" s="1" t="s">
        <v>111</v>
      </c>
    </row>
    <row r="682" spans="1:14" x14ac:dyDescent="0.2">
      <c r="A682">
        <v>681</v>
      </c>
      <c r="B682">
        <v>300</v>
      </c>
      <c r="C682">
        <f>1/COUNTIF(B:B,pizza_sales[[#This Row],[order_id]])</f>
        <v>0.25</v>
      </c>
      <c r="D682" s="1" t="s">
        <v>84</v>
      </c>
      <c r="E682">
        <v>1</v>
      </c>
      <c r="F682" s="3">
        <v>42009</v>
      </c>
      <c r="G682" s="3" t="str">
        <f>TEXT(pizza_sales[[#This Row],[Order_date]],"dddd")</f>
        <v>Monday</v>
      </c>
      <c r="H682" s="2">
        <v>0.82145833333333329</v>
      </c>
      <c r="I682">
        <v>12</v>
      </c>
      <c r="J682">
        <v>12</v>
      </c>
      <c r="K682" s="1" t="s">
        <v>41</v>
      </c>
      <c r="L682" s="1" t="s">
        <v>14</v>
      </c>
      <c r="M682" s="1" t="s">
        <v>85</v>
      </c>
      <c r="N682" s="1" t="s">
        <v>86</v>
      </c>
    </row>
    <row r="683" spans="1:14" x14ac:dyDescent="0.2">
      <c r="A683">
        <v>682</v>
      </c>
      <c r="B683">
        <v>300</v>
      </c>
      <c r="C683">
        <f>1/COUNTIF(B:B,pizza_sales[[#This Row],[order_id]])</f>
        <v>0.25</v>
      </c>
      <c r="D683" s="1" t="s">
        <v>160</v>
      </c>
      <c r="E683">
        <v>1</v>
      </c>
      <c r="F683" s="3">
        <v>42009</v>
      </c>
      <c r="G683" s="3" t="str">
        <f>TEXT(pizza_sales[[#This Row],[Order_date]],"dddd")</f>
        <v>Monday</v>
      </c>
      <c r="H683" s="2">
        <v>0.82145833333333329</v>
      </c>
      <c r="I683">
        <v>12</v>
      </c>
      <c r="J683">
        <v>12</v>
      </c>
      <c r="K683" s="1" t="s">
        <v>41</v>
      </c>
      <c r="L683" s="1" t="s">
        <v>14</v>
      </c>
      <c r="M683" s="1" t="s">
        <v>55</v>
      </c>
      <c r="N683" s="1" t="s">
        <v>56</v>
      </c>
    </row>
    <row r="684" spans="1:14" x14ac:dyDescent="0.2">
      <c r="A684">
        <v>683</v>
      </c>
      <c r="B684">
        <v>300</v>
      </c>
      <c r="C684">
        <f>1/COUNTIF(B:B,pizza_sales[[#This Row],[order_id]])</f>
        <v>0.25</v>
      </c>
      <c r="D684" s="1" t="s">
        <v>100</v>
      </c>
      <c r="E684">
        <v>1</v>
      </c>
      <c r="F684" s="3">
        <v>42009</v>
      </c>
      <c r="G684" s="3" t="str">
        <f>TEXT(pizza_sales[[#This Row],[Order_date]],"dddd")</f>
        <v>Monday</v>
      </c>
      <c r="H684" s="2">
        <v>0.82145833333333329</v>
      </c>
      <c r="I684">
        <v>12.75</v>
      </c>
      <c r="J684">
        <v>12.75</v>
      </c>
      <c r="K684" s="1" t="s">
        <v>41</v>
      </c>
      <c r="L684" s="1" t="s">
        <v>22</v>
      </c>
      <c r="M684" s="1" t="s">
        <v>101</v>
      </c>
      <c r="N684" s="1" t="s">
        <v>102</v>
      </c>
    </row>
    <row r="685" spans="1:14" x14ac:dyDescent="0.2">
      <c r="A685">
        <v>684</v>
      </c>
      <c r="B685">
        <v>300</v>
      </c>
      <c r="C685">
        <f>1/COUNTIF(B:B,pizza_sales[[#This Row],[order_id]])</f>
        <v>0.25</v>
      </c>
      <c r="D685" s="1" t="s">
        <v>47</v>
      </c>
      <c r="E685">
        <v>1</v>
      </c>
      <c r="F685" s="3">
        <v>42009</v>
      </c>
      <c r="G685" s="3" t="str">
        <f>TEXT(pizza_sales[[#This Row],[Order_date]],"dddd")</f>
        <v>Monday</v>
      </c>
      <c r="H685" s="2">
        <v>0.82145833333333329</v>
      </c>
      <c r="I685">
        <v>12.5</v>
      </c>
      <c r="J685">
        <v>12.5</v>
      </c>
      <c r="K685" s="1" t="s">
        <v>41</v>
      </c>
      <c r="L685" s="1" t="s">
        <v>26</v>
      </c>
      <c r="M685" s="1" t="s">
        <v>48</v>
      </c>
      <c r="N685" s="1" t="s">
        <v>49</v>
      </c>
    </row>
    <row r="686" spans="1:14" x14ac:dyDescent="0.2">
      <c r="A686">
        <v>685</v>
      </c>
      <c r="B686">
        <v>301</v>
      </c>
      <c r="C686">
        <f>1/COUNTIF(B:B,pizza_sales[[#This Row],[order_id]])</f>
        <v>1</v>
      </c>
      <c r="D686" s="1" t="s">
        <v>112</v>
      </c>
      <c r="E686">
        <v>1</v>
      </c>
      <c r="F686" s="3">
        <v>42009</v>
      </c>
      <c r="G686" s="3" t="str">
        <f>TEXT(pizza_sales[[#This Row],[Order_date]],"dddd")</f>
        <v>Monday</v>
      </c>
      <c r="H686" s="2">
        <v>0.82358796296296299</v>
      </c>
      <c r="I686">
        <v>20.5</v>
      </c>
      <c r="J686">
        <v>20.5</v>
      </c>
      <c r="K686" s="1" t="s">
        <v>21</v>
      </c>
      <c r="L686" s="1" t="s">
        <v>14</v>
      </c>
      <c r="M686" s="1" t="s">
        <v>94</v>
      </c>
      <c r="N686" s="1" t="s">
        <v>95</v>
      </c>
    </row>
    <row r="687" spans="1:14" x14ac:dyDescent="0.2">
      <c r="A687">
        <v>686</v>
      </c>
      <c r="B687">
        <v>302</v>
      </c>
      <c r="C687">
        <f>1/COUNTIF(B:B,pizza_sales[[#This Row],[order_id]])</f>
        <v>1</v>
      </c>
      <c r="D687" s="1" t="s">
        <v>135</v>
      </c>
      <c r="E687">
        <v>1</v>
      </c>
      <c r="F687" s="3">
        <v>42009</v>
      </c>
      <c r="G687" s="3" t="str">
        <f>TEXT(pizza_sales[[#This Row],[Order_date]],"dddd")</f>
        <v>Monday</v>
      </c>
      <c r="H687" s="2">
        <v>0.8316782407407407</v>
      </c>
      <c r="I687">
        <v>20.75</v>
      </c>
      <c r="J687">
        <v>20.75</v>
      </c>
      <c r="K687" s="1" t="s">
        <v>21</v>
      </c>
      <c r="L687" s="1" t="s">
        <v>26</v>
      </c>
      <c r="M687" s="1" t="s">
        <v>107</v>
      </c>
      <c r="N687" s="1" t="s">
        <v>108</v>
      </c>
    </row>
    <row r="688" spans="1:14" x14ac:dyDescent="0.2">
      <c r="A688">
        <v>687</v>
      </c>
      <c r="B688">
        <v>303</v>
      </c>
      <c r="C688">
        <f>1/COUNTIF(B:B,pizza_sales[[#This Row],[order_id]])</f>
        <v>0.33333333333333331</v>
      </c>
      <c r="D688" s="1" t="s">
        <v>84</v>
      </c>
      <c r="E688">
        <v>1</v>
      </c>
      <c r="F688" s="3">
        <v>42009</v>
      </c>
      <c r="G688" s="3" t="str">
        <f>TEXT(pizza_sales[[#This Row],[Order_date]],"dddd")</f>
        <v>Monday</v>
      </c>
      <c r="H688" s="2">
        <v>0.83531250000000001</v>
      </c>
      <c r="I688">
        <v>12</v>
      </c>
      <c r="J688">
        <v>12</v>
      </c>
      <c r="K688" s="1" t="s">
        <v>41</v>
      </c>
      <c r="L688" s="1" t="s">
        <v>14</v>
      </c>
      <c r="M688" s="1" t="s">
        <v>85</v>
      </c>
      <c r="N688" s="1" t="s">
        <v>86</v>
      </c>
    </row>
    <row r="689" spans="1:14" x14ac:dyDescent="0.2">
      <c r="A689">
        <v>688</v>
      </c>
      <c r="B689">
        <v>303</v>
      </c>
      <c r="C689">
        <f>1/COUNTIF(B:B,pizza_sales[[#This Row],[order_id]])</f>
        <v>0.33333333333333331</v>
      </c>
      <c r="D689" s="1" t="s">
        <v>116</v>
      </c>
      <c r="E689">
        <v>1</v>
      </c>
      <c r="F689" s="3">
        <v>42009</v>
      </c>
      <c r="G689" s="3" t="str">
        <f>TEXT(pizza_sales[[#This Row],[Order_date]],"dddd")</f>
        <v>Monday</v>
      </c>
      <c r="H689" s="2">
        <v>0.83531250000000001</v>
      </c>
      <c r="I689">
        <v>16</v>
      </c>
      <c r="J689">
        <v>16</v>
      </c>
      <c r="K689" s="1" t="s">
        <v>13</v>
      </c>
      <c r="L689" s="1" t="s">
        <v>14</v>
      </c>
      <c r="M689" s="1" t="s">
        <v>55</v>
      </c>
      <c r="N689" s="1" t="s">
        <v>56</v>
      </c>
    </row>
    <row r="690" spans="1:14" x14ac:dyDescent="0.2">
      <c r="A690">
        <v>689</v>
      </c>
      <c r="B690">
        <v>303</v>
      </c>
      <c r="C690">
        <f>1/COUNTIF(B:B,pizza_sales[[#This Row],[order_id]])</f>
        <v>0.33333333333333331</v>
      </c>
      <c r="D690" s="1" t="s">
        <v>126</v>
      </c>
      <c r="E690">
        <v>1</v>
      </c>
      <c r="F690" s="3">
        <v>42009</v>
      </c>
      <c r="G690" s="3" t="str">
        <f>TEXT(pizza_sales[[#This Row],[Order_date]],"dddd")</f>
        <v>Monday</v>
      </c>
      <c r="H690" s="2">
        <v>0.83531250000000001</v>
      </c>
      <c r="I690">
        <v>9.75</v>
      </c>
      <c r="J690">
        <v>9.75</v>
      </c>
      <c r="K690" s="1" t="s">
        <v>41</v>
      </c>
      <c r="L690" s="1" t="s">
        <v>14</v>
      </c>
      <c r="M690" s="1" t="s">
        <v>78</v>
      </c>
      <c r="N690" s="1" t="s">
        <v>79</v>
      </c>
    </row>
    <row r="691" spans="1:14" x14ac:dyDescent="0.2">
      <c r="A691">
        <v>690</v>
      </c>
      <c r="B691">
        <v>304</v>
      </c>
      <c r="C691">
        <f>1/COUNTIF(B:B,pizza_sales[[#This Row],[order_id]])</f>
        <v>0.5</v>
      </c>
      <c r="D691" s="1" t="s">
        <v>132</v>
      </c>
      <c r="E691">
        <v>1</v>
      </c>
      <c r="F691" s="3">
        <v>42009</v>
      </c>
      <c r="G691" s="3" t="str">
        <f>TEXT(pizza_sales[[#This Row],[Order_date]],"dddd")</f>
        <v>Monday</v>
      </c>
      <c r="H691" s="2">
        <v>0.83886574074074072</v>
      </c>
      <c r="I691">
        <v>10.5</v>
      </c>
      <c r="J691">
        <v>10.5</v>
      </c>
      <c r="K691" s="1" t="s">
        <v>41</v>
      </c>
      <c r="L691" s="1" t="s">
        <v>14</v>
      </c>
      <c r="M691" s="1" t="s">
        <v>15</v>
      </c>
      <c r="N691" s="1" t="s">
        <v>16</v>
      </c>
    </row>
    <row r="692" spans="1:14" x14ac:dyDescent="0.2">
      <c r="A692">
        <v>691</v>
      </c>
      <c r="B692">
        <v>304</v>
      </c>
      <c r="C692">
        <f>1/COUNTIF(B:B,pizza_sales[[#This Row],[order_id]])</f>
        <v>0.5</v>
      </c>
      <c r="D692" s="1" t="s">
        <v>68</v>
      </c>
      <c r="E692">
        <v>1</v>
      </c>
      <c r="F692" s="3">
        <v>42009</v>
      </c>
      <c r="G692" s="3" t="str">
        <f>TEXT(pizza_sales[[#This Row],[Order_date]],"dddd")</f>
        <v>Monday</v>
      </c>
      <c r="H692" s="2">
        <v>0.83886574074074072</v>
      </c>
      <c r="I692">
        <v>20.25</v>
      </c>
      <c r="J692">
        <v>20.25</v>
      </c>
      <c r="K692" s="1" t="s">
        <v>21</v>
      </c>
      <c r="L692" s="1" t="s">
        <v>22</v>
      </c>
      <c r="M692" s="1" t="s">
        <v>30</v>
      </c>
      <c r="N692" s="1" t="s">
        <v>31</v>
      </c>
    </row>
    <row r="693" spans="1:14" x14ac:dyDescent="0.2">
      <c r="A693">
        <v>692</v>
      </c>
      <c r="B693">
        <v>305</v>
      </c>
      <c r="C693">
        <f>1/COUNTIF(B:B,pizza_sales[[#This Row],[order_id]])</f>
        <v>0.33333333333333331</v>
      </c>
      <c r="D693" s="1" t="s">
        <v>77</v>
      </c>
      <c r="E693">
        <v>1</v>
      </c>
      <c r="F693" s="3">
        <v>42009</v>
      </c>
      <c r="G693" s="3" t="str">
        <f>TEXT(pizza_sales[[#This Row],[Order_date]],"dddd")</f>
        <v>Monday</v>
      </c>
      <c r="H693" s="2">
        <v>0.85810185185185184</v>
      </c>
      <c r="I693">
        <v>15.25</v>
      </c>
      <c r="J693">
        <v>15.25</v>
      </c>
      <c r="K693" s="1" t="s">
        <v>21</v>
      </c>
      <c r="L693" s="1" t="s">
        <v>14</v>
      </c>
      <c r="M693" s="1" t="s">
        <v>78</v>
      </c>
      <c r="N693" s="1" t="s">
        <v>79</v>
      </c>
    </row>
    <row r="694" spans="1:14" x14ac:dyDescent="0.2">
      <c r="A694">
        <v>693</v>
      </c>
      <c r="B694">
        <v>305</v>
      </c>
      <c r="C694">
        <f>1/COUNTIF(B:B,pizza_sales[[#This Row],[order_id]])</f>
        <v>0.33333333333333331</v>
      </c>
      <c r="D694" s="1" t="s">
        <v>149</v>
      </c>
      <c r="E694">
        <v>1</v>
      </c>
      <c r="F694" s="3">
        <v>42009</v>
      </c>
      <c r="G694" s="3" t="str">
        <f>TEXT(pizza_sales[[#This Row],[Order_date]],"dddd")</f>
        <v>Monday</v>
      </c>
      <c r="H694" s="2">
        <v>0.85810185185185184</v>
      </c>
      <c r="I694">
        <v>12.25</v>
      </c>
      <c r="J694">
        <v>12.25</v>
      </c>
      <c r="K694" s="1" t="s">
        <v>41</v>
      </c>
      <c r="L694" s="1" t="s">
        <v>26</v>
      </c>
      <c r="M694" s="1" t="s">
        <v>114</v>
      </c>
      <c r="N694" s="1" t="s">
        <v>115</v>
      </c>
    </row>
    <row r="695" spans="1:14" x14ac:dyDescent="0.2">
      <c r="A695">
        <v>694</v>
      </c>
      <c r="B695">
        <v>305</v>
      </c>
      <c r="C695">
        <f>1/COUNTIF(B:B,pizza_sales[[#This Row],[order_id]])</f>
        <v>0.33333333333333331</v>
      </c>
      <c r="D695" s="1" t="s">
        <v>158</v>
      </c>
      <c r="E695">
        <v>1</v>
      </c>
      <c r="F695" s="3">
        <v>42009</v>
      </c>
      <c r="G695" s="3" t="str">
        <f>TEXT(pizza_sales[[#This Row],[Order_date]],"dddd")</f>
        <v>Monday</v>
      </c>
      <c r="H695" s="2">
        <v>0.85810185185185184</v>
      </c>
      <c r="I695">
        <v>16.5</v>
      </c>
      <c r="J695">
        <v>16.5</v>
      </c>
      <c r="K695" s="1" t="s">
        <v>13</v>
      </c>
      <c r="L695" s="1" t="s">
        <v>26</v>
      </c>
      <c r="M695" s="1" t="s">
        <v>60</v>
      </c>
      <c r="N695" s="1" t="s">
        <v>61</v>
      </c>
    </row>
    <row r="696" spans="1:14" x14ac:dyDescent="0.2">
      <c r="A696">
        <v>695</v>
      </c>
      <c r="B696">
        <v>306</v>
      </c>
      <c r="C696">
        <f>1/COUNTIF(B:B,pizza_sales[[#This Row],[order_id]])</f>
        <v>0.33333333333333331</v>
      </c>
      <c r="D696" s="1" t="s">
        <v>84</v>
      </c>
      <c r="E696">
        <v>1</v>
      </c>
      <c r="F696" s="3">
        <v>42009</v>
      </c>
      <c r="G696" s="3" t="str">
        <f>TEXT(pizza_sales[[#This Row],[Order_date]],"dddd")</f>
        <v>Monday</v>
      </c>
      <c r="H696" s="2">
        <v>0.85949074074074072</v>
      </c>
      <c r="I696">
        <v>12</v>
      </c>
      <c r="J696">
        <v>12</v>
      </c>
      <c r="K696" s="1" t="s">
        <v>41</v>
      </c>
      <c r="L696" s="1" t="s">
        <v>14</v>
      </c>
      <c r="M696" s="1" t="s">
        <v>85</v>
      </c>
      <c r="N696" s="1" t="s">
        <v>86</v>
      </c>
    </row>
    <row r="697" spans="1:14" x14ac:dyDescent="0.2">
      <c r="A697">
        <v>696</v>
      </c>
      <c r="B697">
        <v>306</v>
      </c>
      <c r="C697">
        <f>1/COUNTIF(B:B,pizza_sales[[#This Row],[order_id]])</f>
        <v>0.33333333333333331</v>
      </c>
      <c r="D697" s="1" t="s">
        <v>132</v>
      </c>
      <c r="E697">
        <v>1</v>
      </c>
      <c r="F697" s="3">
        <v>42009</v>
      </c>
      <c r="G697" s="3" t="str">
        <f>TEXT(pizza_sales[[#This Row],[Order_date]],"dddd")</f>
        <v>Monday</v>
      </c>
      <c r="H697" s="2">
        <v>0.85949074074074072</v>
      </c>
      <c r="I697">
        <v>10.5</v>
      </c>
      <c r="J697">
        <v>10.5</v>
      </c>
      <c r="K697" s="1" t="s">
        <v>41</v>
      </c>
      <c r="L697" s="1" t="s">
        <v>14</v>
      </c>
      <c r="M697" s="1" t="s">
        <v>15</v>
      </c>
      <c r="N697" s="1" t="s">
        <v>16</v>
      </c>
    </row>
    <row r="698" spans="1:14" x14ac:dyDescent="0.2">
      <c r="A698">
        <v>697</v>
      </c>
      <c r="B698">
        <v>306</v>
      </c>
      <c r="C698">
        <f>1/COUNTIF(B:B,pizza_sales[[#This Row],[order_id]])</f>
        <v>0.33333333333333331</v>
      </c>
      <c r="D698" s="1" t="s">
        <v>163</v>
      </c>
      <c r="E698">
        <v>1</v>
      </c>
      <c r="F698" s="3">
        <v>42009</v>
      </c>
      <c r="G698" s="3" t="str">
        <f>TEXT(pizza_sales[[#This Row],[Order_date]],"dddd")</f>
        <v>Monday</v>
      </c>
      <c r="H698" s="2">
        <v>0.85949074074074072</v>
      </c>
      <c r="I698">
        <v>16</v>
      </c>
      <c r="J698">
        <v>16</v>
      </c>
      <c r="K698" s="1" t="s">
        <v>13</v>
      </c>
      <c r="L698" s="1" t="s">
        <v>14</v>
      </c>
      <c r="M698" s="1" t="s">
        <v>94</v>
      </c>
      <c r="N698" s="1" t="s">
        <v>95</v>
      </c>
    </row>
    <row r="699" spans="1:14" x14ac:dyDescent="0.2">
      <c r="A699">
        <v>698</v>
      </c>
      <c r="B699">
        <v>307</v>
      </c>
      <c r="C699">
        <f>1/COUNTIF(B:B,pizza_sales[[#This Row],[order_id]])</f>
        <v>0.5</v>
      </c>
      <c r="D699" s="1" t="s">
        <v>138</v>
      </c>
      <c r="E699">
        <v>1</v>
      </c>
      <c r="F699" s="3">
        <v>42009</v>
      </c>
      <c r="G699" s="3" t="str">
        <f>TEXT(pizza_sales[[#This Row],[Order_date]],"dddd")</f>
        <v>Monday</v>
      </c>
      <c r="H699" s="2">
        <v>0.90668981481481481</v>
      </c>
      <c r="I699">
        <v>20.5</v>
      </c>
      <c r="J699">
        <v>20.5</v>
      </c>
      <c r="K699" s="1" t="s">
        <v>21</v>
      </c>
      <c r="L699" s="1" t="s">
        <v>14</v>
      </c>
      <c r="M699" s="1" t="s">
        <v>18</v>
      </c>
      <c r="N699" s="1" t="s">
        <v>19</v>
      </c>
    </row>
    <row r="700" spans="1:14" x14ac:dyDescent="0.2">
      <c r="A700">
        <v>699</v>
      </c>
      <c r="B700">
        <v>307</v>
      </c>
      <c r="C700">
        <f>1/COUNTIF(B:B,pizza_sales[[#This Row],[order_id]])</f>
        <v>0.5</v>
      </c>
      <c r="D700" s="1" t="s">
        <v>137</v>
      </c>
      <c r="E700">
        <v>1</v>
      </c>
      <c r="F700" s="3">
        <v>42009</v>
      </c>
      <c r="G700" s="3" t="str">
        <f>TEXT(pizza_sales[[#This Row],[Order_date]],"dddd")</f>
        <v>Monday</v>
      </c>
      <c r="H700" s="2">
        <v>0.90668981481481481</v>
      </c>
      <c r="I700">
        <v>16.75</v>
      </c>
      <c r="J700">
        <v>16.75</v>
      </c>
      <c r="K700" s="1" t="s">
        <v>13</v>
      </c>
      <c r="L700" s="1" t="s">
        <v>33</v>
      </c>
      <c r="M700" s="1" t="s">
        <v>34</v>
      </c>
      <c r="N700" s="1" t="s">
        <v>35</v>
      </c>
    </row>
    <row r="701" spans="1:14" x14ac:dyDescent="0.2">
      <c r="A701">
        <v>700</v>
      </c>
      <c r="B701">
        <v>308</v>
      </c>
      <c r="C701">
        <f>1/COUNTIF(B:B,pizza_sales[[#This Row],[order_id]])</f>
        <v>0.33333333333333331</v>
      </c>
      <c r="D701" s="1" t="s">
        <v>142</v>
      </c>
      <c r="E701">
        <v>1</v>
      </c>
      <c r="F701" s="3">
        <v>42009</v>
      </c>
      <c r="G701" s="3" t="str">
        <f>TEXT(pizza_sales[[#This Row],[Order_date]],"dddd")</f>
        <v>Monday</v>
      </c>
      <c r="H701" s="2">
        <v>0.91650462962962964</v>
      </c>
      <c r="I701">
        <v>16.5</v>
      </c>
      <c r="J701">
        <v>16.5</v>
      </c>
      <c r="K701" s="1" t="s">
        <v>21</v>
      </c>
      <c r="L701" s="1" t="s">
        <v>14</v>
      </c>
      <c r="M701" s="1" t="s">
        <v>15</v>
      </c>
      <c r="N701" s="1" t="s">
        <v>16</v>
      </c>
    </row>
    <row r="702" spans="1:14" x14ac:dyDescent="0.2">
      <c r="A702">
        <v>701</v>
      </c>
      <c r="B702">
        <v>308</v>
      </c>
      <c r="C702">
        <f>1/COUNTIF(B:B,pizza_sales[[#This Row],[order_id]])</f>
        <v>0.33333333333333331</v>
      </c>
      <c r="D702" s="1" t="s">
        <v>129</v>
      </c>
      <c r="E702">
        <v>1</v>
      </c>
      <c r="F702" s="3">
        <v>42009</v>
      </c>
      <c r="G702" s="3" t="str">
        <f>TEXT(pizza_sales[[#This Row],[Order_date]],"dddd")</f>
        <v>Monday</v>
      </c>
      <c r="H702" s="2">
        <v>0.91650462962962964</v>
      </c>
      <c r="I702">
        <v>17.5</v>
      </c>
      <c r="J702">
        <v>17.5</v>
      </c>
      <c r="K702" s="1" t="s">
        <v>21</v>
      </c>
      <c r="L702" s="1" t="s">
        <v>14</v>
      </c>
      <c r="M702" s="1" t="s">
        <v>130</v>
      </c>
      <c r="N702" s="1" t="s">
        <v>131</v>
      </c>
    </row>
    <row r="703" spans="1:14" x14ac:dyDescent="0.2">
      <c r="A703">
        <v>702</v>
      </c>
      <c r="B703">
        <v>308</v>
      </c>
      <c r="C703">
        <f>1/COUNTIF(B:B,pizza_sales[[#This Row],[order_id]])</f>
        <v>0.33333333333333331</v>
      </c>
      <c r="D703" s="1" t="s">
        <v>151</v>
      </c>
      <c r="E703">
        <v>1</v>
      </c>
      <c r="F703" s="3">
        <v>42009</v>
      </c>
      <c r="G703" s="3" t="str">
        <f>TEXT(pizza_sales[[#This Row],[Order_date]],"dddd")</f>
        <v>Monday</v>
      </c>
      <c r="H703" s="2">
        <v>0.91650462962962964</v>
      </c>
      <c r="I703">
        <v>12.75</v>
      </c>
      <c r="J703">
        <v>12.75</v>
      </c>
      <c r="K703" s="1" t="s">
        <v>41</v>
      </c>
      <c r="L703" s="1" t="s">
        <v>33</v>
      </c>
      <c r="M703" s="1" t="s">
        <v>34</v>
      </c>
      <c r="N703" s="1" t="s">
        <v>35</v>
      </c>
    </row>
    <row r="704" spans="1:14" x14ac:dyDescent="0.2">
      <c r="A704">
        <v>703</v>
      </c>
      <c r="B704">
        <v>309</v>
      </c>
      <c r="C704">
        <f>1/COUNTIF(B:B,pizza_sales[[#This Row],[order_id]])</f>
        <v>0.5</v>
      </c>
      <c r="D704" s="1" t="s">
        <v>20</v>
      </c>
      <c r="E704">
        <v>1</v>
      </c>
      <c r="F704" s="3">
        <v>42010</v>
      </c>
      <c r="G704" s="3" t="str">
        <f>TEXT(pizza_sales[[#This Row],[Order_date]],"dddd")</f>
        <v>Tuesday</v>
      </c>
      <c r="H704" s="2">
        <v>0.48548611111111112</v>
      </c>
      <c r="I704">
        <v>18.5</v>
      </c>
      <c r="J704">
        <v>18.5</v>
      </c>
      <c r="K704" s="1" t="s">
        <v>21</v>
      </c>
      <c r="L704" s="1" t="s">
        <v>22</v>
      </c>
      <c r="M704" s="1" t="s">
        <v>23</v>
      </c>
      <c r="N704" s="1" t="s">
        <v>24</v>
      </c>
    </row>
    <row r="705" spans="1:14" x14ac:dyDescent="0.2">
      <c r="A705">
        <v>704</v>
      </c>
      <c r="B705">
        <v>309</v>
      </c>
      <c r="C705">
        <f>1/COUNTIF(B:B,pizza_sales[[#This Row],[order_id]])</f>
        <v>0.5</v>
      </c>
      <c r="D705" s="1" t="s">
        <v>133</v>
      </c>
      <c r="E705">
        <v>1</v>
      </c>
      <c r="F705" s="3">
        <v>42010</v>
      </c>
      <c r="G705" s="3" t="str">
        <f>TEXT(pizza_sales[[#This Row],[Order_date]],"dddd")</f>
        <v>Tuesday</v>
      </c>
      <c r="H705" s="2">
        <v>0.48548611111111112</v>
      </c>
      <c r="I705">
        <v>16.5</v>
      </c>
      <c r="J705">
        <v>16.5</v>
      </c>
      <c r="K705" s="1" t="s">
        <v>13</v>
      </c>
      <c r="L705" s="1" t="s">
        <v>26</v>
      </c>
      <c r="M705" s="1" t="s">
        <v>107</v>
      </c>
      <c r="N705" s="1" t="s">
        <v>108</v>
      </c>
    </row>
    <row r="706" spans="1:14" x14ac:dyDescent="0.2">
      <c r="A706">
        <v>705</v>
      </c>
      <c r="B706">
        <v>310</v>
      </c>
      <c r="C706">
        <f>1/COUNTIF(B:B,pizza_sales[[#This Row],[order_id]])</f>
        <v>0.5</v>
      </c>
      <c r="D706" s="1" t="s">
        <v>132</v>
      </c>
      <c r="E706">
        <v>1</v>
      </c>
      <c r="F706" s="3">
        <v>42010</v>
      </c>
      <c r="G706" s="3" t="str">
        <f>TEXT(pizza_sales[[#This Row],[Order_date]],"dddd")</f>
        <v>Tuesday</v>
      </c>
      <c r="H706" s="2">
        <v>0.48666666666666669</v>
      </c>
      <c r="I706">
        <v>10.5</v>
      </c>
      <c r="J706">
        <v>10.5</v>
      </c>
      <c r="K706" s="1" t="s">
        <v>41</v>
      </c>
      <c r="L706" s="1" t="s">
        <v>14</v>
      </c>
      <c r="M706" s="1" t="s">
        <v>15</v>
      </c>
      <c r="N706" s="1" t="s">
        <v>16</v>
      </c>
    </row>
    <row r="707" spans="1:14" x14ac:dyDescent="0.2">
      <c r="A707">
        <v>706</v>
      </c>
      <c r="B707">
        <v>310</v>
      </c>
      <c r="C707">
        <f>1/COUNTIF(B:B,pizza_sales[[#This Row],[order_id]])</f>
        <v>0.5</v>
      </c>
      <c r="D707" s="1" t="s">
        <v>151</v>
      </c>
      <c r="E707">
        <v>1</v>
      </c>
      <c r="F707" s="3">
        <v>42010</v>
      </c>
      <c r="G707" s="3" t="str">
        <f>TEXT(pizza_sales[[#This Row],[Order_date]],"dddd")</f>
        <v>Tuesday</v>
      </c>
      <c r="H707" s="2">
        <v>0.48666666666666669</v>
      </c>
      <c r="I707">
        <v>12.75</v>
      </c>
      <c r="J707">
        <v>12.75</v>
      </c>
      <c r="K707" s="1" t="s">
        <v>41</v>
      </c>
      <c r="L707" s="1" t="s">
        <v>33</v>
      </c>
      <c r="M707" s="1" t="s">
        <v>34</v>
      </c>
      <c r="N707" s="1" t="s">
        <v>35</v>
      </c>
    </row>
    <row r="708" spans="1:14" x14ac:dyDescent="0.2">
      <c r="A708">
        <v>707</v>
      </c>
      <c r="B708">
        <v>311</v>
      </c>
      <c r="C708">
        <f>1/COUNTIF(B:B,pizza_sales[[#This Row],[order_id]])</f>
        <v>1</v>
      </c>
      <c r="D708" s="1" t="s">
        <v>113</v>
      </c>
      <c r="E708">
        <v>1</v>
      </c>
      <c r="F708" s="3">
        <v>42010</v>
      </c>
      <c r="G708" s="3" t="str">
        <f>TEXT(pizza_sales[[#This Row],[Order_date]],"dddd")</f>
        <v>Tuesday</v>
      </c>
      <c r="H708" s="2">
        <v>0.49822916666666667</v>
      </c>
      <c r="I708">
        <v>20.25</v>
      </c>
      <c r="J708">
        <v>20.25</v>
      </c>
      <c r="K708" s="1" t="s">
        <v>21</v>
      </c>
      <c r="L708" s="1" t="s">
        <v>26</v>
      </c>
      <c r="M708" s="1" t="s">
        <v>114</v>
      </c>
      <c r="N708" s="1" t="s">
        <v>115</v>
      </c>
    </row>
    <row r="709" spans="1:14" x14ac:dyDescent="0.2">
      <c r="A709">
        <v>708</v>
      </c>
      <c r="B709">
        <v>312</v>
      </c>
      <c r="C709">
        <f>1/COUNTIF(B:B,pizza_sales[[#This Row],[order_id]])</f>
        <v>0.25</v>
      </c>
      <c r="D709" s="1" t="s">
        <v>84</v>
      </c>
      <c r="E709">
        <v>1</v>
      </c>
      <c r="F709" s="3">
        <v>42010</v>
      </c>
      <c r="G709" s="3" t="str">
        <f>TEXT(pizza_sales[[#This Row],[Order_date]],"dddd")</f>
        <v>Tuesday</v>
      </c>
      <c r="H709" s="2">
        <v>0.5037152777777778</v>
      </c>
      <c r="I709">
        <v>12</v>
      </c>
      <c r="J709">
        <v>12</v>
      </c>
      <c r="K709" s="1" t="s">
        <v>41</v>
      </c>
      <c r="L709" s="1" t="s">
        <v>14</v>
      </c>
      <c r="M709" s="1" t="s">
        <v>85</v>
      </c>
      <c r="N709" s="1" t="s">
        <v>86</v>
      </c>
    </row>
    <row r="710" spans="1:14" x14ac:dyDescent="0.2">
      <c r="A710">
        <v>709</v>
      </c>
      <c r="B710">
        <v>312</v>
      </c>
      <c r="C710">
        <f>1/COUNTIF(B:B,pizza_sales[[#This Row],[order_id]])</f>
        <v>0.25</v>
      </c>
      <c r="D710" s="1" t="s">
        <v>165</v>
      </c>
      <c r="E710">
        <v>1</v>
      </c>
      <c r="F710" s="3">
        <v>42010</v>
      </c>
      <c r="G710" s="3" t="str">
        <f>TEXT(pizza_sales[[#This Row],[Order_date]],"dddd")</f>
        <v>Tuesday</v>
      </c>
      <c r="H710" s="2">
        <v>0.5037152777777778</v>
      </c>
      <c r="I710">
        <v>23.65</v>
      </c>
      <c r="J710">
        <v>23.65</v>
      </c>
      <c r="K710" s="1" t="s">
        <v>41</v>
      </c>
      <c r="L710" s="1" t="s">
        <v>26</v>
      </c>
      <c r="M710" s="1" t="s">
        <v>166</v>
      </c>
      <c r="N710" s="1" t="s">
        <v>167</v>
      </c>
    </row>
    <row r="711" spans="1:14" x14ac:dyDescent="0.2">
      <c r="A711">
        <v>710</v>
      </c>
      <c r="B711">
        <v>312</v>
      </c>
      <c r="C711">
        <f>1/COUNTIF(B:B,pizza_sales[[#This Row],[order_id]])</f>
        <v>0.25</v>
      </c>
      <c r="D711" s="1" t="s">
        <v>134</v>
      </c>
      <c r="E711">
        <v>1</v>
      </c>
      <c r="F711" s="3">
        <v>42010</v>
      </c>
      <c r="G711" s="3" t="str">
        <f>TEXT(pizza_sales[[#This Row],[Order_date]],"dddd")</f>
        <v>Tuesday</v>
      </c>
      <c r="H711" s="2">
        <v>0.5037152777777778</v>
      </c>
      <c r="I711">
        <v>16.75</v>
      </c>
      <c r="J711">
        <v>16.75</v>
      </c>
      <c r="K711" s="1" t="s">
        <v>13</v>
      </c>
      <c r="L711" s="1" t="s">
        <v>33</v>
      </c>
      <c r="M711" s="1" t="s">
        <v>124</v>
      </c>
      <c r="N711" s="1" t="s">
        <v>125</v>
      </c>
    </row>
    <row r="712" spans="1:14" x14ac:dyDescent="0.2">
      <c r="A712">
        <v>711</v>
      </c>
      <c r="B712">
        <v>312</v>
      </c>
      <c r="C712">
        <f>1/COUNTIF(B:B,pizza_sales[[#This Row],[order_id]])</f>
        <v>0.25</v>
      </c>
      <c r="D712" s="1" t="s">
        <v>121</v>
      </c>
      <c r="E712">
        <v>1</v>
      </c>
      <c r="F712" s="3">
        <v>42010</v>
      </c>
      <c r="G712" s="3" t="str">
        <f>TEXT(pizza_sales[[#This Row],[Order_date]],"dddd")</f>
        <v>Tuesday</v>
      </c>
      <c r="H712" s="2">
        <v>0.5037152777777778</v>
      </c>
      <c r="I712">
        <v>16.25</v>
      </c>
      <c r="J712">
        <v>16.25</v>
      </c>
      <c r="K712" s="1" t="s">
        <v>13</v>
      </c>
      <c r="L712" s="1" t="s">
        <v>26</v>
      </c>
      <c r="M712" s="1" t="s">
        <v>114</v>
      </c>
      <c r="N712" s="1" t="s">
        <v>115</v>
      </c>
    </row>
    <row r="713" spans="1:14" x14ac:dyDescent="0.2">
      <c r="A713">
        <v>712</v>
      </c>
      <c r="B713">
        <v>313</v>
      </c>
      <c r="C713">
        <f>1/COUNTIF(B:B,pizza_sales[[#This Row],[order_id]])</f>
        <v>1</v>
      </c>
      <c r="D713" s="1" t="s">
        <v>17</v>
      </c>
      <c r="E713">
        <v>1</v>
      </c>
      <c r="F713" s="3">
        <v>42010</v>
      </c>
      <c r="G713" s="3" t="str">
        <f>TEXT(pizza_sales[[#This Row],[Order_date]],"dddd")</f>
        <v>Tuesday</v>
      </c>
      <c r="H713" s="2">
        <v>0.50635416666666666</v>
      </c>
      <c r="I713">
        <v>16</v>
      </c>
      <c r="J713">
        <v>16</v>
      </c>
      <c r="K713" s="1" t="s">
        <v>13</v>
      </c>
      <c r="L713" s="1" t="s">
        <v>14</v>
      </c>
      <c r="M713" s="1" t="s">
        <v>18</v>
      </c>
      <c r="N713" s="1" t="s">
        <v>19</v>
      </c>
    </row>
    <row r="714" spans="1:14" x14ac:dyDescent="0.2">
      <c r="A714">
        <v>713</v>
      </c>
      <c r="B714">
        <v>314</v>
      </c>
      <c r="C714">
        <f>1/COUNTIF(B:B,pizza_sales[[#This Row],[order_id]])</f>
        <v>0.2</v>
      </c>
      <c r="D714" s="1" t="s">
        <v>96</v>
      </c>
      <c r="E714">
        <v>1</v>
      </c>
      <c r="F714" s="3">
        <v>42010</v>
      </c>
      <c r="G714" s="3" t="str">
        <f>TEXT(pizza_sales[[#This Row],[Order_date]],"dddd")</f>
        <v>Tuesday</v>
      </c>
      <c r="H714" s="2">
        <v>0.50831018518518523</v>
      </c>
      <c r="I714">
        <v>16.25</v>
      </c>
      <c r="J714">
        <v>16.25</v>
      </c>
      <c r="K714" s="1" t="s">
        <v>13</v>
      </c>
      <c r="L714" s="1" t="s">
        <v>26</v>
      </c>
      <c r="M714" s="1" t="s">
        <v>97</v>
      </c>
      <c r="N714" s="1" t="s">
        <v>98</v>
      </c>
    </row>
    <row r="715" spans="1:14" x14ac:dyDescent="0.2">
      <c r="A715">
        <v>714</v>
      </c>
      <c r="B715">
        <v>314</v>
      </c>
      <c r="C715">
        <f>1/COUNTIF(B:B,pizza_sales[[#This Row],[order_id]])</f>
        <v>0.2</v>
      </c>
      <c r="D715" s="1" t="s">
        <v>20</v>
      </c>
      <c r="E715">
        <v>1</v>
      </c>
      <c r="F715" s="3">
        <v>42010</v>
      </c>
      <c r="G715" s="3" t="str">
        <f>TEXT(pizza_sales[[#This Row],[Order_date]],"dddd")</f>
        <v>Tuesday</v>
      </c>
      <c r="H715" s="2">
        <v>0.50831018518518523</v>
      </c>
      <c r="I715">
        <v>18.5</v>
      </c>
      <c r="J715">
        <v>18.5</v>
      </c>
      <c r="K715" s="1" t="s">
        <v>21</v>
      </c>
      <c r="L715" s="1" t="s">
        <v>22</v>
      </c>
      <c r="M715" s="1" t="s">
        <v>23</v>
      </c>
      <c r="N715" s="1" t="s">
        <v>24</v>
      </c>
    </row>
    <row r="716" spans="1:14" x14ac:dyDescent="0.2">
      <c r="A716">
        <v>715</v>
      </c>
      <c r="B716">
        <v>314</v>
      </c>
      <c r="C716">
        <f>1/COUNTIF(B:B,pizza_sales[[#This Row],[order_id]])</f>
        <v>0.2</v>
      </c>
      <c r="D716" s="1" t="s">
        <v>128</v>
      </c>
      <c r="E716">
        <v>1</v>
      </c>
      <c r="F716" s="3">
        <v>42010</v>
      </c>
      <c r="G716" s="3" t="str">
        <f>TEXT(pizza_sales[[#This Row],[Order_date]],"dddd")</f>
        <v>Tuesday</v>
      </c>
      <c r="H716" s="2">
        <v>0.50831018518518523</v>
      </c>
      <c r="I716">
        <v>16</v>
      </c>
      <c r="J716">
        <v>16</v>
      </c>
      <c r="K716" s="1" t="s">
        <v>13</v>
      </c>
      <c r="L716" s="1" t="s">
        <v>22</v>
      </c>
      <c r="M716" s="1" t="s">
        <v>52</v>
      </c>
      <c r="N716" s="1" t="s">
        <v>53</v>
      </c>
    </row>
    <row r="717" spans="1:14" x14ac:dyDescent="0.2">
      <c r="A717">
        <v>716</v>
      </c>
      <c r="B717">
        <v>314</v>
      </c>
      <c r="C717">
        <f>1/COUNTIF(B:B,pizza_sales[[#This Row],[order_id]])</f>
        <v>0.2</v>
      </c>
      <c r="D717" s="1" t="s">
        <v>12</v>
      </c>
      <c r="E717">
        <v>1</v>
      </c>
      <c r="F717" s="3">
        <v>42010</v>
      </c>
      <c r="G717" s="3" t="str">
        <f>TEXT(pizza_sales[[#This Row],[Order_date]],"dddd")</f>
        <v>Tuesday</v>
      </c>
      <c r="H717" s="2">
        <v>0.50831018518518523</v>
      </c>
      <c r="I717">
        <v>13.25</v>
      </c>
      <c r="J717">
        <v>13.25</v>
      </c>
      <c r="K717" s="1" t="s">
        <v>13</v>
      </c>
      <c r="L717" s="1" t="s">
        <v>14</v>
      </c>
      <c r="M717" s="1" t="s">
        <v>15</v>
      </c>
      <c r="N717" s="1" t="s">
        <v>16</v>
      </c>
    </row>
    <row r="718" spans="1:14" x14ac:dyDescent="0.2">
      <c r="A718">
        <v>717</v>
      </c>
      <c r="B718">
        <v>314</v>
      </c>
      <c r="C718">
        <f>1/COUNTIF(B:B,pizza_sales[[#This Row],[order_id]])</f>
        <v>0.2</v>
      </c>
      <c r="D718" s="1" t="s">
        <v>154</v>
      </c>
      <c r="E718">
        <v>1</v>
      </c>
      <c r="F718" s="3">
        <v>42010</v>
      </c>
      <c r="G718" s="3" t="str">
        <f>TEXT(pizza_sales[[#This Row],[Order_date]],"dddd")</f>
        <v>Tuesday</v>
      </c>
      <c r="H718" s="2">
        <v>0.50831018518518523</v>
      </c>
      <c r="I718">
        <v>16</v>
      </c>
      <c r="J718">
        <v>16</v>
      </c>
      <c r="K718" s="1" t="s">
        <v>13</v>
      </c>
      <c r="L718" s="1" t="s">
        <v>22</v>
      </c>
      <c r="M718" s="1" t="s">
        <v>66</v>
      </c>
      <c r="N718" s="1" t="s">
        <v>67</v>
      </c>
    </row>
    <row r="719" spans="1:14" x14ac:dyDescent="0.2">
      <c r="A719">
        <v>718</v>
      </c>
      <c r="B719">
        <v>315</v>
      </c>
      <c r="C719">
        <f>1/COUNTIF(B:B,pizza_sales[[#This Row],[order_id]])</f>
        <v>1</v>
      </c>
      <c r="D719" s="1" t="s">
        <v>17</v>
      </c>
      <c r="E719">
        <v>1</v>
      </c>
      <c r="F719" s="3">
        <v>42010</v>
      </c>
      <c r="G719" s="3" t="str">
        <f>TEXT(pizza_sales[[#This Row],[Order_date]],"dddd")</f>
        <v>Tuesday</v>
      </c>
      <c r="H719" s="2">
        <v>0.51226851851851851</v>
      </c>
      <c r="I719">
        <v>16</v>
      </c>
      <c r="J719">
        <v>16</v>
      </c>
      <c r="K719" s="1" t="s">
        <v>13</v>
      </c>
      <c r="L719" s="1" t="s">
        <v>14</v>
      </c>
      <c r="M719" s="1" t="s">
        <v>18</v>
      </c>
      <c r="N719" s="1" t="s">
        <v>19</v>
      </c>
    </row>
    <row r="720" spans="1:14" x14ac:dyDescent="0.2">
      <c r="A720">
        <v>719</v>
      </c>
      <c r="B720">
        <v>316</v>
      </c>
      <c r="C720">
        <f>1/COUNTIF(B:B,pizza_sales[[#This Row],[order_id]])</f>
        <v>0.5</v>
      </c>
      <c r="D720" s="1" t="s">
        <v>132</v>
      </c>
      <c r="E720">
        <v>1</v>
      </c>
      <c r="F720" s="3">
        <v>42010</v>
      </c>
      <c r="G720" s="3" t="str">
        <f>TEXT(pizza_sales[[#This Row],[Order_date]],"dddd")</f>
        <v>Tuesday</v>
      </c>
      <c r="H720" s="2">
        <v>0.52053240740740736</v>
      </c>
      <c r="I720">
        <v>10.5</v>
      </c>
      <c r="J720">
        <v>10.5</v>
      </c>
      <c r="K720" s="1" t="s">
        <v>41</v>
      </c>
      <c r="L720" s="1" t="s">
        <v>14</v>
      </c>
      <c r="M720" s="1" t="s">
        <v>15</v>
      </c>
      <c r="N720" s="1" t="s">
        <v>16</v>
      </c>
    </row>
    <row r="721" spans="1:14" x14ac:dyDescent="0.2">
      <c r="A721">
        <v>720</v>
      </c>
      <c r="B721">
        <v>316</v>
      </c>
      <c r="C721">
        <f>1/COUNTIF(B:B,pizza_sales[[#This Row],[order_id]])</f>
        <v>0.5</v>
      </c>
      <c r="D721" s="1" t="s">
        <v>36</v>
      </c>
      <c r="E721">
        <v>1</v>
      </c>
      <c r="F721" s="3">
        <v>42010</v>
      </c>
      <c r="G721" s="3" t="str">
        <f>TEXT(pizza_sales[[#This Row],[Order_date]],"dddd")</f>
        <v>Tuesday</v>
      </c>
      <c r="H721" s="2">
        <v>0.52053240740740736</v>
      </c>
      <c r="I721">
        <v>16.5</v>
      </c>
      <c r="J721">
        <v>16.5</v>
      </c>
      <c r="K721" s="1" t="s">
        <v>13</v>
      </c>
      <c r="L721" s="1" t="s">
        <v>26</v>
      </c>
      <c r="M721" s="1" t="s">
        <v>27</v>
      </c>
      <c r="N721" s="1" t="s">
        <v>28</v>
      </c>
    </row>
    <row r="722" spans="1:14" x14ac:dyDescent="0.2">
      <c r="A722">
        <v>721</v>
      </c>
      <c r="B722">
        <v>317</v>
      </c>
      <c r="C722">
        <f>1/COUNTIF(B:B,pizza_sales[[#This Row],[order_id]])</f>
        <v>0.14285714285714285</v>
      </c>
      <c r="D722" s="1" t="s">
        <v>80</v>
      </c>
      <c r="E722">
        <v>1</v>
      </c>
      <c r="F722" s="3">
        <v>42010</v>
      </c>
      <c r="G722" s="3" t="str">
        <f>TEXT(pizza_sales[[#This Row],[Order_date]],"dddd")</f>
        <v>Tuesday</v>
      </c>
      <c r="H722" s="2">
        <v>0.52152777777777781</v>
      </c>
      <c r="I722">
        <v>12.75</v>
      </c>
      <c r="J722">
        <v>12.75</v>
      </c>
      <c r="K722" s="1" t="s">
        <v>41</v>
      </c>
      <c r="L722" s="1" t="s">
        <v>33</v>
      </c>
      <c r="M722" s="1" t="s">
        <v>74</v>
      </c>
      <c r="N722" s="1" t="s">
        <v>75</v>
      </c>
    </row>
    <row r="723" spans="1:14" x14ac:dyDescent="0.2">
      <c r="A723">
        <v>722</v>
      </c>
      <c r="B723">
        <v>317</v>
      </c>
      <c r="C723">
        <f>1/COUNTIF(B:B,pizza_sales[[#This Row],[order_id]])</f>
        <v>0.14285714285714285</v>
      </c>
      <c r="D723" s="1" t="s">
        <v>17</v>
      </c>
      <c r="E723">
        <v>1</v>
      </c>
      <c r="F723" s="3">
        <v>42010</v>
      </c>
      <c r="G723" s="3" t="str">
        <f>TEXT(pizza_sales[[#This Row],[Order_date]],"dddd")</f>
        <v>Tuesday</v>
      </c>
      <c r="H723" s="2">
        <v>0.52152777777777781</v>
      </c>
      <c r="I723">
        <v>16</v>
      </c>
      <c r="J723">
        <v>16</v>
      </c>
      <c r="K723" s="1" t="s">
        <v>13</v>
      </c>
      <c r="L723" s="1" t="s">
        <v>14</v>
      </c>
      <c r="M723" s="1" t="s">
        <v>18</v>
      </c>
      <c r="N723" s="1" t="s">
        <v>19</v>
      </c>
    </row>
    <row r="724" spans="1:14" x14ac:dyDescent="0.2">
      <c r="A724">
        <v>723</v>
      </c>
      <c r="B724">
        <v>317</v>
      </c>
      <c r="C724">
        <f>1/COUNTIF(B:B,pizza_sales[[#This Row],[order_id]])</f>
        <v>0.14285714285714285</v>
      </c>
      <c r="D724" s="1" t="s">
        <v>90</v>
      </c>
      <c r="E724">
        <v>1</v>
      </c>
      <c r="F724" s="3">
        <v>42010</v>
      </c>
      <c r="G724" s="3" t="str">
        <f>TEXT(pizza_sales[[#This Row],[Order_date]],"dddd")</f>
        <v>Tuesday</v>
      </c>
      <c r="H724" s="2">
        <v>0.52152777777777781</v>
      </c>
      <c r="I724">
        <v>17.95</v>
      </c>
      <c r="J724">
        <v>17.95</v>
      </c>
      <c r="K724" s="1" t="s">
        <v>21</v>
      </c>
      <c r="L724" s="1" t="s">
        <v>22</v>
      </c>
      <c r="M724" s="1" t="s">
        <v>91</v>
      </c>
      <c r="N724" s="1" t="s">
        <v>92</v>
      </c>
    </row>
    <row r="725" spans="1:14" x14ac:dyDescent="0.2">
      <c r="A725">
        <v>724</v>
      </c>
      <c r="B725">
        <v>317</v>
      </c>
      <c r="C725">
        <f>1/COUNTIF(B:B,pizza_sales[[#This Row],[order_id]])</f>
        <v>0.14285714285714285</v>
      </c>
      <c r="D725" s="1" t="s">
        <v>132</v>
      </c>
      <c r="E725">
        <v>1</v>
      </c>
      <c r="F725" s="3">
        <v>42010</v>
      </c>
      <c r="G725" s="3" t="str">
        <f>TEXT(pizza_sales[[#This Row],[Order_date]],"dddd")</f>
        <v>Tuesday</v>
      </c>
      <c r="H725" s="2">
        <v>0.52152777777777781</v>
      </c>
      <c r="I725">
        <v>10.5</v>
      </c>
      <c r="J725">
        <v>10.5</v>
      </c>
      <c r="K725" s="1" t="s">
        <v>41</v>
      </c>
      <c r="L725" s="1" t="s">
        <v>14</v>
      </c>
      <c r="M725" s="1" t="s">
        <v>15</v>
      </c>
      <c r="N725" s="1" t="s">
        <v>16</v>
      </c>
    </row>
    <row r="726" spans="1:14" x14ac:dyDescent="0.2">
      <c r="A726">
        <v>725</v>
      </c>
      <c r="B726">
        <v>317</v>
      </c>
      <c r="C726">
        <f>1/COUNTIF(B:B,pizza_sales[[#This Row],[order_id]])</f>
        <v>0.14285714285714285</v>
      </c>
      <c r="D726" s="1" t="s">
        <v>129</v>
      </c>
      <c r="E726">
        <v>1</v>
      </c>
      <c r="F726" s="3">
        <v>42010</v>
      </c>
      <c r="G726" s="3" t="str">
        <f>TEXT(pizza_sales[[#This Row],[Order_date]],"dddd")</f>
        <v>Tuesday</v>
      </c>
      <c r="H726" s="2">
        <v>0.52152777777777781</v>
      </c>
      <c r="I726">
        <v>17.5</v>
      </c>
      <c r="J726">
        <v>17.5</v>
      </c>
      <c r="K726" s="1" t="s">
        <v>21</v>
      </c>
      <c r="L726" s="1" t="s">
        <v>14</v>
      </c>
      <c r="M726" s="1" t="s">
        <v>130</v>
      </c>
      <c r="N726" s="1" t="s">
        <v>131</v>
      </c>
    </row>
    <row r="727" spans="1:14" x14ac:dyDescent="0.2">
      <c r="A727">
        <v>726</v>
      </c>
      <c r="B727">
        <v>317</v>
      </c>
      <c r="C727">
        <f>1/COUNTIF(B:B,pizza_sales[[#This Row],[order_id]])</f>
        <v>0.14285714285714285</v>
      </c>
      <c r="D727" s="1" t="s">
        <v>120</v>
      </c>
      <c r="E727">
        <v>1</v>
      </c>
      <c r="F727" s="3">
        <v>42010</v>
      </c>
      <c r="G727" s="3" t="str">
        <f>TEXT(pizza_sales[[#This Row],[Order_date]],"dddd")</f>
        <v>Tuesday</v>
      </c>
      <c r="H727" s="2">
        <v>0.52152777777777781</v>
      </c>
      <c r="I727">
        <v>12.5</v>
      </c>
      <c r="J727">
        <v>12.5</v>
      </c>
      <c r="K727" s="1" t="s">
        <v>41</v>
      </c>
      <c r="L727" s="1" t="s">
        <v>26</v>
      </c>
      <c r="M727" s="1" t="s">
        <v>38</v>
      </c>
      <c r="N727" s="1" t="s">
        <v>39</v>
      </c>
    </row>
    <row r="728" spans="1:14" x14ac:dyDescent="0.2">
      <c r="A728">
        <v>727</v>
      </c>
      <c r="B728">
        <v>317</v>
      </c>
      <c r="C728">
        <f>1/COUNTIF(B:B,pizza_sales[[#This Row],[order_id]])</f>
        <v>0.14285714285714285</v>
      </c>
      <c r="D728" s="1" t="s">
        <v>157</v>
      </c>
      <c r="E728">
        <v>1</v>
      </c>
      <c r="F728" s="3">
        <v>42010</v>
      </c>
      <c r="G728" s="3" t="str">
        <f>TEXT(pizza_sales[[#This Row],[Order_date]],"dddd")</f>
        <v>Tuesday</v>
      </c>
      <c r="H728" s="2">
        <v>0.52152777777777781</v>
      </c>
      <c r="I728">
        <v>12</v>
      </c>
      <c r="J728">
        <v>12</v>
      </c>
      <c r="K728" s="1" t="s">
        <v>41</v>
      </c>
      <c r="L728" s="1" t="s">
        <v>22</v>
      </c>
      <c r="M728" s="1" t="s">
        <v>110</v>
      </c>
      <c r="N728" s="1" t="s">
        <v>111</v>
      </c>
    </row>
    <row r="729" spans="1:14" x14ac:dyDescent="0.2">
      <c r="A729">
        <v>728</v>
      </c>
      <c r="B729">
        <v>318</v>
      </c>
      <c r="C729">
        <f>1/COUNTIF(B:B,pizza_sales[[#This Row],[order_id]])</f>
        <v>0.25</v>
      </c>
      <c r="D729" s="1" t="s">
        <v>54</v>
      </c>
      <c r="E729">
        <v>1</v>
      </c>
      <c r="F729" s="3">
        <v>42010</v>
      </c>
      <c r="G729" s="3" t="str">
        <f>TEXT(pizza_sales[[#This Row],[Order_date]],"dddd")</f>
        <v>Tuesday</v>
      </c>
      <c r="H729" s="2">
        <v>0.53141203703703699</v>
      </c>
      <c r="I729">
        <v>20.5</v>
      </c>
      <c r="J729">
        <v>20.5</v>
      </c>
      <c r="K729" s="1" t="s">
        <v>21</v>
      </c>
      <c r="L729" s="1" t="s">
        <v>14</v>
      </c>
      <c r="M729" s="1" t="s">
        <v>55</v>
      </c>
      <c r="N729" s="1" t="s">
        <v>56</v>
      </c>
    </row>
    <row r="730" spans="1:14" x14ac:dyDescent="0.2">
      <c r="A730">
        <v>729</v>
      </c>
      <c r="B730">
        <v>318</v>
      </c>
      <c r="C730">
        <f>1/COUNTIF(B:B,pizza_sales[[#This Row],[order_id]])</f>
        <v>0.25</v>
      </c>
      <c r="D730" s="1" t="s">
        <v>68</v>
      </c>
      <c r="E730">
        <v>1</v>
      </c>
      <c r="F730" s="3">
        <v>42010</v>
      </c>
      <c r="G730" s="3" t="str">
        <f>TEXT(pizza_sales[[#This Row],[Order_date]],"dddd")</f>
        <v>Tuesday</v>
      </c>
      <c r="H730" s="2">
        <v>0.53141203703703699</v>
      </c>
      <c r="I730">
        <v>20.25</v>
      </c>
      <c r="J730">
        <v>20.25</v>
      </c>
      <c r="K730" s="1" t="s">
        <v>21</v>
      </c>
      <c r="L730" s="1" t="s">
        <v>22</v>
      </c>
      <c r="M730" s="1" t="s">
        <v>30</v>
      </c>
      <c r="N730" s="1" t="s">
        <v>31</v>
      </c>
    </row>
    <row r="731" spans="1:14" x14ac:dyDescent="0.2">
      <c r="A731">
        <v>730</v>
      </c>
      <c r="B731">
        <v>318</v>
      </c>
      <c r="C731">
        <f>1/COUNTIF(B:B,pizza_sales[[#This Row],[order_id]])</f>
        <v>0.25</v>
      </c>
      <c r="D731" s="1" t="s">
        <v>172</v>
      </c>
      <c r="E731">
        <v>1</v>
      </c>
      <c r="F731" s="3">
        <v>42010</v>
      </c>
      <c r="G731" s="3" t="str">
        <f>TEXT(pizza_sales[[#This Row],[Order_date]],"dddd")</f>
        <v>Tuesday</v>
      </c>
      <c r="H731" s="2">
        <v>0.53141203703703699</v>
      </c>
      <c r="I731">
        <v>12.5</v>
      </c>
      <c r="J731">
        <v>12.5</v>
      </c>
      <c r="K731" s="1" t="s">
        <v>41</v>
      </c>
      <c r="L731" s="1" t="s">
        <v>26</v>
      </c>
      <c r="M731" s="1" t="s">
        <v>88</v>
      </c>
      <c r="N731" s="1" t="s">
        <v>89</v>
      </c>
    </row>
    <row r="732" spans="1:14" x14ac:dyDescent="0.2">
      <c r="A732">
        <v>731</v>
      </c>
      <c r="B732">
        <v>318</v>
      </c>
      <c r="C732">
        <f>1/COUNTIF(B:B,pizza_sales[[#This Row],[order_id]])</f>
        <v>0.25</v>
      </c>
      <c r="D732" s="1" t="s">
        <v>59</v>
      </c>
      <c r="E732">
        <v>1</v>
      </c>
      <c r="F732" s="3">
        <v>42010</v>
      </c>
      <c r="G732" s="3" t="str">
        <f>TEXT(pizza_sales[[#This Row],[Order_date]],"dddd")</f>
        <v>Tuesday</v>
      </c>
      <c r="H732" s="2">
        <v>0.53141203703703699</v>
      </c>
      <c r="I732">
        <v>20.75</v>
      </c>
      <c r="J732">
        <v>20.75</v>
      </c>
      <c r="K732" s="1" t="s">
        <v>21</v>
      </c>
      <c r="L732" s="1" t="s">
        <v>26</v>
      </c>
      <c r="M732" s="1" t="s">
        <v>60</v>
      </c>
      <c r="N732" s="1" t="s">
        <v>61</v>
      </c>
    </row>
    <row r="733" spans="1:14" x14ac:dyDescent="0.2">
      <c r="A733">
        <v>732</v>
      </c>
      <c r="B733">
        <v>319</v>
      </c>
      <c r="C733">
        <f>1/COUNTIF(B:B,pizza_sales[[#This Row],[order_id]])</f>
        <v>1</v>
      </c>
      <c r="D733" s="1" t="s">
        <v>36</v>
      </c>
      <c r="E733">
        <v>1</v>
      </c>
      <c r="F733" s="3">
        <v>42010</v>
      </c>
      <c r="G733" s="3" t="str">
        <f>TEXT(pizza_sales[[#This Row],[Order_date]],"dddd")</f>
        <v>Tuesday</v>
      </c>
      <c r="H733" s="2">
        <v>0.53219907407407407</v>
      </c>
      <c r="I733">
        <v>16.5</v>
      </c>
      <c r="J733">
        <v>16.5</v>
      </c>
      <c r="K733" s="1" t="s">
        <v>13</v>
      </c>
      <c r="L733" s="1" t="s">
        <v>26</v>
      </c>
      <c r="M733" s="1" t="s">
        <v>27</v>
      </c>
      <c r="N733" s="1" t="s">
        <v>28</v>
      </c>
    </row>
    <row r="734" spans="1:14" x14ac:dyDescent="0.2">
      <c r="A734">
        <v>733</v>
      </c>
      <c r="B734">
        <v>320</v>
      </c>
      <c r="C734">
        <f>1/COUNTIF(B:B,pizza_sales[[#This Row],[order_id]])</f>
        <v>0.5</v>
      </c>
      <c r="D734" s="1" t="s">
        <v>76</v>
      </c>
      <c r="E734">
        <v>1</v>
      </c>
      <c r="F734" s="3">
        <v>42010</v>
      </c>
      <c r="G734" s="3" t="str">
        <f>TEXT(pizza_sales[[#This Row],[Order_date]],"dddd")</f>
        <v>Tuesday</v>
      </c>
      <c r="H734" s="2">
        <v>0.53240740740740744</v>
      </c>
      <c r="I734">
        <v>16.75</v>
      </c>
      <c r="J734">
        <v>16.75</v>
      </c>
      <c r="K734" s="1" t="s">
        <v>13</v>
      </c>
      <c r="L734" s="1" t="s">
        <v>33</v>
      </c>
      <c r="M734" s="1" t="s">
        <v>74</v>
      </c>
      <c r="N734" s="1" t="s">
        <v>75</v>
      </c>
    </row>
    <row r="735" spans="1:14" x14ac:dyDescent="0.2">
      <c r="A735">
        <v>734</v>
      </c>
      <c r="B735">
        <v>320</v>
      </c>
      <c r="C735">
        <f>1/COUNTIF(B:B,pizza_sales[[#This Row],[order_id]])</f>
        <v>0.5</v>
      </c>
      <c r="D735" s="1" t="s">
        <v>81</v>
      </c>
      <c r="E735">
        <v>1</v>
      </c>
      <c r="F735" s="3">
        <v>42010</v>
      </c>
      <c r="G735" s="3" t="str">
        <f>TEXT(pizza_sales[[#This Row],[Order_date]],"dddd")</f>
        <v>Tuesday</v>
      </c>
      <c r="H735" s="2">
        <v>0.53240740740740744</v>
      </c>
      <c r="I735">
        <v>20.75</v>
      </c>
      <c r="J735">
        <v>20.75</v>
      </c>
      <c r="K735" s="1" t="s">
        <v>21</v>
      </c>
      <c r="L735" s="1" t="s">
        <v>33</v>
      </c>
      <c r="M735" s="1" t="s">
        <v>82</v>
      </c>
      <c r="N735" s="1" t="s">
        <v>83</v>
      </c>
    </row>
    <row r="736" spans="1:14" x14ac:dyDescent="0.2">
      <c r="A736">
        <v>735</v>
      </c>
      <c r="B736">
        <v>321</v>
      </c>
      <c r="C736">
        <f>1/COUNTIF(B:B,pizza_sales[[#This Row],[order_id]])</f>
        <v>1</v>
      </c>
      <c r="D736" s="1" t="s">
        <v>25</v>
      </c>
      <c r="E736">
        <v>1</v>
      </c>
      <c r="F736" s="3">
        <v>42010</v>
      </c>
      <c r="G736" s="3" t="str">
        <f>TEXT(pizza_sales[[#This Row],[Order_date]],"dddd")</f>
        <v>Tuesday</v>
      </c>
      <c r="H736" s="2">
        <v>0.53913194444444446</v>
      </c>
      <c r="I736">
        <v>20.75</v>
      </c>
      <c r="J736">
        <v>20.75</v>
      </c>
      <c r="K736" s="1" t="s">
        <v>21</v>
      </c>
      <c r="L736" s="1" t="s">
        <v>26</v>
      </c>
      <c r="M736" s="1" t="s">
        <v>27</v>
      </c>
      <c r="N736" s="1" t="s">
        <v>28</v>
      </c>
    </row>
    <row r="737" spans="1:14" x14ac:dyDescent="0.2">
      <c r="A737">
        <v>736</v>
      </c>
      <c r="B737">
        <v>322</v>
      </c>
      <c r="C737">
        <f>1/COUNTIF(B:B,pizza_sales[[#This Row],[order_id]])</f>
        <v>0.25</v>
      </c>
      <c r="D737" s="1" t="s">
        <v>73</v>
      </c>
      <c r="E737">
        <v>1</v>
      </c>
      <c r="F737" s="3">
        <v>42010</v>
      </c>
      <c r="G737" s="3" t="str">
        <f>TEXT(pizza_sales[[#This Row],[Order_date]],"dddd")</f>
        <v>Tuesday</v>
      </c>
      <c r="H737" s="2">
        <v>0.54320601851851846</v>
      </c>
      <c r="I737">
        <v>20.75</v>
      </c>
      <c r="J737">
        <v>20.75</v>
      </c>
      <c r="K737" s="1" t="s">
        <v>21</v>
      </c>
      <c r="L737" s="1" t="s">
        <v>33</v>
      </c>
      <c r="M737" s="1" t="s">
        <v>74</v>
      </c>
      <c r="N737" s="1" t="s">
        <v>75</v>
      </c>
    </row>
    <row r="738" spans="1:14" x14ac:dyDescent="0.2">
      <c r="A738">
        <v>737</v>
      </c>
      <c r="B738">
        <v>322</v>
      </c>
      <c r="C738">
        <f>1/COUNTIF(B:B,pizza_sales[[#This Row],[order_id]])</f>
        <v>0.25</v>
      </c>
      <c r="D738" s="1" t="s">
        <v>81</v>
      </c>
      <c r="E738">
        <v>1</v>
      </c>
      <c r="F738" s="3">
        <v>42010</v>
      </c>
      <c r="G738" s="3" t="str">
        <f>TEXT(pizza_sales[[#This Row],[Order_date]],"dddd")</f>
        <v>Tuesday</v>
      </c>
      <c r="H738" s="2">
        <v>0.54320601851851846</v>
      </c>
      <c r="I738">
        <v>20.75</v>
      </c>
      <c r="J738">
        <v>20.75</v>
      </c>
      <c r="K738" s="1" t="s">
        <v>21</v>
      </c>
      <c r="L738" s="1" t="s">
        <v>33</v>
      </c>
      <c r="M738" s="1" t="s">
        <v>82</v>
      </c>
      <c r="N738" s="1" t="s">
        <v>83</v>
      </c>
    </row>
    <row r="739" spans="1:14" x14ac:dyDescent="0.2">
      <c r="A739">
        <v>738</v>
      </c>
      <c r="B739">
        <v>322</v>
      </c>
      <c r="C739">
        <f>1/COUNTIF(B:B,pizza_sales[[#This Row],[order_id]])</f>
        <v>0.25</v>
      </c>
      <c r="D739" s="1" t="s">
        <v>50</v>
      </c>
      <c r="E739">
        <v>1</v>
      </c>
      <c r="F739" s="3">
        <v>42010</v>
      </c>
      <c r="G739" s="3" t="str">
        <f>TEXT(pizza_sales[[#This Row],[Order_date]],"dddd")</f>
        <v>Tuesday</v>
      </c>
      <c r="H739" s="2">
        <v>0.54320601851851846</v>
      </c>
      <c r="I739">
        <v>12</v>
      </c>
      <c r="J739">
        <v>12</v>
      </c>
      <c r="K739" s="1" t="s">
        <v>41</v>
      </c>
      <c r="L739" s="1" t="s">
        <v>14</v>
      </c>
      <c r="M739" s="1" t="s">
        <v>18</v>
      </c>
      <c r="N739" s="1" t="s">
        <v>19</v>
      </c>
    </row>
    <row r="740" spans="1:14" x14ac:dyDescent="0.2">
      <c r="A740">
        <v>739</v>
      </c>
      <c r="B740">
        <v>322</v>
      </c>
      <c r="C740">
        <f>1/COUNTIF(B:B,pizza_sales[[#This Row],[order_id]])</f>
        <v>0.25</v>
      </c>
      <c r="D740" s="1" t="s">
        <v>32</v>
      </c>
      <c r="E740">
        <v>1</v>
      </c>
      <c r="F740" s="3">
        <v>42010</v>
      </c>
      <c r="G740" s="3" t="str">
        <f>TEXT(pizza_sales[[#This Row],[Order_date]],"dddd")</f>
        <v>Tuesday</v>
      </c>
      <c r="H740" s="2">
        <v>0.54320601851851846</v>
      </c>
      <c r="I740">
        <v>20.75</v>
      </c>
      <c r="J740">
        <v>20.75</v>
      </c>
      <c r="K740" s="1" t="s">
        <v>21</v>
      </c>
      <c r="L740" s="1" t="s">
        <v>33</v>
      </c>
      <c r="M740" s="1" t="s">
        <v>34</v>
      </c>
      <c r="N740" s="1" t="s">
        <v>35</v>
      </c>
    </row>
    <row r="741" spans="1:14" x14ac:dyDescent="0.2">
      <c r="A741">
        <v>740</v>
      </c>
      <c r="B741">
        <v>323</v>
      </c>
      <c r="C741">
        <f>1/COUNTIF(B:B,pizza_sales[[#This Row],[order_id]])</f>
        <v>1</v>
      </c>
      <c r="D741" s="1" t="s">
        <v>17</v>
      </c>
      <c r="E741">
        <v>1</v>
      </c>
      <c r="F741" s="3">
        <v>42010</v>
      </c>
      <c r="G741" s="3" t="str">
        <f>TEXT(pizza_sales[[#This Row],[Order_date]],"dddd")</f>
        <v>Tuesday</v>
      </c>
      <c r="H741" s="2">
        <v>0.54552083333333334</v>
      </c>
      <c r="I741">
        <v>16</v>
      </c>
      <c r="J741">
        <v>16</v>
      </c>
      <c r="K741" s="1" t="s">
        <v>13</v>
      </c>
      <c r="L741" s="1" t="s">
        <v>14</v>
      </c>
      <c r="M741" s="1" t="s">
        <v>18</v>
      </c>
      <c r="N741" s="1" t="s">
        <v>19</v>
      </c>
    </row>
    <row r="742" spans="1:14" x14ac:dyDescent="0.2">
      <c r="A742">
        <v>741</v>
      </c>
      <c r="B742">
        <v>324</v>
      </c>
      <c r="C742">
        <f>1/COUNTIF(B:B,pizza_sales[[#This Row],[order_id]])</f>
        <v>1</v>
      </c>
      <c r="D742" s="1" t="s">
        <v>20</v>
      </c>
      <c r="E742">
        <v>1</v>
      </c>
      <c r="F742" s="3">
        <v>42010</v>
      </c>
      <c r="G742" s="3" t="str">
        <f>TEXT(pizza_sales[[#This Row],[Order_date]],"dddd")</f>
        <v>Tuesday</v>
      </c>
      <c r="H742" s="2">
        <v>0.54634259259259255</v>
      </c>
      <c r="I742">
        <v>18.5</v>
      </c>
      <c r="J742">
        <v>18.5</v>
      </c>
      <c r="K742" s="1" t="s">
        <v>21</v>
      </c>
      <c r="L742" s="1" t="s">
        <v>22</v>
      </c>
      <c r="M742" s="1" t="s">
        <v>23</v>
      </c>
      <c r="N742" s="1" t="s">
        <v>24</v>
      </c>
    </row>
    <row r="743" spans="1:14" x14ac:dyDescent="0.2">
      <c r="A743">
        <v>742</v>
      </c>
      <c r="B743">
        <v>325</v>
      </c>
      <c r="C743">
        <f>1/COUNTIF(B:B,pizza_sales[[#This Row],[order_id]])</f>
        <v>0.5</v>
      </c>
      <c r="D743" s="1" t="s">
        <v>50</v>
      </c>
      <c r="E743">
        <v>1</v>
      </c>
      <c r="F743" s="3">
        <v>42010</v>
      </c>
      <c r="G743" s="3" t="str">
        <f>TEXT(pizza_sales[[#This Row],[Order_date]],"dddd")</f>
        <v>Tuesday</v>
      </c>
      <c r="H743" s="2">
        <v>0.54689814814814819</v>
      </c>
      <c r="I743">
        <v>12</v>
      </c>
      <c r="J743">
        <v>12</v>
      </c>
      <c r="K743" s="1" t="s">
        <v>41</v>
      </c>
      <c r="L743" s="1" t="s">
        <v>14</v>
      </c>
      <c r="M743" s="1" t="s">
        <v>18</v>
      </c>
      <c r="N743" s="1" t="s">
        <v>19</v>
      </c>
    </row>
    <row r="744" spans="1:14" x14ac:dyDescent="0.2">
      <c r="A744">
        <v>743</v>
      </c>
      <c r="B744">
        <v>325</v>
      </c>
      <c r="C744">
        <f>1/COUNTIF(B:B,pizza_sales[[#This Row],[order_id]])</f>
        <v>0.5</v>
      </c>
      <c r="D744" s="1" t="s">
        <v>65</v>
      </c>
      <c r="E744">
        <v>1</v>
      </c>
      <c r="F744" s="3">
        <v>42010</v>
      </c>
      <c r="G744" s="3" t="str">
        <f>TEXT(pizza_sales[[#This Row],[Order_date]],"dddd")</f>
        <v>Tuesday</v>
      </c>
      <c r="H744" s="2">
        <v>0.54689814814814819</v>
      </c>
      <c r="I744">
        <v>12</v>
      </c>
      <c r="J744">
        <v>12</v>
      </c>
      <c r="K744" s="1" t="s">
        <v>41</v>
      </c>
      <c r="L744" s="1" t="s">
        <v>22</v>
      </c>
      <c r="M744" s="1" t="s">
        <v>66</v>
      </c>
      <c r="N744" s="1" t="s">
        <v>67</v>
      </c>
    </row>
    <row r="745" spans="1:14" x14ac:dyDescent="0.2">
      <c r="A745">
        <v>744</v>
      </c>
      <c r="B745">
        <v>326</v>
      </c>
      <c r="C745">
        <f>1/COUNTIF(B:B,pizza_sales[[#This Row],[order_id]])</f>
        <v>0.5</v>
      </c>
      <c r="D745" s="1" t="s">
        <v>76</v>
      </c>
      <c r="E745">
        <v>1</v>
      </c>
      <c r="F745" s="3">
        <v>42010</v>
      </c>
      <c r="G745" s="3" t="str">
        <f>TEXT(pizza_sales[[#This Row],[Order_date]],"dddd")</f>
        <v>Tuesday</v>
      </c>
      <c r="H745" s="2">
        <v>0.54876157407407411</v>
      </c>
      <c r="I745">
        <v>16.75</v>
      </c>
      <c r="J745">
        <v>16.75</v>
      </c>
      <c r="K745" s="1" t="s">
        <v>13</v>
      </c>
      <c r="L745" s="1" t="s">
        <v>33</v>
      </c>
      <c r="M745" s="1" t="s">
        <v>74</v>
      </c>
      <c r="N745" s="1" t="s">
        <v>75</v>
      </c>
    </row>
    <row r="746" spans="1:14" x14ac:dyDescent="0.2">
      <c r="A746">
        <v>745</v>
      </c>
      <c r="B746">
        <v>326</v>
      </c>
      <c r="C746">
        <f>1/COUNTIF(B:B,pizza_sales[[#This Row],[order_id]])</f>
        <v>0.5</v>
      </c>
      <c r="D746" s="1" t="s">
        <v>152</v>
      </c>
      <c r="E746">
        <v>1</v>
      </c>
      <c r="F746" s="3">
        <v>42010</v>
      </c>
      <c r="G746" s="3" t="str">
        <f>TEXT(pizza_sales[[#This Row],[Order_date]],"dddd")</f>
        <v>Tuesday</v>
      </c>
      <c r="H746" s="2">
        <v>0.54876157407407411</v>
      </c>
      <c r="I746">
        <v>20.75</v>
      </c>
      <c r="J746">
        <v>20.75</v>
      </c>
      <c r="K746" s="1" t="s">
        <v>21</v>
      </c>
      <c r="L746" s="1" t="s">
        <v>26</v>
      </c>
      <c r="M746" s="1" t="s">
        <v>48</v>
      </c>
      <c r="N746" s="1" t="s">
        <v>49</v>
      </c>
    </row>
    <row r="747" spans="1:14" x14ac:dyDescent="0.2">
      <c r="A747">
        <v>746</v>
      </c>
      <c r="B747">
        <v>327</v>
      </c>
      <c r="C747">
        <f>1/COUNTIF(B:B,pizza_sales[[#This Row],[order_id]])</f>
        <v>1</v>
      </c>
      <c r="D747" s="1" t="s">
        <v>17</v>
      </c>
      <c r="E747">
        <v>1</v>
      </c>
      <c r="F747" s="3">
        <v>42010</v>
      </c>
      <c r="G747" s="3" t="str">
        <f>TEXT(pizza_sales[[#This Row],[Order_date]],"dddd")</f>
        <v>Tuesday</v>
      </c>
      <c r="H747" s="2">
        <v>0.54923611111111115</v>
      </c>
      <c r="I747">
        <v>16</v>
      </c>
      <c r="J747">
        <v>16</v>
      </c>
      <c r="K747" s="1" t="s">
        <v>13</v>
      </c>
      <c r="L747" s="1" t="s">
        <v>14</v>
      </c>
      <c r="M747" s="1" t="s">
        <v>18</v>
      </c>
      <c r="N747" s="1" t="s">
        <v>19</v>
      </c>
    </row>
    <row r="748" spans="1:14" x14ac:dyDescent="0.2">
      <c r="A748">
        <v>747</v>
      </c>
      <c r="B748">
        <v>328</v>
      </c>
      <c r="C748">
        <f>1/COUNTIF(B:B,pizza_sales[[#This Row],[order_id]])</f>
        <v>1</v>
      </c>
      <c r="D748" s="1" t="s">
        <v>146</v>
      </c>
      <c r="E748">
        <v>1</v>
      </c>
      <c r="F748" s="3">
        <v>42010</v>
      </c>
      <c r="G748" s="3" t="str">
        <f>TEXT(pizza_sales[[#This Row],[Order_date]],"dddd")</f>
        <v>Tuesday</v>
      </c>
      <c r="H748" s="2">
        <v>0.55318287037037039</v>
      </c>
      <c r="I748">
        <v>20.25</v>
      </c>
      <c r="J748">
        <v>20.25</v>
      </c>
      <c r="K748" s="1" t="s">
        <v>21</v>
      </c>
      <c r="L748" s="1" t="s">
        <v>22</v>
      </c>
      <c r="M748" s="1" t="s">
        <v>104</v>
      </c>
      <c r="N748" s="1" t="s">
        <v>105</v>
      </c>
    </row>
    <row r="749" spans="1:14" x14ac:dyDescent="0.2">
      <c r="A749">
        <v>748</v>
      </c>
      <c r="B749">
        <v>329</v>
      </c>
      <c r="C749">
        <f>1/COUNTIF(B:B,pizza_sales[[#This Row],[order_id]])</f>
        <v>0.5</v>
      </c>
      <c r="D749" s="1" t="s">
        <v>59</v>
      </c>
      <c r="E749">
        <v>1</v>
      </c>
      <c r="F749" s="3">
        <v>42010</v>
      </c>
      <c r="G749" s="3" t="str">
        <f>TEXT(pizza_sales[[#This Row],[Order_date]],"dddd")</f>
        <v>Tuesday</v>
      </c>
      <c r="H749" s="2">
        <v>0.55745370370370373</v>
      </c>
      <c r="I749">
        <v>20.75</v>
      </c>
      <c r="J749">
        <v>20.75</v>
      </c>
      <c r="K749" s="1" t="s">
        <v>21</v>
      </c>
      <c r="L749" s="1" t="s">
        <v>26</v>
      </c>
      <c r="M749" s="1" t="s">
        <v>60</v>
      </c>
      <c r="N749" s="1" t="s">
        <v>61</v>
      </c>
    </row>
    <row r="750" spans="1:14" x14ac:dyDescent="0.2">
      <c r="A750">
        <v>749</v>
      </c>
      <c r="B750">
        <v>329</v>
      </c>
      <c r="C750">
        <f>1/COUNTIF(B:B,pizza_sales[[#This Row],[order_id]])</f>
        <v>0.5</v>
      </c>
      <c r="D750" s="1" t="s">
        <v>144</v>
      </c>
      <c r="E750">
        <v>1</v>
      </c>
      <c r="F750" s="3">
        <v>42010</v>
      </c>
      <c r="G750" s="3" t="str">
        <f>TEXT(pizza_sales[[#This Row],[Order_date]],"dddd")</f>
        <v>Tuesday</v>
      </c>
      <c r="H750" s="2">
        <v>0.55745370370370373</v>
      </c>
      <c r="I750">
        <v>16.5</v>
      </c>
      <c r="J750">
        <v>16.5</v>
      </c>
      <c r="K750" s="1" t="s">
        <v>13</v>
      </c>
      <c r="L750" s="1" t="s">
        <v>26</v>
      </c>
      <c r="M750" s="1" t="s">
        <v>48</v>
      </c>
      <c r="N750" s="1" t="s">
        <v>49</v>
      </c>
    </row>
    <row r="751" spans="1:14" x14ac:dyDescent="0.2">
      <c r="A751">
        <v>750</v>
      </c>
      <c r="B751">
        <v>330</v>
      </c>
      <c r="C751">
        <f>1/COUNTIF(B:B,pizza_sales[[#This Row],[order_id]])</f>
        <v>7.1428571428571425E-2</v>
      </c>
      <c r="D751" s="1" t="s">
        <v>84</v>
      </c>
      <c r="E751">
        <v>1</v>
      </c>
      <c r="F751" s="3">
        <v>42010</v>
      </c>
      <c r="G751" s="3" t="str">
        <f>TEXT(pizza_sales[[#This Row],[Order_date]],"dddd")</f>
        <v>Tuesday</v>
      </c>
      <c r="H751" s="2">
        <v>0.56054398148148143</v>
      </c>
      <c r="I751">
        <v>12</v>
      </c>
      <c r="J751">
        <v>12</v>
      </c>
      <c r="K751" s="1" t="s">
        <v>41</v>
      </c>
      <c r="L751" s="1" t="s">
        <v>14</v>
      </c>
      <c r="M751" s="1" t="s">
        <v>85</v>
      </c>
      <c r="N751" s="1" t="s">
        <v>86</v>
      </c>
    </row>
    <row r="752" spans="1:14" x14ac:dyDescent="0.2">
      <c r="A752">
        <v>751</v>
      </c>
      <c r="B752">
        <v>330</v>
      </c>
      <c r="C752">
        <f>1/COUNTIF(B:B,pizza_sales[[#This Row],[order_id]])</f>
        <v>7.1428571428571425E-2</v>
      </c>
      <c r="D752" s="1" t="s">
        <v>134</v>
      </c>
      <c r="E752">
        <v>1</v>
      </c>
      <c r="F752" s="3">
        <v>42010</v>
      </c>
      <c r="G752" s="3" t="str">
        <f>TEXT(pizza_sales[[#This Row],[Order_date]],"dddd")</f>
        <v>Tuesday</v>
      </c>
      <c r="H752" s="2">
        <v>0.56054398148148143</v>
      </c>
      <c r="I752">
        <v>16.75</v>
      </c>
      <c r="J752">
        <v>16.75</v>
      </c>
      <c r="K752" s="1" t="s">
        <v>13</v>
      </c>
      <c r="L752" s="1" t="s">
        <v>33</v>
      </c>
      <c r="M752" s="1" t="s">
        <v>124</v>
      </c>
      <c r="N752" s="1" t="s">
        <v>125</v>
      </c>
    </row>
    <row r="753" spans="1:14" x14ac:dyDescent="0.2">
      <c r="A753">
        <v>752</v>
      </c>
      <c r="B753">
        <v>330</v>
      </c>
      <c r="C753">
        <f>1/COUNTIF(B:B,pizza_sales[[#This Row],[order_id]])</f>
        <v>7.1428571428571425E-2</v>
      </c>
      <c r="D753" s="1" t="s">
        <v>17</v>
      </c>
      <c r="E753">
        <v>1</v>
      </c>
      <c r="F753" s="3">
        <v>42010</v>
      </c>
      <c r="G753" s="3" t="str">
        <f>TEXT(pizza_sales[[#This Row],[Order_date]],"dddd")</f>
        <v>Tuesday</v>
      </c>
      <c r="H753" s="2">
        <v>0.56054398148148143</v>
      </c>
      <c r="I753">
        <v>16</v>
      </c>
      <c r="J753">
        <v>16</v>
      </c>
      <c r="K753" s="1" t="s">
        <v>13</v>
      </c>
      <c r="L753" s="1" t="s">
        <v>14</v>
      </c>
      <c r="M753" s="1" t="s">
        <v>18</v>
      </c>
      <c r="N753" s="1" t="s">
        <v>19</v>
      </c>
    </row>
    <row r="754" spans="1:14" x14ac:dyDescent="0.2">
      <c r="A754">
        <v>753</v>
      </c>
      <c r="B754">
        <v>330</v>
      </c>
      <c r="C754">
        <f>1/COUNTIF(B:B,pizza_sales[[#This Row],[order_id]])</f>
        <v>7.1428571428571425E-2</v>
      </c>
      <c r="D754" s="1" t="s">
        <v>50</v>
      </c>
      <c r="E754">
        <v>1</v>
      </c>
      <c r="F754" s="3">
        <v>42010</v>
      </c>
      <c r="G754" s="3" t="str">
        <f>TEXT(pizza_sales[[#This Row],[Order_date]],"dddd")</f>
        <v>Tuesday</v>
      </c>
      <c r="H754" s="2">
        <v>0.56054398148148143</v>
      </c>
      <c r="I754">
        <v>12</v>
      </c>
      <c r="J754">
        <v>12</v>
      </c>
      <c r="K754" s="1" t="s">
        <v>41</v>
      </c>
      <c r="L754" s="1" t="s">
        <v>14</v>
      </c>
      <c r="M754" s="1" t="s">
        <v>18</v>
      </c>
      <c r="N754" s="1" t="s">
        <v>19</v>
      </c>
    </row>
    <row r="755" spans="1:14" x14ac:dyDescent="0.2">
      <c r="A755">
        <v>754</v>
      </c>
      <c r="B755">
        <v>330</v>
      </c>
      <c r="C755">
        <f>1/COUNTIF(B:B,pizza_sales[[#This Row],[order_id]])</f>
        <v>7.1428571428571425E-2</v>
      </c>
      <c r="D755" s="1" t="s">
        <v>20</v>
      </c>
      <c r="E755">
        <v>1</v>
      </c>
      <c r="F755" s="3">
        <v>42010</v>
      </c>
      <c r="G755" s="3" t="str">
        <f>TEXT(pizza_sales[[#This Row],[Order_date]],"dddd")</f>
        <v>Tuesday</v>
      </c>
      <c r="H755" s="2">
        <v>0.56054398148148143</v>
      </c>
      <c r="I755">
        <v>18.5</v>
      </c>
      <c r="J755">
        <v>18.5</v>
      </c>
      <c r="K755" s="1" t="s">
        <v>21</v>
      </c>
      <c r="L755" s="1" t="s">
        <v>22</v>
      </c>
      <c r="M755" s="1" t="s">
        <v>23</v>
      </c>
      <c r="N755" s="1" t="s">
        <v>24</v>
      </c>
    </row>
    <row r="756" spans="1:14" x14ac:dyDescent="0.2">
      <c r="A756">
        <v>755</v>
      </c>
      <c r="B756">
        <v>330</v>
      </c>
      <c r="C756">
        <f>1/COUNTIF(B:B,pizza_sales[[#This Row],[order_id]])</f>
        <v>7.1428571428571425E-2</v>
      </c>
      <c r="D756" s="1" t="s">
        <v>90</v>
      </c>
      <c r="E756">
        <v>2</v>
      </c>
      <c r="F756" s="3">
        <v>42010</v>
      </c>
      <c r="G756" s="3" t="str">
        <f>TEXT(pizza_sales[[#This Row],[Order_date]],"dddd")</f>
        <v>Tuesday</v>
      </c>
      <c r="H756" s="2">
        <v>0.56054398148148143</v>
      </c>
      <c r="I756">
        <v>17.95</v>
      </c>
      <c r="J756">
        <v>35.9</v>
      </c>
      <c r="K756" s="1" t="s">
        <v>21</v>
      </c>
      <c r="L756" s="1" t="s">
        <v>22</v>
      </c>
      <c r="M756" s="1" t="s">
        <v>91</v>
      </c>
      <c r="N756" s="1" t="s">
        <v>92</v>
      </c>
    </row>
    <row r="757" spans="1:14" x14ac:dyDescent="0.2">
      <c r="A757">
        <v>756</v>
      </c>
      <c r="B757">
        <v>330</v>
      </c>
      <c r="C757">
        <f>1/COUNTIF(B:B,pizza_sales[[#This Row],[order_id]])</f>
        <v>7.1428571428571425E-2</v>
      </c>
      <c r="D757" s="1" t="s">
        <v>142</v>
      </c>
      <c r="E757">
        <v>1</v>
      </c>
      <c r="F757" s="3">
        <v>42010</v>
      </c>
      <c r="G757" s="3" t="str">
        <f>TEXT(pizza_sales[[#This Row],[Order_date]],"dddd")</f>
        <v>Tuesday</v>
      </c>
      <c r="H757" s="2">
        <v>0.56054398148148143</v>
      </c>
      <c r="I757">
        <v>16.5</v>
      </c>
      <c r="J757">
        <v>16.5</v>
      </c>
      <c r="K757" s="1" t="s">
        <v>21</v>
      </c>
      <c r="L757" s="1" t="s">
        <v>14</v>
      </c>
      <c r="M757" s="1" t="s">
        <v>15</v>
      </c>
      <c r="N757" s="1" t="s">
        <v>16</v>
      </c>
    </row>
    <row r="758" spans="1:14" x14ac:dyDescent="0.2">
      <c r="A758">
        <v>757</v>
      </c>
      <c r="B758">
        <v>330</v>
      </c>
      <c r="C758">
        <f>1/COUNTIF(B:B,pizza_sales[[#This Row],[order_id]])</f>
        <v>7.1428571428571425E-2</v>
      </c>
      <c r="D758" s="1" t="s">
        <v>129</v>
      </c>
      <c r="E758">
        <v>1</v>
      </c>
      <c r="F758" s="3">
        <v>42010</v>
      </c>
      <c r="G758" s="3" t="str">
        <f>TEXT(pizza_sales[[#This Row],[Order_date]],"dddd")</f>
        <v>Tuesday</v>
      </c>
      <c r="H758" s="2">
        <v>0.56054398148148143</v>
      </c>
      <c r="I758">
        <v>17.5</v>
      </c>
      <c r="J758">
        <v>17.5</v>
      </c>
      <c r="K758" s="1" t="s">
        <v>21</v>
      </c>
      <c r="L758" s="1" t="s">
        <v>14</v>
      </c>
      <c r="M758" s="1" t="s">
        <v>130</v>
      </c>
      <c r="N758" s="1" t="s">
        <v>131</v>
      </c>
    </row>
    <row r="759" spans="1:14" x14ac:dyDescent="0.2">
      <c r="A759">
        <v>758</v>
      </c>
      <c r="B759">
        <v>330</v>
      </c>
      <c r="C759">
        <f>1/COUNTIF(B:B,pizza_sales[[#This Row],[order_id]])</f>
        <v>7.1428571428571425E-2</v>
      </c>
      <c r="D759" s="1" t="s">
        <v>106</v>
      </c>
      <c r="E759">
        <v>1</v>
      </c>
      <c r="F759" s="3">
        <v>42010</v>
      </c>
      <c r="G759" s="3" t="str">
        <f>TEXT(pizza_sales[[#This Row],[Order_date]],"dddd")</f>
        <v>Tuesday</v>
      </c>
      <c r="H759" s="2">
        <v>0.56054398148148143</v>
      </c>
      <c r="I759">
        <v>12.5</v>
      </c>
      <c r="J759">
        <v>12.5</v>
      </c>
      <c r="K759" s="1" t="s">
        <v>41</v>
      </c>
      <c r="L759" s="1" t="s">
        <v>26</v>
      </c>
      <c r="M759" s="1" t="s">
        <v>107</v>
      </c>
      <c r="N759" s="1" t="s">
        <v>108</v>
      </c>
    </row>
    <row r="760" spans="1:14" x14ac:dyDescent="0.2">
      <c r="A760">
        <v>759</v>
      </c>
      <c r="B760">
        <v>330</v>
      </c>
      <c r="C760">
        <f>1/COUNTIF(B:B,pizza_sales[[#This Row],[order_id]])</f>
        <v>7.1428571428571425E-2</v>
      </c>
      <c r="D760" s="1" t="s">
        <v>113</v>
      </c>
      <c r="E760">
        <v>1</v>
      </c>
      <c r="F760" s="3">
        <v>42010</v>
      </c>
      <c r="G760" s="3" t="str">
        <f>TEXT(pizza_sales[[#This Row],[Order_date]],"dddd")</f>
        <v>Tuesday</v>
      </c>
      <c r="H760" s="2">
        <v>0.56054398148148143</v>
      </c>
      <c r="I760">
        <v>20.25</v>
      </c>
      <c r="J760">
        <v>20.25</v>
      </c>
      <c r="K760" s="1" t="s">
        <v>21</v>
      </c>
      <c r="L760" s="1" t="s">
        <v>26</v>
      </c>
      <c r="M760" s="1" t="s">
        <v>114</v>
      </c>
      <c r="N760" s="1" t="s">
        <v>115</v>
      </c>
    </row>
    <row r="761" spans="1:14" x14ac:dyDescent="0.2">
      <c r="A761">
        <v>760</v>
      </c>
      <c r="B761">
        <v>330</v>
      </c>
      <c r="C761">
        <f>1/COUNTIF(B:B,pizza_sales[[#This Row],[order_id]])</f>
        <v>7.1428571428571425E-2</v>
      </c>
      <c r="D761" s="1" t="s">
        <v>59</v>
      </c>
      <c r="E761">
        <v>1</v>
      </c>
      <c r="F761" s="3">
        <v>42010</v>
      </c>
      <c r="G761" s="3" t="str">
        <f>TEXT(pizza_sales[[#This Row],[Order_date]],"dddd")</f>
        <v>Tuesday</v>
      </c>
      <c r="H761" s="2">
        <v>0.56054398148148143</v>
      </c>
      <c r="I761">
        <v>20.75</v>
      </c>
      <c r="J761">
        <v>20.75</v>
      </c>
      <c r="K761" s="1" t="s">
        <v>21</v>
      </c>
      <c r="L761" s="1" t="s">
        <v>26</v>
      </c>
      <c r="M761" s="1" t="s">
        <v>60</v>
      </c>
      <c r="N761" s="1" t="s">
        <v>61</v>
      </c>
    </row>
    <row r="762" spans="1:14" x14ac:dyDescent="0.2">
      <c r="A762">
        <v>761</v>
      </c>
      <c r="B762">
        <v>330</v>
      </c>
      <c r="C762">
        <f>1/COUNTIF(B:B,pizza_sales[[#This Row],[order_id]])</f>
        <v>7.1428571428571425E-2</v>
      </c>
      <c r="D762" s="1" t="s">
        <v>158</v>
      </c>
      <c r="E762">
        <v>1</v>
      </c>
      <c r="F762" s="3">
        <v>42010</v>
      </c>
      <c r="G762" s="3" t="str">
        <f>TEXT(pizza_sales[[#This Row],[Order_date]],"dddd")</f>
        <v>Tuesday</v>
      </c>
      <c r="H762" s="2">
        <v>0.56054398148148143</v>
      </c>
      <c r="I762">
        <v>16.5</v>
      </c>
      <c r="J762">
        <v>16.5</v>
      </c>
      <c r="K762" s="1" t="s">
        <v>13</v>
      </c>
      <c r="L762" s="1" t="s">
        <v>26</v>
      </c>
      <c r="M762" s="1" t="s">
        <v>60</v>
      </c>
      <c r="N762" s="1" t="s">
        <v>61</v>
      </c>
    </row>
    <row r="763" spans="1:14" x14ac:dyDescent="0.2">
      <c r="A763">
        <v>762</v>
      </c>
      <c r="B763">
        <v>330</v>
      </c>
      <c r="C763">
        <f>1/COUNTIF(B:B,pizza_sales[[#This Row],[order_id]])</f>
        <v>7.1428571428571425E-2</v>
      </c>
      <c r="D763" s="1" t="s">
        <v>109</v>
      </c>
      <c r="E763">
        <v>1</v>
      </c>
      <c r="F763" s="3">
        <v>42010</v>
      </c>
      <c r="G763" s="3" t="str">
        <f>TEXT(pizza_sales[[#This Row],[Order_date]],"dddd")</f>
        <v>Tuesday</v>
      </c>
      <c r="H763" s="2">
        <v>0.56054398148148143</v>
      </c>
      <c r="I763">
        <v>20.25</v>
      </c>
      <c r="J763">
        <v>20.25</v>
      </c>
      <c r="K763" s="1" t="s">
        <v>21</v>
      </c>
      <c r="L763" s="1" t="s">
        <v>22</v>
      </c>
      <c r="M763" s="1" t="s">
        <v>110</v>
      </c>
      <c r="N763" s="1" t="s">
        <v>111</v>
      </c>
    </row>
    <row r="764" spans="1:14" x14ac:dyDescent="0.2">
      <c r="A764">
        <v>763</v>
      </c>
      <c r="B764">
        <v>330</v>
      </c>
      <c r="C764">
        <f>1/COUNTIF(B:B,pizza_sales[[#This Row],[order_id]])</f>
        <v>7.1428571428571425E-2</v>
      </c>
      <c r="D764" s="1" t="s">
        <v>155</v>
      </c>
      <c r="E764">
        <v>1</v>
      </c>
      <c r="F764" s="3">
        <v>42010</v>
      </c>
      <c r="G764" s="3" t="str">
        <f>TEXT(pizza_sales[[#This Row],[Order_date]],"dddd")</f>
        <v>Tuesday</v>
      </c>
      <c r="H764" s="2">
        <v>0.56054398148148143</v>
      </c>
      <c r="I764">
        <v>16</v>
      </c>
      <c r="J764">
        <v>16</v>
      </c>
      <c r="K764" s="1" t="s">
        <v>13</v>
      </c>
      <c r="L764" s="1" t="s">
        <v>14</v>
      </c>
      <c r="M764" s="1" t="s">
        <v>45</v>
      </c>
      <c r="N764" s="1" t="s">
        <v>46</v>
      </c>
    </row>
    <row r="765" spans="1:14" x14ac:dyDescent="0.2">
      <c r="A765">
        <v>764</v>
      </c>
      <c r="B765">
        <v>331</v>
      </c>
      <c r="C765">
        <f>1/COUNTIF(B:B,pizza_sales[[#This Row],[order_id]])</f>
        <v>1</v>
      </c>
      <c r="D765" s="1" t="s">
        <v>145</v>
      </c>
      <c r="E765">
        <v>1</v>
      </c>
      <c r="F765" s="3">
        <v>42010</v>
      </c>
      <c r="G765" s="3" t="str">
        <f>TEXT(pizza_sales[[#This Row],[Order_date]],"dddd")</f>
        <v>Tuesday</v>
      </c>
      <c r="H765" s="2">
        <v>0.57187500000000002</v>
      </c>
      <c r="I765">
        <v>16.5</v>
      </c>
      <c r="J765">
        <v>16.5</v>
      </c>
      <c r="K765" s="1" t="s">
        <v>13</v>
      </c>
      <c r="L765" s="1" t="s">
        <v>26</v>
      </c>
      <c r="M765" s="1" t="s">
        <v>38</v>
      </c>
      <c r="N765" s="1" t="s">
        <v>39</v>
      </c>
    </row>
    <row r="766" spans="1:14" x14ac:dyDescent="0.2">
      <c r="A766">
        <v>765</v>
      </c>
      <c r="B766">
        <v>332</v>
      </c>
      <c r="C766">
        <f>1/COUNTIF(B:B,pizza_sales[[#This Row],[order_id]])</f>
        <v>0.33333333333333331</v>
      </c>
      <c r="D766" s="1" t="s">
        <v>121</v>
      </c>
      <c r="E766">
        <v>1</v>
      </c>
      <c r="F766" s="3">
        <v>42010</v>
      </c>
      <c r="G766" s="3" t="str">
        <f>TEXT(pizza_sales[[#This Row],[Order_date]],"dddd")</f>
        <v>Tuesday</v>
      </c>
      <c r="H766" s="2">
        <v>0.59167824074074071</v>
      </c>
      <c r="I766">
        <v>16.25</v>
      </c>
      <c r="J766">
        <v>16.25</v>
      </c>
      <c r="K766" s="1" t="s">
        <v>13</v>
      </c>
      <c r="L766" s="1" t="s">
        <v>26</v>
      </c>
      <c r="M766" s="1" t="s">
        <v>114</v>
      </c>
      <c r="N766" s="1" t="s">
        <v>115</v>
      </c>
    </row>
    <row r="767" spans="1:14" x14ac:dyDescent="0.2">
      <c r="A767">
        <v>766</v>
      </c>
      <c r="B767">
        <v>332</v>
      </c>
      <c r="C767">
        <f>1/COUNTIF(B:B,pizza_sales[[#This Row],[order_id]])</f>
        <v>0.33333333333333331</v>
      </c>
      <c r="D767" s="1" t="s">
        <v>69</v>
      </c>
      <c r="E767">
        <v>1</v>
      </c>
      <c r="F767" s="3">
        <v>42010</v>
      </c>
      <c r="G767" s="3" t="str">
        <f>TEXT(pizza_sales[[#This Row],[Order_date]],"dddd")</f>
        <v>Tuesday</v>
      </c>
      <c r="H767" s="2">
        <v>0.59167824074074071</v>
      </c>
      <c r="I767">
        <v>20.75</v>
      </c>
      <c r="J767">
        <v>20.75</v>
      </c>
      <c r="K767" s="1" t="s">
        <v>21</v>
      </c>
      <c r="L767" s="1" t="s">
        <v>33</v>
      </c>
      <c r="M767" s="1" t="s">
        <v>70</v>
      </c>
      <c r="N767" s="1" t="s">
        <v>71</v>
      </c>
    </row>
    <row r="768" spans="1:14" x14ac:dyDescent="0.2">
      <c r="A768">
        <v>767</v>
      </c>
      <c r="B768">
        <v>332</v>
      </c>
      <c r="C768">
        <f>1/COUNTIF(B:B,pizza_sales[[#This Row],[order_id]])</f>
        <v>0.33333333333333331</v>
      </c>
      <c r="D768" s="1" t="s">
        <v>137</v>
      </c>
      <c r="E768">
        <v>1</v>
      </c>
      <c r="F768" s="3">
        <v>42010</v>
      </c>
      <c r="G768" s="3" t="str">
        <f>TEXT(pizza_sales[[#This Row],[Order_date]],"dddd")</f>
        <v>Tuesday</v>
      </c>
      <c r="H768" s="2">
        <v>0.59167824074074071</v>
      </c>
      <c r="I768">
        <v>16.75</v>
      </c>
      <c r="J768">
        <v>16.75</v>
      </c>
      <c r="K768" s="1" t="s">
        <v>13</v>
      </c>
      <c r="L768" s="1" t="s">
        <v>33</v>
      </c>
      <c r="M768" s="1" t="s">
        <v>34</v>
      </c>
      <c r="N768" s="1" t="s">
        <v>35</v>
      </c>
    </row>
    <row r="769" spans="1:14" x14ac:dyDescent="0.2">
      <c r="A769">
        <v>768</v>
      </c>
      <c r="B769">
        <v>333</v>
      </c>
      <c r="C769">
        <f>1/COUNTIF(B:B,pizza_sales[[#This Row],[order_id]])</f>
        <v>1</v>
      </c>
      <c r="D769" s="1" t="s">
        <v>134</v>
      </c>
      <c r="E769">
        <v>1</v>
      </c>
      <c r="F769" s="3">
        <v>42010</v>
      </c>
      <c r="G769" s="3" t="str">
        <f>TEXT(pizza_sales[[#This Row],[Order_date]],"dddd")</f>
        <v>Tuesday</v>
      </c>
      <c r="H769" s="2">
        <v>0.59486111111111106</v>
      </c>
      <c r="I769">
        <v>16.75</v>
      </c>
      <c r="J769">
        <v>16.75</v>
      </c>
      <c r="K769" s="1" t="s">
        <v>13</v>
      </c>
      <c r="L769" s="1" t="s">
        <v>33</v>
      </c>
      <c r="M769" s="1" t="s">
        <v>124</v>
      </c>
      <c r="N769" s="1" t="s">
        <v>125</v>
      </c>
    </row>
    <row r="770" spans="1:14" x14ac:dyDescent="0.2">
      <c r="A770">
        <v>769</v>
      </c>
      <c r="B770">
        <v>334</v>
      </c>
      <c r="C770">
        <f>1/COUNTIF(B:B,pizza_sales[[#This Row],[order_id]])</f>
        <v>0.25</v>
      </c>
      <c r="D770" s="1" t="s">
        <v>173</v>
      </c>
      <c r="E770">
        <v>1</v>
      </c>
      <c r="F770" s="3">
        <v>42010</v>
      </c>
      <c r="G770" s="3" t="str">
        <f>TEXT(pizza_sales[[#This Row],[Order_date]],"dddd")</f>
        <v>Tuesday</v>
      </c>
      <c r="H770" s="2">
        <v>0.60020833333333334</v>
      </c>
      <c r="I770">
        <v>20.25</v>
      </c>
      <c r="J770">
        <v>20.25</v>
      </c>
      <c r="K770" s="1" t="s">
        <v>21</v>
      </c>
      <c r="L770" s="1" t="s">
        <v>26</v>
      </c>
      <c r="M770" s="1" t="s">
        <v>97</v>
      </c>
      <c r="N770" s="1" t="s">
        <v>98</v>
      </c>
    </row>
    <row r="771" spans="1:14" x14ac:dyDescent="0.2">
      <c r="A771">
        <v>770</v>
      </c>
      <c r="B771">
        <v>334</v>
      </c>
      <c r="C771">
        <f>1/COUNTIF(B:B,pizza_sales[[#This Row],[order_id]])</f>
        <v>0.25</v>
      </c>
      <c r="D771" s="1" t="s">
        <v>119</v>
      </c>
      <c r="E771">
        <v>1</v>
      </c>
      <c r="F771" s="3">
        <v>42010</v>
      </c>
      <c r="G771" s="3" t="str">
        <f>TEXT(pizza_sales[[#This Row],[Order_date]],"dddd")</f>
        <v>Tuesday</v>
      </c>
      <c r="H771" s="2">
        <v>0.60020833333333334</v>
      </c>
      <c r="I771">
        <v>12.5</v>
      </c>
      <c r="J771">
        <v>12.5</v>
      </c>
      <c r="K771" s="1" t="s">
        <v>13</v>
      </c>
      <c r="L771" s="1" t="s">
        <v>14</v>
      </c>
      <c r="M771" s="1" t="s">
        <v>78</v>
      </c>
      <c r="N771" s="1" t="s">
        <v>79</v>
      </c>
    </row>
    <row r="772" spans="1:14" x14ac:dyDescent="0.2">
      <c r="A772">
        <v>771</v>
      </c>
      <c r="B772">
        <v>334</v>
      </c>
      <c r="C772">
        <f>1/COUNTIF(B:B,pizza_sales[[#This Row],[order_id]])</f>
        <v>0.25</v>
      </c>
      <c r="D772" s="1" t="s">
        <v>147</v>
      </c>
      <c r="E772">
        <v>1</v>
      </c>
      <c r="F772" s="3">
        <v>42010</v>
      </c>
      <c r="G772" s="3" t="str">
        <f>TEXT(pizza_sales[[#This Row],[Order_date]],"dddd")</f>
        <v>Tuesday</v>
      </c>
      <c r="H772" s="2">
        <v>0.60020833333333334</v>
      </c>
      <c r="I772">
        <v>16.75</v>
      </c>
      <c r="J772">
        <v>16.75</v>
      </c>
      <c r="K772" s="1" t="s">
        <v>13</v>
      </c>
      <c r="L772" s="1" t="s">
        <v>33</v>
      </c>
      <c r="M772" s="1" t="s">
        <v>70</v>
      </c>
      <c r="N772" s="1" t="s">
        <v>71</v>
      </c>
    </row>
    <row r="773" spans="1:14" x14ac:dyDescent="0.2">
      <c r="A773">
        <v>772</v>
      </c>
      <c r="B773">
        <v>334</v>
      </c>
      <c r="C773">
        <f>1/COUNTIF(B:B,pizza_sales[[#This Row],[order_id]])</f>
        <v>0.25</v>
      </c>
      <c r="D773" s="1" t="s">
        <v>32</v>
      </c>
      <c r="E773">
        <v>1</v>
      </c>
      <c r="F773" s="3">
        <v>42010</v>
      </c>
      <c r="G773" s="3" t="str">
        <f>TEXT(pizza_sales[[#This Row],[Order_date]],"dddd")</f>
        <v>Tuesday</v>
      </c>
      <c r="H773" s="2">
        <v>0.60020833333333334</v>
      </c>
      <c r="I773">
        <v>20.75</v>
      </c>
      <c r="J773">
        <v>20.75</v>
      </c>
      <c r="K773" s="1" t="s">
        <v>21</v>
      </c>
      <c r="L773" s="1" t="s">
        <v>33</v>
      </c>
      <c r="M773" s="1" t="s">
        <v>34</v>
      </c>
      <c r="N773" s="1" t="s">
        <v>35</v>
      </c>
    </row>
    <row r="774" spans="1:14" x14ac:dyDescent="0.2">
      <c r="A774">
        <v>773</v>
      </c>
      <c r="B774">
        <v>335</v>
      </c>
      <c r="C774">
        <f>1/COUNTIF(B:B,pizza_sales[[#This Row],[order_id]])</f>
        <v>1</v>
      </c>
      <c r="D774" s="1" t="s">
        <v>146</v>
      </c>
      <c r="E774">
        <v>1</v>
      </c>
      <c r="F774" s="3">
        <v>42010</v>
      </c>
      <c r="G774" s="3" t="str">
        <f>TEXT(pizza_sales[[#This Row],[Order_date]],"dddd")</f>
        <v>Tuesday</v>
      </c>
      <c r="H774" s="2">
        <v>0.60054398148148147</v>
      </c>
      <c r="I774">
        <v>20.25</v>
      </c>
      <c r="J774">
        <v>20.25</v>
      </c>
      <c r="K774" s="1" t="s">
        <v>21</v>
      </c>
      <c r="L774" s="1" t="s">
        <v>22</v>
      </c>
      <c r="M774" s="1" t="s">
        <v>104</v>
      </c>
      <c r="N774" s="1" t="s">
        <v>105</v>
      </c>
    </row>
    <row r="775" spans="1:14" x14ac:dyDescent="0.2">
      <c r="A775">
        <v>774</v>
      </c>
      <c r="B775">
        <v>336</v>
      </c>
      <c r="C775">
        <f>1/COUNTIF(B:B,pizza_sales[[#This Row],[order_id]])</f>
        <v>1</v>
      </c>
      <c r="D775" s="1" t="s">
        <v>37</v>
      </c>
      <c r="E775">
        <v>1</v>
      </c>
      <c r="F775" s="3">
        <v>42010</v>
      </c>
      <c r="G775" s="3" t="str">
        <f>TEXT(pizza_sales[[#This Row],[Order_date]],"dddd")</f>
        <v>Tuesday</v>
      </c>
      <c r="H775" s="2">
        <v>0.61922453703703706</v>
      </c>
      <c r="I775">
        <v>20.75</v>
      </c>
      <c r="J775">
        <v>20.75</v>
      </c>
      <c r="K775" s="1" t="s">
        <v>21</v>
      </c>
      <c r="L775" s="1" t="s">
        <v>26</v>
      </c>
      <c r="M775" s="1" t="s">
        <v>38</v>
      </c>
      <c r="N775" s="1" t="s">
        <v>39</v>
      </c>
    </row>
    <row r="776" spans="1:14" x14ac:dyDescent="0.2">
      <c r="A776">
        <v>775</v>
      </c>
      <c r="B776">
        <v>337</v>
      </c>
      <c r="C776">
        <f>1/COUNTIF(B:B,pizza_sales[[#This Row],[order_id]])</f>
        <v>0.5</v>
      </c>
      <c r="D776" s="1" t="s">
        <v>142</v>
      </c>
      <c r="E776">
        <v>1</v>
      </c>
      <c r="F776" s="3">
        <v>42010</v>
      </c>
      <c r="G776" s="3" t="str">
        <f>TEXT(pizza_sales[[#This Row],[Order_date]],"dddd")</f>
        <v>Tuesday</v>
      </c>
      <c r="H776" s="2">
        <v>0.62722222222222224</v>
      </c>
      <c r="I776">
        <v>16.5</v>
      </c>
      <c r="J776">
        <v>16.5</v>
      </c>
      <c r="K776" s="1" t="s">
        <v>21</v>
      </c>
      <c r="L776" s="1" t="s">
        <v>14</v>
      </c>
      <c r="M776" s="1" t="s">
        <v>15</v>
      </c>
      <c r="N776" s="1" t="s">
        <v>16</v>
      </c>
    </row>
    <row r="777" spans="1:14" x14ac:dyDescent="0.2">
      <c r="A777">
        <v>776</v>
      </c>
      <c r="B777">
        <v>337</v>
      </c>
      <c r="C777">
        <f>1/COUNTIF(B:B,pizza_sales[[#This Row],[order_id]])</f>
        <v>0.5</v>
      </c>
      <c r="D777" s="1" t="s">
        <v>77</v>
      </c>
      <c r="E777">
        <v>1</v>
      </c>
      <c r="F777" s="3">
        <v>42010</v>
      </c>
      <c r="G777" s="3" t="str">
        <f>TEXT(pizza_sales[[#This Row],[Order_date]],"dddd")</f>
        <v>Tuesday</v>
      </c>
      <c r="H777" s="2">
        <v>0.62722222222222224</v>
      </c>
      <c r="I777">
        <v>15.25</v>
      </c>
      <c r="J777">
        <v>15.25</v>
      </c>
      <c r="K777" s="1" t="s">
        <v>21</v>
      </c>
      <c r="L777" s="1" t="s">
        <v>14</v>
      </c>
      <c r="M777" s="1" t="s">
        <v>78</v>
      </c>
      <c r="N777" s="1" t="s">
        <v>79</v>
      </c>
    </row>
    <row r="778" spans="1:14" x14ac:dyDescent="0.2">
      <c r="A778">
        <v>777</v>
      </c>
      <c r="B778">
        <v>338</v>
      </c>
      <c r="C778">
        <f>1/COUNTIF(B:B,pizza_sales[[#This Row],[order_id]])</f>
        <v>0.33333333333333331</v>
      </c>
      <c r="D778" s="1" t="s">
        <v>68</v>
      </c>
      <c r="E778">
        <v>1</v>
      </c>
      <c r="F778" s="3">
        <v>42010</v>
      </c>
      <c r="G778" s="3" t="str">
        <f>TEXT(pizza_sales[[#This Row],[Order_date]],"dddd")</f>
        <v>Tuesday</v>
      </c>
      <c r="H778" s="2">
        <v>0.63780092592592597</v>
      </c>
      <c r="I778">
        <v>20.25</v>
      </c>
      <c r="J778">
        <v>20.25</v>
      </c>
      <c r="K778" s="1" t="s">
        <v>21</v>
      </c>
      <c r="L778" s="1" t="s">
        <v>22</v>
      </c>
      <c r="M778" s="1" t="s">
        <v>30</v>
      </c>
      <c r="N778" s="1" t="s">
        <v>31</v>
      </c>
    </row>
    <row r="779" spans="1:14" x14ac:dyDescent="0.2">
      <c r="A779">
        <v>778</v>
      </c>
      <c r="B779">
        <v>338</v>
      </c>
      <c r="C779">
        <f>1/COUNTIF(B:B,pizza_sales[[#This Row],[order_id]])</f>
        <v>0.33333333333333331</v>
      </c>
      <c r="D779" s="1" t="s">
        <v>32</v>
      </c>
      <c r="E779">
        <v>1</v>
      </c>
      <c r="F779" s="3">
        <v>42010</v>
      </c>
      <c r="G779" s="3" t="str">
        <f>TEXT(pizza_sales[[#This Row],[Order_date]],"dddd")</f>
        <v>Tuesday</v>
      </c>
      <c r="H779" s="2">
        <v>0.63780092592592597</v>
      </c>
      <c r="I779">
        <v>20.75</v>
      </c>
      <c r="J779">
        <v>20.75</v>
      </c>
      <c r="K779" s="1" t="s">
        <v>21</v>
      </c>
      <c r="L779" s="1" t="s">
        <v>33</v>
      </c>
      <c r="M779" s="1" t="s">
        <v>34</v>
      </c>
      <c r="N779" s="1" t="s">
        <v>35</v>
      </c>
    </row>
    <row r="780" spans="1:14" x14ac:dyDescent="0.2">
      <c r="A780">
        <v>779</v>
      </c>
      <c r="B780">
        <v>338</v>
      </c>
      <c r="C780">
        <f>1/COUNTIF(B:B,pizza_sales[[#This Row],[order_id]])</f>
        <v>0.33333333333333331</v>
      </c>
      <c r="D780" s="1" t="s">
        <v>140</v>
      </c>
      <c r="E780">
        <v>1</v>
      </c>
      <c r="F780" s="3">
        <v>42010</v>
      </c>
      <c r="G780" s="3" t="str">
        <f>TEXT(pizza_sales[[#This Row],[Order_date]],"dddd")</f>
        <v>Tuesday</v>
      </c>
      <c r="H780" s="2">
        <v>0.63780092592592597</v>
      </c>
      <c r="I780">
        <v>25.5</v>
      </c>
      <c r="J780">
        <v>25.5</v>
      </c>
      <c r="K780" s="1" t="s">
        <v>141</v>
      </c>
      <c r="L780" s="1" t="s">
        <v>14</v>
      </c>
      <c r="M780" s="1" t="s">
        <v>45</v>
      </c>
      <c r="N780" s="1" t="s">
        <v>46</v>
      </c>
    </row>
    <row r="781" spans="1:14" x14ac:dyDescent="0.2">
      <c r="A781">
        <v>780</v>
      </c>
      <c r="B781">
        <v>339</v>
      </c>
      <c r="C781">
        <f>1/COUNTIF(B:B,pizza_sales[[#This Row],[order_id]])</f>
        <v>1</v>
      </c>
      <c r="D781" s="1" t="s">
        <v>158</v>
      </c>
      <c r="E781">
        <v>1</v>
      </c>
      <c r="F781" s="3">
        <v>42010</v>
      </c>
      <c r="G781" s="3" t="str">
        <f>TEXT(pizza_sales[[#This Row],[Order_date]],"dddd")</f>
        <v>Tuesday</v>
      </c>
      <c r="H781" s="2">
        <v>0.64251157407407411</v>
      </c>
      <c r="I781">
        <v>16.5</v>
      </c>
      <c r="J781">
        <v>16.5</v>
      </c>
      <c r="K781" s="1" t="s">
        <v>13</v>
      </c>
      <c r="L781" s="1" t="s">
        <v>26</v>
      </c>
      <c r="M781" s="1" t="s">
        <v>60</v>
      </c>
      <c r="N781" s="1" t="s">
        <v>61</v>
      </c>
    </row>
    <row r="782" spans="1:14" x14ac:dyDescent="0.2">
      <c r="A782">
        <v>781</v>
      </c>
      <c r="B782">
        <v>340</v>
      </c>
      <c r="C782">
        <f>1/COUNTIF(B:B,pizza_sales[[#This Row],[order_id]])</f>
        <v>1</v>
      </c>
      <c r="D782" s="1" t="s">
        <v>106</v>
      </c>
      <c r="E782">
        <v>1</v>
      </c>
      <c r="F782" s="3">
        <v>42010</v>
      </c>
      <c r="G782" s="3" t="str">
        <f>TEXT(pizza_sales[[#This Row],[Order_date]],"dddd")</f>
        <v>Tuesday</v>
      </c>
      <c r="H782" s="2">
        <v>0.64967592592592593</v>
      </c>
      <c r="I782">
        <v>12.5</v>
      </c>
      <c r="J782">
        <v>12.5</v>
      </c>
      <c r="K782" s="1" t="s">
        <v>41</v>
      </c>
      <c r="L782" s="1" t="s">
        <v>26</v>
      </c>
      <c r="M782" s="1" t="s">
        <v>107</v>
      </c>
      <c r="N782" s="1" t="s">
        <v>108</v>
      </c>
    </row>
    <row r="783" spans="1:14" x14ac:dyDescent="0.2">
      <c r="A783">
        <v>782</v>
      </c>
      <c r="B783">
        <v>341</v>
      </c>
      <c r="C783">
        <f>1/COUNTIF(B:B,pizza_sales[[#This Row],[order_id]])</f>
        <v>0.5</v>
      </c>
      <c r="D783" s="1" t="s">
        <v>118</v>
      </c>
      <c r="E783">
        <v>1</v>
      </c>
      <c r="F783" s="3">
        <v>42010</v>
      </c>
      <c r="G783" s="3" t="str">
        <f>TEXT(pizza_sales[[#This Row],[Order_date]],"dddd")</f>
        <v>Tuesday</v>
      </c>
      <c r="H783" s="2">
        <v>0.64984953703703707</v>
      </c>
      <c r="I783">
        <v>16.75</v>
      </c>
      <c r="J783">
        <v>16.75</v>
      </c>
      <c r="K783" s="1" t="s">
        <v>13</v>
      </c>
      <c r="L783" s="1" t="s">
        <v>33</v>
      </c>
      <c r="M783" s="1" t="s">
        <v>42</v>
      </c>
      <c r="N783" s="1" t="s">
        <v>43</v>
      </c>
    </row>
    <row r="784" spans="1:14" x14ac:dyDescent="0.2">
      <c r="A784">
        <v>783</v>
      </c>
      <c r="B784">
        <v>341</v>
      </c>
      <c r="C784">
        <f>1/COUNTIF(B:B,pizza_sales[[#This Row],[order_id]])</f>
        <v>0.5</v>
      </c>
      <c r="D784" s="1" t="s">
        <v>126</v>
      </c>
      <c r="E784">
        <v>1</v>
      </c>
      <c r="F784" s="3">
        <v>42010</v>
      </c>
      <c r="G784" s="3" t="str">
        <f>TEXT(pizza_sales[[#This Row],[Order_date]],"dddd")</f>
        <v>Tuesday</v>
      </c>
      <c r="H784" s="2">
        <v>0.64984953703703707</v>
      </c>
      <c r="I784">
        <v>9.75</v>
      </c>
      <c r="J784">
        <v>9.75</v>
      </c>
      <c r="K784" s="1" t="s">
        <v>41</v>
      </c>
      <c r="L784" s="1" t="s">
        <v>14</v>
      </c>
      <c r="M784" s="1" t="s">
        <v>78</v>
      </c>
      <c r="N784" s="1" t="s">
        <v>79</v>
      </c>
    </row>
    <row r="785" spans="1:14" x14ac:dyDescent="0.2">
      <c r="A785">
        <v>784</v>
      </c>
      <c r="B785">
        <v>342</v>
      </c>
      <c r="C785">
        <f>1/COUNTIF(B:B,pizza_sales[[#This Row],[order_id]])</f>
        <v>0.5</v>
      </c>
      <c r="D785" s="1" t="s">
        <v>113</v>
      </c>
      <c r="E785">
        <v>1</v>
      </c>
      <c r="F785" s="3">
        <v>42010</v>
      </c>
      <c r="G785" s="3" t="str">
        <f>TEXT(pizza_sales[[#This Row],[Order_date]],"dddd")</f>
        <v>Tuesday</v>
      </c>
      <c r="H785" s="2">
        <v>0.65569444444444447</v>
      </c>
      <c r="I785">
        <v>20.25</v>
      </c>
      <c r="J785">
        <v>20.25</v>
      </c>
      <c r="K785" s="1" t="s">
        <v>21</v>
      </c>
      <c r="L785" s="1" t="s">
        <v>26</v>
      </c>
      <c r="M785" s="1" t="s">
        <v>114</v>
      </c>
      <c r="N785" s="1" t="s">
        <v>115</v>
      </c>
    </row>
    <row r="786" spans="1:14" x14ac:dyDescent="0.2">
      <c r="A786">
        <v>785</v>
      </c>
      <c r="B786">
        <v>342</v>
      </c>
      <c r="C786">
        <f>1/COUNTIF(B:B,pizza_sales[[#This Row],[order_id]])</f>
        <v>0.5</v>
      </c>
      <c r="D786" s="1" t="s">
        <v>69</v>
      </c>
      <c r="E786">
        <v>1</v>
      </c>
      <c r="F786" s="3">
        <v>42010</v>
      </c>
      <c r="G786" s="3" t="str">
        <f>TEXT(pizza_sales[[#This Row],[Order_date]],"dddd")</f>
        <v>Tuesday</v>
      </c>
      <c r="H786" s="2">
        <v>0.65569444444444447</v>
      </c>
      <c r="I786">
        <v>20.75</v>
      </c>
      <c r="J786">
        <v>20.75</v>
      </c>
      <c r="K786" s="1" t="s">
        <v>21</v>
      </c>
      <c r="L786" s="1" t="s">
        <v>33</v>
      </c>
      <c r="M786" s="1" t="s">
        <v>70</v>
      </c>
      <c r="N786" s="1" t="s">
        <v>71</v>
      </c>
    </row>
    <row r="787" spans="1:14" x14ac:dyDescent="0.2">
      <c r="A787">
        <v>786</v>
      </c>
      <c r="B787">
        <v>343</v>
      </c>
      <c r="C787">
        <f>1/COUNTIF(B:B,pizza_sales[[#This Row],[order_id]])</f>
        <v>0.5</v>
      </c>
      <c r="D787" s="1" t="s">
        <v>20</v>
      </c>
      <c r="E787">
        <v>1</v>
      </c>
      <c r="F787" s="3">
        <v>42010</v>
      </c>
      <c r="G787" s="3" t="str">
        <f>TEXT(pizza_sales[[#This Row],[Order_date]],"dddd")</f>
        <v>Tuesday</v>
      </c>
      <c r="H787" s="2">
        <v>0.65667824074074077</v>
      </c>
      <c r="I787">
        <v>18.5</v>
      </c>
      <c r="J787">
        <v>18.5</v>
      </c>
      <c r="K787" s="1" t="s">
        <v>21</v>
      </c>
      <c r="L787" s="1" t="s">
        <v>22</v>
      </c>
      <c r="M787" s="1" t="s">
        <v>23</v>
      </c>
      <c r="N787" s="1" t="s">
        <v>24</v>
      </c>
    </row>
    <row r="788" spans="1:14" x14ac:dyDescent="0.2">
      <c r="A788">
        <v>787</v>
      </c>
      <c r="B788">
        <v>343</v>
      </c>
      <c r="C788">
        <f>1/COUNTIF(B:B,pizza_sales[[#This Row],[order_id]])</f>
        <v>0.5</v>
      </c>
      <c r="D788" s="1" t="s">
        <v>99</v>
      </c>
      <c r="E788">
        <v>1</v>
      </c>
      <c r="F788" s="3">
        <v>42010</v>
      </c>
      <c r="G788" s="3" t="str">
        <f>TEXT(pizza_sales[[#This Row],[Order_date]],"dddd")</f>
        <v>Tuesday</v>
      </c>
      <c r="H788" s="2">
        <v>0.65667824074074077</v>
      </c>
      <c r="I788">
        <v>14.75</v>
      </c>
      <c r="J788">
        <v>14.75</v>
      </c>
      <c r="K788" s="1" t="s">
        <v>13</v>
      </c>
      <c r="L788" s="1" t="s">
        <v>22</v>
      </c>
      <c r="M788" s="1" t="s">
        <v>91</v>
      </c>
      <c r="N788" s="1" t="s">
        <v>92</v>
      </c>
    </row>
    <row r="789" spans="1:14" x14ac:dyDescent="0.2">
      <c r="A789">
        <v>788</v>
      </c>
      <c r="B789">
        <v>344</v>
      </c>
      <c r="C789">
        <f>1/COUNTIF(B:B,pizza_sales[[#This Row],[order_id]])</f>
        <v>1</v>
      </c>
      <c r="D789" s="1" t="s">
        <v>116</v>
      </c>
      <c r="E789">
        <v>1</v>
      </c>
      <c r="F789" s="3">
        <v>42010</v>
      </c>
      <c r="G789" s="3" t="str">
        <f>TEXT(pizza_sales[[#This Row],[Order_date]],"dddd")</f>
        <v>Tuesday</v>
      </c>
      <c r="H789" s="2">
        <v>0.66748842592592594</v>
      </c>
      <c r="I789">
        <v>16</v>
      </c>
      <c r="J789">
        <v>16</v>
      </c>
      <c r="K789" s="1" t="s">
        <v>13</v>
      </c>
      <c r="L789" s="1" t="s">
        <v>14</v>
      </c>
      <c r="M789" s="1" t="s">
        <v>55</v>
      </c>
      <c r="N789" s="1" t="s">
        <v>56</v>
      </c>
    </row>
    <row r="790" spans="1:14" x14ac:dyDescent="0.2">
      <c r="A790">
        <v>789</v>
      </c>
      <c r="B790">
        <v>345</v>
      </c>
      <c r="C790">
        <f>1/COUNTIF(B:B,pizza_sales[[#This Row],[order_id]])</f>
        <v>0.5</v>
      </c>
      <c r="D790" s="1" t="s">
        <v>106</v>
      </c>
      <c r="E790">
        <v>1</v>
      </c>
      <c r="F790" s="3">
        <v>42010</v>
      </c>
      <c r="G790" s="3" t="str">
        <f>TEXT(pizza_sales[[#This Row],[Order_date]],"dddd")</f>
        <v>Tuesday</v>
      </c>
      <c r="H790" s="2">
        <v>0.66790509259259256</v>
      </c>
      <c r="I790">
        <v>12.5</v>
      </c>
      <c r="J790">
        <v>12.5</v>
      </c>
      <c r="K790" s="1" t="s">
        <v>41</v>
      </c>
      <c r="L790" s="1" t="s">
        <v>26</v>
      </c>
      <c r="M790" s="1" t="s">
        <v>107</v>
      </c>
      <c r="N790" s="1" t="s">
        <v>108</v>
      </c>
    </row>
    <row r="791" spans="1:14" x14ac:dyDescent="0.2">
      <c r="A791">
        <v>790</v>
      </c>
      <c r="B791">
        <v>345</v>
      </c>
      <c r="C791">
        <f>1/COUNTIF(B:B,pizza_sales[[#This Row],[order_id]])</f>
        <v>0.5</v>
      </c>
      <c r="D791" s="1" t="s">
        <v>157</v>
      </c>
      <c r="E791">
        <v>1</v>
      </c>
      <c r="F791" s="3">
        <v>42010</v>
      </c>
      <c r="G791" s="3" t="str">
        <f>TEXT(pizza_sales[[#This Row],[Order_date]],"dddd")</f>
        <v>Tuesday</v>
      </c>
      <c r="H791" s="2">
        <v>0.66790509259259256</v>
      </c>
      <c r="I791">
        <v>12</v>
      </c>
      <c r="J791">
        <v>12</v>
      </c>
      <c r="K791" s="1" t="s">
        <v>41</v>
      </c>
      <c r="L791" s="1" t="s">
        <v>22</v>
      </c>
      <c r="M791" s="1" t="s">
        <v>110</v>
      </c>
      <c r="N791" s="1" t="s">
        <v>111</v>
      </c>
    </row>
    <row r="792" spans="1:14" x14ac:dyDescent="0.2">
      <c r="A792">
        <v>791</v>
      </c>
      <c r="B792">
        <v>346</v>
      </c>
      <c r="C792">
        <f>1/COUNTIF(B:B,pizza_sales[[#This Row],[order_id]])</f>
        <v>0.25</v>
      </c>
      <c r="D792" s="1" t="s">
        <v>51</v>
      </c>
      <c r="E792">
        <v>1</v>
      </c>
      <c r="F792" s="3">
        <v>42010</v>
      </c>
      <c r="G792" s="3" t="str">
        <f>TEXT(pizza_sales[[#This Row],[Order_date]],"dddd")</f>
        <v>Tuesday</v>
      </c>
      <c r="H792" s="2">
        <v>0.6875</v>
      </c>
      <c r="I792">
        <v>12</v>
      </c>
      <c r="J792">
        <v>12</v>
      </c>
      <c r="K792" s="1" t="s">
        <v>41</v>
      </c>
      <c r="L792" s="1" t="s">
        <v>22</v>
      </c>
      <c r="M792" s="1" t="s">
        <v>52</v>
      </c>
      <c r="N792" s="1" t="s">
        <v>53</v>
      </c>
    </row>
    <row r="793" spans="1:14" x14ac:dyDescent="0.2">
      <c r="A793">
        <v>792</v>
      </c>
      <c r="B793">
        <v>346</v>
      </c>
      <c r="C793">
        <f>1/COUNTIF(B:B,pizza_sales[[#This Row],[order_id]])</f>
        <v>0.25</v>
      </c>
      <c r="D793" s="1" t="s">
        <v>132</v>
      </c>
      <c r="E793">
        <v>1</v>
      </c>
      <c r="F793" s="3">
        <v>42010</v>
      </c>
      <c r="G793" s="3" t="str">
        <f>TEXT(pizza_sales[[#This Row],[Order_date]],"dddd")</f>
        <v>Tuesday</v>
      </c>
      <c r="H793" s="2">
        <v>0.6875</v>
      </c>
      <c r="I793">
        <v>10.5</v>
      </c>
      <c r="J793">
        <v>10.5</v>
      </c>
      <c r="K793" s="1" t="s">
        <v>41</v>
      </c>
      <c r="L793" s="1" t="s">
        <v>14</v>
      </c>
      <c r="M793" s="1" t="s">
        <v>15</v>
      </c>
      <c r="N793" s="1" t="s">
        <v>16</v>
      </c>
    </row>
    <row r="794" spans="1:14" x14ac:dyDescent="0.2">
      <c r="A794">
        <v>793</v>
      </c>
      <c r="B794">
        <v>346</v>
      </c>
      <c r="C794">
        <f>1/COUNTIF(B:B,pizza_sales[[#This Row],[order_id]])</f>
        <v>0.25</v>
      </c>
      <c r="D794" s="1" t="s">
        <v>54</v>
      </c>
      <c r="E794">
        <v>1</v>
      </c>
      <c r="F794" s="3">
        <v>42010</v>
      </c>
      <c r="G794" s="3" t="str">
        <f>TEXT(pizza_sales[[#This Row],[Order_date]],"dddd")</f>
        <v>Tuesday</v>
      </c>
      <c r="H794" s="2">
        <v>0.6875</v>
      </c>
      <c r="I794">
        <v>20.5</v>
      </c>
      <c r="J794">
        <v>20.5</v>
      </c>
      <c r="K794" s="1" t="s">
        <v>21</v>
      </c>
      <c r="L794" s="1" t="s">
        <v>14</v>
      </c>
      <c r="M794" s="1" t="s">
        <v>55</v>
      </c>
      <c r="N794" s="1" t="s">
        <v>56</v>
      </c>
    </row>
    <row r="795" spans="1:14" x14ac:dyDescent="0.2">
      <c r="A795">
        <v>794</v>
      </c>
      <c r="B795">
        <v>346</v>
      </c>
      <c r="C795">
        <f>1/COUNTIF(B:B,pizza_sales[[#This Row],[order_id]])</f>
        <v>0.25</v>
      </c>
      <c r="D795" s="1" t="s">
        <v>93</v>
      </c>
      <c r="E795">
        <v>1</v>
      </c>
      <c r="F795" s="3">
        <v>42010</v>
      </c>
      <c r="G795" s="3" t="str">
        <f>TEXT(pizza_sales[[#This Row],[Order_date]],"dddd")</f>
        <v>Tuesday</v>
      </c>
      <c r="H795" s="2">
        <v>0.6875</v>
      </c>
      <c r="I795">
        <v>12</v>
      </c>
      <c r="J795">
        <v>12</v>
      </c>
      <c r="K795" s="1" t="s">
        <v>41</v>
      </c>
      <c r="L795" s="1" t="s">
        <v>14</v>
      </c>
      <c r="M795" s="1" t="s">
        <v>94</v>
      </c>
      <c r="N795" s="1" t="s">
        <v>95</v>
      </c>
    </row>
    <row r="796" spans="1:14" x14ac:dyDescent="0.2">
      <c r="A796">
        <v>795</v>
      </c>
      <c r="B796">
        <v>347</v>
      </c>
      <c r="C796">
        <f>1/COUNTIF(B:B,pizza_sales[[#This Row],[order_id]])</f>
        <v>0.33333333333333331</v>
      </c>
      <c r="D796" s="1" t="s">
        <v>109</v>
      </c>
      <c r="E796">
        <v>1</v>
      </c>
      <c r="F796" s="3">
        <v>42010</v>
      </c>
      <c r="G796" s="3" t="str">
        <f>TEXT(pizza_sales[[#This Row],[Order_date]],"dddd")</f>
        <v>Tuesday</v>
      </c>
      <c r="H796" s="2">
        <v>0.69255787037037042</v>
      </c>
      <c r="I796">
        <v>20.25</v>
      </c>
      <c r="J796">
        <v>20.25</v>
      </c>
      <c r="K796" s="1" t="s">
        <v>21</v>
      </c>
      <c r="L796" s="1" t="s">
        <v>22</v>
      </c>
      <c r="M796" s="1" t="s">
        <v>110</v>
      </c>
      <c r="N796" s="1" t="s">
        <v>111</v>
      </c>
    </row>
    <row r="797" spans="1:14" x14ac:dyDescent="0.2">
      <c r="A797">
        <v>796</v>
      </c>
      <c r="B797">
        <v>347</v>
      </c>
      <c r="C797">
        <f>1/COUNTIF(B:B,pizza_sales[[#This Row],[order_id]])</f>
        <v>0.33333333333333331</v>
      </c>
      <c r="D797" s="1" t="s">
        <v>32</v>
      </c>
      <c r="E797">
        <v>1</v>
      </c>
      <c r="F797" s="3">
        <v>42010</v>
      </c>
      <c r="G797" s="3" t="str">
        <f>TEXT(pizza_sales[[#This Row],[Order_date]],"dddd")</f>
        <v>Tuesday</v>
      </c>
      <c r="H797" s="2">
        <v>0.69255787037037042</v>
      </c>
      <c r="I797">
        <v>20.75</v>
      </c>
      <c r="J797">
        <v>20.75</v>
      </c>
      <c r="K797" s="1" t="s">
        <v>21</v>
      </c>
      <c r="L797" s="1" t="s">
        <v>33</v>
      </c>
      <c r="M797" s="1" t="s">
        <v>34</v>
      </c>
      <c r="N797" s="1" t="s">
        <v>35</v>
      </c>
    </row>
    <row r="798" spans="1:14" x14ac:dyDescent="0.2">
      <c r="A798">
        <v>797</v>
      </c>
      <c r="B798">
        <v>347</v>
      </c>
      <c r="C798">
        <f>1/COUNTIF(B:B,pizza_sales[[#This Row],[order_id]])</f>
        <v>0.33333333333333331</v>
      </c>
      <c r="D798" s="1" t="s">
        <v>154</v>
      </c>
      <c r="E798">
        <v>1</v>
      </c>
      <c r="F798" s="3">
        <v>42010</v>
      </c>
      <c r="G798" s="3" t="str">
        <f>TEXT(pizza_sales[[#This Row],[Order_date]],"dddd")</f>
        <v>Tuesday</v>
      </c>
      <c r="H798" s="2">
        <v>0.69255787037037042</v>
      </c>
      <c r="I798">
        <v>16</v>
      </c>
      <c r="J798">
        <v>16</v>
      </c>
      <c r="K798" s="1" t="s">
        <v>13</v>
      </c>
      <c r="L798" s="1" t="s">
        <v>22</v>
      </c>
      <c r="M798" s="1" t="s">
        <v>66</v>
      </c>
      <c r="N798" s="1" t="s">
        <v>67</v>
      </c>
    </row>
    <row r="799" spans="1:14" x14ac:dyDescent="0.2">
      <c r="A799">
        <v>798</v>
      </c>
      <c r="B799">
        <v>348</v>
      </c>
      <c r="C799">
        <f>1/COUNTIF(B:B,pizza_sales[[#This Row],[order_id]])</f>
        <v>0.33333333333333331</v>
      </c>
      <c r="D799" s="1" t="s">
        <v>17</v>
      </c>
      <c r="E799">
        <v>1</v>
      </c>
      <c r="F799" s="3">
        <v>42010</v>
      </c>
      <c r="G799" s="3" t="str">
        <f>TEXT(pizza_sales[[#This Row],[Order_date]],"dddd")</f>
        <v>Tuesday</v>
      </c>
      <c r="H799" s="2">
        <v>0.70083333333333331</v>
      </c>
      <c r="I799">
        <v>16</v>
      </c>
      <c r="J799">
        <v>16</v>
      </c>
      <c r="K799" s="1" t="s">
        <v>13</v>
      </c>
      <c r="L799" s="1" t="s">
        <v>14</v>
      </c>
      <c r="M799" s="1" t="s">
        <v>18</v>
      </c>
      <c r="N799" s="1" t="s">
        <v>19</v>
      </c>
    </row>
    <row r="800" spans="1:14" x14ac:dyDescent="0.2">
      <c r="A800">
        <v>799</v>
      </c>
      <c r="B800">
        <v>348</v>
      </c>
      <c r="C800">
        <f>1/COUNTIF(B:B,pizza_sales[[#This Row],[order_id]])</f>
        <v>0.33333333333333331</v>
      </c>
      <c r="D800" s="1" t="s">
        <v>32</v>
      </c>
      <c r="E800">
        <v>1</v>
      </c>
      <c r="F800" s="3">
        <v>42010</v>
      </c>
      <c r="G800" s="3" t="str">
        <f>TEXT(pizza_sales[[#This Row],[Order_date]],"dddd")</f>
        <v>Tuesday</v>
      </c>
      <c r="H800" s="2">
        <v>0.70083333333333331</v>
      </c>
      <c r="I800">
        <v>20.75</v>
      </c>
      <c r="J800">
        <v>20.75</v>
      </c>
      <c r="K800" s="1" t="s">
        <v>21</v>
      </c>
      <c r="L800" s="1" t="s">
        <v>33</v>
      </c>
      <c r="M800" s="1" t="s">
        <v>34</v>
      </c>
      <c r="N800" s="1" t="s">
        <v>35</v>
      </c>
    </row>
    <row r="801" spans="1:14" x14ac:dyDescent="0.2">
      <c r="A801">
        <v>800</v>
      </c>
      <c r="B801">
        <v>348</v>
      </c>
      <c r="C801">
        <f>1/COUNTIF(B:B,pizza_sales[[#This Row],[order_id]])</f>
        <v>0.33333333333333331</v>
      </c>
      <c r="D801" s="1" t="s">
        <v>151</v>
      </c>
      <c r="E801">
        <v>1</v>
      </c>
      <c r="F801" s="3">
        <v>42010</v>
      </c>
      <c r="G801" s="3" t="str">
        <f>TEXT(pizza_sales[[#This Row],[Order_date]],"dddd")</f>
        <v>Tuesday</v>
      </c>
      <c r="H801" s="2">
        <v>0.70083333333333331</v>
      </c>
      <c r="I801">
        <v>12.75</v>
      </c>
      <c r="J801">
        <v>12.75</v>
      </c>
      <c r="K801" s="1" t="s">
        <v>41</v>
      </c>
      <c r="L801" s="1" t="s">
        <v>33</v>
      </c>
      <c r="M801" s="1" t="s">
        <v>34</v>
      </c>
      <c r="N801" s="1" t="s">
        <v>35</v>
      </c>
    </row>
    <row r="802" spans="1:14" x14ac:dyDescent="0.2">
      <c r="A802">
        <v>801</v>
      </c>
      <c r="B802">
        <v>349</v>
      </c>
      <c r="C802">
        <f>1/COUNTIF(B:B,pizza_sales[[#This Row],[order_id]])</f>
        <v>1</v>
      </c>
      <c r="D802" s="1" t="s">
        <v>77</v>
      </c>
      <c r="E802">
        <v>1</v>
      </c>
      <c r="F802" s="3">
        <v>42010</v>
      </c>
      <c r="G802" s="3" t="str">
        <f>TEXT(pizza_sales[[#This Row],[Order_date]],"dddd")</f>
        <v>Tuesday</v>
      </c>
      <c r="H802" s="2">
        <v>0.72636574074074078</v>
      </c>
      <c r="I802">
        <v>15.25</v>
      </c>
      <c r="J802">
        <v>15.25</v>
      </c>
      <c r="K802" s="1" t="s">
        <v>21</v>
      </c>
      <c r="L802" s="1" t="s">
        <v>14</v>
      </c>
      <c r="M802" s="1" t="s">
        <v>78</v>
      </c>
      <c r="N802" s="1" t="s">
        <v>79</v>
      </c>
    </row>
    <row r="803" spans="1:14" x14ac:dyDescent="0.2">
      <c r="A803">
        <v>802</v>
      </c>
      <c r="B803">
        <v>350</v>
      </c>
      <c r="C803">
        <f>1/COUNTIF(B:B,pizza_sales[[#This Row],[order_id]])</f>
        <v>0.33333333333333331</v>
      </c>
      <c r="D803" s="1" t="s">
        <v>138</v>
      </c>
      <c r="E803">
        <v>1</v>
      </c>
      <c r="F803" s="3">
        <v>42010</v>
      </c>
      <c r="G803" s="3" t="str">
        <f>TEXT(pizza_sales[[#This Row],[Order_date]],"dddd")</f>
        <v>Tuesday</v>
      </c>
      <c r="H803" s="2">
        <v>0.73408564814814814</v>
      </c>
      <c r="I803">
        <v>20.5</v>
      </c>
      <c r="J803">
        <v>20.5</v>
      </c>
      <c r="K803" s="1" t="s">
        <v>21</v>
      </c>
      <c r="L803" s="1" t="s">
        <v>14</v>
      </c>
      <c r="M803" s="1" t="s">
        <v>18</v>
      </c>
      <c r="N803" s="1" t="s">
        <v>19</v>
      </c>
    </row>
    <row r="804" spans="1:14" x14ac:dyDescent="0.2">
      <c r="A804">
        <v>803</v>
      </c>
      <c r="B804">
        <v>350</v>
      </c>
      <c r="C804">
        <f>1/COUNTIF(B:B,pizza_sales[[#This Row],[order_id]])</f>
        <v>0.33333333333333331</v>
      </c>
      <c r="D804" s="1" t="s">
        <v>119</v>
      </c>
      <c r="E804">
        <v>2</v>
      </c>
      <c r="F804" s="3">
        <v>42010</v>
      </c>
      <c r="G804" s="3" t="str">
        <f>TEXT(pizza_sales[[#This Row],[Order_date]],"dddd")</f>
        <v>Tuesday</v>
      </c>
      <c r="H804" s="2">
        <v>0.73408564814814814</v>
      </c>
      <c r="I804">
        <v>12.5</v>
      </c>
      <c r="J804">
        <v>25</v>
      </c>
      <c r="K804" s="1" t="s">
        <v>13</v>
      </c>
      <c r="L804" s="1" t="s">
        <v>14</v>
      </c>
      <c r="M804" s="1" t="s">
        <v>78</v>
      </c>
      <c r="N804" s="1" t="s">
        <v>79</v>
      </c>
    </row>
    <row r="805" spans="1:14" x14ac:dyDescent="0.2">
      <c r="A805">
        <v>804</v>
      </c>
      <c r="B805">
        <v>350</v>
      </c>
      <c r="C805">
        <f>1/COUNTIF(B:B,pizza_sales[[#This Row],[order_id]])</f>
        <v>0.33333333333333331</v>
      </c>
      <c r="D805" s="1" t="s">
        <v>150</v>
      </c>
      <c r="E805">
        <v>1</v>
      </c>
      <c r="F805" s="3">
        <v>42010</v>
      </c>
      <c r="G805" s="3" t="str">
        <f>TEXT(pizza_sales[[#This Row],[Order_date]],"dddd")</f>
        <v>Tuesday</v>
      </c>
      <c r="H805" s="2">
        <v>0.73408564814814814</v>
      </c>
      <c r="I805">
        <v>12.5</v>
      </c>
      <c r="J805">
        <v>12.5</v>
      </c>
      <c r="K805" s="1" t="s">
        <v>41</v>
      </c>
      <c r="L805" s="1" t="s">
        <v>26</v>
      </c>
      <c r="M805" s="1" t="s">
        <v>60</v>
      </c>
      <c r="N805" s="1" t="s">
        <v>61</v>
      </c>
    </row>
    <row r="806" spans="1:14" x14ac:dyDescent="0.2">
      <c r="A806">
        <v>805</v>
      </c>
      <c r="B806">
        <v>351</v>
      </c>
      <c r="C806">
        <f>1/COUNTIF(B:B,pizza_sales[[#This Row],[order_id]])</f>
        <v>0.5</v>
      </c>
      <c r="D806" s="1" t="s">
        <v>84</v>
      </c>
      <c r="E806">
        <v>1</v>
      </c>
      <c r="F806" s="3">
        <v>42010</v>
      </c>
      <c r="G806" s="3" t="str">
        <f>TEXT(pizza_sales[[#This Row],[Order_date]],"dddd")</f>
        <v>Tuesday</v>
      </c>
      <c r="H806" s="2">
        <v>0.73436342592592596</v>
      </c>
      <c r="I806">
        <v>12</v>
      </c>
      <c r="J806">
        <v>12</v>
      </c>
      <c r="K806" s="1" t="s">
        <v>41</v>
      </c>
      <c r="L806" s="1" t="s">
        <v>14</v>
      </c>
      <c r="M806" s="1" t="s">
        <v>85</v>
      </c>
      <c r="N806" s="1" t="s">
        <v>86</v>
      </c>
    </row>
    <row r="807" spans="1:14" x14ac:dyDescent="0.2">
      <c r="A807">
        <v>806</v>
      </c>
      <c r="B807">
        <v>351</v>
      </c>
      <c r="C807">
        <f>1/COUNTIF(B:B,pizza_sales[[#This Row],[order_id]])</f>
        <v>0.5</v>
      </c>
      <c r="D807" s="1" t="s">
        <v>12</v>
      </c>
      <c r="E807">
        <v>1</v>
      </c>
      <c r="F807" s="3">
        <v>42010</v>
      </c>
      <c r="G807" s="3" t="str">
        <f>TEXT(pizza_sales[[#This Row],[Order_date]],"dddd")</f>
        <v>Tuesday</v>
      </c>
      <c r="H807" s="2">
        <v>0.73436342592592596</v>
      </c>
      <c r="I807">
        <v>13.25</v>
      </c>
      <c r="J807">
        <v>13.25</v>
      </c>
      <c r="K807" s="1" t="s">
        <v>13</v>
      </c>
      <c r="L807" s="1" t="s">
        <v>14</v>
      </c>
      <c r="M807" s="1" t="s">
        <v>15</v>
      </c>
      <c r="N807" s="1" t="s">
        <v>16</v>
      </c>
    </row>
    <row r="808" spans="1:14" x14ac:dyDescent="0.2">
      <c r="A808">
        <v>807</v>
      </c>
      <c r="B808">
        <v>352</v>
      </c>
      <c r="C808">
        <f>1/COUNTIF(B:B,pizza_sales[[#This Row],[order_id]])</f>
        <v>0.5</v>
      </c>
      <c r="D808" s="1" t="s">
        <v>84</v>
      </c>
      <c r="E808">
        <v>1</v>
      </c>
      <c r="F808" s="3">
        <v>42010</v>
      </c>
      <c r="G808" s="3" t="str">
        <f>TEXT(pizza_sales[[#This Row],[Order_date]],"dddd")</f>
        <v>Tuesday</v>
      </c>
      <c r="H808" s="2">
        <v>0.7401388888888889</v>
      </c>
      <c r="I808">
        <v>12</v>
      </c>
      <c r="J808">
        <v>12</v>
      </c>
      <c r="K808" s="1" t="s">
        <v>41</v>
      </c>
      <c r="L808" s="1" t="s">
        <v>14</v>
      </c>
      <c r="M808" s="1" t="s">
        <v>85</v>
      </c>
      <c r="N808" s="1" t="s">
        <v>86</v>
      </c>
    </row>
    <row r="809" spans="1:14" x14ac:dyDescent="0.2">
      <c r="A809">
        <v>808</v>
      </c>
      <c r="B809">
        <v>352</v>
      </c>
      <c r="C809">
        <f>1/COUNTIF(B:B,pizza_sales[[#This Row],[order_id]])</f>
        <v>0.5</v>
      </c>
      <c r="D809" s="1" t="s">
        <v>54</v>
      </c>
      <c r="E809">
        <v>1</v>
      </c>
      <c r="F809" s="3">
        <v>42010</v>
      </c>
      <c r="G809" s="3" t="str">
        <f>TEXT(pizza_sales[[#This Row],[Order_date]],"dddd")</f>
        <v>Tuesday</v>
      </c>
      <c r="H809" s="2">
        <v>0.7401388888888889</v>
      </c>
      <c r="I809">
        <v>20.5</v>
      </c>
      <c r="J809">
        <v>20.5</v>
      </c>
      <c r="K809" s="1" t="s">
        <v>21</v>
      </c>
      <c r="L809" s="1" t="s">
        <v>14</v>
      </c>
      <c r="M809" s="1" t="s">
        <v>55</v>
      </c>
      <c r="N809" s="1" t="s">
        <v>56</v>
      </c>
    </row>
    <row r="810" spans="1:14" x14ac:dyDescent="0.2">
      <c r="A810">
        <v>809</v>
      </c>
      <c r="B810">
        <v>353</v>
      </c>
      <c r="C810">
        <f>1/COUNTIF(B:B,pizza_sales[[#This Row],[order_id]])</f>
        <v>0.33333333333333331</v>
      </c>
      <c r="D810" s="1" t="s">
        <v>72</v>
      </c>
      <c r="E810">
        <v>1</v>
      </c>
      <c r="F810" s="3">
        <v>42010</v>
      </c>
      <c r="G810" s="3" t="str">
        <f>TEXT(pizza_sales[[#This Row],[Order_date]],"dddd")</f>
        <v>Tuesday</v>
      </c>
      <c r="H810" s="2">
        <v>0.74986111111111109</v>
      </c>
      <c r="I810">
        <v>20.75</v>
      </c>
      <c r="J810">
        <v>20.75</v>
      </c>
      <c r="K810" s="1" t="s">
        <v>21</v>
      </c>
      <c r="L810" s="1" t="s">
        <v>33</v>
      </c>
      <c r="M810" s="1" t="s">
        <v>42</v>
      </c>
      <c r="N810" s="1" t="s">
        <v>43</v>
      </c>
    </row>
    <row r="811" spans="1:14" x14ac:dyDescent="0.2">
      <c r="A811">
        <v>810</v>
      </c>
      <c r="B811">
        <v>353</v>
      </c>
      <c r="C811">
        <f>1/COUNTIF(B:B,pizza_sales[[#This Row],[order_id]])</f>
        <v>0.33333333333333331</v>
      </c>
      <c r="D811" s="1" t="s">
        <v>73</v>
      </c>
      <c r="E811">
        <v>1</v>
      </c>
      <c r="F811" s="3">
        <v>42010</v>
      </c>
      <c r="G811" s="3" t="str">
        <f>TEXT(pizza_sales[[#This Row],[Order_date]],"dddd")</f>
        <v>Tuesday</v>
      </c>
      <c r="H811" s="2">
        <v>0.74986111111111109</v>
      </c>
      <c r="I811">
        <v>20.75</v>
      </c>
      <c r="J811">
        <v>20.75</v>
      </c>
      <c r="K811" s="1" t="s">
        <v>21</v>
      </c>
      <c r="L811" s="1" t="s">
        <v>33</v>
      </c>
      <c r="M811" s="1" t="s">
        <v>74</v>
      </c>
      <c r="N811" s="1" t="s">
        <v>75</v>
      </c>
    </row>
    <row r="812" spans="1:14" x14ac:dyDescent="0.2">
      <c r="A812">
        <v>811</v>
      </c>
      <c r="B812">
        <v>353</v>
      </c>
      <c r="C812">
        <f>1/COUNTIF(B:B,pizza_sales[[#This Row],[order_id]])</f>
        <v>0.33333333333333331</v>
      </c>
      <c r="D812" s="1" t="s">
        <v>120</v>
      </c>
      <c r="E812">
        <v>1</v>
      </c>
      <c r="F812" s="3">
        <v>42010</v>
      </c>
      <c r="G812" s="3" t="str">
        <f>TEXT(pizza_sales[[#This Row],[Order_date]],"dddd")</f>
        <v>Tuesday</v>
      </c>
      <c r="H812" s="2">
        <v>0.74986111111111109</v>
      </c>
      <c r="I812">
        <v>12.5</v>
      </c>
      <c r="J812">
        <v>12.5</v>
      </c>
      <c r="K812" s="1" t="s">
        <v>41</v>
      </c>
      <c r="L812" s="1" t="s">
        <v>26</v>
      </c>
      <c r="M812" s="1" t="s">
        <v>38</v>
      </c>
      <c r="N812" s="1" t="s">
        <v>39</v>
      </c>
    </row>
    <row r="813" spans="1:14" x14ac:dyDescent="0.2">
      <c r="A813">
        <v>812</v>
      </c>
      <c r="B813">
        <v>354</v>
      </c>
      <c r="C813">
        <f>1/COUNTIF(B:B,pizza_sales[[#This Row],[order_id]])</f>
        <v>0.5</v>
      </c>
      <c r="D813" s="1" t="s">
        <v>51</v>
      </c>
      <c r="E813">
        <v>1</v>
      </c>
      <c r="F813" s="3">
        <v>42010</v>
      </c>
      <c r="G813" s="3" t="str">
        <f>TEXT(pizza_sales[[#This Row],[Order_date]],"dddd")</f>
        <v>Tuesday</v>
      </c>
      <c r="H813" s="2">
        <v>0.75120370370370371</v>
      </c>
      <c r="I813">
        <v>12</v>
      </c>
      <c r="J813">
        <v>12</v>
      </c>
      <c r="K813" s="1" t="s">
        <v>41</v>
      </c>
      <c r="L813" s="1" t="s">
        <v>22</v>
      </c>
      <c r="M813" s="1" t="s">
        <v>52</v>
      </c>
      <c r="N813" s="1" t="s">
        <v>53</v>
      </c>
    </row>
    <row r="814" spans="1:14" x14ac:dyDescent="0.2">
      <c r="A814">
        <v>813</v>
      </c>
      <c r="B814">
        <v>354</v>
      </c>
      <c r="C814">
        <f>1/COUNTIF(B:B,pizza_sales[[#This Row],[order_id]])</f>
        <v>0.5</v>
      </c>
      <c r="D814" s="1" t="s">
        <v>122</v>
      </c>
      <c r="E814">
        <v>1</v>
      </c>
      <c r="F814" s="3">
        <v>42010</v>
      </c>
      <c r="G814" s="3" t="str">
        <f>TEXT(pizza_sales[[#This Row],[Order_date]],"dddd")</f>
        <v>Tuesday</v>
      </c>
      <c r="H814" s="2">
        <v>0.75120370370370371</v>
      </c>
      <c r="I814">
        <v>20.25</v>
      </c>
      <c r="J814">
        <v>20.25</v>
      </c>
      <c r="K814" s="1" t="s">
        <v>21</v>
      </c>
      <c r="L814" s="1" t="s">
        <v>22</v>
      </c>
      <c r="M814" s="1" t="s">
        <v>66</v>
      </c>
      <c r="N814" s="1" t="s">
        <v>67</v>
      </c>
    </row>
    <row r="815" spans="1:14" x14ac:dyDescent="0.2">
      <c r="A815">
        <v>814</v>
      </c>
      <c r="B815">
        <v>355</v>
      </c>
      <c r="C815">
        <f>1/COUNTIF(B:B,pizza_sales[[#This Row],[order_id]])</f>
        <v>0.5</v>
      </c>
      <c r="D815" s="1" t="s">
        <v>134</v>
      </c>
      <c r="E815">
        <v>1</v>
      </c>
      <c r="F815" s="3">
        <v>42010</v>
      </c>
      <c r="G815" s="3" t="str">
        <f>TEXT(pizza_sales[[#This Row],[Order_date]],"dddd")</f>
        <v>Tuesday</v>
      </c>
      <c r="H815" s="2">
        <v>0.7602430555555556</v>
      </c>
      <c r="I815">
        <v>16.75</v>
      </c>
      <c r="J815">
        <v>16.75</v>
      </c>
      <c r="K815" s="1" t="s">
        <v>13</v>
      </c>
      <c r="L815" s="1" t="s">
        <v>33</v>
      </c>
      <c r="M815" s="1" t="s">
        <v>124</v>
      </c>
      <c r="N815" s="1" t="s">
        <v>125</v>
      </c>
    </row>
    <row r="816" spans="1:14" x14ac:dyDescent="0.2">
      <c r="A816">
        <v>815</v>
      </c>
      <c r="B816">
        <v>355</v>
      </c>
      <c r="C816">
        <f>1/COUNTIF(B:B,pizza_sales[[#This Row],[order_id]])</f>
        <v>0.5</v>
      </c>
      <c r="D816" s="1" t="s">
        <v>36</v>
      </c>
      <c r="E816">
        <v>1</v>
      </c>
      <c r="F816" s="3">
        <v>42010</v>
      </c>
      <c r="G816" s="3" t="str">
        <f>TEXT(pizza_sales[[#This Row],[Order_date]],"dddd")</f>
        <v>Tuesday</v>
      </c>
      <c r="H816" s="2">
        <v>0.7602430555555556</v>
      </c>
      <c r="I816">
        <v>16.5</v>
      </c>
      <c r="J816">
        <v>16.5</v>
      </c>
      <c r="K816" s="1" t="s">
        <v>13</v>
      </c>
      <c r="L816" s="1" t="s">
        <v>26</v>
      </c>
      <c r="M816" s="1" t="s">
        <v>27</v>
      </c>
      <c r="N816" s="1" t="s">
        <v>28</v>
      </c>
    </row>
    <row r="817" spans="1:14" x14ac:dyDescent="0.2">
      <c r="A817">
        <v>816</v>
      </c>
      <c r="B817">
        <v>356</v>
      </c>
      <c r="C817">
        <f>1/COUNTIF(B:B,pizza_sales[[#This Row],[order_id]])</f>
        <v>1</v>
      </c>
      <c r="D817" s="1" t="s">
        <v>134</v>
      </c>
      <c r="E817">
        <v>1</v>
      </c>
      <c r="F817" s="3">
        <v>42010</v>
      </c>
      <c r="G817" s="3" t="str">
        <f>TEXT(pizza_sales[[#This Row],[Order_date]],"dddd")</f>
        <v>Tuesday</v>
      </c>
      <c r="H817" s="2">
        <v>0.76116898148148149</v>
      </c>
      <c r="I817">
        <v>16.75</v>
      </c>
      <c r="J817">
        <v>16.75</v>
      </c>
      <c r="K817" s="1" t="s">
        <v>13</v>
      </c>
      <c r="L817" s="1" t="s">
        <v>33</v>
      </c>
      <c r="M817" s="1" t="s">
        <v>124</v>
      </c>
      <c r="N817" s="1" t="s">
        <v>125</v>
      </c>
    </row>
    <row r="818" spans="1:14" x14ac:dyDescent="0.2">
      <c r="A818">
        <v>817</v>
      </c>
      <c r="B818">
        <v>357</v>
      </c>
      <c r="C818">
        <f>1/COUNTIF(B:B,pizza_sales[[#This Row],[order_id]])</f>
        <v>0.33333333333333331</v>
      </c>
      <c r="D818" s="1" t="s">
        <v>73</v>
      </c>
      <c r="E818">
        <v>1</v>
      </c>
      <c r="F818" s="3">
        <v>42010</v>
      </c>
      <c r="G818" s="3" t="str">
        <f>TEXT(pizza_sales[[#This Row],[Order_date]],"dddd")</f>
        <v>Tuesday</v>
      </c>
      <c r="H818" s="2">
        <v>0.7694212962962963</v>
      </c>
      <c r="I818">
        <v>20.75</v>
      </c>
      <c r="J818">
        <v>20.75</v>
      </c>
      <c r="K818" s="1" t="s">
        <v>21</v>
      </c>
      <c r="L818" s="1" t="s">
        <v>33</v>
      </c>
      <c r="M818" s="1" t="s">
        <v>74</v>
      </c>
      <c r="N818" s="1" t="s">
        <v>75</v>
      </c>
    </row>
    <row r="819" spans="1:14" x14ac:dyDescent="0.2">
      <c r="A819">
        <v>818</v>
      </c>
      <c r="B819">
        <v>357</v>
      </c>
      <c r="C819">
        <f>1/COUNTIF(B:B,pizza_sales[[#This Row],[order_id]])</f>
        <v>0.33333333333333331</v>
      </c>
      <c r="D819" s="1" t="s">
        <v>117</v>
      </c>
      <c r="E819">
        <v>1</v>
      </c>
      <c r="F819" s="3">
        <v>42010</v>
      </c>
      <c r="G819" s="3" t="str">
        <f>TEXT(pizza_sales[[#This Row],[Order_date]],"dddd")</f>
        <v>Tuesday</v>
      </c>
      <c r="H819" s="2">
        <v>0.7694212962962963</v>
      </c>
      <c r="I819">
        <v>12.75</v>
      </c>
      <c r="J819">
        <v>12.75</v>
      </c>
      <c r="K819" s="1" t="s">
        <v>41</v>
      </c>
      <c r="L819" s="1" t="s">
        <v>33</v>
      </c>
      <c r="M819" s="1" t="s">
        <v>70</v>
      </c>
      <c r="N819" s="1" t="s">
        <v>71</v>
      </c>
    </row>
    <row r="820" spans="1:14" x14ac:dyDescent="0.2">
      <c r="A820">
        <v>819</v>
      </c>
      <c r="B820">
        <v>357</v>
      </c>
      <c r="C820">
        <f>1/COUNTIF(B:B,pizza_sales[[#This Row],[order_id]])</f>
        <v>0.33333333333333331</v>
      </c>
      <c r="D820" s="1" t="s">
        <v>157</v>
      </c>
      <c r="E820">
        <v>1</v>
      </c>
      <c r="F820" s="3">
        <v>42010</v>
      </c>
      <c r="G820" s="3" t="str">
        <f>TEXT(pizza_sales[[#This Row],[Order_date]],"dddd")</f>
        <v>Tuesday</v>
      </c>
      <c r="H820" s="2">
        <v>0.7694212962962963</v>
      </c>
      <c r="I820">
        <v>12</v>
      </c>
      <c r="J820">
        <v>12</v>
      </c>
      <c r="K820" s="1" t="s">
        <v>41</v>
      </c>
      <c r="L820" s="1" t="s">
        <v>22</v>
      </c>
      <c r="M820" s="1" t="s">
        <v>110</v>
      </c>
      <c r="N820" s="1" t="s">
        <v>111</v>
      </c>
    </row>
    <row r="821" spans="1:14" x14ac:dyDescent="0.2">
      <c r="A821">
        <v>820</v>
      </c>
      <c r="B821">
        <v>358</v>
      </c>
      <c r="C821">
        <f>1/COUNTIF(B:B,pizza_sales[[#This Row],[order_id]])</f>
        <v>1</v>
      </c>
      <c r="D821" s="1" t="s">
        <v>36</v>
      </c>
      <c r="E821">
        <v>1</v>
      </c>
      <c r="F821" s="3">
        <v>42010</v>
      </c>
      <c r="G821" s="3" t="str">
        <f>TEXT(pizza_sales[[#This Row],[Order_date]],"dddd")</f>
        <v>Tuesday</v>
      </c>
      <c r="H821" s="2">
        <v>0.77097222222222217</v>
      </c>
      <c r="I821">
        <v>16.5</v>
      </c>
      <c r="J821">
        <v>16.5</v>
      </c>
      <c r="K821" s="1" t="s">
        <v>13</v>
      </c>
      <c r="L821" s="1" t="s">
        <v>26</v>
      </c>
      <c r="M821" s="1" t="s">
        <v>27</v>
      </c>
      <c r="N821" s="1" t="s">
        <v>28</v>
      </c>
    </row>
    <row r="822" spans="1:14" x14ac:dyDescent="0.2">
      <c r="A822">
        <v>821</v>
      </c>
      <c r="B822">
        <v>359</v>
      </c>
      <c r="C822">
        <f>1/COUNTIF(B:B,pizza_sales[[#This Row],[order_id]])</f>
        <v>0.5</v>
      </c>
      <c r="D822" s="1" t="s">
        <v>128</v>
      </c>
      <c r="E822">
        <v>1</v>
      </c>
      <c r="F822" s="3">
        <v>42010</v>
      </c>
      <c r="G822" s="3" t="str">
        <f>TEXT(pizza_sales[[#This Row],[Order_date]],"dddd")</f>
        <v>Tuesday</v>
      </c>
      <c r="H822" s="2">
        <v>0.77300925925925923</v>
      </c>
      <c r="I822">
        <v>16</v>
      </c>
      <c r="J822">
        <v>16</v>
      </c>
      <c r="K822" s="1" t="s">
        <v>13</v>
      </c>
      <c r="L822" s="1" t="s">
        <v>22</v>
      </c>
      <c r="M822" s="1" t="s">
        <v>52</v>
      </c>
      <c r="N822" s="1" t="s">
        <v>53</v>
      </c>
    </row>
    <row r="823" spans="1:14" x14ac:dyDescent="0.2">
      <c r="A823">
        <v>822</v>
      </c>
      <c r="B823">
        <v>359</v>
      </c>
      <c r="C823">
        <f>1/COUNTIF(B:B,pizza_sales[[#This Row],[order_id]])</f>
        <v>0.5</v>
      </c>
      <c r="D823" s="1" t="s">
        <v>32</v>
      </c>
      <c r="E823">
        <v>1</v>
      </c>
      <c r="F823" s="3">
        <v>42010</v>
      </c>
      <c r="G823" s="3" t="str">
        <f>TEXT(pizza_sales[[#This Row],[Order_date]],"dddd")</f>
        <v>Tuesday</v>
      </c>
      <c r="H823" s="2">
        <v>0.77300925925925923</v>
      </c>
      <c r="I823">
        <v>20.75</v>
      </c>
      <c r="J823">
        <v>20.75</v>
      </c>
      <c r="K823" s="1" t="s">
        <v>21</v>
      </c>
      <c r="L823" s="1" t="s">
        <v>33</v>
      </c>
      <c r="M823" s="1" t="s">
        <v>34</v>
      </c>
      <c r="N823" s="1" t="s">
        <v>35</v>
      </c>
    </row>
    <row r="824" spans="1:14" x14ac:dyDescent="0.2">
      <c r="A824">
        <v>823</v>
      </c>
      <c r="B824">
        <v>360</v>
      </c>
      <c r="C824">
        <f>1/COUNTIF(B:B,pizza_sales[[#This Row],[order_id]])</f>
        <v>0.33333333333333331</v>
      </c>
      <c r="D824" s="1" t="s">
        <v>72</v>
      </c>
      <c r="E824">
        <v>1</v>
      </c>
      <c r="F824" s="3">
        <v>42010</v>
      </c>
      <c r="G824" s="3" t="str">
        <f>TEXT(pizza_sales[[#This Row],[Order_date]],"dddd")</f>
        <v>Tuesday</v>
      </c>
      <c r="H824" s="2">
        <v>0.78516203703703702</v>
      </c>
      <c r="I824">
        <v>20.75</v>
      </c>
      <c r="J824">
        <v>20.75</v>
      </c>
      <c r="K824" s="1" t="s">
        <v>21</v>
      </c>
      <c r="L824" s="1" t="s">
        <v>33</v>
      </c>
      <c r="M824" s="1" t="s">
        <v>42</v>
      </c>
      <c r="N824" s="1" t="s">
        <v>43</v>
      </c>
    </row>
    <row r="825" spans="1:14" x14ac:dyDescent="0.2">
      <c r="A825">
        <v>824</v>
      </c>
      <c r="B825">
        <v>360</v>
      </c>
      <c r="C825">
        <f>1/COUNTIF(B:B,pizza_sales[[#This Row],[order_id]])</f>
        <v>0.33333333333333331</v>
      </c>
      <c r="D825" s="1" t="s">
        <v>51</v>
      </c>
      <c r="E825">
        <v>1</v>
      </c>
      <c r="F825" s="3">
        <v>42010</v>
      </c>
      <c r="G825" s="3" t="str">
        <f>TEXT(pizza_sales[[#This Row],[Order_date]],"dddd")</f>
        <v>Tuesday</v>
      </c>
      <c r="H825" s="2">
        <v>0.78516203703703702</v>
      </c>
      <c r="I825">
        <v>12</v>
      </c>
      <c r="J825">
        <v>12</v>
      </c>
      <c r="K825" s="1" t="s">
        <v>41</v>
      </c>
      <c r="L825" s="1" t="s">
        <v>22</v>
      </c>
      <c r="M825" s="1" t="s">
        <v>52</v>
      </c>
      <c r="N825" s="1" t="s">
        <v>53</v>
      </c>
    </row>
    <row r="826" spans="1:14" x14ac:dyDescent="0.2">
      <c r="A826">
        <v>825</v>
      </c>
      <c r="B826">
        <v>360</v>
      </c>
      <c r="C826">
        <f>1/COUNTIF(B:B,pizza_sales[[#This Row],[order_id]])</f>
        <v>0.33333333333333331</v>
      </c>
      <c r="D826" s="1" t="s">
        <v>132</v>
      </c>
      <c r="E826">
        <v>1</v>
      </c>
      <c r="F826" s="3">
        <v>42010</v>
      </c>
      <c r="G826" s="3" t="str">
        <f>TEXT(pizza_sales[[#This Row],[Order_date]],"dddd")</f>
        <v>Tuesday</v>
      </c>
      <c r="H826" s="2">
        <v>0.78516203703703702</v>
      </c>
      <c r="I826">
        <v>10.5</v>
      </c>
      <c r="J826">
        <v>10.5</v>
      </c>
      <c r="K826" s="1" t="s">
        <v>41</v>
      </c>
      <c r="L826" s="1" t="s">
        <v>14</v>
      </c>
      <c r="M826" s="1" t="s">
        <v>15</v>
      </c>
      <c r="N826" s="1" t="s">
        <v>16</v>
      </c>
    </row>
    <row r="827" spans="1:14" x14ac:dyDescent="0.2">
      <c r="A827">
        <v>826</v>
      </c>
      <c r="B827">
        <v>361</v>
      </c>
      <c r="C827">
        <f>1/COUNTIF(B:B,pizza_sales[[#This Row],[order_id]])</f>
        <v>0.5</v>
      </c>
      <c r="D827" s="1" t="s">
        <v>84</v>
      </c>
      <c r="E827">
        <v>2</v>
      </c>
      <c r="F827" s="3">
        <v>42010</v>
      </c>
      <c r="G827" s="3" t="str">
        <f>TEXT(pizza_sales[[#This Row],[Order_date]],"dddd")</f>
        <v>Tuesday</v>
      </c>
      <c r="H827" s="2">
        <v>0.80043981481481485</v>
      </c>
      <c r="I827">
        <v>12</v>
      </c>
      <c r="J827">
        <v>24</v>
      </c>
      <c r="K827" s="1" t="s">
        <v>41</v>
      </c>
      <c r="L827" s="1" t="s">
        <v>14</v>
      </c>
      <c r="M827" s="1" t="s">
        <v>85</v>
      </c>
      <c r="N827" s="1" t="s">
        <v>86</v>
      </c>
    </row>
    <row r="828" spans="1:14" x14ac:dyDescent="0.2">
      <c r="A828">
        <v>827</v>
      </c>
      <c r="B828">
        <v>361</v>
      </c>
      <c r="C828">
        <f>1/COUNTIF(B:B,pizza_sales[[#This Row],[order_id]])</f>
        <v>0.5</v>
      </c>
      <c r="D828" s="1" t="s">
        <v>160</v>
      </c>
      <c r="E828">
        <v>1</v>
      </c>
      <c r="F828" s="3">
        <v>42010</v>
      </c>
      <c r="G828" s="3" t="str">
        <f>TEXT(pizza_sales[[#This Row],[Order_date]],"dddd")</f>
        <v>Tuesday</v>
      </c>
      <c r="H828" s="2">
        <v>0.80043981481481485</v>
      </c>
      <c r="I828">
        <v>12</v>
      </c>
      <c r="J828">
        <v>12</v>
      </c>
      <c r="K828" s="1" t="s">
        <v>41</v>
      </c>
      <c r="L828" s="1" t="s">
        <v>14</v>
      </c>
      <c r="M828" s="1" t="s">
        <v>55</v>
      </c>
      <c r="N828" s="1" t="s">
        <v>56</v>
      </c>
    </row>
    <row r="829" spans="1:14" x14ac:dyDescent="0.2">
      <c r="A829">
        <v>828</v>
      </c>
      <c r="B829">
        <v>362</v>
      </c>
      <c r="C829">
        <f>1/COUNTIF(B:B,pizza_sales[[#This Row],[order_id]])</f>
        <v>0.5</v>
      </c>
      <c r="D829" s="1" t="s">
        <v>118</v>
      </c>
      <c r="E829">
        <v>1</v>
      </c>
      <c r="F829" s="3">
        <v>42010</v>
      </c>
      <c r="G829" s="3" t="str">
        <f>TEXT(pizza_sales[[#This Row],[Order_date]],"dddd")</f>
        <v>Tuesday</v>
      </c>
      <c r="H829" s="2">
        <v>0.80111111111111111</v>
      </c>
      <c r="I829">
        <v>16.75</v>
      </c>
      <c r="J829">
        <v>16.75</v>
      </c>
      <c r="K829" s="1" t="s">
        <v>13</v>
      </c>
      <c r="L829" s="1" t="s">
        <v>33</v>
      </c>
      <c r="M829" s="1" t="s">
        <v>42</v>
      </c>
      <c r="N829" s="1" t="s">
        <v>43</v>
      </c>
    </row>
    <row r="830" spans="1:14" x14ac:dyDescent="0.2">
      <c r="A830">
        <v>829</v>
      </c>
      <c r="B830">
        <v>362</v>
      </c>
      <c r="C830">
        <f>1/COUNTIF(B:B,pizza_sales[[#This Row],[order_id]])</f>
        <v>0.5</v>
      </c>
      <c r="D830" s="1" t="s">
        <v>68</v>
      </c>
      <c r="E830">
        <v>1</v>
      </c>
      <c r="F830" s="3">
        <v>42010</v>
      </c>
      <c r="G830" s="3" t="str">
        <f>TEXT(pizza_sales[[#This Row],[Order_date]],"dddd")</f>
        <v>Tuesday</v>
      </c>
      <c r="H830" s="2">
        <v>0.80111111111111111</v>
      </c>
      <c r="I830">
        <v>20.25</v>
      </c>
      <c r="J830">
        <v>20.25</v>
      </c>
      <c r="K830" s="1" t="s">
        <v>21</v>
      </c>
      <c r="L830" s="1" t="s">
        <v>22</v>
      </c>
      <c r="M830" s="1" t="s">
        <v>30</v>
      </c>
      <c r="N830" s="1" t="s">
        <v>31</v>
      </c>
    </row>
    <row r="831" spans="1:14" x14ac:dyDescent="0.2">
      <c r="A831">
        <v>830</v>
      </c>
      <c r="B831">
        <v>363</v>
      </c>
      <c r="C831">
        <f>1/COUNTIF(B:B,pizza_sales[[#This Row],[order_id]])</f>
        <v>0.5</v>
      </c>
      <c r="D831" s="1" t="s">
        <v>146</v>
      </c>
      <c r="E831">
        <v>1</v>
      </c>
      <c r="F831" s="3">
        <v>42010</v>
      </c>
      <c r="G831" s="3" t="str">
        <f>TEXT(pizza_sales[[#This Row],[Order_date]],"dddd")</f>
        <v>Tuesday</v>
      </c>
      <c r="H831" s="2">
        <v>0.8059143518518519</v>
      </c>
      <c r="I831">
        <v>20.25</v>
      </c>
      <c r="J831">
        <v>20.25</v>
      </c>
      <c r="K831" s="1" t="s">
        <v>21</v>
      </c>
      <c r="L831" s="1" t="s">
        <v>22</v>
      </c>
      <c r="M831" s="1" t="s">
        <v>104</v>
      </c>
      <c r="N831" s="1" t="s">
        <v>105</v>
      </c>
    </row>
    <row r="832" spans="1:14" x14ac:dyDescent="0.2">
      <c r="A832">
        <v>831</v>
      </c>
      <c r="B832">
        <v>363</v>
      </c>
      <c r="C832">
        <f>1/COUNTIF(B:B,pizza_sales[[#This Row],[order_id]])</f>
        <v>0.5</v>
      </c>
      <c r="D832" s="1" t="s">
        <v>68</v>
      </c>
      <c r="E832">
        <v>1</v>
      </c>
      <c r="F832" s="3">
        <v>42010</v>
      </c>
      <c r="G832" s="3" t="str">
        <f>TEXT(pizza_sales[[#This Row],[Order_date]],"dddd")</f>
        <v>Tuesday</v>
      </c>
      <c r="H832" s="2">
        <v>0.8059143518518519</v>
      </c>
      <c r="I832">
        <v>20.25</v>
      </c>
      <c r="J832">
        <v>20.25</v>
      </c>
      <c r="K832" s="1" t="s">
        <v>21</v>
      </c>
      <c r="L832" s="1" t="s">
        <v>22</v>
      </c>
      <c r="M832" s="1" t="s">
        <v>30</v>
      </c>
      <c r="N832" s="1" t="s">
        <v>31</v>
      </c>
    </row>
    <row r="833" spans="1:14" x14ac:dyDescent="0.2">
      <c r="A833">
        <v>832</v>
      </c>
      <c r="B833">
        <v>364</v>
      </c>
      <c r="C833">
        <f>1/COUNTIF(B:B,pizza_sales[[#This Row],[order_id]])</f>
        <v>0.5</v>
      </c>
      <c r="D833" s="1" t="s">
        <v>36</v>
      </c>
      <c r="E833">
        <v>1</v>
      </c>
      <c r="F833" s="3">
        <v>42010</v>
      </c>
      <c r="G833" s="3" t="str">
        <f>TEXT(pizza_sales[[#This Row],[Order_date]],"dddd")</f>
        <v>Tuesday</v>
      </c>
      <c r="H833" s="2">
        <v>0.8106944444444445</v>
      </c>
      <c r="I833">
        <v>16.5</v>
      </c>
      <c r="J833">
        <v>16.5</v>
      </c>
      <c r="K833" s="1" t="s">
        <v>13</v>
      </c>
      <c r="L833" s="1" t="s">
        <v>26</v>
      </c>
      <c r="M833" s="1" t="s">
        <v>27</v>
      </c>
      <c r="N833" s="1" t="s">
        <v>28</v>
      </c>
    </row>
    <row r="834" spans="1:14" x14ac:dyDescent="0.2">
      <c r="A834">
        <v>833</v>
      </c>
      <c r="B834">
        <v>364</v>
      </c>
      <c r="C834">
        <f>1/COUNTIF(B:B,pizza_sales[[#This Row],[order_id]])</f>
        <v>0.5</v>
      </c>
      <c r="D834" s="1" t="s">
        <v>140</v>
      </c>
      <c r="E834">
        <v>1</v>
      </c>
      <c r="F834" s="3">
        <v>42010</v>
      </c>
      <c r="G834" s="3" t="str">
        <f>TEXT(pizza_sales[[#This Row],[Order_date]],"dddd")</f>
        <v>Tuesday</v>
      </c>
      <c r="H834" s="2">
        <v>0.8106944444444445</v>
      </c>
      <c r="I834">
        <v>25.5</v>
      </c>
      <c r="J834">
        <v>25.5</v>
      </c>
      <c r="K834" s="1" t="s">
        <v>141</v>
      </c>
      <c r="L834" s="1" t="s">
        <v>14</v>
      </c>
      <c r="M834" s="1" t="s">
        <v>45</v>
      </c>
      <c r="N834" s="1" t="s">
        <v>46</v>
      </c>
    </row>
    <row r="835" spans="1:14" x14ac:dyDescent="0.2">
      <c r="A835">
        <v>834</v>
      </c>
      <c r="B835">
        <v>365</v>
      </c>
      <c r="C835">
        <f>1/COUNTIF(B:B,pizza_sales[[#This Row],[order_id]])</f>
        <v>0.33333333333333331</v>
      </c>
      <c r="D835" s="1" t="s">
        <v>99</v>
      </c>
      <c r="E835">
        <v>1</v>
      </c>
      <c r="F835" s="3">
        <v>42010</v>
      </c>
      <c r="G835" s="3" t="str">
        <f>TEXT(pizza_sales[[#This Row],[Order_date]],"dddd")</f>
        <v>Tuesday</v>
      </c>
      <c r="H835" s="2">
        <v>0.81766203703703699</v>
      </c>
      <c r="I835">
        <v>14.75</v>
      </c>
      <c r="J835">
        <v>14.75</v>
      </c>
      <c r="K835" s="1" t="s">
        <v>13</v>
      </c>
      <c r="L835" s="1" t="s">
        <v>22</v>
      </c>
      <c r="M835" s="1" t="s">
        <v>91</v>
      </c>
      <c r="N835" s="1" t="s">
        <v>92</v>
      </c>
    </row>
    <row r="836" spans="1:14" x14ac:dyDescent="0.2">
      <c r="A836">
        <v>835</v>
      </c>
      <c r="B836">
        <v>365</v>
      </c>
      <c r="C836">
        <f>1/COUNTIF(B:B,pizza_sales[[#This Row],[order_id]])</f>
        <v>0.33333333333333331</v>
      </c>
      <c r="D836" s="1" t="s">
        <v>146</v>
      </c>
      <c r="E836">
        <v>1</v>
      </c>
      <c r="F836" s="3">
        <v>42010</v>
      </c>
      <c r="G836" s="3" t="str">
        <f>TEXT(pizza_sales[[#This Row],[Order_date]],"dddd")</f>
        <v>Tuesday</v>
      </c>
      <c r="H836" s="2">
        <v>0.81766203703703699</v>
      </c>
      <c r="I836">
        <v>20.25</v>
      </c>
      <c r="J836">
        <v>20.25</v>
      </c>
      <c r="K836" s="1" t="s">
        <v>21</v>
      </c>
      <c r="L836" s="1" t="s">
        <v>22</v>
      </c>
      <c r="M836" s="1" t="s">
        <v>104</v>
      </c>
      <c r="N836" s="1" t="s">
        <v>105</v>
      </c>
    </row>
    <row r="837" spans="1:14" x14ac:dyDescent="0.2">
      <c r="A837">
        <v>836</v>
      </c>
      <c r="B837">
        <v>365</v>
      </c>
      <c r="C837">
        <f>1/COUNTIF(B:B,pizza_sales[[#This Row],[order_id]])</f>
        <v>0.33333333333333331</v>
      </c>
      <c r="D837" s="1" t="s">
        <v>119</v>
      </c>
      <c r="E837">
        <v>1</v>
      </c>
      <c r="F837" s="3">
        <v>42010</v>
      </c>
      <c r="G837" s="3" t="str">
        <f>TEXT(pizza_sales[[#This Row],[Order_date]],"dddd")</f>
        <v>Tuesday</v>
      </c>
      <c r="H837" s="2">
        <v>0.81766203703703699</v>
      </c>
      <c r="I837">
        <v>12.5</v>
      </c>
      <c r="J837">
        <v>12.5</v>
      </c>
      <c r="K837" s="1" t="s">
        <v>13</v>
      </c>
      <c r="L837" s="1" t="s">
        <v>14</v>
      </c>
      <c r="M837" s="1" t="s">
        <v>78</v>
      </c>
      <c r="N837" s="1" t="s">
        <v>79</v>
      </c>
    </row>
    <row r="838" spans="1:14" x14ac:dyDescent="0.2">
      <c r="A838">
        <v>837</v>
      </c>
      <c r="B838">
        <v>366</v>
      </c>
      <c r="C838">
        <f>1/COUNTIF(B:B,pizza_sales[[#This Row],[order_id]])</f>
        <v>1</v>
      </c>
      <c r="D838" s="1" t="s">
        <v>54</v>
      </c>
      <c r="E838">
        <v>1</v>
      </c>
      <c r="F838" s="3">
        <v>42010</v>
      </c>
      <c r="G838" s="3" t="str">
        <f>TEXT(pizza_sales[[#This Row],[Order_date]],"dddd")</f>
        <v>Tuesday</v>
      </c>
      <c r="H838" s="2">
        <v>0.83634259259259258</v>
      </c>
      <c r="I838">
        <v>20.5</v>
      </c>
      <c r="J838">
        <v>20.5</v>
      </c>
      <c r="K838" s="1" t="s">
        <v>21</v>
      </c>
      <c r="L838" s="1" t="s">
        <v>14</v>
      </c>
      <c r="M838" s="1" t="s">
        <v>55</v>
      </c>
      <c r="N838" s="1" t="s">
        <v>56</v>
      </c>
    </row>
    <row r="839" spans="1:14" x14ac:dyDescent="0.2">
      <c r="A839">
        <v>838</v>
      </c>
      <c r="B839">
        <v>367</v>
      </c>
      <c r="C839">
        <f>1/COUNTIF(B:B,pizza_sales[[#This Row],[order_id]])</f>
        <v>0.5</v>
      </c>
      <c r="D839" s="1" t="s">
        <v>142</v>
      </c>
      <c r="E839">
        <v>1</v>
      </c>
      <c r="F839" s="3">
        <v>42010</v>
      </c>
      <c r="G839" s="3" t="str">
        <f>TEXT(pizza_sales[[#This Row],[Order_date]],"dddd")</f>
        <v>Tuesday</v>
      </c>
      <c r="H839" s="2">
        <v>0.83694444444444449</v>
      </c>
      <c r="I839">
        <v>16.5</v>
      </c>
      <c r="J839">
        <v>16.5</v>
      </c>
      <c r="K839" s="1" t="s">
        <v>21</v>
      </c>
      <c r="L839" s="1" t="s">
        <v>14</v>
      </c>
      <c r="M839" s="1" t="s">
        <v>15</v>
      </c>
      <c r="N839" s="1" t="s">
        <v>16</v>
      </c>
    </row>
    <row r="840" spans="1:14" x14ac:dyDescent="0.2">
      <c r="A840">
        <v>839</v>
      </c>
      <c r="B840">
        <v>367</v>
      </c>
      <c r="C840">
        <f>1/COUNTIF(B:B,pizza_sales[[#This Row],[order_id]])</f>
        <v>0.5</v>
      </c>
      <c r="D840" s="1" t="s">
        <v>162</v>
      </c>
      <c r="E840">
        <v>1</v>
      </c>
      <c r="F840" s="3">
        <v>42010</v>
      </c>
      <c r="G840" s="3" t="str">
        <f>TEXT(pizza_sales[[#This Row],[Order_date]],"dddd")</f>
        <v>Tuesday</v>
      </c>
      <c r="H840" s="2">
        <v>0.83694444444444449</v>
      </c>
      <c r="I840">
        <v>16</v>
      </c>
      <c r="J840">
        <v>16</v>
      </c>
      <c r="K840" s="1" t="s">
        <v>13</v>
      </c>
      <c r="L840" s="1" t="s">
        <v>22</v>
      </c>
      <c r="M840" s="1" t="s">
        <v>110</v>
      </c>
      <c r="N840" s="1" t="s">
        <v>111</v>
      </c>
    </row>
    <row r="841" spans="1:14" x14ac:dyDescent="0.2">
      <c r="A841">
        <v>840</v>
      </c>
      <c r="B841">
        <v>368</v>
      </c>
      <c r="C841">
        <f>1/COUNTIF(B:B,pizza_sales[[#This Row],[order_id]])</f>
        <v>0.5</v>
      </c>
      <c r="D841" s="1" t="s">
        <v>164</v>
      </c>
      <c r="E841">
        <v>1</v>
      </c>
      <c r="F841" s="3">
        <v>42010</v>
      </c>
      <c r="G841" s="3" t="str">
        <f>TEXT(pizza_sales[[#This Row],[Order_date]],"dddd")</f>
        <v>Tuesday</v>
      </c>
      <c r="H841" s="2">
        <v>0.85296296296296292</v>
      </c>
      <c r="I841">
        <v>16.5</v>
      </c>
      <c r="J841">
        <v>16.5</v>
      </c>
      <c r="K841" s="1" t="s">
        <v>13</v>
      </c>
      <c r="L841" s="1" t="s">
        <v>22</v>
      </c>
      <c r="M841" s="1" t="s">
        <v>63</v>
      </c>
      <c r="N841" s="1" t="s">
        <v>64</v>
      </c>
    </row>
    <row r="842" spans="1:14" x14ac:dyDescent="0.2">
      <c r="A842">
        <v>841</v>
      </c>
      <c r="B842">
        <v>368</v>
      </c>
      <c r="C842">
        <f>1/COUNTIF(B:B,pizza_sales[[#This Row],[order_id]])</f>
        <v>0.5</v>
      </c>
      <c r="D842" s="1" t="s">
        <v>32</v>
      </c>
      <c r="E842">
        <v>1</v>
      </c>
      <c r="F842" s="3">
        <v>42010</v>
      </c>
      <c r="G842" s="3" t="str">
        <f>TEXT(pizza_sales[[#This Row],[Order_date]],"dddd")</f>
        <v>Tuesday</v>
      </c>
      <c r="H842" s="2">
        <v>0.85296296296296292</v>
      </c>
      <c r="I842">
        <v>20.75</v>
      </c>
      <c r="J842">
        <v>20.75</v>
      </c>
      <c r="K842" s="1" t="s">
        <v>21</v>
      </c>
      <c r="L842" s="1" t="s">
        <v>33</v>
      </c>
      <c r="M842" s="1" t="s">
        <v>34</v>
      </c>
      <c r="N842" s="1" t="s">
        <v>35</v>
      </c>
    </row>
    <row r="843" spans="1:14" x14ac:dyDescent="0.2">
      <c r="A843">
        <v>842</v>
      </c>
      <c r="B843">
        <v>369</v>
      </c>
      <c r="C843">
        <f>1/COUNTIF(B:B,pizza_sales[[#This Row],[order_id]])</f>
        <v>1</v>
      </c>
      <c r="D843" s="1" t="s">
        <v>162</v>
      </c>
      <c r="E843">
        <v>1</v>
      </c>
      <c r="F843" s="3">
        <v>42010</v>
      </c>
      <c r="G843" s="3" t="str">
        <f>TEXT(pizza_sales[[#This Row],[Order_date]],"dddd")</f>
        <v>Tuesday</v>
      </c>
      <c r="H843" s="2">
        <v>0.85423611111111108</v>
      </c>
      <c r="I843">
        <v>16</v>
      </c>
      <c r="J843">
        <v>16</v>
      </c>
      <c r="K843" s="1" t="s">
        <v>13</v>
      </c>
      <c r="L843" s="1" t="s">
        <v>22</v>
      </c>
      <c r="M843" s="1" t="s">
        <v>110</v>
      </c>
      <c r="N843" s="1" t="s">
        <v>111</v>
      </c>
    </row>
    <row r="844" spans="1:14" x14ac:dyDescent="0.2">
      <c r="A844">
        <v>843</v>
      </c>
      <c r="B844">
        <v>370</v>
      </c>
      <c r="C844">
        <f>1/COUNTIF(B:B,pizza_sales[[#This Row],[order_id]])</f>
        <v>0.5</v>
      </c>
      <c r="D844" s="1" t="s">
        <v>90</v>
      </c>
      <c r="E844">
        <v>1</v>
      </c>
      <c r="F844" s="3">
        <v>42010</v>
      </c>
      <c r="G844" s="3" t="str">
        <f>TEXT(pizza_sales[[#This Row],[Order_date]],"dddd")</f>
        <v>Tuesday</v>
      </c>
      <c r="H844" s="2">
        <v>0.87673611111111116</v>
      </c>
      <c r="I844">
        <v>17.95</v>
      </c>
      <c r="J844">
        <v>17.95</v>
      </c>
      <c r="K844" s="1" t="s">
        <v>21</v>
      </c>
      <c r="L844" s="1" t="s">
        <v>22</v>
      </c>
      <c r="M844" s="1" t="s">
        <v>91</v>
      </c>
      <c r="N844" s="1" t="s">
        <v>92</v>
      </c>
    </row>
    <row r="845" spans="1:14" x14ac:dyDescent="0.2">
      <c r="A845">
        <v>844</v>
      </c>
      <c r="B845">
        <v>370</v>
      </c>
      <c r="C845">
        <f>1/COUNTIF(B:B,pizza_sales[[#This Row],[order_id]])</f>
        <v>0.5</v>
      </c>
      <c r="D845" s="1" t="s">
        <v>132</v>
      </c>
      <c r="E845">
        <v>1</v>
      </c>
      <c r="F845" s="3">
        <v>42010</v>
      </c>
      <c r="G845" s="3" t="str">
        <f>TEXT(pizza_sales[[#This Row],[Order_date]],"dddd")</f>
        <v>Tuesday</v>
      </c>
      <c r="H845" s="2">
        <v>0.87673611111111116</v>
      </c>
      <c r="I845">
        <v>10.5</v>
      </c>
      <c r="J845">
        <v>10.5</v>
      </c>
      <c r="K845" s="1" t="s">
        <v>41</v>
      </c>
      <c r="L845" s="1" t="s">
        <v>14</v>
      </c>
      <c r="M845" s="1" t="s">
        <v>15</v>
      </c>
      <c r="N845" s="1" t="s">
        <v>16</v>
      </c>
    </row>
    <row r="846" spans="1:14" x14ac:dyDescent="0.2">
      <c r="A846">
        <v>845</v>
      </c>
      <c r="B846">
        <v>371</v>
      </c>
      <c r="C846">
        <f>1/COUNTIF(B:B,pizza_sales[[#This Row],[order_id]])</f>
        <v>1</v>
      </c>
      <c r="D846" s="1" t="s">
        <v>119</v>
      </c>
      <c r="E846">
        <v>1</v>
      </c>
      <c r="F846" s="3">
        <v>42010</v>
      </c>
      <c r="G846" s="3" t="str">
        <f>TEXT(pizza_sales[[#This Row],[Order_date]],"dddd")</f>
        <v>Tuesday</v>
      </c>
      <c r="H846" s="2">
        <v>0.88564814814814818</v>
      </c>
      <c r="I846">
        <v>12.5</v>
      </c>
      <c r="J846">
        <v>12.5</v>
      </c>
      <c r="K846" s="1" t="s">
        <v>13</v>
      </c>
      <c r="L846" s="1" t="s">
        <v>14</v>
      </c>
      <c r="M846" s="1" t="s">
        <v>78</v>
      </c>
      <c r="N846" s="1" t="s">
        <v>79</v>
      </c>
    </row>
    <row r="847" spans="1:14" x14ac:dyDescent="0.2">
      <c r="A847">
        <v>846</v>
      </c>
      <c r="B847">
        <v>372</v>
      </c>
      <c r="C847">
        <f>1/COUNTIF(B:B,pizza_sales[[#This Row],[order_id]])</f>
        <v>1</v>
      </c>
      <c r="D847" s="1" t="s">
        <v>157</v>
      </c>
      <c r="E847">
        <v>1</v>
      </c>
      <c r="F847" s="3">
        <v>42010</v>
      </c>
      <c r="G847" s="3" t="str">
        <f>TEXT(pizza_sales[[#This Row],[Order_date]],"dddd")</f>
        <v>Tuesday</v>
      </c>
      <c r="H847" s="2">
        <v>0.93540509259259264</v>
      </c>
      <c r="I847">
        <v>12</v>
      </c>
      <c r="J847">
        <v>12</v>
      </c>
      <c r="K847" s="1" t="s">
        <v>41</v>
      </c>
      <c r="L847" s="1" t="s">
        <v>22</v>
      </c>
      <c r="M847" s="1" t="s">
        <v>110</v>
      </c>
      <c r="N847" s="1" t="s">
        <v>111</v>
      </c>
    </row>
    <row r="848" spans="1:14" x14ac:dyDescent="0.2">
      <c r="A848">
        <v>847</v>
      </c>
      <c r="B848">
        <v>373</v>
      </c>
      <c r="C848">
        <f>1/COUNTIF(B:B,pizza_sales[[#This Row],[order_id]])</f>
        <v>0.33333333333333331</v>
      </c>
      <c r="D848" s="1" t="s">
        <v>156</v>
      </c>
      <c r="E848">
        <v>1</v>
      </c>
      <c r="F848" s="3">
        <v>42011</v>
      </c>
      <c r="G848" s="3" t="str">
        <f>TEXT(pizza_sales[[#This Row],[Order_date]],"dddd")</f>
        <v>Wednesday</v>
      </c>
      <c r="H848" s="2">
        <v>0.48979166666666668</v>
      </c>
      <c r="I848">
        <v>12.75</v>
      </c>
      <c r="J848">
        <v>12.75</v>
      </c>
      <c r="K848" s="1" t="s">
        <v>41</v>
      </c>
      <c r="L848" s="1" t="s">
        <v>33</v>
      </c>
      <c r="M848" s="1" t="s">
        <v>82</v>
      </c>
      <c r="N848" s="1" t="s">
        <v>83</v>
      </c>
    </row>
    <row r="849" spans="1:14" x14ac:dyDescent="0.2">
      <c r="A849">
        <v>848</v>
      </c>
      <c r="B849">
        <v>373</v>
      </c>
      <c r="C849">
        <f>1/COUNTIF(B:B,pizza_sales[[#This Row],[order_id]])</f>
        <v>0.33333333333333331</v>
      </c>
      <c r="D849" s="1" t="s">
        <v>17</v>
      </c>
      <c r="E849">
        <v>1</v>
      </c>
      <c r="F849" s="3">
        <v>42011</v>
      </c>
      <c r="G849" s="3" t="str">
        <f>TEXT(pizza_sales[[#This Row],[Order_date]],"dddd")</f>
        <v>Wednesday</v>
      </c>
      <c r="H849" s="2">
        <v>0.48979166666666668</v>
      </c>
      <c r="I849">
        <v>16</v>
      </c>
      <c r="J849">
        <v>16</v>
      </c>
      <c r="K849" s="1" t="s">
        <v>13</v>
      </c>
      <c r="L849" s="1" t="s">
        <v>14</v>
      </c>
      <c r="M849" s="1" t="s">
        <v>18</v>
      </c>
      <c r="N849" s="1" t="s">
        <v>19</v>
      </c>
    </row>
    <row r="850" spans="1:14" x14ac:dyDescent="0.2">
      <c r="A850">
        <v>849</v>
      </c>
      <c r="B850">
        <v>373</v>
      </c>
      <c r="C850">
        <f>1/COUNTIF(B:B,pizza_sales[[#This Row],[order_id]])</f>
        <v>0.33333333333333331</v>
      </c>
      <c r="D850" s="1" t="s">
        <v>113</v>
      </c>
      <c r="E850">
        <v>1</v>
      </c>
      <c r="F850" s="3">
        <v>42011</v>
      </c>
      <c r="G850" s="3" t="str">
        <f>TEXT(pizza_sales[[#This Row],[Order_date]],"dddd")</f>
        <v>Wednesday</v>
      </c>
      <c r="H850" s="2">
        <v>0.48979166666666668</v>
      </c>
      <c r="I850">
        <v>20.25</v>
      </c>
      <c r="J850">
        <v>20.25</v>
      </c>
      <c r="K850" s="1" t="s">
        <v>21</v>
      </c>
      <c r="L850" s="1" t="s">
        <v>26</v>
      </c>
      <c r="M850" s="1" t="s">
        <v>114</v>
      </c>
      <c r="N850" s="1" t="s">
        <v>115</v>
      </c>
    </row>
    <row r="851" spans="1:14" x14ac:dyDescent="0.2">
      <c r="A851">
        <v>850</v>
      </c>
      <c r="B851">
        <v>374</v>
      </c>
      <c r="C851">
        <f>1/COUNTIF(B:B,pizza_sales[[#This Row],[order_id]])</f>
        <v>0.33333333333333331</v>
      </c>
      <c r="D851" s="1" t="s">
        <v>84</v>
      </c>
      <c r="E851">
        <v>1</v>
      </c>
      <c r="F851" s="3">
        <v>42011</v>
      </c>
      <c r="G851" s="3" t="str">
        <f>TEXT(pizza_sales[[#This Row],[Order_date]],"dddd")</f>
        <v>Wednesday</v>
      </c>
      <c r="H851" s="2">
        <v>0.49721064814814814</v>
      </c>
      <c r="I851">
        <v>12</v>
      </c>
      <c r="J851">
        <v>12</v>
      </c>
      <c r="K851" s="1" t="s">
        <v>41</v>
      </c>
      <c r="L851" s="1" t="s">
        <v>14</v>
      </c>
      <c r="M851" s="1" t="s">
        <v>85</v>
      </c>
      <c r="N851" s="1" t="s">
        <v>86</v>
      </c>
    </row>
    <row r="852" spans="1:14" x14ac:dyDescent="0.2">
      <c r="A852">
        <v>851</v>
      </c>
      <c r="B852">
        <v>374</v>
      </c>
      <c r="C852">
        <f>1/COUNTIF(B:B,pizza_sales[[#This Row],[order_id]])</f>
        <v>0.33333333333333331</v>
      </c>
      <c r="D852" s="1" t="s">
        <v>134</v>
      </c>
      <c r="E852">
        <v>1</v>
      </c>
      <c r="F852" s="3">
        <v>42011</v>
      </c>
      <c r="G852" s="3" t="str">
        <f>TEXT(pizza_sales[[#This Row],[Order_date]],"dddd")</f>
        <v>Wednesday</v>
      </c>
      <c r="H852" s="2">
        <v>0.49721064814814814</v>
      </c>
      <c r="I852">
        <v>16.75</v>
      </c>
      <c r="J852">
        <v>16.75</v>
      </c>
      <c r="K852" s="1" t="s">
        <v>13</v>
      </c>
      <c r="L852" s="1" t="s">
        <v>33</v>
      </c>
      <c r="M852" s="1" t="s">
        <v>124</v>
      </c>
      <c r="N852" s="1" t="s">
        <v>125</v>
      </c>
    </row>
    <row r="853" spans="1:14" x14ac:dyDescent="0.2">
      <c r="A853">
        <v>852</v>
      </c>
      <c r="B853">
        <v>374</v>
      </c>
      <c r="C853">
        <f>1/COUNTIF(B:B,pizza_sales[[#This Row],[order_id]])</f>
        <v>0.33333333333333331</v>
      </c>
      <c r="D853" s="1" t="s">
        <v>106</v>
      </c>
      <c r="E853">
        <v>1</v>
      </c>
      <c r="F853" s="3">
        <v>42011</v>
      </c>
      <c r="G853" s="3" t="str">
        <f>TEXT(pizza_sales[[#This Row],[Order_date]],"dddd")</f>
        <v>Wednesday</v>
      </c>
      <c r="H853" s="2">
        <v>0.49721064814814814</v>
      </c>
      <c r="I853">
        <v>12.5</v>
      </c>
      <c r="J853">
        <v>12.5</v>
      </c>
      <c r="K853" s="1" t="s">
        <v>41</v>
      </c>
      <c r="L853" s="1" t="s">
        <v>26</v>
      </c>
      <c r="M853" s="1" t="s">
        <v>107</v>
      </c>
      <c r="N853" s="1" t="s">
        <v>108</v>
      </c>
    </row>
    <row r="854" spans="1:14" x14ac:dyDescent="0.2">
      <c r="A854">
        <v>853</v>
      </c>
      <c r="B854">
        <v>375</v>
      </c>
      <c r="C854">
        <f>1/COUNTIF(B:B,pizza_sales[[#This Row],[order_id]])</f>
        <v>1</v>
      </c>
      <c r="D854" s="1" t="s">
        <v>29</v>
      </c>
      <c r="E854">
        <v>1</v>
      </c>
      <c r="F854" s="3">
        <v>42011</v>
      </c>
      <c r="G854" s="3" t="str">
        <f>TEXT(pizza_sales[[#This Row],[Order_date]],"dddd")</f>
        <v>Wednesday</v>
      </c>
      <c r="H854" s="2">
        <v>0.49902777777777779</v>
      </c>
      <c r="I854">
        <v>16</v>
      </c>
      <c r="J854">
        <v>16</v>
      </c>
      <c r="K854" s="1" t="s">
        <v>13</v>
      </c>
      <c r="L854" s="1" t="s">
        <v>22</v>
      </c>
      <c r="M854" s="1" t="s">
        <v>30</v>
      </c>
      <c r="N854" s="1" t="s">
        <v>31</v>
      </c>
    </row>
    <row r="855" spans="1:14" x14ac:dyDescent="0.2">
      <c r="A855">
        <v>854</v>
      </c>
      <c r="B855">
        <v>376</v>
      </c>
      <c r="C855">
        <f>1/COUNTIF(B:B,pizza_sales[[#This Row],[order_id]])</f>
        <v>0.5</v>
      </c>
      <c r="D855" s="1" t="s">
        <v>140</v>
      </c>
      <c r="E855">
        <v>1</v>
      </c>
      <c r="F855" s="3">
        <v>42011</v>
      </c>
      <c r="G855" s="3" t="str">
        <f>TEXT(pizza_sales[[#This Row],[Order_date]],"dddd")</f>
        <v>Wednesday</v>
      </c>
      <c r="H855" s="2">
        <v>0.50089120370370366</v>
      </c>
      <c r="I855">
        <v>25.5</v>
      </c>
      <c r="J855">
        <v>25.5</v>
      </c>
      <c r="K855" s="1" t="s">
        <v>141</v>
      </c>
      <c r="L855" s="1" t="s">
        <v>14</v>
      </c>
      <c r="M855" s="1" t="s">
        <v>45</v>
      </c>
      <c r="N855" s="1" t="s">
        <v>46</v>
      </c>
    </row>
    <row r="856" spans="1:14" x14ac:dyDescent="0.2">
      <c r="A856">
        <v>855</v>
      </c>
      <c r="B856">
        <v>376</v>
      </c>
      <c r="C856">
        <f>1/COUNTIF(B:B,pizza_sales[[#This Row],[order_id]])</f>
        <v>0.5</v>
      </c>
      <c r="D856" s="1" t="s">
        <v>122</v>
      </c>
      <c r="E856">
        <v>1</v>
      </c>
      <c r="F856" s="3">
        <v>42011</v>
      </c>
      <c r="G856" s="3" t="str">
        <f>TEXT(pizza_sales[[#This Row],[Order_date]],"dddd")</f>
        <v>Wednesday</v>
      </c>
      <c r="H856" s="2">
        <v>0.50089120370370366</v>
      </c>
      <c r="I856">
        <v>20.25</v>
      </c>
      <c r="J856">
        <v>20.25</v>
      </c>
      <c r="K856" s="1" t="s">
        <v>21</v>
      </c>
      <c r="L856" s="1" t="s">
        <v>22</v>
      </c>
      <c r="M856" s="1" t="s">
        <v>66</v>
      </c>
      <c r="N856" s="1" t="s">
        <v>67</v>
      </c>
    </row>
    <row r="857" spans="1:14" x14ac:dyDescent="0.2">
      <c r="A857">
        <v>856</v>
      </c>
      <c r="B857">
        <v>377</v>
      </c>
      <c r="C857">
        <f>1/COUNTIF(B:B,pizza_sales[[#This Row],[order_id]])</f>
        <v>0.5</v>
      </c>
      <c r="D857" s="1" t="s">
        <v>12</v>
      </c>
      <c r="E857">
        <v>1</v>
      </c>
      <c r="F857" s="3">
        <v>42011</v>
      </c>
      <c r="G857" s="3" t="str">
        <f>TEXT(pizza_sales[[#This Row],[Order_date]],"dddd")</f>
        <v>Wednesday</v>
      </c>
      <c r="H857" s="2">
        <v>0.50229166666666669</v>
      </c>
      <c r="I857">
        <v>13.25</v>
      </c>
      <c r="J857">
        <v>13.25</v>
      </c>
      <c r="K857" s="1" t="s">
        <v>13</v>
      </c>
      <c r="L857" s="1" t="s">
        <v>14</v>
      </c>
      <c r="M857" s="1" t="s">
        <v>15</v>
      </c>
      <c r="N857" s="1" t="s">
        <v>16</v>
      </c>
    </row>
    <row r="858" spans="1:14" x14ac:dyDescent="0.2">
      <c r="A858">
        <v>857</v>
      </c>
      <c r="B858">
        <v>377</v>
      </c>
      <c r="C858">
        <f>1/COUNTIF(B:B,pizza_sales[[#This Row],[order_id]])</f>
        <v>0.5</v>
      </c>
      <c r="D858" s="1" t="s">
        <v>32</v>
      </c>
      <c r="E858">
        <v>1</v>
      </c>
      <c r="F858" s="3">
        <v>42011</v>
      </c>
      <c r="G858" s="3" t="str">
        <f>TEXT(pizza_sales[[#This Row],[Order_date]],"dddd")</f>
        <v>Wednesday</v>
      </c>
      <c r="H858" s="2">
        <v>0.50229166666666669</v>
      </c>
      <c r="I858">
        <v>20.75</v>
      </c>
      <c r="J858">
        <v>20.75</v>
      </c>
      <c r="K858" s="1" t="s">
        <v>21</v>
      </c>
      <c r="L858" s="1" t="s">
        <v>33</v>
      </c>
      <c r="M858" s="1" t="s">
        <v>34</v>
      </c>
      <c r="N858" s="1" t="s">
        <v>35</v>
      </c>
    </row>
    <row r="859" spans="1:14" x14ac:dyDescent="0.2">
      <c r="A859">
        <v>858</v>
      </c>
      <c r="B859">
        <v>378</v>
      </c>
      <c r="C859">
        <f>1/COUNTIF(B:B,pizza_sales[[#This Row],[order_id]])</f>
        <v>1</v>
      </c>
      <c r="D859" s="1" t="s">
        <v>100</v>
      </c>
      <c r="E859">
        <v>1</v>
      </c>
      <c r="F859" s="3">
        <v>42011</v>
      </c>
      <c r="G859" s="3" t="str">
        <f>TEXT(pizza_sales[[#This Row],[Order_date]],"dddd")</f>
        <v>Wednesday</v>
      </c>
      <c r="H859" s="2">
        <v>0.51362268518518517</v>
      </c>
      <c r="I859">
        <v>12.75</v>
      </c>
      <c r="J859">
        <v>12.75</v>
      </c>
      <c r="K859" s="1" t="s">
        <v>41</v>
      </c>
      <c r="L859" s="1" t="s">
        <v>22</v>
      </c>
      <c r="M859" s="1" t="s">
        <v>101</v>
      </c>
      <c r="N859" s="1" t="s">
        <v>102</v>
      </c>
    </row>
    <row r="860" spans="1:14" x14ac:dyDescent="0.2">
      <c r="A860">
        <v>859</v>
      </c>
      <c r="B860">
        <v>379</v>
      </c>
      <c r="C860">
        <f>1/COUNTIF(B:B,pizza_sales[[#This Row],[order_id]])</f>
        <v>1</v>
      </c>
      <c r="D860" s="1" t="s">
        <v>32</v>
      </c>
      <c r="E860">
        <v>1</v>
      </c>
      <c r="F860" s="3">
        <v>42011</v>
      </c>
      <c r="G860" s="3" t="str">
        <f>TEXT(pizza_sales[[#This Row],[Order_date]],"dddd")</f>
        <v>Wednesday</v>
      </c>
      <c r="H860" s="2">
        <v>0.51778935185185182</v>
      </c>
      <c r="I860">
        <v>20.75</v>
      </c>
      <c r="J860">
        <v>20.75</v>
      </c>
      <c r="K860" s="1" t="s">
        <v>21</v>
      </c>
      <c r="L860" s="1" t="s">
        <v>33</v>
      </c>
      <c r="M860" s="1" t="s">
        <v>34</v>
      </c>
      <c r="N860" s="1" t="s">
        <v>35</v>
      </c>
    </row>
    <row r="861" spans="1:14" x14ac:dyDescent="0.2">
      <c r="A861">
        <v>860</v>
      </c>
      <c r="B861">
        <v>380</v>
      </c>
      <c r="C861">
        <f>1/COUNTIF(B:B,pizza_sales[[#This Row],[order_id]])</f>
        <v>0.5</v>
      </c>
      <c r="D861" s="1" t="s">
        <v>96</v>
      </c>
      <c r="E861">
        <v>1</v>
      </c>
      <c r="F861" s="3">
        <v>42011</v>
      </c>
      <c r="G861" s="3" t="str">
        <f>TEXT(pizza_sales[[#This Row],[Order_date]],"dddd")</f>
        <v>Wednesday</v>
      </c>
      <c r="H861" s="2">
        <v>0.52233796296296298</v>
      </c>
      <c r="I861">
        <v>16.25</v>
      </c>
      <c r="J861">
        <v>16.25</v>
      </c>
      <c r="K861" s="1" t="s">
        <v>13</v>
      </c>
      <c r="L861" s="1" t="s">
        <v>26</v>
      </c>
      <c r="M861" s="1" t="s">
        <v>97</v>
      </c>
      <c r="N861" s="1" t="s">
        <v>98</v>
      </c>
    </row>
    <row r="862" spans="1:14" x14ac:dyDescent="0.2">
      <c r="A862">
        <v>861</v>
      </c>
      <c r="B862">
        <v>380</v>
      </c>
      <c r="C862">
        <f>1/COUNTIF(B:B,pizza_sales[[#This Row],[order_id]])</f>
        <v>0.5</v>
      </c>
      <c r="D862" s="1" t="s">
        <v>76</v>
      </c>
      <c r="E862">
        <v>1</v>
      </c>
      <c r="F862" s="3">
        <v>42011</v>
      </c>
      <c r="G862" s="3" t="str">
        <f>TEXT(pizza_sales[[#This Row],[Order_date]],"dddd")</f>
        <v>Wednesday</v>
      </c>
      <c r="H862" s="2">
        <v>0.52233796296296298</v>
      </c>
      <c r="I862">
        <v>16.75</v>
      </c>
      <c r="J862">
        <v>16.75</v>
      </c>
      <c r="K862" s="1" t="s">
        <v>13</v>
      </c>
      <c r="L862" s="1" t="s">
        <v>33</v>
      </c>
      <c r="M862" s="1" t="s">
        <v>74</v>
      </c>
      <c r="N862" s="1" t="s">
        <v>75</v>
      </c>
    </row>
    <row r="863" spans="1:14" x14ac:dyDescent="0.2">
      <c r="A863">
        <v>862</v>
      </c>
      <c r="B863">
        <v>381</v>
      </c>
      <c r="C863">
        <f>1/COUNTIF(B:B,pizza_sales[[#This Row],[order_id]])</f>
        <v>1</v>
      </c>
      <c r="D863" s="1" t="s">
        <v>147</v>
      </c>
      <c r="E863">
        <v>1</v>
      </c>
      <c r="F863" s="3">
        <v>42011</v>
      </c>
      <c r="G863" s="3" t="str">
        <f>TEXT(pizza_sales[[#This Row],[Order_date]],"dddd")</f>
        <v>Wednesday</v>
      </c>
      <c r="H863" s="2">
        <v>0.52298611111111115</v>
      </c>
      <c r="I863">
        <v>16.75</v>
      </c>
      <c r="J863">
        <v>16.75</v>
      </c>
      <c r="K863" s="1" t="s">
        <v>13</v>
      </c>
      <c r="L863" s="1" t="s">
        <v>33</v>
      </c>
      <c r="M863" s="1" t="s">
        <v>70</v>
      </c>
      <c r="N863" s="1" t="s">
        <v>71</v>
      </c>
    </row>
    <row r="864" spans="1:14" x14ac:dyDescent="0.2">
      <c r="A864">
        <v>863</v>
      </c>
      <c r="B864">
        <v>382</v>
      </c>
      <c r="C864">
        <f>1/COUNTIF(B:B,pizza_sales[[#This Row],[order_id]])</f>
        <v>0.5</v>
      </c>
      <c r="D864" s="1" t="s">
        <v>151</v>
      </c>
      <c r="E864">
        <v>1</v>
      </c>
      <c r="F864" s="3">
        <v>42011</v>
      </c>
      <c r="G864" s="3" t="str">
        <f>TEXT(pizza_sales[[#This Row],[Order_date]],"dddd")</f>
        <v>Wednesday</v>
      </c>
      <c r="H864" s="2">
        <v>0.52299768518518519</v>
      </c>
      <c r="I864">
        <v>12.75</v>
      </c>
      <c r="J864">
        <v>12.75</v>
      </c>
      <c r="K864" s="1" t="s">
        <v>41</v>
      </c>
      <c r="L864" s="1" t="s">
        <v>33</v>
      </c>
      <c r="M864" s="1" t="s">
        <v>34</v>
      </c>
      <c r="N864" s="1" t="s">
        <v>35</v>
      </c>
    </row>
    <row r="865" spans="1:14" x14ac:dyDescent="0.2">
      <c r="A865">
        <v>864</v>
      </c>
      <c r="B865">
        <v>382</v>
      </c>
      <c r="C865">
        <f>1/COUNTIF(B:B,pizza_sales[[#This Row],[order_id]])</f>
        <v>0.5</v>
      </c>
      <c r="D865" s="1" t="s">
        <v>154</v>
      </c>
      <c r="E865">
        <v>1</v>
      </c>
      <c r="F865" s="3">
        <v>42011</v>
      </c>
      <c r="G865" s="3" t="str">
        <f>TEXT(pizza_sales[[#This Row],[Order_date]],"dddd")</f>
        <v>Wednesday</v>
      </c>
      <c r="H865" s="2">
        <v>0.52299768518518519</v>
      </c>
      <c r="I865">
        <v>16</v>
      </c>
      <c r="J865">
        <v>16</v>
      </c>
      <c r="K865" s="1" t="s">
        <v>13</v>
      </c>
      <c r="L865" s="1" t="s">
        <v>22</v>
      </c>
      <c r="M865" s="1" t="s">
        <v>66</v>
      </c>
      <c r="N865" s="1" t="s">
        <v>67</v>
      </c>
    </row>
    <row r="866" spans="1:14" x14ac:dyDescent="0.2">
      <c r="A866">
        <v>865</v>
      </c>
      <c r="B866">
        <v>383</v>
      </c>
      <c r="C866">
        <f>1/COUNTIF(B:B,pizza_sales[[#This Row],[order_id]])</f>
        <v>1</v>
      </c>
      <c r="D866" s="1" t="s">
        <v>158</v>
      </c>
      <c r="E866">
        <v>1</v>
      </c>
      <c r="F866" s="3">
        <v>42011</v>
      </c>
      <c r="G866" s="3" t="str">
        <f>TEXT(pizza_sales[[#This Row],[Order_date]],"dddd")</f>
        <v>Wednesday</v>
      </c>
      <c r="H866" s="2">
        <v>0.53054398148148152</v>
      </c>
      <c r="I866">
        <v>16.5</v>
      </c>
      <c r="J866">
        <v>16.5</v>
      </c>
      <c r="K866" s="1" t="s">
        <v>13</v>
      </c>
      <c r="L866" s="1" t="s">
        <v>26</v>
      </c>
      <c r="M866" s="1" t="s">
        <v>60</v>
      </c>
      <c r="N866" s="1" t="s">
        <v>61</v>
      </c>
    </row>
    <row r="867" spans="1:14" x14ac:dyDescent="0.2">
      <c r="A867">
        <v>866</v>
      </c>
      <c r="B867">
        <v>384</v>
      </c>
      <c r="C867">
        <f>1/COUNTIF(B:B,pizza_sales[[#This Row],[order_id]])</f>
        <v>0.25</v>
      </c>
      <c r="D867" s="1" t="s">
        <v>132</v>
      </c>
      <c r="E867">
        <v>1</v>
      </c>
      <c r="F867" s="3">
        <v>42011</v>
      </c>
      <c r="G867" s="3" t="str">
        <f>TEXT(pizza_sales[[#This Row],[Order_date]],"dddd")</f>
        <v>Wednesday</v>
      </c>
      <c r="H867" s="2">
        <v>0.53594907407407411</v>
      </c>
      <c r="I867">
        <v>10.5</v>
      </c>
      <c r="J867">
        <v>10.5</v>
      </c>
      <c r="K867" s="1" t="s">
        <v>41</v>
      </c>
      <c r="L867" s="1" t="s">
        <v>14</v>
      </c>
      <c r="M867" s="1" t="s">
        <v>15</v>
      </c>
      <c r="N867" s="1" t="s">
        <v>16</v>
      </c>
    </row>
    <row r="868" spans="1:14" x14ac:dyDescent="0.2">
      <c r="A868">
        <v>867</v>
      </c>
      <c r="B868">
        <v>384</v>
      </c>
      <c r="C868">
        <f>1/COUNTIF(B:B,pizza_sales[[#This Row],[order_id]])</f>
        <v>0.25</v>
      </c>
      <c r="D868" s="1" t="s">
        <v>116</v>
      </c>
      <c r="E868">
        <v>1</v>
      </c>
      <c r="F868" s="3">
        <v>42011</v>
      </c>
      <c r="G868" s="3" t="str">
        <f>TEXT(pizza_sales[[#This Row],[Order_date]],"dddd")</f>
        <v>Wednesday</v>
      </c>
      <c r="H868" s="2">
        <v>0.53594907407407411</v>
      </c>
      <c r="I868">
        <v>16</v>
      </c>
      <c r="J868">
        <v>16</v>
      </c>
      <c r="K868" s="1" t="s">
        <v>13</v>
      </c>
      <c r="L868" s="1" t="s">
        <v>14</v>
      </c>
      <c r="M868" s="1" t="s">
        <v>55</v>
      </c>
      <c r="N868" s="1" t="s">
        <v>56</v>
      </c>
    </row>
    <row r="869" spans="1:14" x14ac:dyDescent="0.2">
      <c r="A869">
        <v>868</v>
      </c>
      <c r="B869">
        <v>384</v>
      </c>
      <c r="C869">
        <f>1/COUNTIF(B:B,pizza_sales[[#This Row],[order_id]])</f>
        <v>0.25</v>
      </c>
      <c r="D869" s="1" t="s">
        <v>103</v>
      </c>
      <c r="E869">
        <v>1</v>
      </c>
      <c r="F869" s="3">
        <v>42011</v>
      </c>
      <c r="G869" s="3" t="str">
        <f>TEXT(pizza_sales[[#This Row],[Order_date]],"dddd")</f>
        <v>Wednesday</v>
      </c>
      <c r="H869" s="2">
        <v>0.53594907407407411</v>
      </c>
      <c r="I869">
        <v>16</v>
      </c>
      <c r="J869">
        <v>16</v>
      </c>
      <c r="K869" s="1" t="s">
        <v>13</v>
      </c>
      <c r="L869" s="1" t="s">
        <v>22</v>
      </c>
      <c r="M869" s="1" t="s">
        <v>104</v>
      </c>
      <c r="N869" s="1" t="s">
        <v>105</v>
      </c>
    </row>
    <row r="870" spans="1:14" x14ac:dyDescent="0.2">
      <c r="A870">
        <v>869</v>
      </c>
      <c r="B870">
        <v>384</v>
      </c>
      <c r="C870">
        <f>1/COUNTIF(B:B,pizza_sales[[#This Row],[order_id]])</f>
        <v>0.25</v>
      </c>
      <c r="D870" s="1" t="s">
        <v>44</v>
      </c>
      <c r="E870">
        <v>1</v>
      </c>
      <c r="F870" s="3">
        <v>42011</v>
      </c>
      <c r="G870" s="3" t="str">
        <f>TEXT(pizza_sales[[#This Row],[Order_date]],"dddd")</f>
        <v>Wednesday</v>
      </c>
      <c r="H870" s="2">
        <v>0.53594907407407411</v>
      </c>
      <c r="I870">
        <v>12</v>
      </c>
      <c r="J870">
        <v>12</v>
      </c>
      <c r="K870" s="1" t="s">
        <v>41</v>
      </c>
      <c r="L870" s="1" t="s">
        <v>14</v>
      </c>
      <c r="M870" s="1" t="s">
        <v>45</v>
      </c>
      <c r="N870" s="1" t="s">
        <v>46</v>
      </c>
    </row>
    <row r="871" spans="1:14" x14ac:dyDescent="0.2">
      <c r="A871">
        <v>870</v>
      </c>
      <c r="B871">
        <v>385</v>
      </c>
      <c r="C871">
        <f>1/COUNTIF(B:B,pizza_sales[[#This Row],[order_id]])</f>
        <v>1</v>
      </c>
      <c r="D871" s="1" t="s">
        <v>122</v>
      </c>
      <c r="E871">
        <v>1</v>
      </c>
      <c r="F871" s="3">
        <v>42011</v>
      </c>
      <c r="G871" s="3" t="str">
        <f>TEXT(pizza_sales[[#This Row],[Order_date]],"dddd")</f>
        <v>Wednesday</v>
      </c>
      <c r="H871" s="2">
        <v>0.53771990740740738</v>
      </c>
      <c r="I871">
        <v>20.25</v>
      </c>
      <c r="J871">
        <v>20.25</v>
      </c>
      <c r="K871" s="1" t="s">
        <v>21</v>
      </c>
      <c r="L871" s="1" t="s">
        <v>22</v>
      </c>
      <c r="M871" s="1" t="s">
        <v>66</v>
      </c>
      <c r="N871" s="1" t="s">
        <v>67</v>
      </c>
    </row>
    <row r="872" spans="1:14" x14ac:dyDescent="0.2">
      <c r="A872">
        <v>871</v>
      </c>
      <c r="B872">
        <v>386</v>
      </c>
      <c r="C872">
        <f>1/COUNTIF(B:B,pizza_sales[[#This Row],[order_id]])</f>
        <v>0.33333333333333331</v>
      </c>
      <c r="D872" s="1" t="s">
        <v>100</v>
      </c>
      <c r="E872">
        <v>1</v>
      </c>
      <c r="F872" s="3">
        <v>42011</v>
      </c>
      <c r="G872" s="3" t="str">
        <f>TEXT(pizza_sales[[#This Row],[Order_date]],"dddd")</f>
        <v>Wednesday</v>
      </c>
      <c r="H872" s="2">
        <v>0.54046296296296292</v>
      </c>
      <c r="I872">
        <v>12.75</v>
      </c>
      <c r="J872">
        <v>12.75</v>
      </c>
      <c r="K872" s="1" t="s">
        <v>41</v>
      </c>
      <c r="L872" s="1" t="s">
        <v>22</v>
      </c>
      <c r="M872" s="1" t="s">
        <v>101</v>
      </c>
      <c r="N872" s="1" t="s">
        <v>102</v>
      </c>
    </row>
    <row r="873" spans="1:14" x14ac:dyDescent="0.2">
      <c r="A873">
        <v>872</v>
      </c>
      <c r="B873">
        <v>386</v>
      </c>
      <c r="C873">
        <f>1/COUNTIF(B:B,pizza_sales[[#This Row],[order_id]])</f>
        <v>0.33333333333333331</v>
      </c>
      <c r="D873" s="1" t="s">
        <v>171</v>
      </c>
      <c r="E873">
        <v>1</v>
      </c>
      <c r="F873" s="3">
        <v>42011</v>
      </c>
      <c r="G873" s="3" t="str">
        <f>TEXT(pizza_sales[[#This Row],[Order_date]],"dddd")</f>
        <v>Wednesday</v>
      </c>
      <c r="H873" s="2">
        <v>0.54046296296296292</v>
      </c>
      <c r="I873">
        <v>16.5</v>
      </c>
      <c r="J873">
        <v>16.5</v>
      </c>
      <c r="K873" s="1" t="s">
        <v>13</v>
      </c>
      <c r="L873" s="1" t="s">
        <v>26</v>
      </c>
      <c r="M873" s="1" t="s">
        <v>88</v>
      </c>
      <c r="N873" s="1" t="s">
        <v>89</v>
      </c>
    </row>
    <row r="874" spans="1:14" x14ac:dyDescent="0.2">
      <c r="A874">
        <v>873</v>
      </c>
      <c r="B874">
        <v>386</v>
      </c>
      <c r="C874">
        <f>1/COUNTIF(B:B,pizza_sales[[#This Row],[order_id]])</f>
        <v>0.33333333333333331</v>
      </c>
      <c r="D874" s="1" t="s">
        <v>137</v>
      </c>
      <c r="E874">
        <v>1</v>
      </c>
      <c r="F874" s="3">
        <v>42011</v>
      </c>
      <c r="G874" s="3" t="str">
        <f>TEXT(pizza_sales[[#This Row],[Order_date]],"dddd")</f>
        <v>Wednesday</v>
      </c>
      <c r="H874" s="2">
        <v>0.54046296296296292</v>
      </c>
      <c r="I874">
        <v>16.75</v>
      </c>
      <c r="J874">
        <v>16.75</v>
      </c>
      <c r="K874" s="1" t="s">
        <v>13</v>
      </c>
      <c r="L874" s="1" t="s">
        <v>33</v>
      </c>
      <c r="M874" s="1" t="s">
        <v>34</v>
      </c>
      <c r="N874" s="1" t="s">
        <v>35</v>
      </c>
    </row>
    <row r="875" spans="1:14" x14ac:dyDescent="0.2">
      <c r="A875">
        <v>874</v>
      </c>
      <c r="B875">
        <v>387</v>
      </c>
      <c r="C875">
        <f>1/COUNTIF(B:B,pizza_sales[[#This Row],[order_id]])</f>
        <v>0.14285714285714285</v>
      </c>
      <c r="D875" s="1" t="s">
        <v>40</v>
      </c>
      <c r="E875">
        <v>1</v>
      </c>
      <c r="F875" s="3">
        <v>42011</v>
      </c>
      <c r="G875" s="3" t="str">
        <f>TEXT(pizza_sales[[#This Row],[Order_date]],"dddd")</f>
        <v>Wednesday</v>
      </c>
      <c r="H875" s="2">
        <v>0.54391203703703705</v>
      </c>
      <c r="I875">
        <v>12.75</v>
      </c>
      <c r="J875">
        <v>12.75</v>
      </c>
      <c r="K875" s="1" t="s">
        <v>41</v>
      </c>
      <c r="L875" s="1" t="s">
        <v>33</v>
      </c>
      <c r="M875" s="1" t="s">
        <v>42</v>
      </c>
      <c r="N875" s="1" t="s">
        <v>43</v>
      </c>
    </row>
    <row r="876" spans="1:14" x14ac:dyDescent="0.2">
      <c r="A876">
        <v>875</v>
      </c>
      <c r="B876">
        <v>387</v>
      </c>
      <c r="C876">
        <f>1/COUNTIF(B:B,pizza_sales[[#This Row],[order_id]])</f>
        <v>0.14285714285714285</v>
      </c>
      <c r="D876" s="1" t="s">
        <v>84</v>
      </c>
      <c r="E876">
        <v>1</v>
      </c>
      <c r="F876" s="3">
        <v>42011</v>
      </c>
      <c r="G876" s="3" t="str">
        <f>TEXT(pizza_sales[[#This Row],[Order_date]],"dddd")</f>
        <v>Wednesday</v>
      </c>
      <c r="H876" s="2">
        <v>0.54391203703703705</v>
      </c>
      <c r="I876">
        <v>12</v>
      </c>
      <c r="J876">
        <v>12</v>
      </c>
      <c r="K876" s="1" t="s">
        <v>41</v>
      </c>
      <c r="L876" s="1" t="s">
        <v>14</v>
      </c>
      <c r="M876" s="1" t="s">
        <v>85</v>
      </c>
      <c r="N876" s="1" t="s">
        <v>86</v>
      </c>
    </row>
    <row r="877" spans="1:14" x14ac:dyDescent="0.2">
      <c r="A877">
        <v>876</v>
      </c>
      <c r="B877">
        <v>387</v>
      </c>
      <c r="C877">
        <f>1/COUNTIF(B:B,pizza_sales[[#This Row],[order_id]])</f>
        <v>0.14285714285714285</v>
      </c>
      <c r="D877" s="1" t="s">
        <v>139</v>
      </c>
      <c r="E877">
        <v>1</v>
      </c>
      <c r="F877" s="3">
        <v>42011</v>
      </c>
      <c r="G877" s="3" t="str">
        <f>TEXT(pizza_sales[[#This Row],[Order_date]],"dddd")</f>
        <v>Wednesday</v>
      </c>
      <c r="H877" s="2">
        <v>0.54391203703703705</v>
      </c>
      <c r="I877">
        <v>16.75</v>
      </c>
      <c r="J877">
        <v>16.75</v>
      </c>
      <c r="K877" s="1" t="s">
        <v>13</v>
      </c>
      <c r="L877" s="1" t="s">
        <v>33</v>
      </c>
      <c r="M877" s="1" t="s">
        <v>82</v>
      </c>
      <c r="N877" s="1" t="s">
        <v>83</v>
      </c>
    </row>
    <row r="878" spans="1:14" x14ac:dyDescent="0.2">
      <c r="A878">
        <v>877</v>
      </c>
      <c r="B878">
        <v>387</v>
      </c>
      <c r="C878">
        <f>1/COUNTIF(B:B,pizza_sales[[#This Row],[order_id]])</f>
        <v>0.14285714285714285</v>
      </c>
      <c r="D878" s="1" t="s">
        <v>20</v>
      </c>
      <c r="E878">
        <v>1</v>
      </c>
      <c r="F878" s="3">
        <v>42011</v>
      </c>
      <c r="G878" s="3" t="str">
        <f>TEXT(pizza_sales[[#This Row],[Order_date]],"dddd")</f>
        <v>Wednesday</v>
      </c>
      <c r="H878" s="2">
        <v>0.54391203703703705</v>
      </c>
      <c r="I878">
        <v>18.5</v>
      </c>
      <c r="J878">
        <v>18.5</v>
      </c>
      <c r="K878" s="1" t="s">
        <v>21</v>
      </c>
      <c r="L878" s="1" t="s">
        <v>22</v>
      </c>
      <c r="M878" s="1" t="s">
        <v>23</v>
      </c>
      <c r="N878" s="1" t="s">
        <v>24</v>
      </c>
    </row>
    <row r="879" spans="1:14" x14ac:dyDescent="0.2">
      <c r="A879">
        <v>878</v>
      </c>
      <c r="B879">
        <v>387</v>
      </c>
      <c r="C879">
        <f>1/COUNTIF(B:B,pizza_sales[[#This Row],[order_id]])</f>
        <v>0.14285714285714285</v>
      </c>
      <c r="D879" s="1" t="s">
        <v>126</v>
      </c>
      <c r="E879">
        <v>1</v>
      </c>
      <c r="F879" s="3">
        <v>42011</v>
      </c>
      <c r="G879" s="3" t="str">
        <f>TEXT(pizza_sales[[#This Row],[Order_date]],"dddd")</f>
        <v>Wednesday</v>
      </c>
      <c r="H879" s="2">
        <v>0.54391203703703705</v>
      </c>
      <c r="I879">
        <v>9.75</v>
      </c>
      <c r="J879">
        <v>9.75</v>
      </c>
      <c r="K879" s="1" t="s">
        <v>41</v>
      </c>
      <c r="L879" s="1" t="s">
        <v>14</v>
      </c>
      <c r="M879" s="1" t="s">
        <v>78</v>
      </c>
      <c r="N879" s="1" t="s">
        <v>79</v>
      </c>
    </row>
    <row r="880" spans="1:14" x14ac:dyDescent="0.2">
      <c r="A880">
        <v>879</v>
      </c>
      <c r="B880">
        <v>387</v>
      </c>
      <c r="C880">
        <f>1/COUNTIF(B:B,pizza_sales[[#This Row],[order_id]])</f>
        <v>0.14285714285714285</v>
      </c>
      <c r="D880" s="1" t="s">
        <v>59</v>
      </c>
      <c r="E880">
        <v>1</v>
      </c>
      <c r="F880" s="3">
        <v>42011</v>
      </c>
      <c r="G880" s="3" t="str">
        <f>TEXT(pizza_sales[[#This Row],[Order_date]],"dddd")</f>
        <v>Wednesday</v>
      </c>
      <c r="H880" s="2">
        <v>0.54391203703703705</v>
      </c>
      <c r="I880">
        <v>20.75</v>
      </c>
      <c r="J880">
        <v>20.75</v>
      </c>
      <c r="K880" s="1" t="s">
        <v>21</v>
      </c>
      <c r="L880" s="1" t="s">
        <v>26</v>
      </c>
      <c r="M880" s="1" t="s">
        <v>60</v>
      </c>
      <c r="N880" s="1" t="s">
        <v>61</v>
      </c>
    </row>
    <row r="881" spans="1:14" x14ac:dyDescent="0.2">
      <c r="A881">
        <v>880</v>
      </c>
      <c r="B881">
        <v>387</v>
      </c>
      <c r="C881">
        <f>1/COUNTIF(B:B,pizza_sales[[#This Row],[order_id]])</f>
        <v>0.14285714285714285</v>
      </c>
      <c r="D881" s="1" t="s">
        <v>157</v>
      </c>
      <c r="E881">
        <v>1</v>
      </c>
      <c r="F881" s="3">
        <v>42011</v>
      </c>
      <c r="G881" s="3" t="str">
        <f>TEXT(pizza_sales[[#This Row],[Order_date]],"dddd")</f>
        <v>Wednesday</v>
      </c>
      <c r="H881" s="2">
        <v>0.54391203703703705</v>
      </c>
      <c r="I881">
        <v>12</v>
      </c>
      <c r="J881">
        <v>12</v>
      </c>
      <c r="K881" s="1" t="s">
        <v>41</v>
      </c>
      <c r="L881" s="1" t="s">
        <v>22</v>
      </c>
      <c r="M881" s="1" t="s">
        <v>110</v>
      </c>
      <c r="N881" s="1" t="s">
        <v>111</v>
      </c>
    </row>
    <row r="882" spans="1:14" x14ac:dyDescent="0.2">
      <c r="A882">
        <v>881</v>
      </c>
      <c r="B882">
        <v>388</v>
      </c>
      <c r="C882">
        <f>1/COUNTIF(B:B,pizza_sales[[#This Row],[order_id]])</f>
        <v>0.25</v>
      </c>
      <c r="D882" s="1" t="s">
        <v>40</v>
      </c>
      <c r="E882">
        <v>1</v>
      </c>
      <c r="F882" s="3">
        <v>42011</v>
      </c>
      <c r="G882" s="3" t="str">
        <f>TEXT(pizza_sales[[#This Row],[Order_date]],"dddd")</f>
        <v>Wednesday</v>
      </c>
      <c r="H882" s="2">
        <v>0.54509259259259257</v>
      </c>
      <c r="I882">
        <v>12.75</v>
      </c>
      <c r="J882">
        <v>12.75</v>
      </c>
      <c r="K882" s="1" t="s">
        <v>41</v>
      </c>
      <c r="L882" s="1" t="s">
        <v>33</v>
      </c>
      <c r="M882" s="1" t="s">
        <v>42</v>
      </c>
      <c r="N882" s="1" t="s">
        <v>43</v>
      </c>
    </row>
    <row r="883" spans="1:14" x14ac:dyDescent="0.2">
      <c r="A883">
        <v>882</v>
      </c>
      <c r="B883">
        <v>388</v>
      </c>
      <c r="C883">
        <f>1/COUNTIF(B:B,pizza_sales[[#This Row],[order_id]])</f>
        <v>0.25</v>
      </c>
      <c r="D883" s="1" t="s">
        <v>134</v>
      </c>
      <c r="E883">
        <v>1</v>
      </c>
      <c r="F883" s="3">
        <v>42011</v>
      </c>
      <c r="G883" s="3" t="str">
        <f>TEXT(pizza_sales[[#This Row],[Order_date]],"dddd")</f>
        <v>Wednesday</v>
      </c>
      <c r="H883" s="2">
        <v>0.54509259259259257</v>
      </c>
      <c r="I883">
        <v>16.75</v>
      </c>
      <c r="J883">
        <v>16.75</v>
      </c>
      <c r="K883" s="1" t="s">
        <v>13</v>
      </c>
      <c r="L883" s="1" t="s">
        <v>33</v>
      </c>
      <c r="M883" s="1" t="s">
        <v>124</v>
      </c>
      <c r="N883" s="1" t="s">
        <v>125</v>
      </c>
    </row>
    <row r="884" spans="1:14" x14ac:dyDescent="0.2">
      <c r="A884">
        <v>883</v>
      </c>
      <c r="B884">
        <v>388</v>
      </c>
      <c r="C884">
        <f>1/COUNTIF(B:B,pizza_sales[[#This Row],[order_id]])</f>
        <v>0.25</v>
      </c>
      <c r="D884" s="1" t="s">
        <v>103</v>
      </c>
      <c r="E884">
        <v>1</v>
      </c>
      <c r="F884" s="3">
        <v>42011</v>
      </c>
      <c r="G884" s="3" t="str">
        <f>TEXT(pizza_sales[[#This Row],[Order_date]],"dddd")</f>
        <v>Wednesday</v>
      </c>
      <c r="H884" s="2">
        <v>0.54509259259259257</v>
      </c>
      <c r="I884">
        <v>16</v>
      </c>
      <c r="J884">
        <v>16</v>
      </c>
      <c r="K884" s="1" t="s">
        <v>13</v>
      </c>
      <c r="L884" s="1" t="s">
        <v>22</v>
      </c>
      <c r="M884" s="1" t="s">
        <v>104</v>
      </c>
      <c r="N884" s="1" t="s">
        <v>105</v>
      </c>
    </row>
    <row r="885" spans="1:14" x14ac:dyDescent="0.2">
      <c r="A885">
        <v>884</v>
      </c>
      <c r="B885">
        <v>388</v>
      </c>
      <c r="C885">
        <f>1/COUNTIF(B:B,pizza_sales[[#This Row],[order_id]])</f>
        <v>0.25</v>
      </c>
      <c r="D885" s="1" t="s">
        <v>65</v>
      </c>
      <c r="E885">
        <v>1</v>
      </c>
      <c r="F885" s="3">
        <v>42011</v>
      </c>
      <c r="G885" s="3" t="str">
        <f>TEXT(pizza_sales[[#This Row],[Order_date]],"dddd")</f>
        <v>Wednesday</v>
      </c>
      <c r="H885" s="2">
        <v>0.54509259259259257</v>
      </c>
      <c r="I885">
        <v>12</v>
      </c>
      <c r="J885">
        <v>12</v>
      </c>
      <c r="K885" s="1" t="s">
        <v>41</v>
      </c>
      <c r="L885" s="1" t="s">
        <v>22</v>
      </c>
      <c r="M885" s="1" t="s">
        <v>66</v>
      </c>
      <c r="N885" s="1" t="s">
        <v>67</v>
      </c>
    </row>
    <row r="886" spans="1:14" x14ac:dyDescent="0.2">
      <c r="A886">
        <v>885</v>
      </c>
      <c r="B886">
        <v>389</v>
      </c>
      <c r="C886">
        <f>1/COUNTIF(B:B,pizza_sales[[#This Row],[order_id]])</f>
        <v>1</v>
      </c>
      <c r="D886" s="1" t="s">
        <v>62</v>
      </c>
      <c r="E886">
        <v>1</v>
      </c>
      <c r="F886" s="3">
        <v>42011</v>
      </c>
      <c r="G886" s="3" t="str">
        <f>TEXT(pizza_sales[[#This Row],[Order_date]],"dddd")</f>
        <v>Wednesday</v>
      </c>
      <c r="H886" s="2">
        <v>0.54880787037037038</v>
      </c>
      <c r="I886">
        <v>20.75</v>
      </c>
      <c r="J886">
        <v>20.75</v>
      </c>
      <c r="K886" s="1" t="s">
        <v>21</v>
      </c>
      <c r="L886" s="1" t="s">
        <v>22</v>
      </c>
      <c r="M886" s="1" t="s">
        <v>63</v>
      </c>
      <c r="N886" s="1" t="s">
        <v>64</v>
      </c>
    </row>
    <row r="887" spans="1:14" x14ac:dyDescent="0.2">
      <c r="A887">
        <v>886</v>
      </c>
      <c r="B887">
        <v>390</v>
      </c>
      <c r="C887">
        <f>1/COUNTIF(B:B,pizza_sales[[#This Row],[order_id]])</f>
        <v>1</v>
      </c>
      <c r="D887" s="1" t="s">
        <v>129</v>
      </c>
      <c r="E887">
        <v>1</v>
      </c>
      <c r="F887" s="3">
        <v>42011</v>
      </c>
      <c r="G887" s="3" t="str">
        <f>TEXT(pizza_sales[[#This Row],[Order_date]],"dddd")</f>
        <v>Wednesday</v>
      </c>
      <c r="H887" s="2">
        <v>0.55245370370370372</v>
      </c>
      <c r="I887">
        <v>17.5</v>
      </c>
      <c r="J887">
        <v>17.5</v>
      </c>
      <c r="K887" s="1" t="s">
        <v>21</v>
      </c>
      <c r="L887" s="1" t="s">
        <v>14</v>
      </c>
      <c r="M887" s="1" t="s">
        <v>130</v>
      </c>
      <c r="N887" s="1" t="s">
        <v>131</v>
      </c>
    </row>
    <row r="888" spans="1:14" x14ac:dyDescent="0.2">
      <c r="A888">
        <v>887</v>
      </c>
      <c r="B888">
        <v>391</v>
      </c>
      <c r="C888">
        <f>1/COUNTIF(B:B,pizza_sales[[#This Row],[order_id]])</f>
        <v>1</v>
      </c>
      <c r="D888" s="1" t="s">
        <v>155</v>
      </c>
      <c r="E888">
        <v>1</v>
      </c>
      <c r="F888" s="3">
        <v>42011</v>
      </c>
      <c r="G888" s="3" t="str">
        <f>TEXT(pizza_sales[[#This Row],[Order_date]],"dddd")</f>
        <v>Wednesday</v>
      </c>
      <c r="H888" s="2">
        <v>0.55938657407407411</v>
      </c>
      <c r="I888">
        <v>16</v>
      </c>
      <c r="J888">
        <v>16</v>
      </c>
      <c r="K888" s="1" t="s">
        <v>13</v>
      </c>
      <c r="L888" s="1" t="s">
        <v>14</v>
      </c>
      <c r="M888" s="1" t="s">
        <v>45</v>
      </c>
      <c r="N888" s="1" t="s">
        <v>46</v>
      </c>
    </row>
    <row r="889" spans="1:14" x14ac:dyDescent="0.2">
      <c r="A889">
        <v>888</v>
      </c>
      <c r="B889">
        <v>392</v>
      </c>
      <c r="C889">
        <f>1/COUNTIF(B:B,pizza_sales[[#This Row],[order_id]])</f>
        <v>0.125</v>
      </c>
      <c r="D889" s="1" t="s">
        <v>84</v>
      </c>
      <c r="E889">
        <v>1</v>
      </c>
      <c r="F889" s="3">
        <v>42011</v>
      </c>
      <c r="G889" s="3" t="str">
        <f>TEXT(pizza_sales[[#This Row],[Order_date]],"dddd")</f>
        <v>Wednesday</v>
      </c>
      <c r="H889" s="2">
        <v>0.56721064814814814</v>
      </c>
      <c r="I889">
        <v>12</v>
      </c>
      <c r="J889">
        <v>12</v>
      </c>
      <c r="K889" s="1" t="s">
        <v>41</v>
      </c>
      <c r="L889" s="1" t="s">
        <v>14</v>
      </c>
      <c r="M889" s="1" t="s">
        <v>85</v>
      </c>
      <c r="N889" s="1" t="s">
        <v>86</v>
      </c>
    </row>
    <row r="890" spans="1:14" x14ac:dyDescent="0.2">
      <c r="A890">
        <v>889</v>
      </c>
      <c r="B890">
        <v>392</v>
      </c>
      <c r="C890">
        <f>1/COUNTIF(B:B,pizza_sales[[#This Row],[order_id]])</f>
        <v>0.125</v>
      </c>
      <c r="D890" s="1" t="s">
        <v>169</v>
      </c>
      <c r="E890">
        <v>1</v>
      </c>
      <c r="F890" s="3">
        <v>42011</v>
      </c>
      <c r="G890" s="3" t="str">
        <f>TEXT(pizza_sales[[#This Row],[Order_date]],"dddd")</f>
        <v>Wednesday</v>
      </c>
      <c r="H890" s="2">
        <v>0.56721064814814814</v>
      </c>
      <c r="I890">
        <v>12.25</v>
      </c>
      <c r="J890">
        <v>12.25</v>
      </c>
      <c r="K890" s="1" t="s">
        <v>41</v>
      </c>
      <c r="L890" s="1" t="s">
        <v>26</v>
      </c>
      <c r="M890" s="1" t="s">
        <v>97</v>
      </c>
      <c r="N890" s="1" t="s">
        <v>98</v>
      </c>
    </row>
    <row r="891" spans="1:14" x14ac:dyDescent="0.2">
      <c r="A891">
        <v>890</v>
      </c>
      <c r="B891">
        <v>392</v>
      </c>
      <c r="C891">
        <f>1/COUNTIF(B:B,pizza_sales[[#This Row],[order_id]])</f>
        <v>0.125</v>
      </c>
      <c r="D891" s="1" t="s">
        <v>73</v>
      </c>
      <c r="E891">
        <v>1</v>
      </c>
      <c r="F891" s="3">
        <v>42011</v>
      </c>
      <c r="G891" s="3" t="str">
        <f>TEXT(pizza_sales[[#This Row],[Order_date]],"dddd")</f>
        <v>Wednesday</v>
      </c>
      <c r="H891" s="2">
        <v>0.56721064814814814</v>
      </c>
      <c r="I891">
        <v>20.75</v>
      </c>
      <c r="J891">
        <v>20.75</v>
      </c>
      <c r="K891" s="1" t="s">
        <v>21</v>
      </c>
      <c r="L891" s="1" t="s">
        <v>33</v>
      </c>
      <c r="M891" s="1" t="s">
        <v>74</v>
      </c>
      <c r="N891" s="1" t="s">
        <v>75</v>
      </c>
    </row>
    <row r="892" spans="1:14" x14ac:dyDescent="0.2">
      <c r="A892">
        <v>891</v>
      </c>
      <c r="B892">
        <v>392</v>
      </c>
      <c r="C892">
        <f>1/COUNTIF(B:B,pizza_sales[[#This Row],[order_id]])</f>
        <v>0.125</v>
      </c>
      <c r="D892" s="1" t="s">
        <v>126</v>
      </c>
      <c r="E892">
        <v>2</v>
      </c>
      <c r="F892" s="3">
        <v>42011</v>
      </c>
      <c r="G892" s="3" t="str">
        <f>TEXT(pizza_sales[[#This Row],[Order_date]],"dddd")</f>
        <v>Wednesday</v>
      </c>
      <c r="H892" s="2">
        <v>0.56721064814814814</v>
      </c>
      <c r="I892">
        <v>9.75</v>
      </c>
      <c r="J892">
        <v>19.5</v>
      </c>
      <c r="K892" s="1" t="s">
        <v>41</v>
      </c>
      <c r="L892" s="1" t="s">
        <v>14</v>
      </c>
      <c r="M892" s="1" t="s">
        <v>78</v>
      </c>
      <c r="N892" s="1" t="s">
        <v>79</v>
      </c>
    </row>
    <row r="893" spans="1:14" x14ac:dyDescent="0.2">
      <c r="A893">
        <v>892</v>
      </c>
      <c r="B893">
        <v>392</v>
      </c>
      <c r="C893">
        <f>1/COUNTIF(B:B,pizza_sales[[#This Row],[order_id]])</f>
        <v>0.125</v>
      </c>
      <c r="D893" s="1" t="s">
        <v>37</v>
      </c>
      <c r="E893">
        <v>1</v>
      </c>
      <c r="F893" s="3">
        <v>42011</v>
      </c>
      <c r="G893" s="3" t="str">
        <f>TEXT(pizza_sales[[#This Row],[Order_date]],"dddd")</f>
        <v>Wednesday</v>
      </c>
      <c r="H893" s="2">
        <v>0.56721064814814814</v>
      </c>
      <c r="I893">
        <v>20.75</v>
      </c>
      <c r="J893">
        <v>20.75</v>
      </c>
      <c r="K893" s="1" t="s">
        <v>21</v>
      </c>
      <c r="L893" s="1" t="s">
        <v>26</v>
      </c>
      <c r="M893" s="1" t="s">
        <v>38</v>
      </c>
      <c r="N893" s="1" t="s">
        <v>39</v>
      </c>
    </row>
    <row r="894" spans="1:14" x14ac:dyDescent="0.2">
      <c r="A894">
        <v>893</v>
      </c>
      <c r="B894">
        <v>392</v>
      </c>
      <c r="C894">
        <f>1/COUNTIF(B:B,pizza_sales[[#This Row],[order_id]])</f>
        <v>0.125</v>
      </c>
      <c r="D894" s="1" t="s">
        <v>113</v>
      </c>
      <c r="E894">
        <v>1</v>
      </c>
      <c r="F894" s="3">
        <v>42011</v>
      </c>
      <c r="G894" s="3" t="str">
        <f>TEXT(pizza_sales[[#This Row],[Order_date]],"dddd")</f>
        <v>Wednesday</v>
      </c>
      <c r="H894" s="2">
        <v>0.56721064814814814</v>
      </c>
      <c r="I894">
        <v>20.25</v>
      </c>
      <c r="J894">
        <v>20.25</v>
      </c>
      <c r="K894" s="1" t="s">
        <v>21</v>
      </c>
      <c r="L894" s="1" t="s">
        <v>26</v>
      </c>
      <c r="M894" s="1" t="s">
        <v>114</v>
      </c>
      <c r="N894" s="1" t="s">
        <v>115</v>
      </c>
    </row>
    <row r="895" spans="1:14" x14ac:dyDescent="0.2">
      <c r="A895">
        <v>894</v>
      </c>
      <c r="B895">
        <v>392</v>
      </c>
      <c r="C895">
        <f>1/COUNTIF(B:B,pizza_sales[[#This Row],[order_id]])</f>
        <v>0.125</v>
      </c>
      <c r="D895" s="1" t="s">
        <v>87</v>
      </c>
      <c r="E895">
        <v>1</v>
      </c>
      <c r="F895" s="3">
        <v>42011</v>
      </c>
      <c r="G895" s="3" t="str">
        <f>TEXT(pizza_sales[[#This Row],[Order_date]],"dddd")</f>
        <v>Wednesday</v>
      </c>
      <c r="H895" s="2">
        <v>0.56721064814814814</v>
      </c>
      <c r="I895">
        <v>20.75</v>
      </c>
      <c r="J895">
        <v>20.75</v>
      </c>
      <c r="K895" s="1" t="s">
        <v>21</v>
      </c>
      <c r="L895" s="1" t="s">
        <v>26</v>
      </c>
      <c r="M895" s="1" t="s">
        <v>88</v>
      </c>
      <c r="N895" s="1" t="s">
        <v>89</v>
      </c>
    </row>
    <row r="896" spans="1:14" x14ac:dyDescent="0.2">
      <c r="A896">
        <v>895</v>
      </c>
      <c r="B896">
        <v>392</v>
      </c>
      <c r="C896">
        <f>1/COUNTIF(B:B,pizza_sales[[#This Row],[order_id]])</f>
        <v>0.125</v>
      </c>
      <c r="D896" s="1" t="s">
        <v>59</v>
      </c>
      <c r="E896">
        <v>1</v>
      </c>
      <c r="F896" s="3">
        <v>42011</v>
      </c>
      <c r="G896" s="3" t="str">
        <f>TEXT(pizza_sales[[#This Row],[Order_date]],"dddd")</f>
        <v>Wednesday</v>
      </c>
      <c r="H896" s="2">
        <v>0.56721064814814814</v>
      </c>
      <c r="I896">
        <v>20.75</v>
      </c>
      <c r="J896">
        <v>20.75</v>
      </c>
      <c r="K896" s="1" t="s">
        <v>21</v>
      </c>
      <c r="L896" s="1" t="s">
        <v>26</v>
      </c>
      <c r="M896" s="1" t="s">
        <v>60</v>
      </c>
      <c r="N896" s="1" t="s">
        <v>61</v>
      </c>
    </row>
    <row r="897" spans="1:14" x14ac:dyDescent="0.2">
      <c r="A897">
        <v>896</v>
      </c>
      <c r="B897">
        <v>393</v>
      </c>
      <c r="C897">
        <f>1/COUNTIF(B:B,pizza_sales[[#This Row],[order_id]])</f>
        <v>0.5</v>
      </c>
      <c r="D897" s="1" t="s">
        <v>51</v>
      </c>
      <c r="E897">
        <v>1</v>
      </c>
      <c r="F897" s="3">
        <v>42011</v>
      </c>
      <c r="G897" s="3" t="str">
        <f>TEXT(pizza_sales[[#This Row],[Order_date]],"dddd")</f>
        <v>Wednesday</v>
      </c>
      <c r="H897" s="2">
        <v>0.57535879629629627</v>
      </c>
      <c r="I897">
        <v>12</v>
      </c>
      <c r="J897">
        <v>12</v>
      </c>
      <c r="K897" s="1" t="s">
        <v>41</v>
      </c>
      <c r="L897" s="1" t="s">
        <v>22</v>
      </c>
      <c r="M897" s="1" t="s">
        <v>52</v>
      </c>
      <c r="N897" s="1" t="s">
        <v>53</v>
      </c>
    </row>
    <row r="898" spans="1:14" x14ac:dyDescent="0.2">
      <c r="A898">
        <v>897</v>
      </c>
      <c r="B898">
        <v>393</v>
      </c>
      <c r="C898">
        <f>1/COUNTIF(B:B,pizza_sales[[#This Row],[order_id]])</f>
        <v>0.5</v>
      </c>
      <c r="D898" s="1" t="s">
        <v>142</v>
      </c>
      <c r="E898">
        <v>1</v>
      </c>
      <c r="F898" s="3">
        <v>42011</v>
      </c>
      <c r="G898" s="3" t="str">
        <f>TEXT(pizza_sales[[#This Row],[Order_date]],"dddd")</f>
        <v>Wednesday</v>
      </c>
      <c r="H898" s="2">
        <v>0.57535879629629627</v>
      </c>
      <c r="I898">
        <v>16.5</v>
      </c>
      <c r="J898">
        <v>16.5</v>
      </c>
      <c r="K898" s="1" t="s">
        <v>21</v>
      </c>
      <c r="L898" s="1" t="s">
        <v>14</v>
      </c>
      <c r="M898" s="1" t="s">
        <v>15</v>
      </c>
      <c r="N898" s="1" t="s">
        <v>16</v>
      </c>
    </row>
    <row r="899" spans="1:14" x14ac:dyDescent="0.2">
      <c r="A899">
        <v>898</v>
      </c>
      <c r="B899">
        <v>394</v>
      </c>
      <c r="C899">
        <f>1/COUNTIF(B:B,pizza_sales[[#This Row],[order_id]])</f>
        <v>8.3333333333333329E-2</v>
      </c>
      <c r="D899" s="1" t="s">
        <v>84</v>
      </c>
      <c r="E899">
        <v>1</v>
      </c>
      <c r="F899" s="3">
        <v>42011</v>
      </c>
      <c r="G899" s="3" t="str">
        <f>TEXT(pizza_sales[[#This Row],[Order_date]],"dddd")</f>
        <v>Wednesday</v>
      </c>
      <c r="H899" s="2">
        <v>0.58493055555555551</v>
      </c>
      <c r="I899">
        <v>12</v>
      </c>
      <c r="J899">
        <v>12</v>
      </c>
      <c r="K899" s="1" t="s">
        <v>41</v>
      </c>
      <c r="L899" s="1" t="s">
        <v>14</v>
      </c>
      <c r="M899" s="1" t="s">
        <v>85</v>
      </c>
      <c r="N899" s="1" t="s">
        <v>86</v>
      </c>
    </row>
    <row r="900" spans="1:14" x14ac:dyDescent="0.2">
      <c r="A900">
        <v>899</v>
      </c>
      <c r="B900">
        <v>394</v>
      </c>
      <c r="C900">
        <f>1/COUNTIF(B:B,pizza_sales[[#This Row],[order_id]])</f>
        <v>8.3333333333333329E-2</v>
      </c>
      <c r="D900" s="1" t="s">
        <v>156</v>
      </c>
      <c r="E900">
        <v>1</v>
      </c>
      <c r="F900" s="3">
        <v>42011</v>
      </c>
      <c r="G900" s="3" t="str">
        <f>TEXT(pizza_sales[[#This Row],[Order_date]],"dddd")</f>
        <v>Wednesday</v>
      </c>
      <c r="H900" s="2">
        <v>0.58493055555555551</v>
      </c>
      <c r="I900">
        <v>12.75</v>
      </c>
      <c r="J900">
        <v>12.75</v>
      </c>
      <c r="K900" s="1" t="s">
        <v>41</v>
      </c>
      <c r="L900" s="1" t="s">
        <v>33</v>
      </c>
      <c r="M900" s="1" t="s">
        <v>82</v>
      </c>
      <c r="N900" s="1" t="s">
        <v>83</v>
      </c>
    </row>
    <row r="901" spans="1:14" x14ac:dyDescent="0.2">
      <c r="A901">
        <v>900</v>
      </c>
      <c r="B901">
        <v>394</v>
      </c>
      <c r="C901">
        <f>1/COUNTIF(B:B,pizza_sales[[#This Row],[order_id]])</f>
        <v>8.3333333333333329E-2</v>
      </c>
      <c r="D901" s="1" t="s">
        <v>142</v>
      </c>
      <c r="E901">
        <v>1</v>
      </c>
      <c r="F901" s="3">
        <v>42011</v>
      </c>
      <c r="G901" s="3" t="str">
        <f>TEXT(pizza_sales[[#This Row],[Order_date]],"dddd")</f>
        <v>Wednesday</v>
      </c>
      <c r="H901" s="2">
        <v>0.58493055555555551</v>
      </c>
      <c r="I901">
        <v>16.5</v>
      </c>
      <c r="J901">
        <v>16.5</v>
      </c>
      <c r="K901" s="1" t="s">
        <v>21</v>
      </c>
      <c r="L901" s="1" t="s">
        <v>14</v>
      </c>
      <c r="M901" s="1" t="s">
        <v>15</v>
      </c>
      <c r="N901" s="1" t="s">
        <v>16</v>
      </c>
    </row>
    <row r="902" spans="1:14" x14ac:dyDescent="0.2">
      <c r="A902">
        <v>901</v>
      </c>
      <c r="B902">
        <v>394</v>
      </c>
      <c r="C902">
        <f>1/COUNTIF(B:B,pizza_sales[[#This Row],[order_id]])</f>
        <v>8.3333333333333329E-2</v>
      </c>
      <c r="D902" s="1" t="s">
        <v>132</v>
      </c>
      <c r="E902">
        <v>1</v>
      </c>
      <c r="F902" s="3">
        <v>42011</v>
      </c>
      <c r="G902" s="3" t="str">
        <f>TEXT(pizza_sales[[#This Row],[Order_date]],"dddd")</f>
        <v>Wednesday</v>
      </c>
      <c r="H902" s="2">
        <v>0.58493055555555551</v>
      </c>
      <c r="I902">
        <v>10.5</v>
      </c>
      <c r="J902">
        <v>10.5</v>
      </c>
      <c r="K902" s="1" t="s">
        <v>41</v>
      </c>
      <c r="L902" s="1" t="s">
        <v>14</v>
      </c>
      <c r="M902" s="1" t="s">
        <v>15</v>
      </c>
      <c r="N902" s="1" t="s">
        <v>16</v>
      </c>
    </row>
    <row r="903" spans="1:14" x14ac:dyDescent="0.2">
      <c r="A903">
        <v>902</v>
      </c>
      <c r="B903">
        <v>394</v>
      </c>
      <c r="C903">
        <f>1/COUNTIF(B:B,pizza_sales[[#This Row],[order_id]])</f>
        <v>8.3333333333333329E-2</v>
      </c>
      <c r="D903" s="1" t="s">
        <v>129</v>
      </c>
      <c r="E903">
        <v>1</v>
      </c>
      <c r="F903" s="3">
        <v>42011</v>
      </c>
      <c r="G903" s="3" t="str">
        <f>TEXT(pizza_sales[[#This Row],[Order_date]],"dddd")</f>
        <v>Wednesday</v>
      </c>
      <c r="H903" s="2">
        <v>0.58493055555555551</v>
      </c>
      <c r="I903">
        <v>17.5</v>
      </c>
      <c r="J903">
        <v>17.5</v>
      </c>
      <c r="K903" s="1" t="s">
        <v>21</v>
      </c>
      <c r="L903" s="1" t="s">
        <v>14</v>
      </c>
      <c r="M903" s="1" t="s">
        <v>130</v>
      </c>
      <c r="N903" s="1" t="s">
        <v>131</v>
      </c>
    </row>
    <row r="904" spans="1:14" x14ac:dyDescent="0.2">
      <c r="A904">
        <v>903</v>
      </c>
      <c r="B904">
        <v>394</v>
      </c>
      <c r="C904">
        <f>1/COUNTIF(B:B,pizza_sales[[#This Row],[order_id]])</f>
        <v>8.3333333333333329E-2</v>
      </c>
      <c r="D904" s="1" t="s">
        <v>119</v>
      </c>
      <c r="E904">
        <v>3</v>
      </c>
      <c r="F904" s="3">
        <v>42011</v>
      </c>
      <c r="G904" s="3" t="str">
        <f>TEXT(pizza_sales[[#This Row],[Order_date]],"dddd")</f>
        <v>Wednesday</v>
      </c>
      <c r="H904" s="2">
        <v>0.58493055555555551</v>
      </c>
      <c r="I904">
        <v>12.5</v>
      </c>
      <c r="J904">
        <v>37.5</v>
      </c>
      <c r="K904" s="1" t="s">
        <v>13</v>
      </c>
      <c r="L904" s="1" t="s">
        <v>14</v>
      </c>
      <c r="M904" s="1" t="s">
        <v>78</v>
      </c>
      <c r="N904" s="1" t="s">
        <v>79</v>
      </c>
    </row>
    <row r="905" spans="1:14" x14ac:dyDescent="0.2">
      <c r="A905">
        <v>904</v>
      </c>
      <c r="B905">
        <v>394</v>
      </c>
      <c r="C905">
        <f>1/COUNTIF(B:B,pizza_sales[[#This Row],[order_id]])</f>
        <v>8.3333333333333329E-2</v>
      </c>
      <c r="D905" s="1" t="s">
        <v>126</v>
      </c>
      <c r="E905">
        <v>1</v>
      </c>
      <c r="F905" s="3">
        <v>42011</v>
      </c>
      <c r="G905" s="3" t="str">
        <f>TEXT(pizza_sales[[#This Row],[Order_date]],"dddd")</f>
        <v>Wednesday</v>
      </c>
      <c r="H905" s="2">
        <v>0.58493055555555551</v>
      </c>
      <c r="I905">
        <v>9.75</v>
      </c>
      <c r="J905">
        <v>9.75</v>
      </c>
      <c r="K905" s="1" t="s">
        <v>41</v>
      </c>
      <c r="L905" s="1" t="s">
        <v>14</v>
      </c>
      <c r="M905" s="1" t="s">
        <v>78</v>
      </c>
      <c r="N905" s="1" t="s">
        <v>79</v>
      </c>
    </row>
    <row r="906" spans="1:14" x14ac:dyDescent="0.2">
      <c r="A906">
        <v>905</v>
      </c>
      <c r="B906">
        <v>394</v>
      </c>
      <c r="C906">
        <f>1/COUNTIF(B:B,pizza_sales[[#This Row],[order_id]])</f>
        <v>8.3333333333333329E-2</v>
      </c>
      <c r="D906" s="1" t="s">
        <v>113</v>
      </c>
      <c r="E906">
        <v>1</v>
      </c>
      <c r="F906" s="3">
        <v>42011</v>
      </c>
      <c r="G906" s="3" t="str">
        <f>TEXT(pizza_sales[[#This Row],[Order_date]],"dddd")</f>
        <v>Wednesday</v>
      </c>
      <c r="H906" s="2">
        <v>0.58493055555555551</v>
      </c>
      <c r="I906">
        <v>20.25</v>
      </c>
      <c r="J906">
        <v>20.25</v>
      </c>
      <c r="K906" s="1" t="s">
        <v>21</v>
      </c>
      <c r="L906" s="1" t="s">
        <v>26</v>
      </c>
      <c r="M906" s="1" t="s">
        <v>114</v>
      </c>
      <c r="N906" s="1" t="s">
        <v>115</v>
      </c>
    </row>
    <row r="907" spans="1:14" x14ac:dyDescent="0.2">
      <c r="A907">
        <v>906</v>
      </c>
      <c r="B907">
        <v>394</v>
      </c>
      <c r="C907">
        <f>1/COUNTIF(B:B,pizza_sales[[#This Row],[order_id]])</f>
        <v>8.3333333333333329E-2</v>
      </c>
      <c r="D907" s="1" t="s">
        <v>59</v>
      </c>
      <c r="E907">
        <v>1</v>
      </c>
      <c r="F907" s="3">
        <v>42011</v>
      </c>
      <c r="G907" s="3" t="str">
        <f>TEXT(pizza_sales[[#This Row],[Order_date]],"dddd")</f>
        <v>Wednesday</v>
      </c>
      <c r="H907" s="2">
        <v>0.58493055555555551</v>
      </c>
      <c r="I907">
        <v>20.75</v>
      </c>
      <c r="J907">
        <v>20.75</v>
      </c>
      <c r="K907" s="1" t="s">
        <v>21</v>
      </c>
      <c r="L907" s="1" t="s">
        <v>26</v>
      </c>
      <c r="M907" s="1" t="s">
        <v>60</v>
      </c>
      <c r="N907" s="1" t="s">
        <v>61</v>
      </c>
    </row>
    <row r="908" spans="1:14" x14ac:dyDescent="0.2">
      <c r="A908">
        <v>907</v>
      </c>
      <c r="B908">
        <v>394</v>
      </c>
      <c r="C908">
        <f>1/COUNTIF(B:B,pizza_sales[[#This Row],[order_id]])</f>
        <v>8.3333333333333329E-2</v>
      </c>
      <c r="D908" s="1" t="s">
        <v>136</v>
      </c>
      <c r="E908">
        <v>1</v>
      </c>
      <c r="F908" s="3">
        <v>42011</v>
      </c>
      <c r="G908" s="3" t="str">
        <f>TEXT(pizza_sales[[#This Row],[Order_date]],"dddd")</f>
        <v>Wednesday</v>
      </c>
      <c r="H908" s="2">
        <v>0.58493055555555551</v>
      </c>
      <c r="I908">
        <v>12.5</v>
      </c>
      <c r="J908">
        <v>12.5</v>
      </c>
      <c r="K908" s="1" t="s">
        <v>41</v>
      </c>
      <c r="L908" s="1" t="s">
        <v>22</v>
      </c>
      <c r="M908" s="1" t="s">
        <v>63</v>
      </c>
      <c r="N908" s="1" t="s">
        <v>64</v>
      </c>
    </row>
    <row r="909" spans="1:14" x14ac:dyDescent="0.2">
      <c r="A909">
        <v>908</v>
      </c>
      <c r="B909">
        <v>394</v>
      </c>
      <c r="C909">
        <f>1/COUNTIF(B:B,pizza_sales[[#This Row],[order_id]])</f>
        <v>8.3333333333333329E-2</v>
      </c>
      <c r="D909" s="1" t="s">
        <v>32</v>
      </c>
      <c r="E909">
        <v>1</v>
      </c>
      <c r="F909" s="3">
        <v>42011</v>
      </c>
      <c r="G909" s="3" t="str">
        <f>TEXT(pizza_sales[[#This Row],[Order_date]],"dddd")</f>
        <v>Wednesday</v>
      </c>
      <c r="H909" s="2">
        <v>0.58493055555555551</v>
      </c>
      <c r="I909">
        <v>20.75</v>
      </c>
      <c r="J909">
        <v>20.75</v>
      </c>
      <c r="K909" s="1" t="s">
        <v>21</v>
      </c>
      <c r="L909" s="1" t="s">
        <v>33</v>
      </c>
      <c r="M909" s="1" t="s">
        <v>34</v>
      </c>
      <c r="N909" s="1" t="s">
        <v>35</v>
      </c>
    </row>
    <row r="910" spans="1:14" x14ac:dyDescent="0.2">
      <c r="A910">
        <v>909</v>
      </c>
      <c r="B910">
        <v>394</v>
      </c>
      <c r="C910">
        <f>1/COUNTIF(B:B,pizza_sales[[#This Row],[order_id]])</f>
        <v>8.3333333333333329E-2</v>
      </c>
      <c r="D910" s="1" t="s">
        <v>65</v>
      </c>
      <c r="E910">
        <v>1</v>
      </c>
      <c r="F910" s="3">
        <v>42011</v>
      </c>
      <c r="G910" s="3" t="str">
        <f>TEXT(pizza_sales[[#This Row],[Order_date]],"dddd")</f>
        <v>Wednesday</v>
      </c>
      <c r="H910" s="2">
        <v>0.58493055555555551</v>
      </c>
      <c r="I910">
        <v>12</v>
      </c>
      <c r="J910">
        <v>12</v>
      </c>
      <c r="K910" s="1" t="s">
        <v>41</v>
      </c>
      <c r="L910" s="1" t="s">
        <v>22</v>
      </c>
      <c r="M910" s="1" t="s">
        <v>66</v>
      </c>
      <c r="N910" s="1" t="s">
        <v>67</v>
      </c>
    </row>
    <row r="911" spans="1:14" x14ac:dyDescent="0.2">
      <c r="A911">
        <v>910</v>
      </c>
      <c r="B911">
        <v>395</v>
      </c>
      <c r="C911">
        <f>1/COUNTIF(B:B,pizza_sales[[#This Row],[order_id]])</f>
        <v>1</v>
      </c>
      <c r="D911" s="1" t="s">
        <v>163</v>
      </c>
      <c r="E911">
        <v>1</v>
      </c>
      <c r="F911" s="3">
        <v>42011</v>
      </c>
      <c r="G911" s="3" t="str">
        <f>TEXT(pizza_sales[[#This Row],[Order_date]],"dddd")</f>
        <v>Wednesday</v>
      </c>
      <c r="H911" s="2">
        <v>0.59106481481481477</v>
      </c>
      <c r="I911">
        <v>16</v>
      </c>
      <c r="J911">
        <v>16</v>
      </c>
      <c r="K911" s="1" t="s">
        <v>13</v>
      </c>
      <c r="L911" s="1" t="s">
        <v>14</v>
      </c>
      <c r="M911" s="1" t="s">
        <v>94</v>
      </c>
      <c r="N911" s="1" t="s">
        <v>95</v>
      </c>
    </row>
    <row r="912" spans="1:14" x14ac:dyDescent="0.2">
      <c r="A912">
        <v>911</v>
      </c>
      <c r="B912">
        <v>396</v>
      </c>
      <c r="C912">
        <f>1/COUNTIF(B:B,pizza_sales[[#This Row],[order_id]])</f>
        <v>1</v>
      </c>
      <c r="D912" s="1" t="s">
        <v>157</v>
      </c>
      <c r="E912">
        <v>1</v>
      </c>
      <c r="F912" s="3">
        <v>42011</v>
      </c>
      <c r="G912" s="3" t="str">
        <f>TEXT(pizza_sales[[#This Row],[Order_date]],"dddd")</f>
        <v>Wednesday</v>
      </c>
      <c r="H912" s="2">
        <v>0.59190972222222227</v>
      </c>
      <c r="I912">
        <v>12</v>
      </c>
      <c r="J912">
        <v>12</v>
      </c>
      <c r="K912" s="1" t="s">
        <v>41</v>
      </c>
      <c r="L912" s="1" t="s">
        <v>22</v>
      </c>
      <c r="M912" s="1" t="s">
        <v>110</v>
      </c>
      <c r="N912" s="1" t="s">
        <v>111</v>
      </c>
    </row>
    <row r="913" spans="1:14" x14ac:dyDescent="0.2">
      <c r="A913">
        <v>912</v>
      </c>
      <c r="B913">
        <v>397</v>
      </c>
      <c r="C913">
        <f>1/COUNTIF(B:B,pizza_sales[[#This Row],[order_id]])</f>
        <v>0.33333333333333331</v>
      </c>
      <c r="D913" s="1" t="s">
        <v>20</v>
      </c>
      <c r="E913">
        <v>2</v>
      </c>
      <c r="F913" s="3">
        <v>42011</v>
      </c>
      <c r="G913" s="3" t="str">
        <f>TEXT(pizza_sales[[#This Row],[Order_date]],"dddd")</f>
        <v>Wednesday</v>
      </c>
      <c r="H913" s="2">
        <v>0.6049768518518519</v>
      </c>
      <c r="I913">
        <v>18.5</v>
      </c>
      <c r="J913">
        <v>37</v>
      </c>
      <c r="K913" s="1" t="s">
        <v>21</v>
      </c>
      <c r="L913" s="1" t="s">
        <v>22</v>
      </c>
      <c r="M913" s="1" t="s">
        <v>23</v>
      </c>
      <c r="N913" s="1" t="s">
        <v>24</v>
      </c>
    </row>
    <row r="914" spans="1:14" x14ac:dyDescent="0.2">
      <c r="A914">
        <v>913</v>
      </c>
      <c r="B914">
        <v>397</v>
      </c>
      <c r="C914">
        <f>1/COUNTIF(B:B,pizza_sales[[#This Row],[order_id]])</f>
        <v>0.33333333333333331</v>
      </c>
      <c r="D914" s="1" t="s">
        <v>142</v>
      </c>
      <c r="E914">
        <v>1</v>
      </c>
      <c r="F914" s="3">
        <v>42011</v>
      </c>
      <c r="G914" s="3" t="str">
        <f>TEXT(pizza_sales[[#This Row],[Order_date]],"dddd")</f>
        <v>Wednesday</v>
      </c>
      <c r="H914" s="2">
        <v>0.6049768518518519</v>
      </c>
      <c r="I914">
        <v>16.5</v>
      </c>
      <c r="J914">
        <v>16.5</v>
      </c>
      <c r="K914" s="1" t="s">
        <v>21</v>
      </c>
      <c r="L914" s="1" t="s">
        <v>14</v>
      </c>
      <c r="M914" s="1" t="s">
        <v>15</v>
      </c>
      <c r="N914" s="1" t="s">
        <v>16</v>
      </c>
    </row>
    <row r="915" spans="1:14" x14ac:dyDescent="0.2">
      <c r="A915">
        <v>914</v>
      </c>
      <c r="B915">
        <v>397</v>
      </c>
      <c r="C915">
        <f>1/COUNTIF(B:B,pizza_sales[[#This Row],[order_id]])</f>
        <v>0.33333333333333331</v>
      </c>
      <c r="D915" s="1" t="s">
        <v>119</v>
      </c>
      <c r="E915">
        <v>1</v>
      </c>
      <c r="F915" s="3">
        <v>42011</v>
      </c>
      <c r="G915" s="3" t="str">
        <f>TEXT(pizza_sales[[#This Row],[Order_date]],"dddd")</f>
        <v>Wednesday</v>
      </c>
      <c r="H915" s="2">
        <v>0.6049768518518519</v>
      </c>
      <c r="I915">
        <v>12.5</v>
      </c>
      <c r="J915">
        <v>12.5</v>
      </c>
      <c r="K915" s="1" t="s">
        <v>13</v>
      </c>
      <c r="L915" s="1" t="s">
        <v>14</v>
      </c>
      <c r="M915" s="1" t="s">
        <v>78</v>
      </c>
      <c r="N915" s="1" t="s">
        <v>79</v>
      </c>
    </row>
    <row r="916" spans="1:14" x14ac:dyDescent="0.2">
      <c r="A916">
        <v>915</v>
      </c>
      <c r="B916">
        <v>398</v>
      </c>
      <c r="C916">
        <f>1/COUNTIF(B:B,pizza_sales[[#This Row],[order_id]])</f>
        <v>1</v>
      </c>
      <c r="D916" s="1" t="s">
        <v>126</v>
      </c>
      <c r="E916">
        <v>1</v>
      </c>
      <c r="F916" s="3">
        <v>42011</v>
      </c>
      <c r="G916" s="3" t="str">
        <f>TEXT(pizza_sales[[#This Row],[Order_date]],"dddd")</f>
        <v>Wednesday</v>
      </c>
      <c r="H916" s="2">
        <v>0.62252314814814813</v>
      </c>
      <c r="I916">
        <v>9.75</v>
      </c>
      <c r="J916">
        <v>9.75</v>
      </c>
      <c r="K916" s="1" t="s">
        <v>41</v>
      </c>
      <c r="L916" s="1" t="s">
        <v>14</v>
      </c>
      <c r="M916" s="1" t="s">
        <v>78</v>
      </c>
      <c r="N916" s="1" t="s">
        <v>79</v>
      </c>
    </row>
    <row r="917" spans="1:14" x14ac:dyDescent="0.2">
      <c r="A917">
        <v>916</v>
      </c>
      <c r="B917">
        <v>399</v>
      </c>
      <c r="C917">
        <f>1/COUNTIF(B:B,pizza_sales[[#This Row],[order_id]])</f>
        <v>0.25</v>
      </c>
      <c r="D917" s="1" t="s">
        <v>118</v>
      </c>
      <c r="E917">
        <v>1</v>
      </c>
      <c r="F917" s="3">
        <v>42011</v>
      </c>
      <c r="G917" s="3" t="str">
        <f>TEXT(pizza_sales[[#This Row],[Order_date]],"dddd")</f>
        <v>Wednesday</v>
      </c>
      <c r="H917" s="2">
        <v>0.65820601851851857</v>
      </c>
      <c r="I917">
        <v>16.75</v>
      </c>
      <c r="J917">
        <v>16.75</v>
      </c>
      <c r="K917" s="1" t="s">
        <v>13</v>
      </c>
      <c r="L917" s="1" t="s">
        <v>33</v>
      </c>
      <c r="M917" s="1" t="s">
        <v>42</v>
      </c>
      <c r="N917" s="1" t="s">
        <v>43</v>
      </c>
    </row>
    <row r="918" spans="1:14" x14ac:dyDescent="0.2">
      <c r="A918">
        <v>917</v>
      </c>
      <c r="B918">
        <v>399</v>
      </c>
      <c r="C918">
        <f>1/COUNTIF(B:B,pizza_sales[[#This Row],[order_id]])</f>
        <v>0.25</v>
      </c>
      <c r="D918" s="1" t="s">
        <v>73</v>
      </c>
      <c r="E918">
        <v>1</v>
      </c>
      <c r="F918" s="3">
        <v>42011</v>
      </c>
      <c r="G918" s="3" t="str">
        <f>TEXT(pizza_sales[[#This Row],[Order_date]],"dddd")</f>
        <v>Wednesday</v>
      </c>
      <c r="H918" s="2">
        <v>0.65820601851851857</v>
      </c>
      <c r="I918">
        <v>20.75</v>
      </c>
      <c r="J918">
        <v>20.75</v>
      </c>
      <c r="K918" s="1" t="s">
        <v>21</v>
      </c>
      <c r="L918" s="1" t="s">
        <v>33</v>
      </c>
      <c r="M918" s="1" t="s">
        <v>74</v>
      </c>
      <c r="N918" s="1" t="s">
        <v>75</v>
      </c>
    </row>
    <row r="919" spans="1:14" x14ac:dyDescent="0.2">
      <c r="A919">
        <v>918</v>
      </c>
      <c r="B919">
        <v>399</v>
      </c>
      <c r="C919">
        <f>1/COUNTIF(B:B,pizza_sales[[#This Row],[order_id]])</f>
        <v>0.25</v>
      </c>
      <c r="D919" s="1" t="s">
        <v>99</v>
      </c>
      <c r="E919">
        <v>1</v>
      </c>
      <c r="F919" s="3">
        <v>42011</v>
      </c>
      <c r="G919" s="3" t="str">
        <f>TEXT(pizza_sales[[#This Row],[Order_date]],"dddd")</f>
        <v>Wednesday</v>
      </c>
      <c r="H919" s="2">
        <v>0.65820601851851857</v>
      </c>
      <c r="I919">
        <v>14.75</v>
      </c>
      <c r="J919">
        <v>14.75</v>
      </c>
      <c r="K919" s="1" t="s">
        <v>13</v>
      </c>
      <c r="L919" s="1" t="s">
        <v>22</v>
      </c>
      <c r="M919" s="1" t="s">
        <v>91</v>
      </c>
      <c r="N919" s="1" t="s">
        <v>92</v>
      </c>
    </row>
    <row r="920" spans="1:14" x14ac:dyDescent="0.2">
      <c r="A920">
        <v>919</v>
      </c>
      <c r="B920">
        <v>399</v>
      </c>
      <c r="C920">
        <f>1/COUNTIF(B:B,pizza_sales[[#This Row],[order_id]])</f>
        <v>0.25</v>
      </c>
      <c r="D920" s="1" t="s">
        <v>155</v>
      </c>
      <c r="E920">
        <v>1</v>
      </c>
      <c r="F920" s="3">
        <v>42011</v>
      </c>
      <c r="G920" s="3" t="str">
        <f>TEXT(pizza_sales[[#This Row],[Order_date]],"dddd")</f>
        <v>Wednesday</v>
      </c>
      <c r="H920" s="2">
        <v>0.65820601851851857</v>
      </c>
      <c r="I920">
        <v>16</v>
      </c>
      <c r="J920">
        <v>16</v>
      </c>
      <c r="K920" s="1" t="s">
        <v>13</v>
      </c>
      <c r="L920" s="1" t="s">
        <v>14</v>
      </c>
      <c r="M920" s="1" t="s">
        <v>45</v>
      </c>
      <c r="N920" s="1" t="s">
        <v>46</v>
      </c>
    </row>
    <row r="921" spans="1:14" x14ac:dyDescent="0.2">
      <c r="A921">
        <v>920</v>
      </c>
      <c r="B921">
        <v>400</v>
      </c>
      <c r="C921">
        <f>1/COUNTIF(B:B,pizza_sales[[#This Row],[order_id]])</f>
        <v>0.5</v>
      </c>
      <c r="D921" s="1" t="s">
        <v>119</v>
      </c>
      <c r="E921">
        <v>1</v>
      </c>
      <c r="F921" s="3">
        <v>42011</v>
      </c>
      <c r="G921" s="3" t="str">
        <f>TEXT(pizza_sales[[#This Row],[Order_date]],"dddd")</f>
        <v>Wednesday</v>
      </c>
      <c r="H921" s="2">
        <v>0.66883101851851856</v>
      </c>
      <c r="I921">
        <v>12.5</v>
      </c>
      <c r="J921">
        <v>12.5</v>
      </c>
      <c r="K921" s="1" t="s">
        <v>13</v>
      </c>
      <c r="L921" s="1" t="s">
        <v>14</v>
      </c>
      <c r="M921" s="1" t="s">
        <v>78</v>
      </c>
      <c r="N921" s="1" t="s">
        <v>79</v>
      </c>
    </row>
    <row r="922" spans="1:14" x14ac:dyDescent="0.2">
      <c r="A922">
        <v>921</v>
      </c>
      <c r="B922">
        <v>400</v>
      </c>
      <c r="C922">
        <f>1/COUNTIF(B:B,pizza_sales[[#This Row],[order_id]])</f>
        <v>0.5</v>
      </c>
      <c r="D922" s="1" t="s">
        <v>32</v>
      </c>
      <c r="E922">
        <v>1</v>
      </c>
      <c r="F922" s="3">
        <v>42011</v>
      </c>
      <c r="G922" s="3" t="str">
        <f>TEXT(pizza_sales[[#This Row],[Order_date]],"dddd")</f>
        <v>Wednesday</v>
      </c>
      <c r="H922" s="2">
        <v>0.66883101851851856</v>
      </c>
      <c r="I922">
        <v>20.75</v>
      </c>
      <c r="J922">
        <v>20.75</v>
      </c>
      <c r="K922" s="1" t="s">
        <v>21</v>
      </c>
      <c r="L922" s="1" t="s">
        <v>33</v>
      </c>
      <c r="M922" s="1" t="s">
        <v>34</v>
      </c>
      <c r="N922" s="1" t="s">
        <v>35</v>
      </c>
    </row>
    <row r="923" spans="1:14" x14ac:dyDescent="0.2">
      <c r="A923">
        <v>922</v>
      </c>
      <c r="B923">
        <v>401</v>
      </c>
      <c r="C923">
        <f>1/COUNTIF(B:B,pizza_sales[[#This Row],[order_id]])</f>
        <v>1</v>
      </c>
      <c r="D923" s="1" t="s">
        <v>154</v>
      </c>
      <c r="E923">
        <v>1</v>
      </c>
      <c r="F923" s="3">
        <v>42011</v>
      </c>
      <c r="G923" s="3" t="str">
        <f>TEXT(pizza_sales[[#This Row],[Order_date]],"dddd")</f>
        <v>Wednesday</v>
      </c>
      <c r="H923" s="2">
        <v>0.67262731481481486</v>
      </c>
      <c r="I923">
        <v>16</v>
      </c>
      <c r="J923">
        <v>16</v>
      </c>
      <c r="K923" s="1" t="s">
        <v>13</v>
      </c>
      <c r="L923" s="1" t="s">
        <v>22</v>
      </c>
      <c r="M923" s="1" t="s">
        <v>66</v>
      </c>
      <c r="N923" s="1" t="s">
        <v>67</v>
      </c>
    </row>
    <row r="924" spans="1:14" x14ac:dyDescent="0.2">
      <c r="A924">
        <v>923</v>
      </c>
      <c r="B924">
        <v>402</v>
      </c>
      <c r="C924">
        <f>1/COUNTIF(B:B,pizza_sales[[#This Row],[order_id]])</f>
        <v>0.5</v>
      </c>
      <c r="D924" s="1" t="s">
        <v>90</v>
      </c>
      <c r="E924">
        <v>1</v>
      </c>
      <c r="F924" s="3">
        <v>42011</v>
      </c>
      <c r="G924" s="3" t="str">
        <f>TEXT(pizza_sales[[#This Row],[Order_date]],"dddd")</f>
        <v>Wednesday</v>
      </c>
      <c r="H924" s="2">
        <v>0.68386574074074069</v>
      </c>
      <c r="I924">
        <v>17.95</v>
      </c>
      <c r="J924">
        <v>17.95</v>
      </c>
      <c r="K924" s="1" t="s">
        <v>21</v>
      </c>
      <c r="L924" s="1" t="s">
        <v>22</v>
      </c>
      <c r="M924" s="1" t="s">
        <v>91</v>
      </c>
      <c r="N924" s="1" t="s">
        <v>92</v>
      </c>
    </row>
    <row r="925" spans="1:14" x14ac:dyDescent="0.2">
      <c r="A925">
        <v>924</v>
      </c>
      <c r="B925">
        <v>402</v>
      </c>
      <c r="C925">
        <f>1/COUNTIF(B:B,pizza_sales[[#This Row],[order_id]])</f>
        <v>0.5</v>
      </c>
      <c r="D925" s="1" t="s">
        <v>36</v>
      </c>
      <c r="E925">
        <v>1</v>
      </c>
      <c r="F925" s="3">
        <v>42011</v>
      </c>
      <c r="G925" s="3" t="str">
        <f>TEXT(pizza_sales[[#This Row],[Order_date]],"dddd")</f>
        <v>Wednesday</v>
      </c>
      <c r="H925" s="2">
        <v>0.68386574074074069</v>
      </c>
      <c r="I925">
        <v>16.5</v>
      </c>
      <c r="J925">
        <v>16.5</v>
      </c>
      <c r="K925" s="1" t="s">
        <v>13</v>
      </c>
      <c r="L925" s="1" t="s">
        <v>26</v>
      </c>
      <c r="M925" s="1" t="s">
        <v>27</v>
      </c>
      <c r="N925" s="1" t="s">
        <v>28</v>
      </c>
    </row>
    <row r="926" spans="1:14" x14ac:dyDescent="0.2">
      <c r="A926">
        <v>925</v>
      </c>
      <c r="B926">
        <v>403</v>
      </c>
      <c r="C926">
        <f>1/COUNTIF(B:B,pizza_sales[[#This Row],[order_id]])</f>
        <v>0.33333333333333331</v>
      </c>
      <c r="D926" s="1" t="s">
        <v>40</v>
      </c>
      <c r="E926">
        <v>1</v>
      </c>
      <c r="F926" s="3">
        <v>42011</v>
      </c>
      <c r="G926" s="3" t="str">
        <f>TEXT(pizza_sales[[#This Row],[Order_date]],"dddd")</f>
        <v>Wednesday</v>
      </c>
      <c r="H926" s="2">
        <v>0.68483796296296295</v>
      </c>
      <c r="I926">
        <v>12.75</v>
      </c>
      <c r="J926">
        <v>12.75</v>
      </c>
      <c r="K926" s="1" t="s">
        <v>41</v>
      </c>
      <c r="L926" s="1" t="s">
        <v>33</v>
      </c>
      <c r="M926" s="1" t="s">
        <v>42</v>
      </c>
      <c r="N926" s="1" t="s">
        <v>43</v>
      </c>
    </row>
    <row r="927" spans="1:14" x14ac:dyDescent="0.2">
      <c r="A927">
        <v>926</v>
      </c>
      <c r="B927">
        <v>403</v>
      </c>
      <c r="C927">
        <f>1/COUNTIF(B:B,pizza_sales[[#This Row],[order_id]])</f>
        <v>0.33333333333333331</v>
      </c>
      <c r="D927" s="1" t="s">
        <v>138</v>
      </c>
      <c r="E927">
        <v>1</v>
      </c>
      <c r="F927" s="3">
        <v>42011</v>
      </c>
      <c r="G927" s="3" t="str">
        <f>TEXT(pizza_sales[[#This Row],[Order_date]],"dddd")</f>
        <v>Wednesday</v>
      </c>
      <c r="H927" s="2">
        <v>0.68483796296296295</v>
      </c>
      <c r="I927">
        <v>20.5</v>
      </c>
      <c r="J927">
        <v>20.5</v>
      </c>
      <c r="K927" s="1" t="s">
        <v>21</v>
      </c>
      <c r="L927" s="1" t="s">
        <v>14</v>
      </c>
      <c r="M927" s="1" t="s">
        <v>18</v>
      </c>
      <c r="N927" s="1" t="s">
        <v>19</v>
      </c>
    </row>
    <row r="928" spans="1:14" x14ac:dyDescent="0.2">
      <c r="A928">
        <v>927</v>
      </c>
      <c r="B928">
        <v>403</v>
      </c>
      <c r="C928">
        <f>1/COUNTIF(B:B,pizza_sales[[#This Row],[order_id]])</f>
        <v>0.33333333333333331</v>
      </c>
      <c r="D928" s="1" t="s">
        <v>120</v>
      </c>
      <c r="E928">
        <v>1</v>
      </c>
      <c r="F928" s="3">
        <v>42011</v>
      </c>
      <c r="G928" s="3" t="str">
        <f>TEXT(pizza_sales[[#This Row],[Order_date]],"dddd")</f>
        <v>Wednesday</v>
      </c>
      <c r="H928" s="2">
        <v>0.68483796296296295</v>
      </c>
      <c r="I928">
        <v>12.5</v>
      </c>
      <c r="J928">
        <v>12.5</v>
      </c>
      <c r="K928" s="1" t="s">
        <v>41</v>
      </c>
      <c r="L928" s="1" t="s">
        <v>26</v>
      </c>
      <c r="M928" s="1" t="s">
        <v>38</v>
      </c>
      <c r="N928" s="1" t="s">
        <v>39</v>
      </c>
    </row>
    <row r="929" spans="1:14" x14ac:dyDescent="0.2">
      <c r="A929">
        <v>928</v>
      </c>
      <c r="B929">
        <v>404</v>
      </c>
      <c r="C929">
        <f>1/COUNTIF(B:B,pizza_sales[[#This Row],[order_id]])</f>
        <v>1</v>
      </c>
      <c r="D929" s="1" t="s">
        <v>81</v>
      </c>
      <c r="E929">
        <v>1</v>
      </c>
      <c r="F929" s="3">
        <v>42011</v>
      </c>
      <c r="G929" s="3" t="str">
        <f>TEXT(pizza_sales[[#This Row],[Order_date]],"dddd")</f>
        <v>Wednesday</v>
      </c>
      <c r="H929" s="2">
        <v>0.69406250000000003</v>
      </c>
      <c r="I929">
        <v>20.75</v>
      </c>
      <c r="J929">
        <v>20.75</v>
      </c>
      <c r="K929" s="1" t="s">
        <v>21</v>
      </c>
      <c r="L929" s="1" t="s">
        <v>33</v>
      </c>
      <c r="M929" s="1" t="s">
        <v>82</v>
      </c>
      <c r="N929" s="1" t="s">
        <v>83</v>
      </c>
    </row>
    <row r="930" spans="1:14" x14ac:dyDescent="0.2">
      <c r="A930">
        <v>929</v>
      </c>
      <c r="B930">
        <v>405</v>
      </c>
      <c r="C930">
        <f>1/COUNTIF(B:B,pizza_sales[[#This Row],[order_id]])</f>
        <v>1</v>
      </c>
      <c r="D930" s="1" t="s">
        <v>113</v>
      </c>
      <c r="E930">
        <v>1</v>
      </c>
      <c r="F930" s="3">
        <v>42011</v>
      </c>
      <c r="G930" s="3" t="str">
        <f>TEXT(pizza_sales[[#This Row],[Order_date]],"dddd")</f>
        <v>Wednesday</v>
      </c>
      <c r="H930" s="2">
        <v>0.69740740740740736</v>
      </c>
      <c r="I930">
        <v>20.25</v>
      </c>
      <c r="J930">
        <v>20.25</v>
      </c>
      <c r="K930" s="1" t="s">
        <v>21</v>
      </c>
      <c r="L930" s="1" t="s">
        <v>26</v>
      </c>
      <c r="M930" s="1" t="s">
        <v>114</v>
      </c>
      <c r="N930" s="1" t="s">
        <v>115</v>
      </c>
    </row>
    <row r="931" spans="1:14" x14ac:dyDescent="0.2">
      <c r="A931">
        <v>930</v>
      </c>
      <c r="B931">
        <v>406</v>
      </c>
      <c r="C931">
        <f>1/COUNTIF(B:B,pizza_sales[[#This Row],[order_id]])</f>
        <v>0.33333333333333331</v>
      </c>
      <c r="D931" s="1" t="s">
        <v>134</v>
      </c>
      <c r="E931">
        <v>1</v>
      </c>
      <c r="F931" s="3">
        <v>42011</v>
      </c>
      <c r="G931" s="3" t="str">
        <f>TEXT(pizza_sales[[#This Row],[Order_date]],"dddd")</f>
        <v>Wednesday</v>
      </c>
      <c r="H931" s="2">
        <v>0.70195601851851852</v>
      </c>
      <c r="I931">
        <v>16.75</v>
      </c>
      <c r="J931">
        <v>16.75</v>
      </c>
      <c r="K931" s="1" t="s">
        <v>13</v>
      </c>
      <c r="L931" s="1" t="s">
        <v>33</v>
      </c>
      <c r="M931" s="1" t="s">
        <v>124</v>
      </c>
      <c r="N931" s="1" t="s">
        <v>125</v>
      </c>
    </row>
    <row r="932" spans="1:14" x14ac:dyDescent="0.2">
      <c r="A932">
        <v>931</v>
      </c>
      <c r="B932">
        <v>406</v>
      </c>
      <c r="C932">
        <f>1/COUNTIF(B:B,pizza_sales[[#This Row],[order_id]])</f>
        <v>0.33333333333333331</v>
      </c>
      <c r="D932" s="1" t="s">
        <v>17</v>
      </c>
      <c r="E932">
        <v>1</v>
      </c>
      <c r="F932" s="3">
        <v>42011</v>
      </c>
      <c r="G932" s="3" t="str">
        <f>TEXT(pizza_sales[[#This Row],[Order_date]],"dddd")</f>
        <v>Wednesday</v>
      </c>
      <c r="H932" s="2">
        <v>0.70195601851851852</v>
      </c>
      <c r="I932">
        <v>16</v>
      </c>
      <c r="J932">
        <v>16</v>
      </c>
      <c r="K932" s="1" t="s">
        <v>13</v>
      </c>
      <c r="L932" s="1" t="s">
        <v>14</v>
      </c>
      <c r="M932" s="1" t="s">
        <v>18</v>
      </c>
      <c r="N932" s="1" t="s">
        <v>19</v>
      </c>
    </row>
    <row r="933" spans="1:14" x14ac:dyDescent="0.2">
      <c r="A933">
        <v>932</v>
      </c>
      <c r="B933">
        <v>406</v>
      </c>
      <c r="C933">
        <f>1/COUNTIF(B:B,pizza_sales[[#This Row],[order_id]])</f>
        <v>0.33333333333333331</v>
      </c>
      <c r="D933" s="1" t="s">
        <v>100</v>
      </c>
      <c r="E933">
        <v>1</v>
      </c>
      <c r="F933" s="3">
        <v>42011</v>
      </c>
      <c r="G933" s="3" t="str">
        <f>TEXT(pizza_sales[[#This Row],[Order_date]],"dddd")</f>
        <v>Wednesday</v>
      </c>
      <c r="H933" s="2">
        <v>0.70195601851851852</v>
      </c>
      <c r="I933">
        <v>12.75</v>
      </c>
      <c r="J933">
        <v>12.75</v>
      </c>
      <c r="K933" s="1" t="s">
        <v>41</v>
      </c>
      <c r="L933" s="1" t="s">
        <v>22</v>
      </c>
      <c r="M933" s="1" t="s">
        <v>101</v>
      </c>
      <c r="N933" s="1" t="s">
        <v>102</v>
      </c>
    </row>
    <row r="934" spans="1:14" x14ac:dyDescent="0.2">
      <c r="A934">
        <v>933</v>
      </c>
      <c r="B934">
        <v>407</v>
      </c>
      <c r="C934">
        <f>1/COUNTIF(B:B,pizza_sales[[#This Row],[order_id]])</f>
        <v>0.33333333333333331</v>
      </c>
      <c r="D934" s="1" t="s">
        <v>76</v>
      </c>
      <c r="E934">
        <v>1</v>
      </c>
      <c r="F934" s="3">
        <v>42011</v>
      </c>
      <c r="G934" s="3" t="str">
        <f>TEXT(pizza_sales[[#This Row],[Order_date]],"dddd")</f>
        <v>Wednesday</v>
      </c>
      <c r="H934" s="2">
        <v>0.70604166666666668</v>
      </c>
      <c r="I934">
        <v>16.75</v>
      </c>
      <c r="J934">
        <v>16.75</v>
      </c>
      <c r="K934" s="1" t="s">
        <v>13</v>
      </c>
      <c r="L934" s="1" t="s">
        <v>33</v>
      </c>
      <c r="M934" s="1" t="s">
        <v>74</v>
      </c>
      <c r="N934" s="1" t="s">
        <v>75</v>
      </c>
    </row>
    <row r="935" spans="1:14" x14ac:dyDescent="0.2">
      <c r="A935">
        <v>934</v>
      </c>
      <c r="B935">
        <v>407</v>
      </c>
      <c r="C935">
        <f>1/COUNTIF(B:B,pizza_sales[[#This Row],[order_id]])</f>
        <v>0.33333333333333331</v>
      </c>
      <c r="D935" s="1" t="s">
        <v>138</v>
      </c>
      <c r="E935">
        <v>1</v>
      </c>
      <c r="F935" s="3">
        <v>42011</v>
      </c>
      <c r="G935" s="3" t="str">
        <f>TEXT(pizza_sales[[#This Row],[Order_date]],"dddd")</f>
        <v>Wednesday</v>
      </c>
      <c r="H935" s="2">
        <v>0.70604166666666668</v>
      </c>
      <c r="I935">
        <v>20.5</v>
      </c>
      <c r="J935">
        <v>20.5</v>
      </c>
      <c r="K935" s="1" t="s">
        <v>21</v>
      </c>
      <c r="L935" s="1" t="s">
        <v>14</v>
      </c>
      <c r="M935" s="1" t="s">
        <v>18</v>
      </c>
      <c r="N935" s="1" t="s">
        <v>19</v>
      </c>
    </row>
    <row r="936" spans="1:14" x14ac:dyDescent="0.2">
      <c r="A936">
        <v>935</v>
      </c>
      <c r="B936">
        <v>407</v>
      </c>
      <c r="C936">
        <f>1/COUNTIF(B:B,pizza_sales[[#This Row],[order_id]])</f>
        <v>0.33333333333333331</v>
      </c>
      <c r="D936" s="1" t="s">
        <v>119</v>
      </c>
      <c r="E936">
        <v>1</v>
      </c>
      <c r="F936" s="3">
        <v>42011</v>
      </c>
      <c r="G936" s="3" t="str">
        <f>TEXT(pizza_sales[[#This Row],[Order_date]],"dddd")</f>
        <v>Wednesday</v>
      </c>
      <c r="H936" s="2">
        <v>0.70604166666666668</v>
      </c>
      <c r="I936">
        <v>12.5</v>
      </c>
      <c r="J936">
        <v>12.5</v>
      </c>
      <c r="K936" s="1" t="s">
        <v>13</v>
      </c>
      <c r="L936" s="1" t="s">
        <v>14</v>
      </c>
      <c r="M936" s="1" t="s">
        <v>78</v>
      </c>
      <c r="N936" s="1" t="s">
        <v>79</v>
      </c>
    </row>
    <row r="937" spans="1:14" x14ac:dyDescent="0.2">
      <c r="A937">
        <v>936</v>
      </c>
      <c r="B937">
        <v>408</v>
      </c>
      <c r="C937">
        <f>1/COUNTIF(B:B,pizza_sales[[#This Row],[order_id]])</f>
        <v>0.5</v>
      </c>
      <c r="D937" s="1" t="s">
        <v>165</v>
      </c>
      <c r="E937">
        <v>1</v>
      </c>
      <c r="F937" s="3">
        <v>42011</v>
      </c>
      <c r="G937" s="3" t="str">
        <f>TEXT(pizza_sales[[#This Row],[Order_date]],"dddd")</f>
        <v>Wednesday</v>
      </c>
      <c r="H937" s="2">
        <v>0.71468750000000003</v>
      </c>
      <c r="I937">
        <v>23.65</v>
      </c>
      <c r="J937">
        <v>23.65</v>
      </c>
      <c r="K937" s="1" t="s">
        <v>41</v>
      </c>
      <c r="L937" s="1" t="s">
        <v>26</v>
      </c>
      <c r="M937" s="1" t="s">
        <v>166</v>
      </c>
      <c r="N937" s="1" t="s">
        <v>167</v>
      </c>
    </row>
    <row r="938" spans="1:14" x14ac:dyDescent="0.2">
      <c r="A938">
        <v>937</v>
      </c>
      <c r="B938">
        <v>408</v>
      </c>
      <c r="C938">
        <f>1/COUNTIF(B:B,pizza_sales[[#This Row],[order_id]])</f>
        <v>0.5</v>
      </c>
      <c r="D938" s="1" t="s">
        <v>133</v>
      </c>
      <c r="E938">
        <v>1</v>
      </c>
      <c r="F938" s="3">
        <v>42011</v>
      </c>
      <c r="G938" s="3" t="str">
        <f>TEXT(pizza_sales[[#This Row],[Order_date]],"dddd")</f>
        <v>Wednesday</v>
      </c>
      <c r="H938" s="2">
        <v>0.71468750000000003</v>
      </c>
      <c r="I938">
        <v>16.5</v>
      </c>
      <c r="J938">
        <v>16.5</v>
      </c>
      <c r="K938" s="1" t="s">
        <v>13</v>
      </c>
      <c r="L938" s="1" t="s">
        <v>26</v>
      </c>
      <c r="M938" s="1" t="s">
        <v>107</v>
      </c>
      <c r="N938" s="1" t="s">
        <v>108</v>
      </c>
    </row>
    <row r="939" spans="1:14" x14ac:dyDescent="0.2">
      <c r="A939">
        <v>938</v>
      </c>
      <c r="B939">
        <v>409</v>
      </c>
      <c r="C939">
        <f>1/COUNTIF(B:B,pizza_sales[[#This Row],[order_id]])</f>
        <v>1</v>
      </c>
      <c r="D939" s="1" t="s">
        <v>77</v>
      </c>
      <c r="E939">
        <v>1</v>
      </c>
      <c r="F939" s="3">
        <v>42011</v>
      </c>
      <c r="G939" s="3" t="str">
        <f>TEXT(pizza_sales[[#This Row],[Order_date]],"dddd")</f>
        <v>Wednesday</v>
      </c>
      <c r="H939" s="2">
        <v>0.71879629629629627</v>
      </c>
      <c r="I939">
        <v>15.25</v>
      </c>
      <c r="J939">
        <v>15.25</v>
      </c>
      <c r="K939" s="1" t="s">
        <v>21</v>
      </c>
      <c r="L939" s="1" t="s">
        <v>14</v>
      </c>
      <c r="M939" s="1" t="s">
        <v>78</v>
      </c>
      <c r="N939" s="1" t="s">
        <v>79</v>
      </c>
    </row>
    <row r="940" spans="1:14" x14ac:dyDescent="0.2">
      <c r="A940">
        <v>939</v>
      </c>
      <c r="B940">
        <v>410</v>
      </c>
      <c r="C940">
        <f>1/COUNTIF(B:B,pizza_sales[[#This Row],[order_id]])</f>
        <v>0.33333333333333331</v>
      </c>
      <c r="D940" s="1" t="s">
        <v>84</v>
      </c>
      <c r="E940">
        <v>2</v>
      </c>
      <c r="F940" s="3">
        <v>42011</v>
      </c>
      <c r="G940" s="3" t="str">
        <f>TEXT(pizza_sales[[#This Row],[Order_date]],"dddd")</f>
        <v>Wednesday</v>
      </c>
      <c r="H940" s="2">
        <v>0.73181712962962964</v>
      </c>
      <c r="I940">
        <v>12</v>
      </c>
      <c r="J940">
        <v>24</v>
      </c>
      <c r="K940" s="1" t="s">
        <v>41</v>
      </c>
      <c r="L940" s="1" t="s">
        <v>14</v>
      </c>
      <c r="M940" s="1" t="s">
        <v>85</v>
      </c>
      <c r="N940" s="1" t="s">
        <v>86</v>
      </c>
    </row>
    <row r="941" spans="1:14" x14ac:dyDescent="0.2">
      <c r="A941">
        <v>940</v>
      </c>
      <c r="B941">
        <v>410</v>
      </c>
      <c r="C941">
        <f>1/COUNTIF(B:B,pizza_sales[[#This Row],[order_id]])</f>
        <v>0.33333333333333331</v>
      </c>
      <c r="D941" s="1" t="s">
        <v>103</v>
      </c>
      <c r="E941">
        <v>1</v>
      </c>
      <c r="F941" s="3">
        <v>42011</v>
      </c>
      <c r="G941" s="3" t="str">
        <f>TEXT(pizza_sales[[#This Row],[Order_date]],"dddd")</f>
        <v>Wednesday</v>
      </c>
      <c r="H941" s="2">
        <v>0.73181712962962964</v>
      </c>
      <c r="I941">
        <v>16</v>
      </c>
      <c r="J941">
        <v>16</v>
      </c>
      <c r="K941" s="1" t="s">
        <v>13</v>
      </c>
      <c r="L941" s="1" t="s">
        <v>22</v>
      </c>
      <c r="M941" s="1" t="s">
        <v>104</v>
      </c>
      <c r="N941" s="1" t="s">
        <v>105</v>
      </c>
    </row>
    <row r="942" spans="1:14" x14ac:dyDescent="0.2">
      <c r="A942">
        <v>941</v>
      </c>
      <c r="B942">
        <v>410</v>
      </c>
      <c r="C942">
        <f>1/COUNTIF(B:B,pizza_sales[[#This Row],[order_id]])</f>
        <v>0.33333333333333331</v>
      </c>
      <c r="D942" s="1" t="s">
        <v>140</v>
      </c>
      <c r="E942">
        <v>1</v>
      </c>
      <c r="F942" s="3">
        <v>42011</v>
      </c>
      <c r="G942" s="3" t="str">
        <f>TEXT(pizza_sales[[#This Row],[Order_date]],"dddd")</f>
        <v>Wednesday</v>
      </c>
      <c r="H942" s="2">
        <v>0.73181712962962964</v>
      </c>
      <c r="I942">
        <v>25.5</v>
      </c>
      <c r="J942">
        <v>25.5</v>
      </c>
      <c r="K942" s="1" t="s">
        <v>141</v>
      </c>
      <c r="L942" s="1" t="s">
        <v>14</v>
      </c>
      <c r="M942" s="1" t="s">
        <v>45</v>
      </c>
      <c r="N942" s="1" t="s">
        <v>46</v>
      </c>
    </row>
    <row r="943" spans="1:14" x14ac:dyDescent="0.2">
      <c r="A943">
        <v>942</v>
      </c>
      <c r="B943">
        <v>411</v>
      </c>
      <c r="C943">
        <f>1/COUNTIF(B:B,pizza_sales[[#This Row],[order_id]])</f>
        <v>0.5</v>
      </c>
      <c r="D943" s="1" t="s">
        <v>36</v>
      </c>
      <c r="E943">
        <v>1</v>
      </c>
      <c r="F943" s="3">
        <v>42011</v>
      </c>
      <c r="G943" s="3" t="str">
        <f>TEXT(pizza_sales[[#This Row],[Order_date]],"dddd")</f>
        <v>Wednesday</v>
      </c>
      <c r="H943" s="2">
        <v>0.7487152777777778</v>
      </c>
      <c r="I943">
        <v>16.5</v>
      </c>
      <c r="J943">
        <v>16.5</v>
      </c>
      <c r="K943" s="1" t="s">
        <v>13</v>
      </c>
      <c r="L943" s="1" t="s">
        <v>26</v>
      </c>
      <c r="M943" s="1" t="s">
        <v>27</v>
      </c>
      <c r="N943" s="1" t="s">
        <v>28</v>
      </c>
    </row>
    <row r="944" spans="1:14" x14ac:dyDescent="0.2">
      <c r="A944">
        <v>943</v>
      </c>
      <c r="B944">
        <v>411</v>
      </c>
      <c r="C944">
        <f>1/COUNTIF(B:B,pizza_sales[[#This Row],[order_id]])</f>
        <v>0.5</v>
      </c>
      <c r="D944" s="1" t="s">
        <v>69</v>
      </c>
      <c r="E944">
        <v>1</v>
      </c>
      <c r="F944" s="3">
        <v>42011</v>
      </c>
      <c r="G944" s="3" t="str">
        <f>TEXT(pizza_sales[[#This Row],[Order_date]],"dddd")</f>
        <v>Wednesday</v>
      </c>
      <c r="H944" s="2">
        <v>0.7487152777777778</v>
      </c>
      <c r="I944">
        <v>20.75</v>
      </c>
      <c r="J944">
        <v>20.75</v>
      </c>
      <c r="K944" s="1" t="s">
        <v>21</v>
      </c>
      <c r="L944" s="1" t="s">
        <v>33</v>
      </c>
      <c r="M944" s="1" t="s">
        <v>70</v>
      </c>
      <c r="N944" s="1" t="s">
        <v>71</v>
      </c>
    </row>
    <row r="945" spans="1:14" x14ac:dyDescent="0.2">
      <c r="A945">
        <v>944</v>
      </c>
      <c r="B945">
        <v>412</v>
      </c>
      <c r="C945">
        <f>1/COUNTIF(B:B,pizza_sales[[#This Row],[order_id]])</f>
        <v>0.5</v>
      </c>
      <c r="D945" s="1" t="s">
        <v>165</v>
      </c>
      <c r="E945">
        <v>1</v>
      </c>
      <c r="F945" s="3">
        <v>42011</v>
      </c>
      <c r="G945" s="3" t="str">
        <f>TEXT(pizza_sales[[#This Row],[Order_date]],"dddd")</f>
        <v>Wednesday</v>
      </c>
      <c r="H945" s="2">
        <v>0.75539351851851855</v>
      </c>
      <c r="I945">
        <v>23.65</v>
      </c>
      <c r="J945">
        <v>23.65</v>
      </c>
      <c r="K945" s="1" t="s">
        <v>41</v>
      </c>
      <c r="L945" s="1" t="s">
        <v>26</v>
      </c>
      <c r="M945" s="1" t="s">
        <v>166</v>
      </c>
      <c r="N945" s="1" t="s">
        <v>167</v>
      </c>
    </row>
    <row r="946" spans="1:14" x14ac:dyDescent="0.2">
      <c r="A946">
        <v>945</v>
      </c>
      <c r="B946">
        <v>412</v>
      </c>
      <c r="C946">
        <f>1/COUNTIF(B:B,pizza_sales[[#This Row],[order_id]])</f>
        <v>0.5</v>
      </c>
      <c r="D946" s="1" t="s">
        <v>144</v>
      </c>
      <c r="E946">
        <v>1</v>
      </c>
      <c r="F946" s="3">
        <v>42011</v>
      </c>
      <c r="G946" s="3" t="str">
        <f>TEXT(pizza_sales[[#This Row],[Order_date]],"dddd")</f>
        <v>Wednesday</v>
      </c>
      <c r="H946" s="2">
        <v>0.75539351851851855</v>
      </c>
      <c r="I946">
        <v>16.5</v>
      </c>
      <c r="J946">
        <v>16.5</v>
      </c>
      <c r="K946" s="1" t="s">
        <v>13</v>
      </c>
      <c r="L946" s="1" t="s">
        <v>26</v>
      </c>
      <c r="M946" s="1" t="s">
        <v>48</v>
      </c>
      <c r="N946" s="1" t="s">
        <v>49</v>
      </c>
    </row>
    <row r="947" spans="1:14" x14ac:dyDescent="0.2">
      <c r="A947">
        <v>946</v>
      </c>
      <c r="B947">
        <v>413</v>
      </c>
      <c r="C947">
        <f>1/COUNTIF(B:B,pizza_sales[[#This Row],[order_id]])</f>
        <v>1</v>
      </c>
      <c r="D947" s="1" t="s">
        <v>44</v>
      </c>
      <c r="E947">
        <v>1</v>
      </c>
      <c r="F947" s="3">
        <v>42011</v>
      </c>
      <c r="G947" s="3" t="str">
        <f>TEXT(pizza_sales[[#This Row],[Order_date]],"dddd")</f>
        <v>Wednesday</v>
      </c>
      <c r="H947" s="2">
        <v>0.75800925925925922</v>
      </c>
      <c r="I947">
        <v>12</v>
      </c>
      <c r="J947">
        <v>12</v>
      </c>
      <c r="K947" s="1" t="s">
        <v>41</v>
      </c>
      <c r="L947" s="1" t="s">
        <v>14</v>
      </c>
      <c r="M947" s="1" t="s">
        <v>45</v>
      </c>
      <c r="N947" s="1" t="s">
        <v>46</v>
      </c>
    </row>
    <row r="948" spans="1:14" x14ac:dyDescent="0.2">
      <c r="A948">
        <v>947</v>
      </c>
      <c r="B948">
        <v>414</v>
      </c>
      <c r="C948">
        <f>1/COUNTIF(B:B,pizza_sales[[#This Row],[order_id]])</f>
        <v>0.33333333333333331</v>
      </c>
      <c r="D948" s="1" t="s">
        <v>50</v>
      </c>
      <c r="E948">
        <v>1</v>
      </c>
      <c r="F948" s="3">
        <v>42011</v>
      </c>
      <c r="G948" s="3" t="str">
        <f>TEXT(pizza_sales[[#This Row],[Order_date]],"dddd")</f>
        <v>Wednesday</v>
      </c>
      <c r="H948" s="2">
        <v>0.75928240740740738</v>
      </c>
      <c r="I948">
        <v>12</v>
      </c>
      <c r="J948">
        <v>12</v>
      </c>
      <c r="K948" s="1" t="s">
        <v>41</v>
      </c>
      <c r="L948" s="1" t="s">
        <v>14</v>
      </c>
      <c r="M948" s="1" t="s">
        <v>18</v>
      </c>
      <c r="N948" s="1" t="s">
        <v>19</v>
      </c>
    </row>
    <row r="949" spans="1:14" x14ac:dyDescent="0.2">
      <c r="A949">
        <v>948</v>
      </c>
      <c r="B949">
        <v>414</v>
      </c>
      <c r="C949">
        <f>1/COUNTIF(B:B,pizza_sales[[#This Row],[order_id]])</f>
        <v>0.33333333333333331</v>
      </c>
      <c r="D949" s="1" t="s">
        <v>20</v>
      </c>
      <c r="E949">
        <v>1</v>
      </c>
      <c r="F949" s="3">
        <v>42011</v>
      </c>
      <c r="G949" s="3" t="str">
        <f>TEXT(pizza_sales[[#This Row],[Order_date]],"dddd")</f>
        <v>Wednesday</v>
      </c>
      <c r="H949" s="2">
        <v>0.75928240740740738</v>
      </c>
      <c r="I949">
        <v>18.5</v>
      </c>
      <c r="J949">
        <v>18.5</v>
      </c>
      <c r="K949" s="1" t="s">
        <v>21</v>
      </c>
      <c r="L949" s="1" t="s">
        <v>22</v>
      </c>
      <c r="M949" s="1" t="s">
        <v>23</v>
      </c>
      <c r="N949" s="1" t="s">
        <v>24</v>
      </c>
    </row>
    <row r="950" spans="1:14" x14ac:dyDescent="0.2">
      <c r="A950">
        <v>949</v>
      </c>
      <c r="B950">
        <v>414</v>
      </c>
      <c r="C950">
        <f>1/COUNTIF(B:B,pizza_sales[[#This Row],[order_id]])</f>
        <v>0.33333333333333331</v>
      </c>
      <c r="D950" s="1" t="s">
        <v>36</v>
      </c>
      <c r="E950">
        <v>1</v>
      </c>
      <c r="F950" s="3">
        <v>42011</v>
      </c>
      <c r="G950" s="3" t="str">
        <f>TEXT(pizza_sales[[#This Row],[Order_date]],"dddd")</f>
        <v>Wednesday</v>
      </c>
      <c r="H950" s="2">
        <v>0.75928240740740738</v>
      </c>
      <c r="I950">
        <v>16.5</v>
      </c>
      <c r="J950">
        <v>16.5</v>
      </c>
      <c r="K950" s="1" t="s">
        <v>13</v>
      </c>
      <c r="L950" s="1" t="s">
        <v>26</v>
      </c>
      <c r="M950" s="1" t="s">
        <v>27</v>
      </c>
      <c r="N950" s="1" t="s">
        <v>28</v>
      </c>
    </row>
    <row r="951" spans="1:14" x14ac:dyDescent="0.2">
      <c r="A951">
        <v>950</v>
      </c>
      <c r="B951">
        <v>415</v>
      </c>
      <c r="C951">
        <f>1/COUNTIF(B:B,pizza_sales[[#This Row],[order_id]])</f>
        <v>1</v>
      </c>
      <c r="D951" s="1" t="s">
        <v>80</v>
      </c>
      <c r="E951">
        <v>1</v>
      </c>
      <c r="F951" s="3">
        <v>42011</v>
      </c>
      <c r="G951" s="3" t="str">
        <f>TEXT(pizza_sales[[#This Row],[Order_date]],"dddd")</f>
        <v>Wednesday</v>
      </c>
      <c r="H951" s="2">
        <v>0.76137731481481485</v>
      </c>
      <c r="I951">
        <v>12.75</v>
      </c>
      <c r="J951">
        <v>12.75</v>
      </c>
      <c r="K951" s="1" t="s">
        <v>41</v>
      </c>
      <c r="L951" s="1" t="s">
        <v>33</v>
      </c>
      <c r="M951" s="1" t="s">
        <v>74</v>
      </c>
      <c r="N951" s="1" t="s">
        <v>75</v>
      </c>
    </row>
    <row r="952" spans="1:14" x14ac:dyDescent="0.2">
      <c r="A952">
        <v>951</v>
      </c>
      <c r="B952">
        <v>416</v>
      </c>
      <c r="C952">
        <f>1/COUNTIF(B:B,pizza_sales[[#This Row],[order_id]])</f>
        <v>1</v>
      </c>
      <c r="D952" s="1" t="s">
        <v>109</v>
      </c>
      <c r="E952">
        <v>1</v>
      </c>
      <c r="F952" s="3">
        <v>42011</v>
      </c>
      <c r="G952" s="3" t="str">
        <f>TEXT(pizza_sales[[#This Row],[Order_date]],"dddd")</f>
        <v>Wednesday</v>
      </c>
      <c r="H952" s="2">
        <v>0.7622916666666667</v>
      </c>
      <c r="I952">
        <v>20.25</v>
      </c>
      <c r="J952">
        <v>20.25</v>
      </c>
      <c r="K952" s="1" t="s">
        <v>21</v>
      </c>
      <c r="L952" s="1" t="s">
        <v>22</v>
      </c>
      <c r="M952" s="1" t="s">
        <v>110</v>
      </c>
      <c r="N952" s="1" t="s">
        <v>111</v>
      </c>
    </row>
    <row r="953" spans="1:14" x14ac:dyDescent="0.2">
      <c r="A953">
        <v>952</v>
      </c>
      <c r="B953">
        <v>417</v>
      </c>
      <c r="C953">
        <f>1/COUNTIF(B:B,pizza_sales[[#This Row],[order_id]])</f>
        <v>1</v>
      </c>
      <c r="D953" s="1" t="s">
        <v>126</v>
      </c>
      <c r="E953">
        <v>1</v>
      </c>
      <c r="F953" s="3">
        <v>42011</v>
      </c>
      <c r="G953" s="3" t="str">
        <f>TEXT(pizza_sales[[#This Row],[Order_date]],"dddd")</f>
        <v>Wednesday</v>
      </c>
      <c r="H953" s="2">
        <v>0.76712962962962961</v>
      </c>
      <c r="I953">
        <v>9.75</v>
      </c>
      <c r="J953">
        <v>9.75</v>
      </c>
      <c r="K953" s="1" t="s">
        <v>41</v>
      </c>
      <c r="L953" s="1" t="s">
        <v>14</v>
      </c>
      <c r="M953" s="1" t="s">
        <v>78</v>
      </c>
      <c r="N953" s="1" t="s">
        <v>79</v>
      </c>
    </row>
    <row r="954" spans="1:14" x14ac:dyDescent="0.2">
      <c r="A954">
        <v>953</v>
      </c>
      <c r="B954">
        <v>418</v>
      </c>
      <c r="C954">
        <f>1/COUNTIF(B:B,pizza_sales[[#This Row],[order_id]])</f>
        <v>0.5</v>
      </c>
      <c r="D954" s="1" t="s">
        <v>139</v>
      </c>
      <c r="E954">
        <v>1</v>
      </c>
      <c r="F954" s="3">
        <v>42011</v>
      </c>
      <c r="G954" s="3" t="str">
        <f>TEXT(pizza_sales[[#This Row],[Order_date]],"dddd")</f>
        <v>Wednesday</v>
      </c>
      <c r="H954" s="2">
        <v>0.77790509259259255</v>
      </c>
      <c r="I954">
        <v>16.75</v>
      </c>
      <c r="J954">
        <v>16.75</v>
      </c>
      <c r="K954" s="1" t="s">
        <v>13</v>
      </c>
      <c r="L954" s="1" t="s">
        <v>33</v>
      </c>
      <c r="M954" s="1" t="s">
        <v>82</v>
      </c>
      <c r="N954" s="1" t="s">
        <v>83</v>
      </c>
    </row>
    <row r="955" spans="1:14" x14ac:dyDescent="0.2">
      <c r="A955">
        <v>954</v>
      </c>
      <c r="B955">
        <v>418</v>
      </c>
      <c r="C955">
        <f>1/COUNTIF(B:B,pizza_sales[[#This Row],[order_id]])</f>
        <v>0.5</v>
      </c>
      <c r="D955" s="1" t="s">
        <v>121</v>
      </c>
      <c r="E955">
        <v>1</v>
      </c>
      <c r="F955" s="3">
        <v>42011</v>
      </c>
      <c r="G955" s="3" t="str">
        <f>TEXT(pizza_sales[[#This Row],[Order_date]],"dddd")</f>
        <v>Wednesday</v>
      </c>
      <c r="H955" s="2">
        <v>0.77790509259259255</v>
      </c>
      <c r="I955">
        <v>16.25</v>
      </c>
      <c r="J955">
        <v>16.25</v>
      </c>
      <c r="K955" s="1" t="s">
        <v>13</v>
      </c>
      <c r="L955" s="1" t="s">
        <v>26</v>
      </c>
      <c r="M955" s="1" t="s">
        <v>114</v>
      </c>
      <c r="N955" s="1" t="s">
        <v>115</v>
      </c>
    </row>
    <row r="956" spans="1:14" x14ac:dyDescent="0.2">
      <c r="A956">
        <v>955</v>
      </c>
      <c r="B956">
        <v>419</v>
      </c>
      <c r="C956">
        <f>1/COUNTIF(B:B,pizza_sales[[#This Row],[order_id]])</f>
        <v>0.25</v>
      </c>
      <c r="D956" s="1" t="s">
        <v>72</v>
      </c>
      <c r="E956">
        <v>1</v>
      </c>
      <c r="F956" s="3">
        <v>42011</v>
      </c>
      <c r="G956" s="3" t="str">
        <f>TEXT(pizza_sales[[#This Row],[Order_date]],"dddd")</f>
        <v>Wednesday</v>
      </c>
      <c r="H956" s="2">
        <v>0.79341435185185183</v>
      </c>
      <c r="I956">
        <v>20.75</v>
      </c>
      <c r="J956">
        <v>20.75</v>
      </c>
      <c r="K956" s="1" t="s">
        <v>21</v>
      </c>
      <c r="L956" s="1" t="s">
        <v>33</v>
      </c>
      <c r="M956" s="1" t="s">
        <v>42</v>
      </c>
      <c r="N956" s="1" t="s">
        <v>43</v>
      </c>
    </row>
    <row r="957" spans="1:14" x14ac:dyDescent="0.2">
      <c r="A957">
        <v>956</v>
      </c>
      <c r="B957">
        <v>419</v>
      </c>
      <c r="C957">
        <f>1/COUNTIF(B:B,pizza_sales[[#This Row],[order_id]])</f>
        <v>0.25</v>
      </c>
      <c r="D957" s="1" t="s">
        <v>142</v>
      </c>
      <c r="E957">
        <v>1</v>
      </c>
      <c r="F957" s="3">
        <v>42011</v>
      </c>
      <c r="G957" s="3" t="str">
        <f>TEXT(pizza_sales[[#This Row],[Order_date]],"dddd")</f>
        <v>Wednesday</v>
      </c>
      <c r="H957" s="2">
        <v>0.79341435185185183</v>
      </c>
      <c r="I957">
        <v>16.5</v>
      </c>
      <c r="J957">
        <v>16.5</v>
      </c>
      <c r="K957" s="1" t="s">
        <v>21</v>
      </c>
      <c r="L957" s="1" t="s">
        <v>14</v>
      </c>
      <c r="M957" s="1" t="s">
        <v>15</v>
      </c>
      <c r="N957" s="1" t="s">
        <v>16</v>
      </c>
    </row>
    <row r="958" spans="1:14" x14ac:dyDescent="0.2">
      <c r="A958">
        <v>957</v>
      </c>
      <c r="B958">
        <v>419</v>
      </c>
      <c r="C958">
        <f>1/COUNTIF(B:B,pizza_sales[[#This Row],[order_id]])</f>
        <v>0.25</v>
      </c>
      <c r="D958" s="1" t="s">
        <v>159</v>
      </c>
      <c r="E958">
        <v>1</v>
      </c>
      <c r="F958" s="3">
        <v>42011</v>
      </c>
      <c r="G958" s="3" t="str">
        <f>TEXT(pizza_sales[[#This Row],[Order_date]],"dddd")</f>
        <v>Wednesday</v>
      </c>
      <c r="H958" s="2">
        <v>0.79341435185185183</v>
      </c>
      <c r="I958">
        <v>16.75</v>
      </c>
      <c r="J958">
        <v>16.75</v>
      </c>
      <c r="K958" s="1" t="s">
        <v>13</v>
      </c>
      <c r="L958" s="1" t="s">
        <v>22</v>
      </c>
      <c r="M958" s="1" t="s">
        <v>101</v>
      </c>
      <c r="N958" s="1" t="s">
        <v>102</v>
      </c>
    </row>
    <row r="959" spans="1:14" x14ac:dyDescent="0.2">
      <c r="A959">
        <v>958</v>
      </c>
      <c r="B959">
        <v>419</v>
      </c>
      <c r="C959">
        <f>1/COUNTIF(B:B,pizza_sales[[#This Row],[order_id]])</f>
        <v>0.25</v>
      </c>
      <c r="D959" s="1" t="s">
        <v>65</v>
      </c>
      <c r="E959">
        <v>1</v>
      </c>
      <c r="F959" s="3">
        <v>42011</v>
      </c>
      <c r="G959" s="3" t="str">
        <f>TEXT(pizza_sales[[#This Row],[Order_date]],"dddd")</f>
        <v>Wednesday</v>
      </c>
      <c r="H959" s="2">
        <v>0.79341435185185183</v>
      </c>
      <c r="I959">
        <v>12</v>
      </c>
      <c r="J959">
        <v>12</v>
      </c>
      <c r="K959" s="1" t="s">
        <v>41</v>
      </c>
      <c r="L959" s="1" t="s">
        <v>22</v>
      </c>
      <c r="M959" s="1" t="s">
        <v>66</v>
      </c>
      <c r="N959" s="1" t="s">
        <v>67</v>
      </c>
    </row>
    <row r="960" spans="1:14" x14ac:dyDescent="0.2">
      <c r="A960">
        <v>959</v>
      </c>
      <c r="B960">
        <v>420</v>
      </c>
      <c r="C960">
        <f>1/COUNTIF(B:B,pizza_sales[[#This Row],[order_id]])</f>
        <v>0.5</v>
      </c>
      <c r="D960" s="1" t="s">
        <v>20</v>
      </c>
      <c r="E960">
        <v>1</v>
      </c>
      <c r="F960" s="3">
        <v>42011</v>
      </c>
      <c r="G960" s="3" t="str">
        <f>TEXT(pizza_sales[[#This Row],[Order_date]],"dddd")</f>
        <v>Wednesday</v>
      </c>
      <c r="H960" s="2">
        <v>0.7949074074074074</v>
      </c>
      <c r="I960">
        <v>18.5</v>
      </c>
      <c r="J960">
        <v>18.5</v>
      </c>
      <c r="K960" s="1" t="s">
        <v>21</v>
      </c>
      <c r="L960" s="1" t="s">
        <v>22</v>
      </c>
      <c r="M960" s="1" t="s">
        <v>23</v>
      </c>
      <c r="N960" s="1" t="s">
        <v>24</v>
      </c>
    </row>
    <row r="961" spans="1:14" x14ac:dyDescent="0.2">
      <c r="A961">
        <v>960</v>
      </c>
      <c r="B961">
        <v>420</v>
      </c>
      <c r="C961">
        <f>1/COUNTIF(B:B,pizza_sales[[#This Row],[order_id]])</f>
        <v>0.5</v>
      </c>
      <c r="D961" s="1" t="s">
        <v>143</v>
      </c>
      <c r="E961">
        <v>1</v>
      </c>
      <c r="F961" s="3">
        <v>42011</v>
      </c>
      <c r="G961" s="3" t="str">
        <f>TEXT(pizza_sales[[#This Row],[Order_date]],"dddd")</f>
        <v>Wednesday</v>
      </c>
      <c r="H961" s="2">
        <v>0.7949074074074074</v>
      </c>
      <c r="I961">
        <v>11</v>
      </c>
      <c r="J961">
        <v>11</v>
      </c>
      <c r="K961" s="1" t="s">
        <v>41</v>
      </c>
      <c r="L961" s="1" t="s">
        <v>14</v>
      </c>
      <c r="M961" s="1" t="s">
        <v>130</v>
      </c>
      <c r="N961" s="1" t="s">
        <v>131</v>
      </c>
    </row>
    <row r="962" spans="1:14" x14ac:dyDescent="0.2">
      <c r="A962">
        <v>961</v>
      </c>
      <c r="B962">
        <v>421</v>
      </c>
      <c r="C962">
        <f>1/COUNTIF(B:B,pizza_sales[[#This Row],[order_id]])</f>
        <v>0.33333333333333331</v>
      </c>
      <c r="D962" s="1" t="s">
        <v>72</v>
      </c>
      <c r="E962">
        <v>1</v>
      </c>
      <c r="F962" s="3">
        <v>42011</v>
      </c>
      <c r="G962" s="3" t="str">
        <f>TEXT(pizza_sales[[#This Row],[Order_date]],"dddd")</f>
        <v>Wednesday</v>
      </c>
      <c r="H962" s="2">
        <v>0.80692129629629628</v>
      </c>
      <c r="I962">
        <v>20.75</v>
      </c>
      <c r="J962">
        <v>20.75</v>
      </c>
      <c r="K962" s="1" t="s">
        <v>21</v>
      </c>
      <c r="L962" s="1" t="s">
        <v>33</v>
      </c>
      <c r="M962" s="1" t="s">
        <v>42</v>
      </c>
      <c r="N962" s="1" t="s">
        <v>43</v>
      </c>
    </row>
    <row r="963" spans="1:14" x14ac:dyDescent="0.2">
      <c r="A963">
        <v>962</v>
      </c>
      <c r="B963">
        <v>421</v>
      </c>
      <c r="C963">
        <f>1/COUNTIF(B:B,pizza_sales[[#This Row],[order_id]])</f>
        <v>0.33333333333333331</v>
      </c>
      <c r="D963" s="1" t="s">
        <v>173</v>
      </c>
      <c r="E963">
        <v>1</v>
      </c>
      <c r="F963" s="3">
        <v>42011</v>
      </c>
      <c r="G963" s="3" t="str">
        <f>TEXT(pizza_sales[[#This Row],[Order_date]],"dddd")</f>
        <v>Wednesday</v>
      </c>
      <c r="H963" s="2">
        <v>0.80692129629629628</v>
      </c>
      <c r="I963">
        <v>20.25</v>
      </c>
      <c r="J963">
        <v>20.25</v>
      </c>
      <c r="K963" s="1" t="s">
        <v>21</v>
      </c>
      <c r="L963" s="1" t="s">
        <v>26</v>
      </c>
      <c r="M963" s="1" t="s">
        <v>97</v>
      </c>
      <c r="N963" s="1" t="s">
        <v>98</v>
      </c>
    </row>
    <row r="964" spans="1:14" x14ac:dyDescent="0.2">
      <c r="A964">
        <v>963</v>
      </c>
      <c r="B964">
        <v>421</v>
      </c>
      <c r="C964">
        <f>1/COUNTIF(B:B,pizza_sales[[#This Row],[order_id]])</f>
        <v>0.33333333333333331</v>
      </c>
      <c r="D964" s="1" t="s">
        <v>156</v>
      </c>
      <c r="E964">
        <v>1</v>
      </c>
      <c r="F964" s="3">
        <v>42011</v>
      </c>
      <c r="G964" s="3" t="str">
        <f>TEXT(pizza_sales[[#This Row],[Order_date]],"dddd")</f>
        <v>Wednesday</v>
      </c>
      <c r="H964" s="2">
        <v>0.80692129629629628</v>
      </c>
      <c r="I964">
        <v>12.75</v>
      </c>
      <c r="J964">
        <v>12.75</v>
      </c>
      <c r="K964" s="1" t="s">
        <v>41</v>
      </c>
      <c r="L964" s="1" t="s">
        <v>33</v>
      </c>
      <c r="M964" s="1" t="s">
        <v>82</v>
      </c>
      <c r="N964" s="1" t="s">
        <v>83</v>
      </c>
    </row>
    <row r="965" spans="1:14" x14ac:dyDescent="0.2">
      <c r="A965">
        <v>964</v>
      </c>
      <c r="B965">
        <v>422</v>
      </c>
      <c r="C965">
        <f>1/COUNTIF(B:B,pizza_sales[[#This Row],[order_id]])</f>
        <v>0.33333333333333331</v>
      </c>
      <c r="D965" s="1" t="s">
        <v>90</v>
      </c>
      <c r="E965">
        <v>1</v>
      </c>
      <c r="F965" s="3">
        <v>42011</v>
      </c>
      <c r="G965" s="3" t="str">
        <f>TEXT(pizza_sales[[#This Row],[Order_date]],"dddd")</f>
        <v>Wednesday</v>
      </c>
      <c r="H965" s="2">
        <v>0.81278935185185186</v>
      </c>
      <c r="I965">
        <v>17.95</v>
      </c>
      <c r="J965">
        <v>17.95</v>
      </c>
      <c r="K965" s="1" t="s">
        <v>21</v>
      </c>
      <c r="L965" s="1" t="s">
        <v>22</v>
      </c>
      <c r="M965" s="1" t="s">
        <v>91</v>
      </c>
      <c r="N965" s="1" t="s">
        <v>92</v>
      </c>
    </row>
    <row r="966" spans="1:14" x14ac:dyDescent="0.2">
      <c r="A966">
        <v>965</v>
      </c>
      <c r="B966">
        <v>422</v>
      </c>
      <c r="C966">
        <f>1/COUNTIF(B:B,pizza_sales[[#This Row],[order_id]])</f>
        <v>0.33333333333333331</v>
      </c>
      <c r="D966" s="1" t="s">
        <v>36</v>
      </c>
      <c r="E966">
        <v>1</v>
      </c>
      <c r="F966" s="3">
        <v>42011</v>
      </c>
      <c r="G966" s="3" t="str">
        <f>TEXT(pizza_sales[[#This Row],[Order_date]],"dddd")</f>
        <v>Wednesday</v>
      </c>
      <c r="H966" s="2">
        <v>0.81278935185185186</v>
      </c>
      <c r="I966">
        <v>16.5</v>
      </c>
      <c r="J966">
        <v>16.5</v>
      </c>
      <c r="K966" s="1" t="s">
        <v>13</v>
      </c>
      <c r="L966" s="1" t="s">
        <v>26</v>
      </c>
      <c r="M966" s="1" t="s">
        <v>27</v>
      </c>
      <c r="N966" s="1" t="s">
        <v>28</v>
      </c>
    </row>
    <row r="967" spans="1:14" x14ac:dyDescent="0.2">
      <c r="A967">
        <v>966</v>
      </c>
      <c r="B967">
        <v>422</v>
      </c>
      <c r="C967">
        <f>1/COUNTIF(B:B,pizza_sales[[#This Row],[order_id]])</f>
        <v>0.33333333333333331</v>
      </c>
      <c r="D967" s="1" t="s">
        <v>162</v>
      </c>
      <c r="E967">
        <v>1</v>
      </c>
      <c r="F967" s="3">
        <v>42011</v>
      </c>
      <c r="G967" s="3" t="str">
        <f>TEXT(pizza_sales[[#This Row],[Order_date]],"dddd")</f>
        <v>Wednesday</v>
      </c>
      <c r="H967" s="2">
        <v>0.81278935185185186</v>
      </c>
      <c r="I967">
        <v>16</v>
      </c>
      <c r="J967">
        <v>16</v>
      </c>
      <c r="K967" s="1" t="s">
        <v>13</v>
      </c>
      <c r="L967" s="1" t="s">
        <v>22</v>
      </c>
      <c r="M967" s="1" t="s">
        <v>110</v>
      </c>
      <c r="N967" s="1" t="s">
        <v>111</v>
      </c>
    </row>
    <row r="968" spans="1:14" x14ac:dyDescent="0.2">
      <c r="A968">
        <v>967</v>
      </c>
      <c r="B968">
        <v>423</v>
      </c>
      <c r="C968">
        <f>1/COUNTIF(B:B,pizza_sales[[#This Row],[order_id]])</f>
        <v>0.5</v>
      </c>
      <c r="D968" s="1" t="s">
        <v>25</v>
      </c>
      <c r="E968">
        <v>1</v>
      </c>
      <c r="F968" s="3">
        <v>42011</v>
      </c>
      <c r="G968" s="3" t="str">
        <f>TEXT(pizza_sales[[#This Row],[Order_date]],"dddd")</f>
        <v>Wednesday</v>
      </c>
      <c r="H968" s="2">
        <v>0.82299768518518523</v>
      </c>
      <c r="I968">
        <v>20.75</v>
      </c>
      <c r="J968">
        <v>20.75</v>
      </c>
      <c r="K968" s="1" t="s">
        <v>21</v>
      </c>
      <c r="L968" s="1" t="s">
        <v>26</v>
      </c>
      <c r="M968" s="1" t="s">
        <v>27</v>
      </c>
      <c r="N968" s="1" t="s">
        <v>28</v>
      </c>
    </row>
    <row r="969" spans="1:14" x14ac:dyDescent="0.2">
      <c r="A969">
        <v>968</v>
      </c>
      <c r="B969">
        <v>423</v>
      </c>
      <c r="C969">
        <f>1/COUNTIF(B:B,pizza_sales[[#This Row],[order_id]])</f>
        <v>0.5</v>
      </c>
      <c r="D969" s="1" t="s">
        <v>149</v>
      </c>
      <c r="E969">
        <v>1</v>
      </c>
      <c r="F969" s="3">
        <v>42011</v>
      </c>
      <c r="G969" s="3" t="str">
        <f>TEXT(pizza_sales[[#This Row],[Order_date]],"dddd")</f>
        <v>Wednesday</v>
      </c>
      <c r="H969" s="2">
        <v>0.82299768518518523</v>
      </c>
      <c r="I969">
        <v>12.25</v>
      </c>
      <c r="J969">
        <v>12.25</v>
      </c>
      <c r="K969" s="1" t="s">
        <v>41</v>
      </c>
      <c r="L969" s="1" t="s">
        <v>26</v>
      </c>
      <c r="M969" s="1" t="s">
        <v>114</v>
      </c>
      <c r="N969" s="1" t="s">
        <v>115</v>
      </c>
    </row>
    <row r="970" spans="1:14" x14ac:dyDescent="0.2">
      <c r="A970">
        <v>969</v>
      </c>
      <c r="B970">
        <v>424</v>
      </c>
      <c r="C970">
        <f>1/COUNTIF(B:B,pizza_sales[[#This Row],[order_id]])</f>
        <v>1</v>
      </c>
      <c r="D970" s="1" t="s">
        <v>119</v>
      </c>
      <c r="E970">
        <v>1</v>
      </c>
      <c r="F970" s="3">
        <v>42011</v>
      </c>
      <c r="G970" s="3" t="str">
        <f>TEXT(pizza_sales[[#This Row],[Order_date]],"dddd")</f>
        <v>Wednesday</v>
      </c>
      <c r="H970" s="2">
        <v>0.8343518518518519</v>
      </c>
      <c r="I970">
        <v>12.5</v>
      </c>
      <c r="J970">
        <v>12.5</v>
      </c>
      <c r="K970" s="1" t="s">
        <v>13</v>
      </c>
      <c r="L970" s="1" t="s">
        <v>14</v>
      </c>
      <c r="M970" s="1" t="s">
        <v>78</v>
      </c>
      <c r="N970" s="1" t="s">
        <v>79</v>
      </c>
    </row>
    <row r="971" spans="1:14" x14ac:dyDescent="0.2">
      <c r="A971">
        <v>970</v>
      </c>
      <c r="B971">
        <v>425</v>
      </c>
      <c r="C971">
        <f>1/COUNTIF(B:B,pizza_sales[[#This Row],[order_id]])</f>
        <v>1</v>
      </c>
      <c r="D971" s="1" t="s">
        <v>171</v>
      </c>
      <c r="E971">
        <v>1</v>
      </c>
      <c r="F971" s="3">
        <v>42011</v>
      </c>
      <c r="G971" s="3" t="str">
        <f>TEXT(pizza_sales[[#This Row],[Order_date]],"dddd")</f>
        <v>Wednesday</v>
      </c>
      <c r="H971" s="2">
        <v>0.84813657407407406</v>
      </c>
      <c r="I971">
        <v>16.5</v>
      </c>
      <c r="J971">
        <v>16.5</v>
      </c>
      <c r="K971" s="1" t="s">
        <v>13</v>
      </c>
      <c r="L971" s="1" t="s">
        <v>26</v>
      </c>
      <c r="M971" s="1" t="s">
        <v>88</v>
      </c>
      <c r="N971" s="1" t="s">
        <v>89</v>
      </c>
    </row>
    <row r="972" spans="1:14" x14ac:dyDescent="0.2">
      <c r="A972">
        <v>971</v>
      </c>
      <c r="B972">
        <v>426</v>
      </c>
      <c r="C972">
        <f>1/COUNTIF(B:B,pizza_sales[[#This Row],[order_id]])</f>
        <v>0.33333333333333331</v>
      </c>
      <c r="D972" s="1" t="s">
        <v>17</v>
      </c>
      <c r="E972">
        <v>1</v>
      </c>
      <c r="F972" s="3">
        <v>42011</v>
      </c>
      <c r="G972" s="3" t="str">
        <f>TEXT(pizza_sales[[#This Row],[Order_date]],"dddd")</f>
        <v>Wednesday</v>
      </c>
      <c r="H972" s="2">
        <v>0.85121527777777772</v>
      </c>
      <c r="I972">
        <v>16</v>
      </c>
      <c r="J972">
        <v>16</v>
      </c>
      <c r="K972" s="1" t="s">
        <v>13</v>
      </c>
      <c r="L972" s="1" t="s">
        <v>14</v>
      </c>
      <c r="M972" s="1" t="s">
        <v>18</v>
      </c>
      <c r="N972" s="1" t="s">
        <v>19</v>
      </c>
    </row>
    <row r="973" spans="1:14" x14ac:dyDescent="0.2">
      <c r="A973">
        <v>972</v>
      </c>
      <c r="B973">
        <v>426</v>
      </c>
      <c r="C973">
        <f>1/COUNTIF(B:B,pizza_sales[[#This Row],[order_id]])</f>
        <v>0.33333333333333331</v>
      </c>
      <c r="D973" s="1" t="s">
        <v>149</v>
      </c>
      <c r="E973">
        <v>1</v>
      </c>
      <c r="F973" s="3">
        <v>42011</v>
      </c>
      <c r="G973" s="3" t="str">
        <f>TEXT(pizza_sales[[#This Row],[Order_date]],"dddd")</f>
        <v>Wednesday</v>
      </c>
      <c r="H973" s="2">
        <v>0.85121527777777772</v>
      </c>
      <c r="I973">
        <v>12.25</v>
      </c>
      <c r="J973">
        <v>12.25</v>
      </c>
      <c r="K973" s="1" t="s">
        <v>41</v>
      </c>
      <c r="L973" s="1" t="s">
        <v>26</v>
      </c>
      <c r="M973" s="1" t="s">
        <v>114</v>
      </c>
      <c r="N973" s="1" t="s">
        <v>115</v>
      </c>
    </row>
    <row r="974" spans="1:14" x14ac:dyDescent="0.2">
      <c r="A974">
        <v>973</v>
      </c>
      <c r="B974">
        <v>426</v>
      </c>
      <c r="C974">
        <f>1/COUNTIF(B:B,pizza_sales[[#This Row],[order_id]])</f>
        <v>0.33333333333333331</v>
      </c>
      <c r="D974" s="1" t="s">
        <v>171</v>
      </c>
      <c r="E974">
        <v>1</v>
      </c>
      <c r="F974" s="3">
        <v>42011</v>
      </c>
      <c r="G974" s="3" t="str">
        <f>TEXT(pizza_sales[[#This Row],[Order_date]],"dddd")</f>
        <v>Wednesday</v>
      </c>
      <c r="H974" s="2">
        <v>0.85121527777777772</v>
      </c>
      <c r="I974">
        <v>16.5</v>
      </c>
      <c r="J974">
        <v>16.5</v>
      </c>
      <c r="K974" s="1" t="s">
        <v>13</v>
      </c>
      <c r="L974" s="1" t="s">
        <v>26</v>
      </c>
      <c r="M974" s="1" t="s">
        <v>88</v>
      </c>
      <c r="N974" s="1" t="s">
        <v>89</v>
      </c>
    </row>
    <row r="975" spans="1:14" x14ac:dyDescent="0.2">
      <c r="A975">
        <v>974</v>
      </c>
      <c r="B975">
        <v>427</v>
      </c>
      <c r="C975">
        <f>1/COUNTIF(B:B,pizza_sales[[#This Row],[order_id]])</f>
        <v>1</v>
      </c>
      <c r="D975" s="1" t="s">
        <v>109</v>
      </c>
      <c r="E975">
        <v>1</v>
      </c>
      <c r="F975" s="3">
        <v>42011</v>
      </c>
      <c r="G975" s="3" t="str">
        <f>TEXT(pizza_sales[[#This Row],[Order_date]],"dddd")</f>
        <v>Wednesday</v>
      </c>
      <c r="H975" s="2">
        <v>0.90902777777777777</v>
      </c>
      <c r="I975">
        <v>20.25</v>
      </c>
      <c r="J975">
        <v>20.25</v>
      </c>
      <c r="K975" s="1" t="s">
        <v>21</v>
      </c>
      <c r="L975" s="1" t="s">
        <v>22</v>
      </c>
      <c r="M975" s="1" t="s">
        <v>110</v>
      </c>
      <c r="N975" s="1" t="s">
        <v>111</v>
      </c>
    </row>
    <row r="976" spans="1:14" x14ac:dyDescent="0.2">
      <c r="A976">
        <v>975</v>
      </c>
      <c r="B976">
        <v>428</v>
      </c>
      <c r="C976">
        <f>1/COUNTIF(B:B,pizza_sales[[#This Row],[order_id]])</f>
        <v>0.5</v>
      </c>
      <c r="D976" s="1" t="s">
        <v>173</v>
      </c>
      <c r="E976">
        <v>1</v>
      </c>
      <c r="F976" s="3">
        <v>42011</v>
      </c>
      <c r="G976" s="3" t="str">
        <f>TEXT(pizza_sales[[#This Row],[Order_date]],"dddd")</f>
        <v>Wednesday</v>
      </c>
      <c r="H976" s="2">
        <v>0.92013888888888884</v>
      </c>
      <c r="I976">
        <v>20.25</v>
      </c>
      <c r="J976">
        <v>20.25</v>
      </c>
      <c r="K976" s="1" t="s">
        <v>21</v>
      </c>
      <c r="L976" s="1" t="s">
        <v>26</v>
      </c>
      <c r="M976" s="1" t="s">
        <v>97</v>
      </c>
      <c r="N976" s="1" t="s">
        <v>98</v>
      </c>
    </row>
    <row r="977" spans="1:14" x14ac:dyDescent="0.2">
      <c r="A977">
        <v>976</v>
      </c>
      <c r="B977">
        <v>428</v>
      </c>
      <c r="C977">
        <f>1/COUNTIF(B:B,pizza_sales[[#This Row],[order_id]])</f>
        <v>0.5</v>
      </c>
      <c r="D977" s="1" t="s">
        <v>160</v>
      </c>
      <c r="E977">
        <v>1</v>
      </c>
      <c r="F977" s="3">
        <v>42011</v>
      </c>
      <c r="G977" s="3" t="str">
        <f>TEXT(pizza_sales[[#This Row],[Order_date]],"dddd")</f>
        <v>Wednesday</v>
      </c>
      <c r="H977" s="2">
        <v>0.92013888888888884</v>
      </c>
      <c r="I977">
        <v>12</v>
      </c>
      <c r="J977">
        <v>12</v>
      </c>
      <c r="K977" s="1" t="s">
        <v>41</v>
      </c>
      <c r="L977" s="1" t="s">
        <v>14</v>
      </c>
      <c r="M977" s="1" t="s">
        <v>55</v>
      </c>
      <c r="N977" s="1" t="s">
        <v>56</v>
      </c>
    </row>
    <row r="978" spans="1:14" x14ac:dyDescent="0.2">
      <c r="A978">
        <v>977</v>
      </c>
      <c r="B978">
        <v>429</v>
      </c>
      <c r="C978">
        <f>1/COUNTIF(B:B,pizza_sales[[#This Row],[order_id]])</f>
        <v>1</v>
      </c>
      <c r="D978" s="1" t="s">
        <v>158</v>
      </c>
      <c r="E978">
        <v>1</v>
      </c>
      <c r="F978" s="3">
        <v>42011</v>
      </c>
      <c r="G978" s="3" t="str">
        <f>TEXT(pizza_sales[[#This Row],[Order_date]],"dddd")</f>
        <v>Wednesday</v>
      </c>
      <c r="H978" s="2">
        <v>0.92839120370370365</v>
      </c>
      <c r="I978">
        <v>16.5</v>
      </c>
      <c r="J978">
        <v>16.5</v>
      </c>
      <c r="K978" s="1" t="s">
        <v>13</v>
      </c>
      <c r="L978" s="1" t="s">
        <v>26</v>
      </c>
      <c r="M978" s="1" t="s">
        <v>60</v>
      </c>
      <c r="N978" s="1" t="s">
        <v>61</v>
      </c>
    </row>
    <row r="979" spans="1:14" x14ac:dyDescent="0.2">
      <c r="A979">
        <v>978</v>
      </c>
      <c r="B979">
        <v>430</v>
      </c>
      <c r="C979">
        <f>1/COUNTIF(B:B,pizza_sales[[#This Row],[order_id]])</f>
        <v>0.5</v>
      </c>
      <c r="D979" s="1" t="s">
        <v>128</v>
      </c>
      <c r="E979">
        <v>1</v>
      </c>
      <c r="F979" s="3">
        <v>42011</v>
      </c>
      <c r="G979" s="3" t="str">
        <f>TEXT(pizza_sales[[#This Row],[Order_date]],"dddd")</f>
        <v>Wednesday</v>
      </c>
      <c r="H979" s="2">
        <v>0.94876157407407402</v>
      </c>
      <c r="I979">
        <v>16</v>
      </c>
      <c r="J979">
        <v>16</v>
      </c>
      <c r="K979" s="1" t="s">
        <v>13</v>
      </c>
      <c r="L979" s="1" t="s">
        <v>22</v>
      </c>
      <c r="M979" s="1" t="s">
        <v>52</v>
      </c>
      <c r="N979" s="1" t="s">
        <v>53</v>
      </c>
    </row>
    <row r="980" spans="1:14" x14ac:dyDescent="0.2">
      <c r="A980">
        <v>979</v>
      </c>
      <c r="B980">
        <v>430</v>
      </c>
      <c r="C980">
        <f>1/COUNTIF(B:B,pizza_sales[[#This Row],[order_id]])</f>
        <v>0.5</v>
      </c>
      <c r="D980" s="1" t="s">
        <v>149</v>
      </c>
      <c r="E980">
        <v>1</v>
      </c>
      <c r="F980" s="3">
        <v>42011</v>
      </c>
      <c r="G980" s="3" t="str">
        <f>TEXT(pizza_sales[[#This Row],[Order_date]],"dddd")</f>
        <v>Wednesday</v>
      </c>
      <c r="H980" s="2">
        <v>0.94876157407407402</v>
      </c>
      <c r="I980">
        <v>12.25</v>
      </c>
      <c r="J980">
        <v>12.25</v>
      </c>
      <c r="K980" s="1" t="s">
        <v>41</v>
      </c>
      <c r="L980" s="1" t="s">
        <v>26</v>
      </c>
      <c r="M980" s="1" t="s">
        <v>114</v>
      </c>
      <c r="N980" s="1" t="s">
        <v>115</v>
      </c>
    </row>
    <row r="981" spans="1:14" x14ac:dyDescent="0.2">
      <c r="A981">
        <v>980</v>
      </c>
      <c r="B981">
        <v>431</v>
      </c>
      <c r="C981">
        <f>1/COUNTIF(B:B,pizza_sales[[#This Row],[order_id]])</f>
        <v>0.25</v>
      </c>
      <c r="D981" s="1" t="s">
        <v>84</v>
      </c>
      <c r="E981">
        <v>1</v>
      </c>
      <c r="F981" s="3">
        <v>42012</v>
      </c>
      <c r="G981" s="3" t="str">
        <f>TEXT(pizza_sales[[#This Row],[Order_date]],"dddd")</f>
        <v>Thursday</v>
      </c>
      <c r="H981" s="2">
        <v>0.47028935185185183</v>
      </c>
      <c r="I981">
        <v>12</v>
      </c>
      <c r="J981">
        <v>12</v>
      </c>
      <c r="K981" s="1" t="s">
        <v>41</v>
      </c>
      <c r="L981" s="1" t="s">
        <v>14</v>
      </c>
      <c r="M981" s="1" t="s">
        <v>85</v>
      </c>
      <c r="N981" s="1" t="s">
        <v>86</v>
      </c>
    </row>
    <row r="982" spans="1:14" x14ac:dyDescent="0.2">
      <c r="A982">
        <v>981</v>
      </c>
      <c r="B982">
        <v>431</v>
      </c>
      <c r="C982">
        <f>1/COUNTIF(B:B,pizza_sales[[#This Row],[order_id]])</f>
        <v>0.25</v>
      </c>
      <c r="D982" s="1" t="s">
        <v>123</v>
      </c>
      <c r="E982">
        <v>1</v>
      </c>
      <c r="F982" s="3">
        <v>42012</v>
      </c>
      <c r="G982" s="3" t="str">
        <f>TEXT(pizza_sales[[#This Row],[Order_date]],"dddd")</f>
        <v>Thursday</v>
      </c>
      <c r="H982" s="2">
        <v>0.47028935185185183</v>
      </c>
      <c r="I982">
        <v>12.75</v>
      </c>
      <c r="J982">
        <v>12.75</v>
      </c>
      <c r="K982" s="1" t="s">
        <v>41</v>
      </c>
      <c r="L982" s="1" t="s">
        <v>33</v>
      </c>
      <c r="M982" s="1" t="s">
        <v>124</v>
      </c>
      <c r="N982" s="1" t="s">
        <v>125</v>
      </c>
    </row>
    <row r="983" spans="1:14" x14ac:dyDescent="0.2">
      <c r="A983">
        <v>982</v>
      </c>
      <c r="B983">
        <v>431</v>
      </c>
      <c r="C983">
        <f>1/COUNTIF(B:B,pizza_sales[[#This Row],[order_id]])</f>
        <v>0.25</v>
      </c>
      <c r="D983" s="1" t="s">
        <v>90</v>
      </c>
      <c r="E983">
        <v>1</v>
      </c>
      <c r="F983" s="3">
        <v>42012</v>
      </c>
      <c r="G983" s="3" t="str">
        <f>TEXT(pizza_sales[[#This Row],[Order_date]],"dddd")</f>
        <v>Thursday</v>
      </c>
      <c r="H983" s="2">
        <v>0.47028935185185183</v>
      </c>
      <c r="I983">
        <v>17.95</v>
      </c>
      <c r="J983">
        <v>17.95</v>
      </c>
      <c r="K983" s="1" t="s">
        <v>21</v>
      </c>
      <c r="L983" s="1" t="s">
        <v>22</v>
      </c>
      <c r="M983" s="1" t="s">
        <v>91</v>
      </c>
      <c r="N983" s="1" t="s">
        <v>92</v>
      </c>
    </row>
    <row r="984" spans="1:14" x14ac:dyDescent="0.2">
      <c r="A984">
        <v>983</v>
      </c>
      <c r="B984">
        <v>431</v>
      </c>
      <c r="C984">
        <f>1/COUNTIF(B:B,pizza_sales[[#This Row],[order_id]])</f>
        <v>0.25</v>
      </c>
      <c r="D984" s="1" t="s">
        <v>142</v>
      </c>
      <c r="E984">
        <v>1</v>
      </c>
      <c r="F984" s="3">
        <v>42012</v>
      </c>
      <c r="G984" s="3" t="str">
        <f>TEXT(pizza_sales[[#This Row],[Order_date]],"dddd")</f>
        <v>Thursday</v>
      </c>
      <c r="H984" s="2">
        <v>0.47028935185185183</v>
      </c>
      <c r="I984">
        <v>16.5</v>
      </c>
      <c r="J984">
        <v>16.5</v>
      </c>
      <c r="K984" s="1" t="s">
        <v>21</v>
      </c>
      <c r="L984" s="1" t="s">
        <v>14</v>
      </c>
      <c r="M984" s="1" t="s">
        <v>15</v>
      </c>
      <c r="N984" s="1" t="s">
        <v>16</v>
      </c>
    </row>
    <row r="985" spans="1:14" x14ac:dyDescent="0.2">
      <c r="A985">
        <v>984</v>
      </c>
      <c r="B985">
        <v>432</v>
      </c>
      <c r="C985">
        <f>1/COUNTIF(B:B,pizza_sales[[#This Row],[order_id]])</f>
        <v>0.33333333333333331</v>
      </c>
      <c r="D985" s="1" t="s">
        <v>160</v>
      </c>
      <c r="E985">
        <v>1</v>
      </c>
      <c r="F985" s="3">
        <v>42012</v>
      </c>
      <c r="G985" s="3" t="str">
        <f>TEXT(pizza_sales[[#This Row],[Order_date]],"dddd")</f>
        <v>Thursday</v>
      </c>
      <c r="H985" s="2">
        <v>0.48549768518518521</v>
      </c>
      <c r="I985">
        <v>12</v>
      </c>
      <c r="J985">
        <v>12</v>
      </c>
      <c r="K985" s="1" t="s">
        <v>41</v>
      </c>
      <c r="L985" s="1" t="s">
        <v>14</v>
      </c>
      <c r="M985" s="1" t="s">
        <v>55</v>
      </c>
      <c r="N985" s="1" t="s">
        <v>56</v>
      </c>
    </row>
    <row r="986" spans="1:14" x14ac:dyDescent="0.2">
      <c r="A986">
        <v>985</v>
      </c>
      <c r="B986">
        <v>432</v>
      </c>
      <c r="C986">
        <f>1/COUNTIF(B:B,pizza_sales[[#This Row],[order_id]])</f>
        <v>0.33333333333333331</v>
      </c>
      <c r="D986" s="1" t="s">
        <v>32</v>
      </c>
      <c r="E986">
        <v>1</v>
      </c>
      <c r="F986" s="3">
        <v>42012</v>
      </c>
      <c r="G986" s="3" t="str">
        <f>TEXT(pizza_sales[[#This Row],[Order_date]],"dddd")</f>
        <v>Thursday</v>
      </c>
      <c r="H986" s="2">
        <v>0.48549768518518521</v>
      </c>
      <c r="I986">
        <v>20.75</v>
      </c>
      <c r="J986">
        <v>20.75</v>
      </c>
      <c r="K986" s="1" t="s">
        <v>21</v>
      </c>
      <c r="L986" s="1" t="s">
        <v>33</v>
      </c>
      <c r="M986" s="1" t="s">
        <v>34</v>
      </c>
      <c r="N986" s="1" t="s">
        <v>35</v>
      </c>
    </row>
    <row r="987" spans="1:14" x14ac:dyDescent="0.2">
      <c r="A987">
        <v>986</v>
      </c>
      <c r="B987">
        <v>432</v>
      </c>
      <c r="C987">
        <f>1/COUNTIF(B:B,pizza_sales[[#This Row],[order_id]])</f>
        <v>0.33333333333333331</v>
      </c>
      <c r="D987" s="1" t="s">
        <v>65</v>
      </c>
      <c r="E987">
        <v>1</v>
      </c>
      <c r="F987" s="3">
        <v>42012</v>
      </c>
      <c r="G987" s="3" t="str">
        <f>TEXT(pizza_sales[[#This Row],[Order_date]],"dddd")</f>
        <v>Thursday</v>
      </c>
      <c r="H987" s="2">
        <v>0.48549768518518521</v>
      </c>
      <c r="I987">
        <v>12</v>
      </c>
      <c r="J987">
        <v>12</v>
      </c>
      <c r="K987" s="1" t="s">
        <v>41</v>
      </c>
      <c r="L987" s="1" t="s">
        <v>22</v>
      </c>
      <c r="M987" s="1" t="s">
        <v>66</v>
      </c>
      <c r="N987" s="1" t="s">
        <v>67</v>
      </c>
    </row>
    <row r="988" spans="1:14" x14ac:dyDescent="0.2">
      <c r="A988">
        <v>987</v>
      </c>
      <c r="B988">
        <v>433</v>
      </c>
      <c r="C988">
        <f>1/COUNTIF(B:B,pizza_sales[[#This Row],[order_id]])</f>
        <v>1</v>
      </c>
      <c r="D988" s="1" t="s">
        <v>59</v>
      </c>
      <c r="E988">
        <v>1</v>
      </c>
      <c r="F988" s="3">
        <v>42012</v>
      </c>
      <c r="G988" s="3" t="str">
        <f>TEXT(pizza_sales[[#This Row],[Order_date]],"dddd")</f>
        <v>Thursday</v>
      </c>
      <c r="H988" s="2">
        <v>0.4929398148148148</v>
      </c>
      <c r="I988">
        <v>20.75</v>
      </c>
      <c r="J988">
        <v>20.75</v>
      </c>
      <c r="K988" s="1" t="s">
        <v>21</v>
      </c>
      <c r="L988" s="1" t="s">
        <v>26</v>
      </c>
      <c r="M988" s="1" t="s">
        <v>60</v>
      </c>
      <c r="N988" s="1" t="s">
        <v>61</v>
      </c>
    </row>
    <row r="989" spans="1:14" x14ac:dyDescent="0.2">
      <c r="A989">
        <v>988</v>
      </c>
      <c r="B989">
        <v>434</v>
      </c>
      <c r="C989">
        <f>1/COUNTIF(B:B,pizza_sales[[#This Row],[order_id]])</f>
        <v>0.33333333333333331</v>
      </c>
      <c r="D989" s="1" t="s">
        <v>163</v>
      </c>
      <c r="E989">
        <v>1</v>
      </c>
      <c r="F989" s="3">
        <v>42012</v>
      </c>
      <c r="G989" s="3" t="str">
        <f>TEXT(pizza_sales[[#This Row],[Order_date]],"dddd")</f>
        <v>Thursday</v>
      </c>
      <c r="H989" s="2">
        <v>0.49599537037037039</v>
      </c>
      <c r="I989">
        <v>16</v>
      </c>
      <c r="J989">
        <v>16</v>
      </c>
      <c r="K989" s="1" t="s">
        <v>13</v>
      </c>
      <c r="L989" s="1" t="s">
        <v>14</v>
      </c>
      <c r="M989" s="1" t="s">
        <v>94</v>
      </c>
      <c r="N989" s="1" t="s">
        <v>95</v>
      </c>
    </row>
    <row r="990" spans="1:14" x14ac:dyDescent="0.2">
      <c r="A990">
        <v>989</v>
      </c>
      <c r="B990">
        <v>434</v>
      </c>
      <c r="C990">
        <f>1/COUNTIF(B:B,pizza_sales[[#This Row],[order_id]])</f>
        <v>0.33333333333333331</v>
      </c>
      <c r="D990" s="1" t="s">
        <v>59</v>
      </c>
      <c r="E990">
        <v>1</v>
      </c>
      <c r="F990" s="3">
        <v>42012</v>
      </c>
      <c r="G990" s="3" t="str">
        <f>TEXT(pizza_sales[[#This Row],[Order_date]],"dddd")</f>
        <v>Thursday</v>
      </c>
      <c r="H990" s="2">
        <v>0.49599537037037039</v>
      </c>
      <c r="I990">
        <v>20.75</v>
      </c>
      <c r="J990">
        <v>20.75</v>
      </c>
      <c r="K990" s="1" t="s">
        <v>21</v>
      </c>
      <c r="L990" s="1" t="s">
        <v>26</v>
      </c>
      <c r="M990" s="1" t="s">
        <v>60</v>
      </c>
      <c r="N990" s="1" t="s">
        <v>61</v>
      </c>
    </row>
    <row r="991" spans="1:14" x14ac:dyDescent="0.2">
      <c r="A991">
        <v>990</v>
      </c>
      <c r="B991">
        <v>434</v>
      </c>
      <c r="C991">
        <f>1/COUNTIF(B:B,pizza_sales[[#This Row],[order_id]])</f>
        <v>0.33333333333333331</v>
      </c>
      <c r="D991" s="1" t="s">
        <v>122</v>
      </c>
      <c r="E991">
        <v>1</v>
      </c>
      <c r="F991" s="3">
        <v>42012</v>
      </c>
      <c r="G991" s="3" t="str">
        <f>TEXT(pizza_sales[[#This Row],[Order_date]],"dddd")</f>
        <v>Thursday</v>
      </c>
      <c r="H991" s="2">
        <v>0.49599537037037039</v>
      </c>
      <c r="I991">
        <v>20.25</v>
      </c>
      <c r="J991">
        <v>20.25</v>
      </c>
      <c r="K991" s="1" t="s">
        <v>21</v>
      </c>
      <c r="L991" s="1" t="s">
        <v>22</v>
      </c>
      <c r="M991" s="1" t="s">
        <v>66</v>
      </c>
      <c r="N991" s="1" t="s">
        <v>67</v>
      </c>
    </row>
    <row r="992" spans="1:14" x14ac:dyDescent="0.2">
      <c r="A992">
        <v>991</v>
      </c>
      <c r="B992">
        <v>435</v>
      </c>
      <c r="C992">
        <f>1/COUNTIF(B:B,pizza_sales[[#This Row],[order_id]])</f>
        <v>0.33333333333333331</v>
      </c>
      <c r="D992" s="1" t="s">
        <v>17</v>
      </c>
      <c r="E992">
        <v>1</v>
      </c>
      <c r="F992" s="3">
        <v>42012</v>
      </c>
      <c r="G992" s="3" t="str">
        <f>TEXT(pizza_sales[[#This Row],[Order_date]],"dddd")</f>
        <v>Thursday</v>
      </c>
      <c r="H992" s="2">
        <v>0.50427083333333333</v>
      </c>
      <c r="I992">
        <v>16</v>
      </c>
      <c r="J992">
        <v>16</v>
      </c>
      <c r="K992" s="1" t="s">
        <v>13</v>
      </c>
      <c r="L992" s="1" t="s">
        <v>14</v>
      </c>
      <c r="M992" s="1" t="s">
        <v>18</v>
      </c>
      <c r="N992" s="1" t="s">
        <v>19</v>
      </c>
    </row>
    <row r="993" spans="1:14" x14ac:dyDescent="0.2">
      <c r="A993">
        <v>992</v>
      </c>
      <c r="B993">
        <v>435</v>
      </c>
      <c r="C993">
        <f>1/COUNTIF(B:B,pizza_sales[[#This Row],[order_id]])</f>
        <v>0.33333333333333331</v>
      </c>
      <c r="D993" s="1" t="s">
        <v>148</v>
      </c>
      <c r="E993">
        <v>1</v>
      </c>
      <c r="F993" s="3">
        <v>42012</v>
      </c>
      <c r="G993" s="3" t="str">
        <f>TEXT(pizza_sales[[#This Row],[Order_date]],"dddd")</f>
        <v>Thursday</v>
      </c>
      <c r="H993" s="2">
        <v>0.50427083333333333</v>
      </c>
      <c r="I993">
        <v>14.5</v>
      </c>
      <c r="J993">
        <v>14.5</v>
      </c>
      <c r="K993" s="1" t="s">
        <v>13</v>
      </c>
      <c r="L993" s="1" t="s">
        <v>14</v>
      </c>
      <c r="M993" s="1" t="s">
        <v>130</v>
      </c>
      <c r="N993" s="1" t="s">
        <v>131</v>
      </c>
    </row>
    <row r="994" spans="1:14" x14ac:dyDescent="0.2">
      <c r="A994">
        <v>993</v>
      </c>
      <c r="B994">
        <v>435</v>
      </c>
      <c r="C994">
        <f>1/COUNTIF(B:B,pizza_sales[[#This Row],[order_id]])</f>
        <v>0.33333333333333331</v>
      </c>
      <c r="D994" s="1" t="s">
        <v>47</v>
      </c>
      <c r="E994">
        <v>1</v>
      </c>
      <c r="F994" s="3">
        <v>42012</v>
      </c>
      <c r="G994" s="3" t="str">
        <f>TEXT(pizza_sales[[#This Row],[Order_date]],"dddd")</f>
        <v>Thursday</v>
      </c>
      <c r="H994" s="2">
        <v>0.50427083333333333</v>
      </c>
      <c r="I994">
        <v>12.5</v>
      </c>
      <c r="J994">
        <v>12.5</v>
      </c>
      <c r="K994" s="1" t="s">
        <v>41</v>
      </c>
      <c r="L994" s="1" t="s">
        <v>26</v>
      </c>
      <c r="M994" s="1" t="s">
        <v>48</v>
      </c>
      <c r="N994" s="1" t="s">
        <v>49</v>
      </c>
    </row>
    <row r="995" spans="1:14" x14ac:dyDescent="0.2">
      <c r="A995">
        <v>994</v>
      </c>
      <c r="B995">
        <v>436</v>
      </c>
      <c r="C995">
        <f>1/COUNTIF(B:B,pizza_sales[[#This Row],[order_id]])</f>
        <v>0.25</v>
      </c>
      <c r="D995" s="1" t="s">
        <v>138</v>
      </c>
      <c r="E995">
        <v>1</v>
      </c>
      <c r="F995" s="3">
        <v>42012</v>
      </c>
      <c r="G995" s="3" t="str">
        <f>TEXT(pizza_sales[[#This Row],[Order_date]],"dddd")</f>
        <v>Thursday</v>
      </c>
      <c r="H995" s="2">
        <v>0.50510416666666669</v>
      </c>
      <c r="I995">
        <v>20.5</v>
      </c>
      <c r="J995">
        <v>20.5</v>
      </c>
      <c r="K995" s="1" t="s">
        <v>21</v>
      </c>
      <c r="L995" s="1" t="s">
        <v>14</v>
      </c>
      <c r="M995" s="1" t="s">
        <v>18</v>
      </c>
      <c r="N995" s="1" t="s">
        <v>19</v>
      </c>
    </row>
    <row r="996" spans="1:14" x14ac:dyDescent="0.2">
      <c r="A996">
        <v>995</v>
      </c>
      <c r="B996">
        <v>436</v>
      </c>
      <c r="C996">
        <f>1/COUNTIF(B:B,pizza_sales[[#This Row],[order_id]])</f>
        <v>0.25</v>
      </c>
      <c r="D996" s="1" t="s">
        <v>36</v>
      </c>
      <c r="E996">
        <v>1</v>
      </c>
      <c r="F996" s="3">
        <v>42012</v>
      </c>
      <c r="G996" s="3" t="str">
        <f>TEXT(pizza_sales[[#This Row],[Order_date]],"dddd")</f>
        <v>Thursday</v>
      </c>
      <c r="H996" s="2">
        <v>0.50510416666666669</v>
      </c>
      <c r="I996">
        <v>16.5</v>
      </c>
      <c r="J996">
        <v>16.5</v>
      </c>
      <c r="K996" s="1" t="s">
        <v>13</v>
      </c>
      <c r="L996" s="1" t="s">
        <v>26</v>
      </c>
      <c r="M996" s="1" t="s">
        <v>27</v>
      </c>
      <c r="N996" s="1" t="s">
        <v>28</v>
      </c>
    </row>
    <row r="997" spans="1:14" x14ac:dyDescent="0.2">
      <c r="A997">
        <v>996</v>
      </c>
      <c r="B997">
        <v>436</v>
      </c>
      <c r="C997">
        <f>1/COUNTIF(B:B,pizza_sales[[#This Row],[order_id]])</f>
        <v>0.25</v>
      </c>
      <c r="D997" s="1" t="s">
        <v>143</v>
      </c>
      <c r="E997">
        <v>1</v>
      </c>
      <c r="F997" s="3">
        <v>42012</v>
      </c>
      <c r="G997" s="3" t="str">
        <f>TEXT(pizza_sales[[#This Row],[Order_date]],"dddd")</f>
        <v>Thursday</v>
      </c>
      <c r="H997" s="2">
        <v>0.50510416666666669</v>
      </c>
      <c r="I997">
        <v>11</v>
      </c>
      <c r="J997">
        <v>11</v>
      </c>
      <c r="K997" s="1" t="s">
        <v>41</v>
      </c>
      <c r="L997" s="1" t="s">
        <v>14</v>
      </c>
      <c r="M997" s="1" t="s">
        <v>130</v>
      </c>
      <c r="N997" s="1" t="s">
        <v>131</v>
      </c>
    </row>
    <row r="998" spans="1:14" x14ac:dyDescent="0.2">
      <c r="A998">
        <v>997</v>
      </c>
      <c r="B998">
        <v>436</v>
      </c>
      <c r="C998">
        <f>1/COUNTIF(B:B,pizza_sales[[#This Row],[order_id]])</f>
        <v>0.25</v>
      </c>
      <c r="D998" s="1" t="s">
        <v>106</v>
      </c>
      <c r="E998">
        <v>1</v>
      </c>
      <c r="F998" s="3">
        <v>42012</v>
      </c>
      <c r="G998" s="3" t="str">
        <f>TEXT(pizza_sales[[#This Row],[Order_date]],"dddd")</f>
        <v>Thursday</v>
      </c>
      <c r="H998" s="2">
        <v>0.50510416666666669</v>
      </c>
      <c r="I998">
        <v>12.5</v>
      </c>
      <c r="J998">
        <v>12.5</v>
      </c>
      <c r="K998" s="1" t="s">
        <v>41</v>
      </c>
      <c r="L998" s="1" t="s">
        <v>26</v>
      </c>
      <c r="M998" s="1" t="s">
        <v>107</v>
      </c>
      <c r="N998" s="1" t="s">
        <v>108</v>
      </c>
    </row>
    <row r="999" spans="1:14" x14ac:dyDescent="0.2">
      <c r="A999">
        <v>998</v>
      </c>
      <c r="B999">
        <v>437</v>
      </c>
      <c r="C999">
        <f>1/COUNTIF(B:B,pizza_sales[[#This Row],[order_id]])</f>
        <v>1</v>
      </c>
      <c r="D999" s="1" t="s">
        <v>118</v>
      </c>
      <c r="E999">
        <v>1</v>
      </c>
      <c r="F999" s="3">
        <v>42012</v>
      </c>
      <c r="G999" s="3" t="str">
        <f>TEXT(pizza_sales[[#This Row],[Order_date]],"dddd")</f>
        <v>Thursday</v>
      </c>
      <c r="H999" s="2">
        <v>0.50548611111111108</v>
      </c>
      <c r="I999">
        <v>16.75</v>
      </c>
      <c r="J999">
        <v>16.75</v>
      </c>
      <c r="K999" s="1" t="s">
        <v>13</v>
      </c>
      <c r="L999" s="1" t="s">
        <v>33</v>
      </c>
      <c r="M999" s="1" t="s">
        <v>42</v>
      </c>
      <c r="N999" s="1" t="s">
        <v>43</v>
      </c>
    </row>
    <row r="1000" spans="1:14" x14ac:dyDescent="0.2">
      <c r="A1000">
        <v>999</v>
      </c>
      <c r="B1000">
        <v>438</v>
      </c>
      <c r="C1000">
        <f>1/COUNTIF(B:B,pizza_sales[[#This Row],[order_id]])</f>
        <v>1</v>
      </c>
      <c r="D1000" s="1" t="s">
        <v>154</v>
      </c>
      <c r="E1000">
        <v>1</v>
      </c>
      <c r="F1000" s="3">
        <v>42012</v>
      </c>
      <c r="G1000" s="3" t="str">
        <f>TEXT(pizza_sales[[#This Row],[Order_date]],"dddd")</f>
        <v>Thursday</v>
      </c>
      <c r="H1000" s="2">
        <v>0.50599537037037035</v>
      </c>
      <c r="I1000">
        <v>16</v>
      </c>
      <c r="J1000">
        <v>16</v>
      </c>
      <c r="K1000" s="1" t="s">
        <v>13</v>
      </c>
      <c r="L1000" s="1" t="s">
        <v>22</v>
      </c>
      <c r="M1000" s="1" t="s">
        <v>66</v>
      </c>
      <c r="N1000" s="1" t="s">
        <v>67</v>
      </c>
    </row>
    <row r="1001" spans="1:14" x14ac:dyDescent="0.2">
      <c r="A1001">
        <v>1000</v>
      </c>
      <c r="B1001">
        <v>439</v>
      </c>
      <c r="C1001">
        <f>1/COUNTIF(B:B,pizza_sales[[#This Row],[order_id]])</f>
        <v>1</v>
      </c>
      <c r="D1001" s="1" t="s">
        <v>134</v>
      </c>
      <c r="E1001">
        <v>1</v>
      </c>
      <c r="F1001" s="3">
        <v>42012</v>
      </c>
      <c r="G1001" s="3" t="str">
        <f>TEXT(pizza_sales[[#This Row],[Order_date]],"dddd")</f>
        <v>Thursday</v>
      </c>
      <c r="H1001" s="2">
        <v>0.50912037037037039</v>
      </c>
      <c r="I1001">
        <v>16.75</v>
      </c>
      <c r="J1001">
        <v>16.75</v>
      </c>
      <c r="K1001" s="1" t="s">
        <v>13</v>
      </c>
      <c r="L1001" s="1" t="s">
        <v>33</v>
      </c>
      <c r="M1001" s="1" t="s">
        <v>124</v>
      </c>
      <c r="N1001" s="1" t="s">
        <v>125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D643-A7D6-444D-99C8-AE1D323EFB69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B2E35-EACE-2C4A-9848-0655E3C363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</vt:lpstr>
      <vt:lpstr>Dashboard</vt:lpstr>
      <vt:lpstr>Trends_For_Total_Orders</vt:lpstr>
      <vt:lpstr>Percentage_of_Sales</vt:lpstr>
      <vt:lpstr>BestSelling_and WorstSelling </vt:lpstr>
      <vt:lpstr>pizza_sales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Manjusha Kuppa</dc:creator>
  <cp:lastModifiedBy>Lalitha Manjusha Kuppa</cp:lastModifiedBy>
  <dcterms:created xsi:type="dcterms:W3CDTF">2023-12-07T04:18:43Z</dcterms:created>
  <dcterms:modified xsi:type="dcterms:W3CDTF">2023-12-26T16:34:04Z</dcterms:modified>
</cp:coreProperties>
</file>